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3DDBB547-5F16-4A01-B702-350AA877B63C}" xr6:coauthVersionLast="47" xr6:coauthVersionMax="47" xr10:uidLastSave="{00000000-0000-0000-0000-000000000000}"/>
  <bookViews>
    <workbookView xWindow="2124" yWindow="13920" windowWidth="39024" windowHeight="11664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kill_Canival" sheetId="74" r:id="rId13"/>
    <sheet name="Q_Skill_Canival_Terms" sheetId="77" r:id="rId14"/>
    <sheet name="Settings" sheetId="19" r:id="rId15"/>
    <sheet name="Costume" sheetId="76" r:id="rId16"/>
  </sheets>
  <definedNames>
    <definedName name="_xlnm._FilterDatabase" localSheetId="0" hidden="1">Stat99!$C$1:$W$180</definedName>
    <definedName name="_xlchart.v1.0" hidden="1">'Q_robustZ-score'!$H$1</definedName>
    <definedName name="_xlchart.v1.1" hidden="1">'Q_robustZ-score'!$H$2:$H$362</definedName>
    <definedName name="_xlchart.v1.10" hidden="1">'Q_robustZ-score'!$M$1</definedName>
    <definedName name="_xlchart.v1.11" hidden="1">'Q_robustZ-score'!$M$2:$M$362</definedName>
    <definedName name="_xlchart.v1.12" hidden="1">'Q_robustZ-score'!$N$1</definedName>
    <definedName name="_xlchart.v1.13" hidden="1">'Q_robustZ-score'!$N$2:$N$362</definedName>
    <definedName name="_xlchart.v1.14" hidden="1">'Q_robustZ-score'!$O$1</definedName>
    <definedName name="_xlchart.v1.15" hidden="1">'Q_robustZ-score'!$O$2:$O$362</definedName>
    <definedName name="_xlchart.v1.16" hidden="1">'Q_robustZ-score'!$P$1</definedName>
    <definedName name="_xlchart.v1.17" hidden="1">'Q_robustZ-score'!$P$2:$P$362</definedName>
    <definedName name="_xlchart.v1.18" hidden="1">'Q_robustZ-score'!$Q$1</definedName>
    <definedName name="_xlchart.v1.19" hidden="1">'Q_robustZ-score'!$Q$2:$Q$362</definedName>
    <definedName name="_xlchart.v1.2" hidden="1">'Q_robustZ-score'!$I$1</definedName>
    <definedName name="_xlchart.v1.20" hidden="1">Q_rZs_WS!$H$1</definedName>
    <definedName name="_xlchart.v1.21" hidden="1">Q_rZs_WS!$H$2:$H$308</definedName>
    <definedName name="_xlchart.v1.22" hidden="1">Q_rZs_WS!$I$1</definedName>
    <definedName name="_xlchart.v1.23" hidden="1">Q_rZs_WS!$I$2:$I$247</definedName>
    <definedName name="_xlchart.v1.24" hidden="1">Q_rZs_WS!$J$1</definedName>
    <definedName name="_xlchart.v1.25" hidden="1">Q_rZs_WS!$J$2:$J$247</definedName>
    <definedName name="_xlchart.v1.26" hidden="1">Q_rZs_WS!$K$1</definedName>
    <definedName name="_xlchart.v1.27" hidden="1">Q_rZs_WS!$K$2:$K$247</definedName>
    <definedName name="_xlchart.v1.28" hidden="1">Q_rZs_WS!$L$1</definedName>
    <definedName name="_xlchart.v1.29" hidden="1">Q_rZs_WS!$L$2:$L$247</definedName>
    <definedName name="_xlchart.v1.3" hidden="1">'Q_robustZ-score'!$I$2:$I$362</definedName>
    <definedName name="_xlchart.v1.30" hidden="1">Q_rZs_WS!$M$1</definedName>
    <definedName name="_xlchart.v1.31" hidden="1">Q_rZs_WS!$M$2:$M$247</definedName>
    <definedName name="_xlchart.v1.32" hidden="1">Q_rZs_WS!$N$1</definedName>
    <definedName name="_xlchart.v1.33" hidden="1">Q_rZs_WS!$N$2:$N$247</definedName>
    <definedName name="_xlchart.v1.34" hidden="1">Q_rZs_WS!$O$1</definedName>
    <definedName name="_xlchart.v1.35" hidden="1">Q_rZs_WS!$O$2:$O$308</definedName>
    <definedName name="_xlchart.v1.36" hidden="1">Q_rZs_WS!$P$1</definedName>
    <definedName name="_xlchart.v1.37" hidden="1">Q_rZs_WS!$P$2:$P$308</definedName>
    <definedName name="_xlchart.v1.38" hidden="1">Q_rZs_WS!$Q$1</definedName>
    <definedName name="_xlchart.v1.39" hidden="1">Q_rZs_WS!$Q$2:$Q$308</definedName>
    <definedName name="_xlchart.v1.4" hidden="1">'Q_robustZ-score'!$J$1</definedName>
    <definedName name="_xlchart.v1.40" hidden="1">Q_rZs_MB!$H$1</definedName>
    <definedName name="_xlchart.v1.41" hidden="1">Q_rZs_MB!$H$2:$H$308</definedName>
    <definedName name="_xlchart.v1.42" hidden="1">Q_rZs_MB!$I$1</definedName>
    <definedName name="_xlchart.v1.43" hidden="1">Q_rZs_MB!$I$2:$I$308</definedName>
    <definedName name="_xlchart.v1.44" hidden="1">Q_rZs_MB!$J$1</definedName>
    <definedName name="_xlchart.v1.45" hidden="1">Q_rZs_MB!$J$2:$J$247</definedName>
    <definedName name="_xlchart.v1.46" hidden="1">Q_rZs_MB!$K$1</definedName>
    <definedName name="_xlchart.v1.47" hidden="1">Q_rZs_MB!$K$2:$K$247</definedName>
    <definedName name="_xlchart.v1.48" hidden="1">Q_rZs_MB!$L$1</definedName>
    <definedName name="_xlchart.v1.49" hidden="1">Q_rZs_MB!$L$2:$L$247</definedName>
    <definedName name="_xlchart.v1.5" hidden="1">'Q_robustZ-score'!$J$2:$J$362</definedName>
    <definedName name="_xlchart.v1.50" hidden="1">Q_rZs_MB!$M$1</definedName>
    <definedName name="_xlchart.v1.51" hidden="1">Q_rZs_MB!$M$2:$M$247</definedName>
    <definedName name="_xlchart.v1.52" hidden="1">Q_rZs_MB!$N$1</definedName>
    <definedName name="_xlchart.v1.53" hidden="1">Q_rZs_MB!$N$2:$N$247</definedName>
    <definedName name="_xlchart.v1.54" hidden="1">Q_rZs_MB!$O$1</definedName>
    <definedName name="_xlchart.v1.55" hidden="1">Q_rZs_MB!$O$2:$O$308</definedName>
    <definedName name="_xlchart.v1.56" hidden="1">Q_rZs_MB!$P$1</definedName>
    <definedName name="_xlchart.v1.57" hidden="1">Q_rZs_MB!$P$2:$P$308</definedName>
    <definedName name="_xlchart.v1.58" hidden="1">Q_rZs_MB!$Q$1</definedName>
    <definedName name="_xlchart.v1.59" hidden="1">Q_rZs_MB!$Q$2:$Q$308</definedName>
    <definedName name="_xlchart.v1.6" hidden="1">'Q_robustZ-score'!$K$1</definedName>
    <definedName name="_xlchart.v1.60" hidden="1">Q_rZs_S!$H$1</definedName>
    <definedName name="_xlchart.v1.61" hidden="1">Q_rZs_S!$H$2:$H$222</definedName>
    <definedName name="_xlchart.v1.62" hidden="1">Q_rZs_S!$I$1</definedName>
    <definedName name="_xlchart.v1.63" hidden="1">Q_rZs_S!$I$2:$I$222</definedName>
    <definedName name="_xlchart.v1.64" hidden="1">Q_rZs_S!$J$1</definedName>
    <definedName name="_xlchart.v1.65" hidden="1">Q_rZs_S!$J$2:$J$222</definedName>
    <definedName name="_xlchart.v1.66" hidden="1">Q_rZs_S!$K$1</definedName>
    <definedName name="_xlchart.v1.67" hidden="1">Q_rZs_S!$K$2:$K$222</definedName>
    <definedName name="_xlchart.v1.68" hidden="1">Q_rZs_S!$L$1</definedName>
    <definedName name="_xlchart.v1.69" hidden="1">Q_rZs_S!$L$2:$L$222</definedName>
    <definedName name="_xlchart.v1.7" hidden="1">'Q_robustZ-score'!$K$2:$K$362</definedName>
    <definedName name="_xlchart.v1.70" hidden="1">Q_rZs_S!$M$1</definedName>
    <definedName name="_xlchart.v1.71" hidden="1">Q_rZs_S!$M$2:$M$222</definedName>
    <definedName name="_xlchart.v1.72" hidden="1">Q_rZs_S!$N$1</definedName>
    <definedName name="_xlchart.v1.73" hidden="1">Q_rZs_S!$N$2:$N$222</definedName>
    <definedName name="_xlchart.v1.74" hidden="1">Q_rZs_S!$O$1</definedName>
    <definedName name="_xlchart.v1.75" hidden="1">Q_rZs_S!$O$2:$O$222</definedName>
    <definedName name="_xlchart.v1.76" hidden="1">Q_rZs_S!$P$1</definedName>
    <definedName name="_xlchart.v1.77" hidden="1">Q_rZs_S!$P$2:$P$222</definedName>
    <definedName name="_xlchart.v1.78" hidden="1">Q_rZs_S!$Q$1</definedName>
    <definedName name="_xlchart.v1.79" hidden="1">Q_rZs_S!$Q$2:$Q$222</definedName>
    <definedName name="_xlchart.v1.8" hidden="1">'Q_robustZ-score'!$L$1</definedName>
    <definedName name="_xlchart.v1.80" hidden="1">Q_rZs_Li!$H$1</definedName>
    <definedName name="_xlchart.v1.81" hidden="1">Q_rZs_Li!$H$2:$H$103</definedName>
    <definedName name="_xlchart.v1.82" hidden="1">Q_rZs_Li!$I$1</definedName>
    <definedName name="_xlchart.v1.83" hidden="1">Q_rZs_Li!$I$2:$I$103</definedName>
    <definedName name="_xlchart.v1.84" hidden="1">Q_rZs_Li!$J$1</definedName>
    <definedName name="_xlchart.v1.85" hidden="1">Q_rZs_Li!$J$2:$J$103</definedName>
    <definedName name="_xlchart.v1.86" hidden="1">Q_rZs_Li!$K$1</definedName>
    <definedName name="_xlchart.v1.87" hidden="1">Q_rZs_Li!$K$2:$K$103</definedName>
    <definedName name="_xlchart.v1.88" hidden="1">Q_rZs_Li!$L$1</definedName>
    <definedName name="_xlchart.v1.89" hidden="1">Q_rZs_Li!$L$2:$L$103</definedName>
    <definedName name="_xlchart.v1.9" hidden="1">'Q_robustZ-score'!$L$2:$L$362</definedName>
    <definedName name="_xlchart.v1.90" hidden="1">Q_rZs_Li!$M$1</definedName>
    <definedName name="_xlchart.v1.91" hidden="1">Q_rZs_Li!$M$2:$M$103</definedName>
    <definedName name="_xlchart.v1.92" hidden="1">Q_rZs_Li!$N$1</definedName>
    <definedName name="_xlchart.v1.93" hidden="1">Q_rZs_Li!$N$2:$N$103</definedName>
    <definedName name="_xlchart.v1.94" hidden="1">Q_rZs_Li!$O$1</definedName>
    <definedName name="_xlchart.v1.95" hidden="1">Q_rZs_Li!$P$1</definedName>
    <definedName name="_xlchart.v1.96" hidden="1">Q_rZs_Li!$P$2:$P$103</definedName>
    <definedName name="_xlchart.v1.97" hidden="1">Q_rZs_Li!$Q$1</definedName>
    <definedName name="_xlchart.v1.98" hidden="1">Q_rZs_Li!$Q$2:$Q$103</definedName>
    <definedName name="ExternalData_1" localSheetId="7" hidden="1">'Q_robustZ-score'!$A$1:$W$362</definedName>
    <definedName name="ExternalData_1" localSheetId="11" hidden="1">Q_rZs_Li!$A$1:$W$35</definedName>
    <definedName name="ExternalData_1" localSheetId="9" hidden="1">Q_rZs_MB!$A$1:$W$99</definedName>
    <definedName name="ExternalData_1" localSheetId="10" hidden="1">Q_rZs_S!$A$1:$W$76</definedName>
    <definedName name="ExternalData_1" localSheetId="8" hidden="1">Q_rZs_WS!$A$1:$W$155</definedName>
    <definedName name="ExternalData_1" localSheetId="12" hidden="1">Skill_Canival!$J$1:$S$2</definedName>
    <definedName name="ExternalData_2" localSheetId="15" hidden="1">'Costume'!$A$1:$B$44</definedName>
    <definedName name="ExternalData_2" localSheetId="13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51" i="18" l="1"/>
  <c r="A651" i="18" s="1"/>
  <c r="AB652" i="18"/>
  <c r="A652" i="18" s="1"/>
  <c r="U1213" i="17"/>
  <c r="A1213" i="17" s="1"/>
  <c r="U1214" i="17"/>
  <c r="A1214" i="17" s="1"/>
  <c r="U1215" i="17"/>
  <c r="A1215" i="17" s="1"/>
  <c r="U1216" i="17"/>
  <c r="A1216" i="17" s="1"/>
  <c r="U1217" i="17"/>
  <c r="A1217" i="17" s="1"/>
  <c r="U1218" i="17"/>
  <c r="A1218" i="17" s="1"/>
  <c r="U1219" i="17"/>
  <c r="A1219" i="17" s="1"/>
  <c r="U1220" i="17"/>
  <c r="A1220" i="17" s="1"/>
  <c r="U1221" i="17"/>
  <c r="A1221" i="17" s="1"/>
  <c r="U1306" i="16"/>
  <c r="A1306" i="16" s="1"/>
  <c r="U1307" i="16"/>
  <c r="A1307" i="16" s="1"/>
  <c r="U1308" i="16"/>
  <c r="A1308" i="16" s="1"/>
  <c r="U1309" i="16"/>
  <c r="A1309" i="16" s="1"/>
  <c r="U927" i="15"/>
  <c r="A927" i="15" s="1"/>
  <c r="U928" i="15"/>
  <c r="A928" i="15" s="1"/>
  <c r="U1857" i="14"/>
  <c r="A1857" i="14" s="1"/>
  <c r="U1858" i="14"/>
  <c r="A1858" i="14" s="1"/>
  <c r="U1859" i="14"/>
  <c r="A1859" i="14" s="1"/>
  <c r="U1860" i="14"/>
  <c r="A1860" i="14" s="1"/>
  <c r="U1861" i="14"/>
  <c r="A1861" i="14" s="1"/>
  <c r="U376" i="11"/>
  <c r="A376" i="11" s="1"/>
  <c r="A317" i="2"/>
  <c r="V317" i="2"/>
  <c r="W317" i="2"/>
  <c r="X317" i="2"/>
  <c r="AB746" i="18"/>
  <c r="AB747" i="18"/>
  <c r="AB748" i="18"/>
  <c r="U1383" i="17"/>
  <c r="U1384" i="17"/>
  <c r="U1487" i="16"/>
  <c r="U1488" i="16"/>
  <c r="U1489" i="16"/>
  <c r="U1490" i="16"/>
  <c r="U1064" i="15"/>
  <c r="U1065" i="15"/>
  <c r="U2141" i="14"/>
  <c r="U2138" i="14"/>
  <c r="U2139" i="14"/>
  <c r="U2140" i="14"/>
  <c r="U433" i="11"/>
  <c r="U434" i="11"/>
  <c r="A364" i="2"/>
  <c r="V364" i="2"/>
  <c r="W364" i="2"/>
  <c r="X364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V9" i="2"/>
  <c r="W9" i="2"/>
  <c r="X9" i="2"/>
  <c r="AB745" i="18"/>
  <c r="AB744" i="18"/>
  <c r="U1382" i="17"/>
  <c r="U1486" i="16"/>
  <c r="U1063" i="15"/>
  <c r="U2136" i="14"/>
  <c r="U2137" i="14"/>
  <c r="U2129" i="14"/>
  <c r="U2130" i="14"/>
  <c r="U2131" i="14"/>
  <c r="U2132" i="14"/>
  <c r="U2133" i="14"/>
  <c r="U2134" i="14"/>
  <c r="U2135" i="14"/>
  <c r="U432" i="11"/>
  <c r="A363" i="2"/>
  <c r="V363" i="2"/>
  <c r="W363" i="2"/>
  <c r="X363" i="2"/>
  <c r="AB192" i="18"/>
  <c r="AB193" i="18"/>
  <c r="AB194" i="18"/>
  <c r="AB195" i="18"/>
  <c r="U316" i="17"/>
  <c r="U317" i="17"/>
  <c r="U318" i="17"/>
  <c r="U319" i="17"/>
  <c r="U320" i="17"/>
  <c r="U321" i="17"/>
  <c r="U322" i="17"/>
  <c r="U367" i="16"/>
  <c r="U368" i="16"/>
  <c r="U369" i="16"/>
  <c r="U370" i="16"/>
  <c r="U371" i="16"/>
  <c r="U372" i="16"/>
  <c r="U373" i="16"/>
  <c r="U374" i="16"/>
  <c r="U282" i="15"/>
  <c r="U283" i="15"/>
  <c r="U499" i="14"/>
  <c r="U500" i="14"/>
  <c r="U501" i="14"/>
  <c r="U502" i="14"/>
  <c r="U503" i="14"/>
  <c r="U504" i="14"/>
  <c r="U101" i="11"/>
  <c r="A84" i="2"/>
  <c r="V84" i="2"/>
  <c r="W84" i="2"/>
  <c r="X84" i="2"/>
  <c r="AB743" i="18"/>
  <c r="U1381" i="17"/>
  <c r="U1380" i="17"/>
  <c r="U1379" i="17"/>
  <c r="U1378" i="17"/>
  <c r="U1377" i="17"/>
  <c r="U1485" i="16"/>
  <c r="U1484" i="16"/>
  <c r="U1483" i="16"/>
  <c r="U1062" i="15"/>
  <c r="U1061" i="15"/>
  <c r="U2128" i="14"/>
  <c r="U2127" i="14"/>
  <c r="U2126" i="14"/>
  <c r="U2125" i="14"/>
  <c r="U2124" i="14"/>
  <c r="U431" i="11"/>
  <c r="A362" i="2"/>
  <c r="V362" i="2"/>
  <c r="W362" i="2"/>
  <c r="X362" i="2"/>
  <c r="AB644" i="18"/>
  <c r="AB645" i="18"/>
  <c r="U1193" i="17"/>
  <c r="U1194" i="17"/>
  <c r="U1195" i="17"/>
  <c r="U1294" i="16"/>
  <c r="U1295" i="16"/>
  <c r="U1296" i="16"/>
  <c r="U1297" i="16"/>
  <c r="U1298" i="16"/>
  <c r="U919" i="15"/>
  <c r="U920" i="15"/>
  <c r="U1824" i="14"/>
  <c r="U1825" i="14"/>
  <c r="U1826" i="14"/>
  <c r="U1827" i="14"/>
  <c r="U1828" i="14"/>
  <c r="U1829" i="14"/>
  <c r="U370" i="11"/>
  <c r="U371" i="11"/>
  <c r="A312" i="2"/>
  <c r="V312" i="2"/>
  <c r="W312" i="2"/>
  <c r="X312" i="2"/>
  <c r="AB742" i="18"/>
  <c r="AB741" i="18"/>
  <c r="AB740" i="18"/>
  <c r="AB739" i="18"/>
  <c r="U1376" i="17"/>
  <c r="U1375" i="17"/>
  <c r="U1374" i="17"/>
  <c r="U1373" i="17"/>
  <c r="U1482" i="16"/>
  <c r="U1481" i="16"/>
  <c r="U1480" i="16"/>
  <c r="U1479" i="16"/>
  <c r="U1060" i="15"/>
  <c r="U1059" i="15"/>
  <c r="U2123" i="14"/>
  <c r="U2122" i="14"/>
  <c r="U2121" i="14"/>
  <c r="U2120" i="14"/>
  <c r="U2119" i="14"/>
  <c r="U430" i="11"/>
  <c r="A361" i="2"/>
  <c r="V361" i="2"/>
  <c r="W361" i="2"/>
  <c r="X361" i="2"/>
  <c r="AB738" i="18"/>
  <c r="AB737" i="18"/>
  <c r="U1372" i="17"/>
  <c r="U1371" i="17"/>
  <c r="U1370" i="17"/>
  <c r="U1369" i="17"/>
  <c r="U1368" i="17"/>
  <c r="U1367" i="17"/>
  <c r="U1478" i="16"/>
  <c r="U1477" i="16"/>
  <c r="U1476" i="16"/>
  <c r="U1058" i="15"/>
  <c r="U1057" i="15"/>
  <c r="U2118" i="14"/>
  <c r="U2117" i="14"/>
  <c r="U2116" i="14"/>
  <c r="U2115" i="14"/>
  <c r="U429" i="11"/>
  <c r="A360" i="2"/>
  <c r="V360" i="2"/>
  <c r="W360" i="2"/>
  <c r="X360" i="2"/>
  <c r="AB85" i="18"/>
  <c r="AB84" i="18"/>
  <c r="AB86" i="18"/>
  <c r="AB87" i="18"/>
  <c r="U157" i="17"/>
  <c r="U159" i="16"/>
  <c r="U132" i="15"/>
  <c r="U230" i="14"/>
  <c r="U231" i="14"/>
  <c r="U232" i="14"/>
  <c r="U233" i="14"/>
  <c r="U234" i="14"/>
  <c r="U235" i="14"/>
  <c r="U236" i="14"/>
  <c r="U237" i="14"/>
  <c r="U238" i="14"/>
  <c r="U48" i="11"/>
  <c r="A40" i="2"/>
  <c r="V40" i="2"/>
  <c r="W40" i="2"/>
  <c r="X40" i="2"/>
  <c r="AB733" i="18"/>
  <c r="AB734" i="18"/>
  <c r="AB735" i="18"/>
  <c r="AB736" i="18"/>
  <c r="U1366" i="17"/>
  <c r="U1365" i="17"/>
  <c r="U1475" i="16"/>
  <c r="U1056" i="15"/>
  <c r="U1055" i="15"/>
  <c r="U1054" i="15"/>
  <c r="U1053" i="15"/>
  <c r="U105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14" i="14"/>
  <c r="U2113" i="14"/>
  <c r="U2112" i="14"/>
  <c r="U2111" i="14"/>
  <c r="U2110" i="14"/>
  <c r="AB732" i="18"/>
  <c r="U1364" i="17"/>
  <c r="U1474" i="16"/>
  <c r="U1051" i="15"/>
  <c r="U2109" i="14"/>
  <c r="U428" i="11"/>
  <c r="A359" i="2"/>
  <c r="V359" i="2"/>
  <c r="W359" i="2"/>
  <c r="X359" i="2"/>
  <c r="AB168" i="18"/>
  <c r="AB169" i="18"/>
  <c r="AB170" i="18"/>
  <c r="AB171" i="18"/>
  <c r="AB172" i="18"/>
  <c r="U268" i="17"/>
  <c r="U269" i="17"/>
  <c r="U270" i="17"/>
  <c r="U318" i="16"/>
  <c r="U319" i="16"/>
  <c r="U320" i="16"/>
  <c r="U321" i="16"/>
  <c r="U262" i="15"/>
  <c r="U263" i="15"/>
  <c r="U264" i="15"/>
  <c r="U265" i="15"/>
  <c r="U266" i="15"/>
  <c r="U267" i="15"/>
  <c r="U449" i="14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286" i="18"/>
  <c r="AB287" i="18"/>
  <c r="AB288" i="18"/>
  <c r="U471" i="17"/>
  <c r="U472" i="17"/>
  <c r="U473" i="17"/>
  <c r="U474" i="17"/>
  <c r="U537" i="16"/>
  <c r="U538" i="16"/>
  <c r="U386" i="15"/>
  <c r="U387" i="15"/>
  <c r="U388" i="15"/>
  <c r="U389" i="15"/>
  <c r="U390" i="15"/>
  <c r="U391" i="15"/>
  <c r="U392" i="15"/>
  <c r="U393" i="15"/>
  <c r="U394" i="15"/>
  <c r="U395" i="15"/>
  <c r="U755" i="14"/>
  <c r="U756" i="14"/>
  <c r="U757" i="14"/>
  <c r="U758" i="14"/>
  <c r="U759" i="14"/>
  <c r="U760" i="14"/>
  <c r="U142" i="11"/>
  <c r="A124" i="2"/>
  <c r="V124" i="2"/>
  <c r="W124" i="2"/>
  <c r="X124" i="2"/>
  <c r="AB390" i="18"/>
  <c r="AB391" i="18"/>
  <c r="AB392" i="18"/>
  <c r="U655" i="17"/>
  <c r="U656" i="17"/>
  <c r="U657" i="17"/>
  <c r="U658" i="17"/>
  <c r="U742" i="16"/>
  <c r="U743" i="16"/>
  <c r="U744" i="16"/>
  <c r="U745" i="16"/>
  <c r="U746" i="16"/>
  <c r="U747" i="16"/>
  <c r="U748" i="16"/>
  <c r="U749" i="16"/>
  <c r="U540" i="15"/>
  <c r="U541" i="15"/>
  <c r="U542" i="15"/>
  <c r="U1025" i="14"/>
  <c r="U1026" i="14"/>
  <c r="U1027" i="14"/>
  <c r="U1028" i="14"/>
  <c r="U1029" i="14"/>
  <c r="U199" i="11"/>
  <c r="A171" i="2"/>
  <c r="V171" i="2"/>
  <c r="W171" i="2"/>
  <c r="X171" i="2"/>
  <c r="AB230" i="18"/>
  <c r="AB229" i="18"/>
  <c r="U386" i="17"/>
  <c r="U445" i="16"/>
  <c r="U317" i="15"/>
  <c r="U622" i="14"/>
  <c r="U623" i="14"/>
  <c r="U624" i="14"/>
  <c r="U625" i="14"/>
  <c r="U626" i="14"/>
  <c r="U627" i="14"/>
  <c r="U628" i="14"/>
  <c r="U629" i="14"/>
  <c r="U630" i="14"/>
  <c r="U120" i="11"/>
  <c r="A103" i="2"/>
  <c r="V103" i="2"/>
  <c r="W103" i="2"/>
  <c r="X103" i="2"/>
  <c r="AB66" i="18"/>
  <c r="AB67" i="18"/>
  <c r="AB68" i="18"/>
  <c r="AB69" i="18"/>
  <c r="U148" i="17"/>
  <c r="U149" i="17"/>
  <c r="U150" i="17"/>
  <c r="U149" i="16"/>
  <c r="U150" i="16"/>
  <c r="U151" i="16"/>
  <c r="U152" i="16"/>
  <c r="U123" i="15"/>
  <c r="U124" i="15"/>
  <c r="U125" i="15"/>
  <c r="U172" i="14"/>
  <c r="U173" i="14"/>
  <c r="U174" i="14"/>
  <c r="U175" i="14"/>
  <c r="U176" i="14"/>
  <c r="U177" i="14"/>
  <c r="U178" i="14"/>
  <c r="U179" i="14"/>
  <c r="U40" i="11"/>
  <c r="U41" i="11"/>
  <c r="A33" i="2"/>
  <c r="V33" i="2"/>
  <c r="W33" i="2"/>
  <c r="X33" i="2"/>
  <c r="AB664" i="18"/>
  <c r="AB665" i="18"/>
  <c r="AB666" i="18"/>
  <c r="AB667" i="18"/>
  <c r="U1241" i="17"/>
  <c r="U1242" i="17"/>
  <c r="U1243" i="17"/>
  <c r="U1322" i="16"/>
  <c r="U1323" i="16"/>
  <c r="U969" i="15"/>
  <c r="U970" i="15"/>
  <c r="U971" i="15"/>
  <c r="U972" i="15"/>
  <c r="U973" i="15"/>
  <c r="U974" i="15"/>
  <c r="U975" i="15"/>
  <c r="U976" i="15"/>
  <c r="U1899" i="14"/>
  <c r="U1900" i="14"/>
  <c r="U1901" i="14"/>
  <c r="U1902" i="14"/>
  <c r="U1903" i="14"/>
  <c r="U1904" i="14"/>
  <c r="U384" i="11"/>
  <c r="A324" i="2"/>
  <c r="V324" i="2"/>
  <c r="W324" i="2"/>
  <c r="X324" i="2"/>
  <c r="AB45" i="18"/>
  <c r="AB46" i="18"/>
  <c r="AB47" i="18"/>
  <c r="U125" i="17"/>
  <c r="U126" i="17"/>
  <c r="U127" i="17"/>
  <c r="U128" i="17"/>
  <c r="U129" i="17"/>
  <c r="U130" i="17"/>
  <c r="U131" i="17"/>
  <c r="U132" i="17"/>
  <c r="U124" i="16"/>
  <c r="U125" i="16"/>
  <c r="U126" i="16"/>
  <c r="U127" i="16"/>
  <c r="U106" i="15"/>
  <c r="U107" i="15"/>
  <c r="U136" i="14"/>
  <c r="U137" i="14"/>
  <c r="U138" i="14"/>
  <c r="U139" i="14"/>
  <c r="U140" i="14"/>
  <c r="U30" i="11"/>
  <c r="A27" i="2"/>
  <c r="V27" i="2"/>
  <c r="W27" i="2"/>
  <c r="X27" i="2"/>
  <c r="U642" i="17"/>
  <c r="AC652" i="18" l="1"/>
  <c r="C652" i="18" s="1"/>
  <c r="AB383" i="18"/>
  <c r="AB384" i="18"/>
  <c r="U635" i="17"/>
  <c r="U636" i="17"/>
  <c r="U637" i="17"/>
  <c r="U638" i="17"/>
  <c r="U639" i="17"/>
  <c r="U640" i="17"/>
  <c r="U641" i="17"/>
  <c r="U716" i="16"/>
  <c r="U717" i="16"/>
  <c r="U718" i="16"/>
  <c r="U719" i="16"/>
  <c r="U525" i="15"/>
  <c r="U526" i="15"/>
  <c r="U995" i="14"/>
  <c r="U996" i="14"/>
  <c r="U997" i="14"/>
  <c r="U998" i="14"/>
  <c r="U999" i="14"/>
  <c r="U193" i="11"/>
  <c r="A166" i="2"/>
  <c r="V166" i="2"/>
  <c r="W166" i="2"/>
  <c r="X166" i="2"/>
  <c r="AB632" i="18"/>
  <c r="AB633" i="18"/>
  <c r="AB634" i="18"/>
  <c r="AB635" i="18"/>
  <c r="U1165" i="17"/>
  <c r="U1166" i="17"/>
  <c r="U1167" i="17"/>
  <c r="U1261" i="16"/>
  <c r="U1262" i="16"/>
  <c r="U1263" i="16"/>
  <c r="U1264" i="16"/>
  <c r="U1265" i="16"/>
  <c r="U1266" i="16"/>
  <c r="U1267" i="16"/>
  <c r="U1268" i="16"/>
  <c r="U1269" i="16"/>
  <c r="U1270" i="16"/>
  <c r="U904" i="15"/>
  <c r="U905" i="15"/>
  <c r="U1778" i="14"/>
  <c r="U1779" i="14"/>
  <c r="U1780" i="14"/>
  <c r="U1781" i="14"/>
  <c r="U1782" i="14"/>
  <c r="U363" i="11"/>
  <c r="A305" i="2"/>
  <c r="V305" i="2"/>
  <c r="W305" i="2"/>
  <c r="X305" i="2"/>
  <c r="U1124" i="16"/>
  <c r="U1125" i="16"/>
  <c r="U1126" i="16"/>
  <c r="U1127" i="16"/>
  <c r="U1128" i="16"/>
  <c r="U1129" i="16"/>
  <c r="U1130" i="16"/>
  <c r="AB577" i="18"/>
  <c r="AB578" i="18"/>
  <c r="U1054" i="17"/>
  <c r="U1055" i="17"/>
  <c r="U1056" i="17"/>
  <c r="U854" i="15"/>
  <c r="U855" i="15"/>
  <c r="U1626" i="14"/>
  <c r="U1627" i="14"/>
  <c r="U1628" i="14"/>
  <c r="U1629" i="14"/>
  <c r="U1630" i="14"/>
  <c r="U1631" i="14"/>
  <c r="U331" i="11"/>
  <c r="A279" i="2"/>
  <c r="V279" i="2"/>
  <c r="W279" i="2"/>
  <c r="X279" i="2"/>
  <c r="AB608" i="18"/>
  <c r="AB609" i="18"/>
  <c r="U1123" i="17"/>
  <c r="U1124" i="17"/>
  <c r="U1125" i="17"/>
  <c r="U1126" i="17"/>
  <c r="U1184" i="16"/>
  <c r="U1185" i="16"/>
  <c r="U1186" i="16"/>
  <c r="U1187" i="16"/>
  <c r="U1188" i="16"/>
  <c r="U880" i="15"/>
  <c r="U881" i="15"/>
  <c r="U1701" i="14"/>
  <c r="U1702" i="14"/>
  <c r="U1703" i="14"/>
  <c r="U1704" i="14"/>
  <c r="U1705" i="14"/>
  <c r="U1706" i="14"/>
  <c r="U348" i="11"/>
  <c r="U349" i="11"/>
  <c r="A292" i="2"/>
  <c r="V292" i="2"/>
  <c r="W292" i="2"/>
  <c r="X29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30" i="18"/>
  <c r="AB331" i="18"/>
  <c r="AB332" i="18"/>
  <c r="AB333" i="18"/>
  <c r="U530" i="17"/>
  <c r="U531" i="17"/>
  <c r="U532" i="17"/>
  <c r="U602" i="16"/>
  <c r="U603" i="16"/>
  <c r="U604" i="16"/>
  <c r="U605" i="16"/>
  <c r="U470" i="15"/>
  <c r="U471" i="15"/>
  <c r="U472" i="15"/>
  <c r="U473" i="15"/>
  <c r="U474" i="15"/>
  <c r="U475" i="15"/>
  <c r="U476" i="15"/>
  <c r="U477" i="15"/>
  <c r="U862" i="14"/>
  <c r="U863" i="14"/>
  <c r="U864" i="14"/>
  <c r="U865" i="14"/>
  <c r="U866" i="14"/>
  <c r="U867" i="14"/>
  <c r="U164" i="11"/>
  <c r="U165" i="11"/>
  <c r="A142" i="2"/>
  <c r="V142" i="2"/>
  <c r="W142" i="2"/>
  <c r="X142" i="2"/>
  <c r="AB348" i="18"/>
  <c r="AB349" i="18"/>
  <c r="AB350" i="18"/>
  <c r="U558" i="17"/>
  <c r="U559" i="17"/>
  <c r="U560" i="17"/>
  <c r="U561" i="17"/>
  <c r="U562" i="17"/>
  <c r="U637" i="16"/>
  <c r="U638" i="16"/>
  <c r="U639" i="16"/>
  <c r="U640" i="16"/>
  <c r="U641" i="16"/>
  <c r="U490" i="15"/>
  <c r="U491" i="15"/>
  <c r="U901" i="14"/>
  <c r="U902" i="14"/>
  <c r="U903" i="14"/>
  <c r="U904" i="14"/>
  <c r="U905" i="14"/>
  <c r="U173" i="11"/>
  <c r="A149" i="2"/>
  <c r="V149" i="2"/>
  <c r="W149" i="2"/>
  <c r="X149" i="2"/>
  <c r="AB136" i="18"/>
  <c r="AB137" i="18"/>
  <c r="U212" i="17"/>
  <c r="U213" i="17"/>
  <c r="U214" i="17"/>
  <c r="U215" i="17"/>
  <c r="U250" i="16"/>
  <c r="U251" i="16"/>
  <c r="U252" i="16"/>
  <c r="U253" i="16"/>
  <c r="U254" i="16"/>
  <c r="U255" i="16"/>
  <c r="U256" i="16"/>
  <c r="U257" i="16"/>
  <c r="U199" i="15"/>
  <c r="U200" i="15"/>
  <c r="U352" i="14"/>
  <c r="U353" i="14"/>
  <c r="U354" i="14"/>
  <c r="U355" i="14"/>
  <c r="U356" i="14"/>
  <c r="U71" i="11"/>
  <c r="AB284" i="18"/>
  <c r="AB285" i="18"/>
  <c r="AB276" i="18"/>
  <c r="AB277" i="18"/>
  <c r="AB282" i="18"/>
  <c r="AB281" i="18"/>
  <c r="AB207" i="18"/>
  <c r="AB119" i="18"/>
  <c r="AB79" i="18"/>
  <c r="AB36" i="18"/>
  <c r="A60" i="2"/>
  <c r="V60" i="2"/>
  <c r="W60" i="2"/>
  <c r="X60" i="2"/>
  <c r="AB662" i="18"/>
  <c r="AB629" i="18"/>
  <c r="AB600" i="18"/>
  <c r="AB589" i="18"/>
  <c r="AB566" i="18"/>
  <c r="AB530" i="18"/>
  <c r="AB128" i="18"/>
  <c r="U199" i="17"/>
  <c r="U200" i="17"/>
  <c r="U201" i="17"/>
  <c r="U202" i="17"/>
  <c r="U223" i="16"/>
  <c r="U224" i="16"/>
  <c r="U225" i="16"/>
  <c r="U226" i="16"/>
  <c r="U185" i="15"/>
  <c r="U186" i="15"/>
  <c r="U187" i="15"/>
  <c r="U188" i="15"/>
  <c r="U189" i="15"/>
  <c r="U190" i="15"/>
  <c r="U191" i="15"/>
  <c r="U192" i="15"/>
  <c r="U332" i="14"/>
  <c r="U333" i="14"/>
  <c r="U334" i="14"/>
  <c r="U335" i="14"/>
  <c r="U336" i="14"/>
  <c r="U66" i="11"/>
  <c r="A56" i="2"/>
  <c r="V56" i="2"/>
  <c r="W56" i="2"/>
  <c r="X56" i="2"/>
  <c r="AB212" i="18"/>
  <c r="AB213" i="18"/>
  <c r="AB214" i="18"/>
  <c r="U355" i="17"/>
  <c r="U405" i="16"/>
  <c r="U302" i="15"/>
  <c r="U303" i="15"/>
  <c r="U565" i="14"/>
  <c r="U566" i="14"/>
  <c r="U567" i="14"/>
  <c r="U568" i="14"/>
  <c r="U569" i="14"/>
  <c r="U570" i="14"/>
  <c r="U571" i="14"/>
  <c r="U572" i="14"/>
  <c r="U573" i="14"/>
  <c r="U111" i="11"/>
  <c r="A94" i="2"/>
  <c r="V94" i="2"/>
  <c r="W94" i="2"/>
  <c r="X94" i="2"/>
  <c r="AB291" i="18"/>
  <c r="AB292" i="18"/>
  <c r="U482" i="17"/>
  <c r="U483" i="17"/>
  <c r="U484" i="17"/>
  <c r="U549" i="16"/>
  <c r="U550" i="16"/>
  <c r="U551" i="16"/>
  <c r="U552" i="16"/>
  <c r="U400" i="15"/>
  <c r="U401" i="15"/>
  <c r="U772" i="14"/>
  <c r="U773" i="14"/>
  <c r="U774" i="14"/>
  <c r="U775" i="14"/>
  <c r="U776" i="14"/>
  <c r="U777" i="14"/>
  <c r="U145" i="11"/>
  <c r="U146" i="11"/>
  <c r="A127" i="2"/>
  <c r="V127" i="2"/>
  <c r="W127" i="2"/>
  <c r="X127" i="2"/>
  <c r="AB590" i="18"/>
  <c r="AB591" i="18"/>
  <c r="AB592" i="18"/>
  <c r="U1087" i="17"/>
  <c r="U1088" i="17"/>
  <c r="U1089" i="17"/>
  <c r="U1090" i="17"/>
  <c r="U1091" i="17"/>
  <c r="U1092" i="17"/>
  <c r="U1093" i="17"/>
  <c r="U1094" i="17"/>
  <c r="U1150" i="16"/>
  <c r="U1151" i="16"/>
  <c r="U1152" i="16"/>
  <c r="U1153" i="16"/>
  <c r="U1154" i="16"/>
  <c r="U864" i="15"/>
  <c r="U865" i="15"/>
  <c r="U1652" i="14"/>
  <c r="U1653" i="14"/>
  <c r="U1654" i="14"/>
  <c r="U1655" i="14"/>
  <c r="U1656" i="14"/>
  <c r="U338" i="11"/>
  <c r="A284" i="2"/>
  <c r="V284" i="2"/>
  <c r="W284" i="2"/>
  <c r="X284" i="2"/>
  <c r="AB363" i="18"/>
  <c r="AB364" i="18"/>
  <c r="U592" i="17"/>
  <c r="U593" i="17"/>
  <c r="U594" i="17"/>
  <c r="U595" i="17"/>
  <c r="U669" i="16"/>
  <c r="U670" i="16"/>
  <c r="U671" i="16"/>
  <c r="U672" i="16"/>
  <c r="U673" i="16"/>
  <c r="U504" i="15"/>
  <c r="U505" i="15"/>
  <c r="U936" i="14"/>
  <c r="U937" i="14"/>
  <c r="U938" i="14"/>
  <c r="U939" i="14"/>
  <c r="U940" i="14"/>
  <c r="U182" i="11"/>
  <c r="A156" i="2"/>
  <c r="V156" i="2"/>
  <c r="W156" i="2"/>
  <c r="X156" i="2"/>
  <c r="AB641" i="18"/>
  <c r="AB642" i="18"/>
  <c r="U1185" i="17"/>
  <c r="U1186" i="17"/>
  <c r="U1187" i="17"/>
  <c r="U1188" i="17"/>
  <c r="U1189" i="17"/>
  <c r="U1286" i="16"/>
  <c r="U1287" i="16"/>
  <c r="U1288" i="16"/>
  <c r="U915" i="15"/>
  <c r="U916" i="15"/>
  <c r="U1811" i="14"/>
  <c r="U1812" i="14"/>
  <c r="U1813" i="14"/>
  <c r="U1814" i="14"/>
  <c r="U1815" i="14"/>
  <c r="U1816" i="14"/>
  <c r="U1817" i="14"/>
  <c r="U1818" i="14"/>
  <c r="U368" i="11"/>
  <c r="A310" i="2"/>
  <c r="V310" i="2"/>
  <c r="W310" i="2"/>
  <c r="X310" i="2"/>
  <c r="AB514" i="18"/>
  <c r="AB515" i="18"/>
  <c r="U929" i="17"/>
  <c r="U930" i="17"/>
  <c r="U931" i="17"/>
  <c r="U1012" i="16"/>
  <c r="U1013" i="16"/>
  <c r="U1014" i="16"/>
  <c r="U1015" i="16"/>
  <c r="U715" i="15"/>
  <c r="U716" i="15"/>
  <c r="U1410" i="14"/>
  <c r="U1411" i="14"/>
  <c r="U1412" i="14"/>
  <c r="U1413" i="14"/>
  <c r="U1414" i="14"/>
  <c r="U1415" i="14"/>
  <c r="U1416" i="14"/>
  <c r="U281" i="11"/>
  <c r="U282" i="11"/>
  <c r="A241" i="2"/>
  <c r="V241" i="2"/>
  <c r="W241" i="2"/>
  <c r="X241" i="2"/>
  <c r="AB201" i="18"/>
  <c r="AB202" i="18"/>
  <c r="U346" i="17"/>
  <c r="U347" i="17"/>
  <c r="U348" i="17"/>
  <c r="U349" i="17"/>
  <c r="U350" i="17"/>
  <c r="U394" i="16"/>
  <c r="U395" i="16"/>
  <c r="U396" i="16"/>
  <c r="U397" i="16"/>
  <c r="U398" i="16"/>
  <c r="U399" i="16"/>
  <c r="U400" i="16"/>
  <c r="U292" i="15"/>
  <c r="U293" i="15"/>
  <c r="U525" i="14"/>
  <c r="U526" i="14"/>
  <c r="U527" i="14"/>
  <c r="U528" i="14"/>
  <c r="U529" i="14"/>
  <c r="U106" i="11"/>
  <c r="A89" i="2"/>
  <c r="V89" i="2"/>
  <c r="W89" i="2"/>
  <c r="X89" i="2"/>
  <c r="AB414" i="18"/>
  <c r="AB415" i="18"/>
  <c r="U730" i="17"/>
  <c r="U724" i="17"/>
  <c r="U725" i="17"/>
  <c r="U726" i="17"/>
  <c r="U727" i="17"/>
  <c r="U728" i="17"/>
  <c r="U729" i="17"/>
  <c r="U807" i="16"/>
  <c r="U808" i="16"/>
  <c r="U809" i="16"/>
  <c r="U586" i="15"/>
  <c r="U587" i="15"/>
  <c r="U1115" i="14"/>
  <c r="U1116" i="14"/>
  <c r="U1117" i="14"/>
  <c r="U1118" i="14"/>
  <c r="U1119" i="14"/>
  <c r="U219" i="11"/>
  <c r="A188" i="2"/>
  <c r="V188" i="2"/>
  <c r="W188" i="2"/>
  <c r="X188" i="2"/>
  <c r="AB567" i="18"/>
  <c r="U1039" i="17"/>
  <c r="U1040" i="17"/>
  <c r="U1041" i="17"/>
  <c r="U1100" i="16"/>
  <c r="U1101" i="16"/>
  <c r="U838" i="15"/>
  <c r="U839" i="15"/>
  <c r="U840" i="15"/>
  <c r="U841" i="15"/>
  <c r="U1595" i="14"/>
  <c r="U1596" i="14"/>
  <c r="U1597" i="14"/>
  <c r="U1598" i="14"/>
  <c r="U1599" i="14"/>
  <c r="U1600" i="14"/>
  <c r="U1601" i="14"/>
  <c r="U1602" i="14"/>
  <c r="U1603" i="14"/>
  <c r="U323" i="11"/>
  <c r="U324" i="11"/>
  <c r="U325" i="11"/>
  <c r="A274" i="2"/>
  <c r="V274" i="2"/>
  <c r="W274" i="2"/>
  <c r="X274" i="2"/>
  <c r="U259" i="11"/>
  <c r="AB473" i="18"/>
  <c r="AB474" i="18"/>
  <c r="U853" i="17"/>
  <c r="U854" i="17"/>
  <c r="U855" i="17"/>
  <c r="U922" i="16"/>
  <c r="U923" i="16"/>
  <c r="U924" i="16"/>
  <c r="U925" i="16"/>
  <c r="U926" i="16"/>
  <c r="U678" i="15"/>
  <c r="U679" i="15"/>
  <c r="U1318" i="14"/>
  <c r="U1319" i="14"/>
  <c r="U1320" i="14"/>
  <c r="U1321" i="14"/>
  <c r="U1322" i="14"/>
  <c r="U1323" i="14"/>
  <c r="U258" i="11"/>
  <c r="A223" i="2"/>
  <c r="V223" i="2"/>
  <c r="W223" i="2"/>
  <c r="X223" i="2"/>
  <c r="AB42" i="18"/>
  <c r="AB43" i="18"/>
  <c r="AB44" i="18"/>
  <c r="U120" i="17"/>
  <c r="U121" i="17"/>
  <c r="U122" i="17"/>
  <c r="U123" i="17"/>
  <c r="U124" i="17"/>
  <c r="U119" i="16"/>
  <c r="U120" i="16"/>
  <c r="U121" i="16"/>
  <c r="U122" i="16"/>
  <c r="U123" i="16"/>
  <c r="U104" i="15"/>
  <c r="U105" i="15"/>
  <c r="U131" i="14"/>
  <c r="U132" i="14"/>
  <c r="U133" i="14"/>
  <c r="U134" i="14"/>
  <c r="U135" i="14"/>
  <c r="U29" i="11"/>
  <c r="A26" i="2"/>
  <c r="V26" i="2"/>
  <c r="W26" i="2"/>
  <c r="X26" i="2"/>
  <c r="AB217" i="18"/>
  <c r="AB218" i="18"/>
  <c r="AB219" i="18"/>
  <c r="AB220" i="18"/>
  <c r="U362" i="17"/>
  <c r="U363" i="17"/>
  <c r="U364" i="17"/>
  <c r="U418" i="16"/>
  <c r="U419" i="16"/>
  <c r="U420" i="16"/>
  <c r="U421" i="16"/>
  <c r="U422" i="16"/>
  <c r="U423" i="16"/>
  <c r="U424" i="16"/>
  <c r="U308" i="15"/>
  <c r="U309" i="15"/>
  <c r="U585" i="14"/>
  <c r="U586" i="14"/>
  <c r="U587" i="14"/>
  <c r="U588" i="14"/>
  <c r="U589" i="14"/>
  <c r="U114" i="11"/>
  <c r="A97" i="2"/>
  <c r="V97" i="2"/>
  <c r="W97" i="2"/>
  <c r="X97" i="2"/>
  <c r="AB533" i="18"/>
  <c r="AB534" i="18"/>
  <c r="AB535" i="18"/>
  <c r="AB536" i="18"/>
  <c r="U976" i="17"/>
  <c r="U977" i="17"/>
  <c r="U978" i="17"/>
  <c r="U1041" i="16"/>
  <c r="U1042" i="16"/>
  <c r="U772" i="15"/>
  <c r="U773" i="15"/>
  <c r="U774" i="15"/>
  <c r="U775" i="15"/>
  <c r="U776" i="15"/>
  <c r="U777" i="15"/>
  <c r="U778" i="15"/>
  <c r="U1474" i="14"/>
  <c r="U1475" i="14"/>
  <c r="U1476" i="14"/>
  <c r="U1477" i="14"/>
  <c r="U1478" i="14"/>
  <c r="U298" i="11"/>
  <c r="G3" i="19" a="1"/>
  <c r="G3" i="19" s="1"/>
  <c r="G2" i="19" s="1"/>
  <c r="A253" i="2"/>
  <c r="V253" i="2"/>
  <c r="W253" i="2"/>
  <c r="X253" i="2"/>
  <c r="AB448" i="18"/>
  <c r="U794" i="17"/>
  <c r="U795" i="17"/>
  <c r="U796" i="17"/>
  <c r="U797" i="17"/>
  <c r="U798" i="17"/>
  <c r="U799" i="17"/>
  <c r="U869" i="16"/>
  <c r="U870" i="16"/>
  <c r="U871" i="16"/>
  <c r="U872" i="16"/>
  <c r="U635" i="15"/>
  <c r="U636" i="15"/>
  <c r="U1228" i="14"/>
  <c r="U1229" i="14"/>
  <c r="U1230" i="14"/>
  <c r="U1231" i="14"/>
  <c r="U1232" i="14"/>
  <c r="U1233" i="14"/>
  <c r="U1234" i="14"/>
  <c r="U241" i="11"/>
  <c r="A207" i="2"/>
  <c r="V207" i="2"/>
  <c r="W207" i="2"/>
  <c r="X207" i="2"/>
  <c r="AB269" i="18"/>
  <c r="AB266" i="18"/>
  <c r="AB267" i="18"/>
  <c r="AB268" i="18"/>
  <c r="U448" i="17"/>
  <c r="U449" i="17"/>
  <c r="U450" i="17"/>
  <c r="U451" i="17"/>
  <c r="U521" i="16"/>
  <c r="U522" i="16"/>
  <c r="U523" i="16"/>
  <c r="U524" i="16"/>
  <c r="U525" i="16"/>
  <c r="U526" i="16"/>
  <c r="U527" i="16"/>
  <c r="U351" i="15"/>
  <c r="U352" i="15"/>
  <c r="U725" i="14"/>
  <c r="U726" i="14"/>
  <c r="U727" i="14"/>
  <c r="U728" i="14"/>
  <c r="U729" i="14"/>
  <c r="U730" i="14"/>
  <c r="U137" i="11"/>
  <c r="A119" i="2"/>
  <c r="V119" i="2"/>
  <c r="W119" i="2"/>
  <c r="X119" i="2"/>
  <c r="AB603" i="18"/>
  <c r="AB604" i="18"/>
  <c r="AB605" i="18"/>
  <c r="U1111" i="17"/>
  <c r="U1112" i="17"/>
  <c r="U1113" i="17"/>
  <c r="U1114" i="17"/>
  <c r="U1169" i="16"/>
  <c r="U1170" i="16"/>
  <c r="U1171" i="16"/>
  <c r="U1172" i="16"/>
  <c r="U1173" i="16"/>
  <c r="U874" i="15"/>
  <c r="U875" i="15"/>
  <c r="U1684" i="14"/>
  <c r="U1685" i="14"/>
  <c r="U1686" i="14"/>
  <c r="U1687" i="14"/>
  <c r="U1688" i="14"/>
  <c r="U1689" i="14"/>
  <c r="U345" i="11"/>
  <c r="AB272" i="18"/>
  <c r="AB273" i="18"/>
  <c r="A289" i="2"/>
  <c r="V289" i="2"/>
  <c r="W289" i="2"/>
  <c r="X289" i="2"/>
  <c r="AB295" i="18"/>
  <c r="AB294" i="18"/>
  <c r="U486" i="17"/>
  <c r="U554" i="16"/>
  <c r="U403" i="15"/>
  <c r="U785" i="14"/>
  <c r="U786" i="14"/>
  <c r="U787" i="14"/>
  <c r="U788" i="14"/>
  <c r="U789" i="14"/>
  <c r="U790" i="14"/>
  <c r="U791" i="14"/>
  <c r="U792" i="14"/>
  <c r="U793" i="14"/>
  <c r="U794" i="14"/>
  <c r="U148" i="11"/>
  <c r="A129" i="2"/>
  <c r="V129" i="2"/>
  <c r="W129" i="2"/>
  <c r="X129" i="2"/>
  <c r="AB498" i="18"/>
  <c r="AB484" i="18"/>
  <c r="AB463" i="18"/>
  <c r="AB698" i="18"/>
  <c r="AB699" i="18"/>
  <c r="U1302" i="17"/>
  <c r="U1303" i="17"/>
  <c r="U1304" i="17"/>
  <c r="U1305" i="17"/>
  <c r="U1306" i="17"/>
  <c r="U1307" i="17"/>
  <c r="U1308" i="17"/>
  <c r="U1393" i="16"/>
  <c r="U1394" i="16"/>
  <c r="U1395" i="16"/>
  <c r="U1009" i="15"/>
  <c r="U1010" i="15"/>
  <c r="U1996" i="14"/>
  <c r="U1997" i="14"/>
  <c r="U1998" i="14"/>
  <c r="U1999" i="14"/>
  <c r="U2000" i="14"/>
  <c r="U2001" i="14"/>
  <c r="U404" i="11"/>
  <c r="A340" i="2"/>
  <c r="V340" i="2"/>
  <c r="W340" i="2"/>
  <c r="X340" i="2"/>
  <c r="AB371" i="18"/>
  <c r="AB325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V18" i="2"/>
  <c r="W18" i="2"/>
  <c r="X18" i="2"/>
  <c r="AB356" i="18"/>
  <c r="AB357" i="18"/>
  <c r="AB358" i="18"/>
  <c r="U579" i="17"/>
  <c r="U580" i="17"/>
  <c r="U581" i="17"/>
  <c r="U582" i="17"/>
  <c r="U583" i="17"/>
  <c r="U584" i="17"/>
  <c r="U585" i="17"/>
  <c r="U654" i="16"/>
  <c r="U655" i="16"/>
  <c r="U656" i="16"/>
  <c r="U657" i="16"/>
  <c r="U498" i="15"/>
  <c r="U499" i="15"/>
  <c r="U921" i="14"/>
  <c r="U922" i="14"/>
  <c r="U923" i="14"/>
  <c r="U924" i="14"/>
  <c r="U925" i="14"/>
  <c r="U178" i="11"/>
  <c r="A153" i="2"/>
  <c r="V153" i="2"/>
  <c r="W153" i="2"/>
  <c r="X153" i="2"/>
  <c r="AB260" i="18"/>
  <c r="AB259" i="18"/>
  <c r="AB372" i="18"/>
  <c r="U610" i="17"/>
  <c r="U611" i="17"/>
  <c r="U612" i="17"/>
  <c r="U613" i="17"/>
  <c r="U701" i="16"/>
  <c r="U702" i="16"/>
  <c r="U703" i="16"/>
  <c r="U704" i="16"/>
  <c r="U705" i="16"/>
  <c r="U514" i="15"/>
  <c r="U515" i="15"/>
  <c r="U516" i="15"/>
  <c r="U966" i="14"/>
  <c r="U967" i="14"/>
  <c r="U968" i="14"/>
  <c r="U969" i="14"/>
  <c r="U970" i="14"/>
  <c r="U971" i="14"/>
  <c r="U972" i="14"/>
  <c r="U187" i="11"/>
  <c r="A161" i="2"/>
  <c r="V161" i="2"/>
  <c r="W161" i="2"/>
  <c r="X161" i="2"/>
  <c r="U267" i="17"/>
  <c r="AB166" i="18"/>
  <c r="AB167" i="18"/>
  <c r="U264" i="17"/>
  <c r="U265" i="17"/>
  <c r="U266" i="17"/>
  <c r="U314" i="16"/>
  <c r="U315" i="16"/>
  <c r="U316" i="16"/>
  <c r="U317" i="16"/>
  <c r="U255" i="15"/>
  <c r="U256" i="15"/>
  <c r="U257" i="15"/>
  <c r="U258" i="15"/>
  <c r="U259" i="15"/>
  <c r="U260" i="15"/>
  <c r="U261" i="15"/>
  <c r="U443" i="14"/>
  <c r="U444" i="14"/>
  <c r="U445" i="14"/>
  <c r="U446" i="14"/>
  <c r="U447" i="14"/>
  <c r="U448" i="14"/>
  <c r="U90" i="11"/>
  <c r="A75" i="2"/>
  <c r="V75" i="2"/>
  <c r="W75" i="2"/>
  <c r="X75" i="2"/>
  <c r="AB189" i="18"/>
  <c r="AB190" i="18"/>
  <c r="AB191" i="18"/>
  <c r="U310" i="17"/>
  <c r="U311" i="17"/>
  <c r="U312" i="17"/>
  <c r="U313" i="17"/>
  <c r="U314" i="17"/>
  <c r="U315" i="17"/>
  <c r="U359" i="16"/>
  <c r="U360" i="16"/>
  <c r="U361" i="16"/>
  <c r="U362" i="16"/>
  <c r="U363" i="16"/>
  <c r="U364" i="16"/>
  <c r="U365" i="16"/>
  <c r="U366" i="16"/>
  <c r="U280" i="15"/>
  <c r="U281" i="15"/>
  <c r="U493" i="14"/>
  <c r="U494" i="14"/>
  <c r="U495" i="14"/>
  <c r="U496" i="14"/>
  <c r="U497" i="14"/>
  <c r="U498" i="14"/>
  <c r="U100" i="11"/>
  <c r="A83" i="2"/>
  <c r="V83" i="2"/>
  <c r="W83" i="2"/>
  <c r="X83" i="2"/>
  <c r="AB64" i="18"/>
  <c r="AB63" i="18"/>
  <c r="AB663" i="18"/>
  <c r="U1238" i="17"/>
  <c r="U1239" i="17"/>
  <c r="U1240" i="17"/>
  <c r="U1320" i="16"/>
  <c r="U1321" i="16"/>
  <c r="U963" i="15"/>
  <c r="U964" i="15"/>
  <c r="U965" i="15"/>
  <c r="U966" i="15"/>
  <c r="U967" i="15"/>
  <c r="U968" i="15"/>
  <c r="U1892" i="14"/>
  <c r="U1893" i="14"/>
  <c r="U1894" i="14"/>
  <c r="U1895" i="14"/>
  <c r="U1896" i="14"/>
  <c r="U1897" i="14"/>
  <c r="U1898" i="14"/>
  <c r="U382" i="11"/>
  <c r="U383" i="11"/>
  <c r="A323" i="2"/>
  <c r="V323" i="2"/>
  <c r="W323" i="2"/>
  <c r="X323" i="2"/>
  <c r="AB389" i="18"/>
  <c r="U652" i="17"/>
  <c r="U653" i="17"/>
  <c r="U654" i="17"/>
  <c r="U737" i="16"/>
  <c r="U738" i="16"/>
  <c r="U739" i="16"/>
  <c r="U740" i="16"/>
  <c r="U741" i="16"/>
  <c r="U537" i="15"/>
  <c r="U538" i="15"/>
  <c r="U539" i="15"/>
  <c r="U1019" i="14"/>
  <c r="U1020" i="14"/>
  <c r="U1021" i="14"/>
  <c r="U1022" i="14"/>
  <c r="U1023" i="14"/>
  <c r="U1024" i="14"/>
  <c r="U197" i="11"/>
  <c r="U198" i="11"/>
  <c r="A170" i="2"/>
  <c r="V170" i="2"/>
  <c r="W170" i="2"/>
  <c r="X170" i="2"/>
  <c r="AB444" i="18"/>
  <c r="AB445" i="18"/>
  <c r="AB446" i="18"/>
  <c r="U785" i="17"/>
  <c r="U786" i="17"/>
  <c r="U787" i="17"/>
  <c r="U861" i="16"/>
  <c r="U862" i="16"/>
  <c r="U863" i="16"/>
  <c r="U864" i="16"/>
  <c r="U865" i="16"/>
  <c r="U631" i="15"/>
  <c r="U632" i="15"/>
  <c r="U1215" i="14"/>
  <c r="U1216" i="14"/>
  <c r="U1217" i="14"/>
  <c r="U1218" i="14"/>
  <c r="U1219" i="14"/>
  <c r="U1220" i="14"/>
  <c r="U1221" i="14"/>
  <c r="U239" i="11"/>
  <c r="A205" i="2"/>
  <c r="V205" i="2"/>
  <c r="W205" i="2"/>
  <c r="X205" i="2"/>
  <c r="AB150" i="18"/>
  <c r="AB151" i="18"/>
  <c r="AB152" i="18"/>
  <c r="U238" i="17"/>
  <c r="U239" i="17"/>
  <c r="U240" i="17"/>
  <c r="U281" i="16"/>
  <c r="U282" i="16"/>
  <c r="U283" i="16"/>
  <c r="U284" i="16"/>
  <c r="U209" i="15"/>
  <c r="U210" i="15"/>
  <c r="U395" i="14"/>
  <c r="U396" i="14"/>
  <c r="U397" i="14"/>
  <c r="U398" i="14"/>
  <c r="U399" i="14"/>
  <c r="U400" i="14"/>
  <c r="U401" i="14"/>
  <c r="U80" i="11"/>
  <c r="U81" i="11"/>
  <c r="A67" i="2"/>
  <c r="V67" i="2"/>
  <c r="W67" i="2"/>
  <c r="X67" i="2"/>
  <c r="AB59" i="18"/>
  <c r="AB20" i="18"/>
  <c r="AB318" i="18"/>
  <c r="AB694" i="18"/>
  <c r="AB551" i="18"/>
  <c r="AB522" i="18"/>
  <c r="AB443" i="18"/>
  <c r="AB347" i="18"/>
  <c r="AB329" i="18"/>
  <c r="AB308" i="18"/>
  <c r="AB300" i="18"/>
  <c r="AB486" i="18"/>
  <c r="AB487" i="18"/>
  <c r="AB488" i="18"/>
  <c r="U871" i="17"/>
  <c r="U872" i="17"/>
  <c r="U873" i="17"/>
  <c r="U956" i="16"/>
  <c r="U957" i="16"/>
  <c r="U958" i="16"/>
  <c r="U959" i="16"/>
  <c r="U960" i="16"/>
  <c r="U690" i="15"/>
  <c r="U691" i="15"/>
  <c r="U1349" i="14"/>
  <c r="U1350" i="14"/>
  <c r="U1351" i="14"/>
  <c r="U1352" i="14"/>
  <c r="U1353" i="14"/>
  <c r="U1354" i="14"/>
  <c r="U267" i="11"/>
  <c r="U268" i="11"/>
  <c r="A229" i="2"/>
  <c r="V229" i="2"/>
  <c r="W229" i="2"/>
  <c r="X229" i="2"/>
  <c r="AB469" i="18"/>
  <c r="AB470" i="18"/>
  <c r="U844" i="17"/>
  <c r="U845" i="17"/>
  <c r="U846" i="17"/>
  <c r="U847" i="17"/>
  <c r="U848" i="17"/>
  <c r="U849" i="17"/>
  <c r="U913" i="16"/>
  <c r="U914" i="16"/>
  <c r="U915" i="16"/>
  <c r="U916" i="16"/>
  <c r="U674" i="15"/>
  <c r="U675" i="15"/>
  <c r="U1307" i="14"/>
  <c r="U1308" i="14"/>
  <c r="U1309" i="14"/>
  <c r="U1310" i="14"/>
  <c r="U1311" i="14"/>
  <c r="U256" i="11"/>
  <c r="A221" i="2"/>
  <c r="V221" i="2"/>
  <c r="W221" i="2"/>
  <c r="X221" i="2"/>
  <c r="AB714" i="18"/>
  <c r="AB715" i="18"/>
  <c r="U1329" i="17"/>
  <c r="U1330" i="17"/>
  <c r="U1331" i="17"/>
  <c r="U1332" i="17"/>
  <c r="U1440" i="16"/>
  <c r="U1441" i="16"/>
  <c r="U1442" i="16"/>
  <c r="U1443" i="16"/>
  <c r="U1444" i="16"/>
  <c r="U1029" i="15"/>
  <c r="U1030" i="15"/>
  <c r="U2052" i="14"/>
  <c r="U2053" i="14"/>
  <c r="U2054" i="14"/>
  <c r="U2055" i="14"/>
  <c r="U2056" i="14"/>
  <c r="U2057" i="14"/>
  <c r="U2058" i="14"/>
  <c r="U414" i="11"/>
  <c r="A349" i="2"/>
  <c r="V349" i="2"/>
  <c r="W349" i="2"/>
  <c r="X349" i="2"/>
  <c r="AB573" i="18"/>
  <c r="AB574" i="18"/>
  <c r="AB575" i="18"/>
  <c r="AB576" i="18"/>
  <c r="U1051" i="17"/>
  <c r="U1052" i="17"/>
  <c r="U1053" i="17"/>
  <c r="U1116" i="16"/>
  <c r="U1117" i="16"/>
  <c r="U1118" i="16"/>
  <c r="U1119" i="16"/>
  <c r="U1120" i="16"/>
  <c r="U1121" i="16"/>
  <c r="U1122" i="16"/>
  <c r="U1123" i="16"/>
  <c r="U852" i="15"/>
  <c r="U853" i="15"/>
  <c r="U1621" i="14"/>
  <c r="U1622" i="14"/>
  <c r="U1623" i="14"/>
  <c r="U1624" i="14"/>
  <c r="U1625" i="14"/>
  <c r="U330" i="11"/>
  <c r="A278" i="2"/>
  <c r="V278" i="2"/>
  <c r="W278" i="2"/>
  <c r="X278" i="2"/>
  <c r="A359" i="19"/>
  <c r="C359" i="19" s="1"/>
  <c r="A360" i="19"/>
  <c r="C360" i="19" s="1"/>
  <c r="A361" i="19"/>
  <c r="C361" i="19" s="1"/>
  <c r="A362" i="19"/>
  <c r="C362" i="19" s="1"/>
  <c r="A363" i="19"/>
  <c r="C363" i="19" s="1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V8" i="2"/>
  <c r="W8" i="2"/>
  <c r="X8" i="2"/>
  <c r="AB499" i="18"/>
  <c r="AB500" i="18"/>
  <c r="U905" i="17"/>
  <c r="U906" i="17"/>
  <c r="U907" i="17"/>
  <c r="U908" i="17"/>
  <c r="U909" i="17"/>
  <c r="U910" i="17"/>
  <c r="U911" i="17"/>
  <c r="U912" i="17"/>
  <c r="U978" i="16"/>
  <c r="U979" i="16"/>
  <c r="U980" i="16"/>
  <c r="U703" i="15"/>
  <c r="U704" i="15"/>
  <c r="U1380" i="14"/>
  <c r="U1381" i="14"/>
  <c r="U1382" i="14"/>
  <c r="U1383" i="14"/>
  <c r="U1384" i="14"/>
  <c r="U274" i="11"/>
  <c r="A235" i="2"/>
  <c r="V235" i="2"/>
  <c r="W235" i="2"/>
  <c r="X235" i="2"/>
  <c r="AB408" i="18"/>
  <c r="AB406" i="18"/>
  <c r="AB407" i="18"/>
  <c r="U696" i="17"/>
  <c r="U697" i="17"/>
  <c r="U698" i="17"/>
  <c r="U699" i="17"/>
  <c r="U782" i="16"/>
  <c r="U783" i="16"/>
  <c r="U784" i="16"/>
  <c r="U785" i="16"/>
  <c r="U574" i="15"/>
  <c r="U575" i="15"/>
  <c r="U1084" i="14"/>
  <c r="U1085" i="14"/>
  <c r="U1086" i="14"/>
  <c r="U1087" i="14"/>
  <c r="U1088" i="14"/>
  <c r="U1089" i="14"/>
  <c r="U212" i="11"/>
  <c r="U213" i="11"/>
  <c r="A182" i="2"/>
  <c r="V182" i="2"/>
  <c r="W182" i="2"/>
  <c r="X182" i="2"/>
  <c r="AB233" i="18"/>
  <c r="AB234" i="18"/>
  <c r="AB235" i="18"/>
  <c r="U389" i="17"/>
  <c r="U390" i="17"/>
  <c r="U452" i="16"/>
  <c r="U453" i="16"/>
  <c r="U454" i="16"/>
  <c r="U455" i="16"/>
  <c r="U456" i="16"/>
  <c r="U457" i="16"/>
  <c r="U320" i="15"/>
  <c r="U321" i="15"/>
  <c r="U637" i="14"/>
  <c r="U638" i="14"/>
  <c r="U639" i="14"/>
  <c r="U640" i="14"/>
  <c r="U641" i="14"/>
  <c r="U642" i="14"/>
  <c r="U643" i="14"/>
  <c r="U122" i="11"/>
  <c r="A105" i="2"/>
  <c r="V105" i="2"/>
  <c r="W105" i="2"/>
  <c r="X105" i="2"/>
  <c r="AB39" i="18"/>
  <c r="AB40" i="18"/>
  <c r="AB41" i="18"/>
  <c r="U113" i="17"/>
  <c r="U114" i="17"/>
  <c r="U115" i="17"/>
  <c r="U116" i="17"/>
  <c r="U117" i="17"/>
  <c r="U118" i="17"/>
  <c r="U119" i="17"/>
  <c r="U115" i="16"/>
  <c r="U116" i="16"/>
  <c r="U117" i="16"/>
  <c r="U118" i="16"/>
  <c r="U102" i="15"/>
  <c r="U103" i="15"/>
  <c r="U126" i="14"/>
  <c r="U127" i="14"/>
  <c r="U128" i="14"/>
  <c r="U129" i="14"/>
  <c r="U130" i="14"/>
  <c r="U28" i="11"/>
  <c r="A25" i="2"/>
  <c r="V25" i="2"/>
  <c r="W25" i="2"/>
  <c r="X25" i="2"/>
  <c r="AB165" i="18"/>
  <c r="AB162" i="18"/>
  <c r="AB83" i="18"/>
  <c r="AB81" i="18"/>
  <c r="AB76" i="18"/>
  <c r="AB55" i="18"/>
  <c r="AB209" i="18"/>
  <c r="AB211" i="18"/>
  <c r="AB208" i="18"/>
  <c r="AB210" i="18"/>
  <c r="U354" i="17"/>
  <c r="U404" i="16"/>
  <c r="U300" i="15"/>
  <c r="U301" i="15"/>
  <c r="U556" i="14"/>
  <c r="U557" i="14"/>
  <c r="U558" i="14"/>
  <c r="U559" i="14"/>
  <c r="U560" i="14"/>
  <c r="U561" i="14"/>
  <c r="U562" i="14"/>
  <c r="U563" i="14"/>
  <c r="U564" i="14"/>
  <c r="U110" i="11"/>
  <c r="A93" i="2"/>
  <c r="V93" i="2"/>
  <c r="W93" i="2"/>
  <c r="X93" i="2"/>
  <c r="AB630" i="18"/>
  <c r="AB631" i="18"/>
  <c r="U1161" i="17"/>
  <c r="U1162" i="17"/>
  <c r="U1163" i="17"/>
  <c r="U1164" i="17"/>
  <c r="U1253" i="16"/>
  <c r="U1254" i="16"/>
  <c r="U1255" i="16"/>
  <c r="U1256" i="16"/>
  <c r="U1257" i="16"/>
  <c r="U1258" i="16"/>
  <c r="U1259" i="16"/>
  <c r="U1260" i="16"/>
  <c r="U902" i="15"/>
  <c r="U903" i="15"/>
  <c r="U1772" i="14"/>
  <c r="U1773" i="14"/>
  <c r="U1774" i="14"/>
  <c r="U1775" i="14"/>
  <c r="U1776" i="14"/>
  <c r="U1777" i="14"/>
  <c r="U362" i="11"/>
  <c r="A304" i="2"/>
  <c r="V304" i="2"/>
  <c r="W304" i="2"/>
  <c r="X304" i="2"/>
  <c r="B2" i="18"/>
  <c r="C2" i="18"/>
  <c r="AB265" i="18"/>
  <c r="AB264" i="18"/>
  <c r="AB261" i="18"/>
  <c r="AB262" i="18"/>
  <c r="AB263" i="18"/>
  <c r="U443" i="17"/>
  <c r="U444" i="17"/>
  <c r="U445" i="17"/>
  <c r="U446" i="17"/>
  <c r="U447" i="17"/>
  <c r="U516" i="16"/>
  <c r="U517" i="16"/>
  <c r="U518" i="16"/>
  <c r="U519" i="16"/>
  <c r="U520" i="16"/>
  <c r="U349" i="15"/>
  <c r="U350" i="15"/>
  <c r="U719" i="14"/>
  <c r="U720" i="14"/>
  <c r="U721" i="14"/>
  <c r="U722" i="14"/>
  <c r="U723" i="14"/>
  <c r="U724" i="14"/>
  <c r="U136" i="11"/>
  <c r="A118" i="2"/>
  <c r="V118" i="2"/>
  <c r="W118" i="2"/>
  <c r="X118" i="2"/>
  <c r="AB80" i="18"/>
  <c r="AB82" i="18"/>
  <c r="U156" i="17"/>
  <c r="U158" i="16"/>
  <c r="U131" i="15"/>
  <c r="U221" i="14"/>
  <c r="U222" i="14"/>
  <c r="U223" i="14"/>
  <c r="U224" i="14"/>
  <c r="U225" i="14"/>
  <c r="U226" i="14"/>
  <c r="U227" i="14"/>
  <c r="U228" i="14"/>
  <c r="U229" i="14"/>
  <c r="U47" i="11"/>
  <c r="A39" i="2"/>
  <c r="V39" i="2"/>
  <c r="W39" i="2"/>
  <c r="X39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V17" i="2"/>
  <c r="W17" i="2"/>
  <c r="X17" i="2"/>
  <c r="U1032" i="16"/>
  <c r="AB326" i="18"/>
  <c r="AB327" i="18"/>
  <c r="AB328" i="18"/>
  <c r="U527" i="17"/>
  <c r="U528" i="17"/>
  <c r="U529" i="17"/>
  <c r="U596" i="16"/>
  <c r="U597" i="16"/>
  <c r="U598" i="16"/>
  <c r="U599" i="16"/>
  <c r="U600" i="16"/>
  <c r="U601" i="16"/>
  <c r="U464" i="15"/>
  <c r="U465" i="15"/>
  <c r="U466" i="15"/>
  <c r="U467" i="15"/>
  <c r="U468" i="15"/>
  <c r="U469" i="15"/>
  <c r="U855" i="14"/>
  <c r="U856" i="14"/>
  <c r="U857" i="14"/>
  <c r="U858" i="14"/>
  <c r="U859" i="14"/>
  <c r="U860" i="14"/>
  <c r="U861" i="14"/>
  <c r="U163" i="11"/>
  <c r="A141" i="2"/>
  <c r="V141" i="2"/>
  <c r="W141" i="2"/>
  <c r="X141" i="2"/>
  <c r="AB523" i="18"/>
  <c r="U944" i="17"/>
  <c r="U945" i="17"/>
  <c r="U946" i="17"/>
  <c r="U1024" i="16"/>
  <c r="U1025" i="16"/>
  <c r="U741" i="15"/>
  <c r="U742" i="15"/>
  <c r="U743" i="15"/>
  <c r="U744" i="15"/>
  <c r="U745" i="15"/>
  <c r="U746" i="15"/>
  <c r="U747" i="15"/>
  <c r="U748" i="15"/>
  <c r="U749" i="15"/>
  <c r="U1437" i="14"/>
  <c r="U1438" i="14"/>
  <c r="U1439" i="14"/>
  <c r="U1440" i="14"/>
  <c r="U1441" i="14"/>
  <c r="U288" i="11"/>
  <c r="X246" i="2"/>
  <c r="A246" i="2"/>
  <c r="V246" i="2"/>
  <c r="W246" i="2"/>
  <c r="AB344" i="18"/>
  <c r="AB345" i="18"/>
  <c r="AB346" i="18"/>
  <c r="U554" i="17"/>
  <c r="U555" i="17"/>
  <c r="U556" i="17"/>
  <c r="U557" i="17"/>
  <c r="U631" i="16"/>
  <c r="U632" i="16"/>
  <c r="U633" i="16"/>
  <c r="U634" i="16"/>
  <c r="U635" i="16"/>
  <c r="U636" i="16"/>
  <c r="U488" i="15"/>
  <c r="U489" i="15"/>
  <c r="U896" i="14"/>
  <c r="U897" i="14"/>
  <c r="U898" i="14"/>
  <c r="U899" i="14"/>
  <c r="U900" i="14"/>
  <c r="U172" i="11"/>
  <c r="A148" i="2"/>
  <c r="V148" i="2"/>
  <c r="W148" i="2"/>
  <c r="X148" i="2"/>
  <c r="AB647" i="18" l="1"/>
  <c r="AB648" i="18"/>
  <c r="U1197" i="17"/>
  <c r="U1300" i="16"/>
  <c r="U922" i="15"/>
  <c r="U1838" i="14"/>
  <c r="U1839" i="14"/>
  <c r="U1840" i="14"/>
  <c r="U1841" i="14"/>
  <c r="U1842" i="14"/>
  <c r="U1843" i="14"/>
  <c r="U1844" i="14"/>
  <c r="U1845" i="14"/>
  <c r="U1846" i="14"/>
  <c r="U373" i="11"/>
  <c r="A314" i="2"/>
  <c r="V314" i="2"/>
  <c r="W314" i="2"/>
  <c r="X314" i="2"/>
  <c r="AB586" i="18"/>
  <c r="AB587" i="18"/>
  <c r="AB588" i="18"/>
  <c r="U1080" i="17"/>
  <c r="U1081" i="17"/>
  <c r="U1082" i="17"/>
  <c r="U1083" i="17"/>
  <c r="U1084" i="17"/>
  <c r="U1085" i="17"/>
  <c r="U1086" i="17"/>
  <c r="U1145" i="16"/>
  <c r="U1146" i="16"/>
  <c r="U1147" i="16"/>
  <c r="U1148" i="16"/>
  <c r="U1149" i="16"/>
  <c r="U862" i="15"/>
  <c r="U863" i="15"/>
  <c r="U1647" i="14"/>
  <c r="U1648" i="14"/>
  <c r="U1649" i="14"/>
  <c r="U1650" i="14"/>
  <c r="U1651" i="14"/>
  <c r="U336" i="11"/>
  <c r="U337" i="11"/>
  <c r="A283" i="2"/>
  <c r="V283" i="2"/>
  <c r="W283" i="2"/>
  <c r="X283" i="2"/>
  <c r="U1805" i="14"/>
  <c r="AB639" i="18"/>
  <c r="AB640" i="18"/>
  <c r="U1180" i="17"/>
  <c r="U1181" i="17"/>
  <c r="U1182" i="17"/>
  <c r="U1183" i="17"/>
  <c r="U1184" i="17"/>
  <c r="U1283" i="16"/>
  <c r="U1284" i="16"/>
  <c r="U1285" i="16"/>
  <c r="U913" i="15"/>
  <c r="U914" i="15"/>
  <c r="U1804" i="14"/>
  <c r="U1806" i="14"/>
  <c r="U1807" i="14"/>
  <c r="U1808" i="14"/>
  <c r="U1809" i="14"/>
  <c r="U1810" i="14"/>
  <c r="U367" i="11"/>
  <c r="A309" i="2"/>
  <c r="V309" i="2"/>
  <c r="W309" i="2"/>
  <c r="X309" i="2"/>
  <c r="AB564" i="18"/>
  <c r="AB565" i="18"/>
  <c r="U1036" i="17"/>
  <c r="U1037" i="17"/>
  <c r="U1038" i="17"/>
  <c r="U1098" i="16"/>
  <c r="U1099" i="16"/>
  <c r="U831" i="15"/>
  <c r="U832" i="15"/>
  <c r="U833" i="15"/>
  <c r="U834" i="15"/>
  <c r="U835" i="15"/>
  <c r="U836" i="15"/>
  <c r="U837" i="15"/>
  <c r="U1589" i="14"/>
  <c r="U1590" i="14"/>
  <c r="U1591" i="14"/>
  <c r="U1592" i="14"/>
  <c r="U1593" i="14"/>
  <c r="U1594" i="14"/>
  <c r="U322" i="11"/>
  <c r="A273" i="2"/>
  <c r="V273" i="2"/>
  <c r="W273" i="2"/>
  <c r="X273" i="2"/>
  <c r="AB703" i="18"/>
  <c r="AB704" i="18"/>
  <c r="U1315" i="17"/>
  <c r="U1316" i="17"/>
  <c r="U1317" i="17"/>
  <c r="U1413" i="16"/>
  <c r="U1414" i="16"/>
  <c r="U1415" i="16"/>
  <c r="U1416" i="16"/>
  <c r="U1417" i="16"/>
  <c r="U1418" i="16"/>
  <c r="U1419" i="16"/>
  <c r="U1420" i="16"/>
  <c r="U1421" i="16"/>
  <c r="U1015" i="15"/>
  <c r="U1016" i="15"/>
  <c r="U2012" i="14"/>
  <c r="U2013" i="14"/>
  <c r="U2014" i="14"/>
  <c r="U2015" i="14"/>
  <c r="U2016" i="14"/>
  <c r="U407" i="11"/>
  <c r="A343" i="2"/>
  <c r="V343" i="2"/>
  <c r="W343" i="2"/>
  <c r="X343" i="2"/>
  <c r="AB691" i="18"/>
  <c r="AB692" i="18"/>
  <c r="AB693" i="18"/>
  <c r="U1287" i="17"/>
  <c r="U1288" i="17"/>
  <c r="U1289" i="17"/>
  <c r="U1379" i="16"/>
  <c r="U1380" i="16"/>
  <c r="U1381" i="16"/>
  <c r="U1382" i="16"/>
  <c r="U1383" i="16"/>
  <c r="U1384" i="16"/>
  <c r="U1385" i="16"/>
  <c r="U1386" i="16"/>
  <c r="U1003" i="15"/>
  <c r="U1004" i="15"/>
  <c r="U1978" i="14"/>
  <c r="U1979" i="14"/>
  <c r="U1980" i="14"/>
  <c r="U1981" i="14"/>
  <c r="U1982" i="14"/>
  <c r="U1983" i="14"/>
  <c r="U401" i="11"/>
  <c r="A337" i="2"/>
  <c r="V337" i="2"/>
  <c r="W337" i="2"/>
  <c r="X337" i="2"/>
  <c r="AB114" i="18"/>
  <c r="AB115" i="18"/>
  <c r="AB116" i="18"/>
  <c r="AB117" i="18"/>
  <c r="AB118" i="18"/>
  <c r="U177" i="17"/>
  <c r="U178" i="17"/>
  <c r="U197" i="16"/>
  <c r="U198" i="16"/>
  <c r="U199" i="16"/>
  <c r="U200" i="16"/>
  <c r="U201" i="16"/>
  <c r="U202" i="16"/>
  <c r="U203" i="16"/>
  <c r="U204" i="16"/>
  <c r="U205" i="16"/>
  <c r="U206" i="16"/>
  <c r="U151" i="15"/>
  <c r="U152" i="15"/>
  <c r="U297" i="14"/>
  <c r="U298" i="14"/>
  <c r="U299" i="14"/>
  <c r="U300" i="14"/>
  <c r="U301" i="14"/>
  <c r="U302" i="14"/>
  <c r="U303" i="14"/>
  <c r="U304" i="14"/>
  <c r="U59" i="11"/>
  <c r="A50" i="2"/>
  <c r="V50" i="2"/>
  <c r="W50" i="2"/>
  <c r="X50" i="2"/>
  <c r="AB556" i="18"/>
  <c r="U1019" i="17"/>
  <c r="U1020" i="17"/>
  <c r="U1021" i="17"/>
  <c r="U1022" i="17"/>
  <c r="U1086" i="16"/>
  <c r="U1087" i="16"/>
  <c r="U1088" i="16"/>
  <c r="U810" i="15"/>
  <c r="U811" i="15"/>
  <c r="U1556" i="14"/>
  <c r="U1557" i="14"/>
  <c r="U1558" i="14"/>
  <c r="U1559" i="14"/>
  <c r="U1560" i="14"/>
  <c r="U315" i="11"/>
  <c r="A268" i="2"/>
  <c r="V268" i="2"/>
  <c r="W268" i="2"/>
  <c r="X268" i="2"/>
  <c r="A288" i="2"/>
  <c r="A290" i="2"/>
  <c r="AB601" i="18"/>
  <c r="AB602" i="18"/>
  <c r="U1107" i="17"/>
  <c r="U1108" i="17"/>
  <c r="U1109" i="17"/>
  <c r="U1110" i="17"/>
  <c r="U1165" i="16"/>
  <c r="U1166" i="16"/>
  <c r="U1167" i="16"/>
  <c r="U1168" i="16"/>
  <c r="U872" i="15"/>
  <c r="U873" i="15"/>
  <c r="U1677" i="14"/>
  <c r="U1678" i="14"/>
  <c r="U1679" i="14"/>
  <c r="U1680" i="14"/>
  <c r="U1681" i="14"/>
  <c r="U1682" i="14"/>
  <c r="U1683" i="14"/>
  <c r="U344" i="11"/>
  <c r="V288" i="2"/>
  <c r="W288" i="2"/>
  <c r="X288" i="2"/>
  <c r="U1023" i="17"/>
  <c r="AB555" i="18"/>
  <c r="U1016" i="17"/>
  <c r="U1017" i="17"/>
  <c r="U1018" i="17"/>
  <c r="U1082" i="16"/>
  <c r="U1083" i="16"/>
  <c r="U1084" i="16"/>
  <c r="U1085" i="16"/>
  <c r="U807" i="15"/>
  <c r="U808" i="15"/>
  <c r="U809" i="15"/>
  <c r="U1551" i="14"/>
  <c r="U1552" i="14"/>
  <c r="U1553" i="14"/>
  <c r="U1554" i="14"/>
  <c r="U1555" i="14"/>
  <c r="U314" i="11"/>
  <c r="A267" i="2"/>
  <c r="V267" i="2"/>
  <c r="W267" i="2"/>
  <c r="X267" i="2"/>
  <c r="U233" i="16"/>
  <c r="AB38" i="18"/>
  <c r="AB37" i="18"/>
  <c r="U109" i="17"/>
  <c r="U110" i="17"/>
  <c r="U111" i="17"/>
  <c r="U112" i="17"/>
  <c r="U110" i="16"/>
  <c r="U111" i="16"/>
  <c r="U112" i="16"/>
  <c r="U113" i="16"/>
  <c r="U114" i="16"/>
  <c r="U101" i="15"/>
  <c r="U99" i="15"/>
  <c r="U100" i="15"/>
  <c r="U121" i="14"/>
  <c r="U122" i="14"/>
  <c r="U123" i="14"/>
  <c r="U124" i="14"/>
  <c r="U125" i="14"/>
  <c r="U27" i="11"/>
  <c r="A24" i="2"/>
  <c r="V24" i="2"/>
  <c r="W24" i="2"/>
  <c r="X24" i="2"/>
  <c r="AB554" i="18"/>
  <c r="U1013" i="17"/>
  <c r="U1014" i="17"/>
  <c r="U1015" i="17"/>
  <c r="U1080" i="16"/>
  <c r="U1081" i="16"/>
  <c r="U802" i="15"/>
  <c r="U803" i="15"/>
  <c r="U804" i="15"/>
  <c r="U805" i="15"/>
  <c r="U806" i="15"/>
  <c r="U1546" i="14"/>
  <c r="U1547" i="14"/>
  <c r="U1548" i="14"/>
  <c r="U1549" i="14"/>
  <c r="U1550" i="14"/>
  <c r="U313" i="11"/>
  <c r="A266" i="2"/>
  <c r="V266" i="2"/>
  <c r="W266" i="2"/>
  <c r="X266" i="2"/>
  <c r="AB553" i="18"/>
  <c r="U1009" i="17"/>
  <c r="U1010" i="17"/>
  <c r="U1011" i="17"/>
  <c r="U1012" i="17"/>
  <c r="U1076" i="16"/>
  <c r="U1077" i="16"/>
  <c r="U1078" i="16"/>
  <c r="U1079" i="16"/>
  <c r="U800" i="15"/>
  <c r="U801" i="15"/>
  <c r="U1540" i="14"/>
  <c r="U1541" i="14"/>
  <c r="U1542" i="14"/>
  <c r="U1543" i="14"/>
  <c r="U1544" i="14"/>
  <c r="U1545" i="14"/>
  <c r="U312" i="11"/>
  <c r="A265" i="2"/>
  <c r="V265" i="2"/>
  <c r="W265" i="2"/>
  <c r="X265" i="2"/>
  <c r="AB60" i="18"/>
  <c r="AB61" i="18"/>
  <c r="AB62" i="18"/>
  <c r="AB65" i="18"/>
  <c r="U145" i="17"/>
  <c r="U146" i="17"/>
  <c r="U147" i="17"/>
  <c r="U146" i="16"/>
  <c r="U147" i="16"/>
  <c r="U144" i="16"/>
  <c r="U145" i="16"/>
  <c r="U148" i="16"/>
  <c r="U120" i="15"/>
  <c r="U121" i="15"/>
  <c r="U122" i="15"/>
  <c r="U166" i="14"/>
  <c r="U167" i="14"/>
  <c r="U168" i="14"/>
  <c r="U169" i="14"/>
  <c r="U170" i="14"/>
  <c r="U171" i="14"/>
  <c r="U39" i="11"/>
  <c r="A32" i="2"/>
  <c r="V32" i="2"/>
  <c r="W32" i="2"/>
  <c r="X32" i="2"/>
  <c r="AB163" i="18"/>
  <c r="AB164" i="18"/>
  <c r="U261" i="17"/>
  <c r="U262" i="17"/>
  <c r="U263" i="17"/>
  <c r="U310" i="16"/>
  <c r="U311" i="16"/>
  <c r="U312" i="16"/>
  <c r="U313" i="16"/>
  <c r="U247" i="15"/>
  <c r="U248" i="15"/>
  <c r="U249" i="15"/>
  <c r="U250" i="15"/>
  <c r="U251" i="15"/>
  <c r="U252" i="15"/>
  <c r="U253" i="15"/>
  <c r="U254" i="15"/>
  <c r="U437" i="14"/>
  <c r="U438" i="14"/>
  <c r="U439" i="14"/>
  <c r="U440" i="14"/>
  <c r="U441" i="14"/>
  <c r="U442" i="14"/>
  <c r="U89" i="11"/>
  <c r="A74" i="2"/>
  <c r="V74" i="2"/>
  <c r="W74" i="2"/>
  <c r="X74" i="2"/>
  <c r="AB552" i="18"/>
  <c r="U1008" i="17"/>
  <c r="U1075" i="16"/>
  <c r="U799" i="15"/>
  <c r="U1533" i="14"/>
  <c r="U1534" i="14"/>
  <c r="U1535" i="14"/>
  <c r="U1536" i="14"/>
  <c r="U1537" i="14"/>
  <c r="U1538" i="14"/>
  <c r="U1539" i="14"/>
  <c r="U311" i="11"/>
  <c r="A264" i="2"/>
  <c r="V264" i="2"/>
  <c r="W264" i="2"/>
  <c r="X264" i="2"/>
  <c r="AB616" i="18"/>
  <c r="U1143" i="17"/>
  <c r="U1144" i="17"/>
  <c r="U1145" i="17"/>
  <c r="U1203" i="16"/>
  <c r="U1204" i="16"/>
  <c r="U1205" i="16"/>
  <c r="U1206" i="16"/>
  <c r="U1207" i="16"/>
  <c r="U1208" i="16"/>
  <c r="U890" i="15"/>
  <c r="U891" i="15"/>
  <c r="U1740" i="14"/>
  <c r="U1741" i="14"/>
  <c r="U1742" i="14"/>
  <c r="U1743" i="14"/>
  <c r="U1744" i="14"/>
  <c r="U1745" i="14"/>
  <c r="U356" i="11"/>
  <c r="A298" i="2"/>
  <c r="V298" i="2"/>
  <c r="W298" i="2"/>
  <c r="X298" i="2"/>
  <c r="AB511" i="18"/>
  <c r="AB512" i="18"/>
  <c r="AB513" i="18"/>
  <c r="U925" i="17"/>
  <c r="U926" i="17"/>
  <c r="U927" i="17"/>
  <c r="U928" i="17"/>
  <c r="U1007" i="16"/>
  <c r="U1008" i="16"/>
  <c r="U1009" i="16"/>
  <c r="U1010" i="16"/>
  <c r="U1011" i="16"/>
  <c r="U713" i="15"/>
  <c r="U714" i="15"/>
  <c r="U1405" i="14"/>
  <c r="U1406" i="14"/>
  <c r="U1407" i="14"/>
  <c r="U1408" i="14"/>
  <c r="U1409" i="14"/>
  <c r="U280" i="11"/>
  <c r="A240" i="2"/>
  <c r="V240" i="2"/>
  <c r="W240" i="2"/>
  <c r="X240" i="2"/>
  <c r="U378" i="16"/>
  <c r="U220" i="15"/>
  <c r="AB611" i="18"/>
  <c r="U1128" i="17"/>
  <c r="U1190" i="16"/>
  <c r="U883" i="15"/>
  <c r="U1715" i="14"/>
  <c r="U1716" i="14"/>
  <c r="U1717" i="14"/>
  <c r="U1718" i="14"/>
  <c r="U1719" i="14"/>
  <c r="U1720" i="14"/>
  <c r="U1721" i="14"/>
  <c r="U1722" i="14"/>
  <c r="U1723" i="14"/>
  <c r="U351" i="11"/>
  <c r="A294" i="2"/>
  <c r="V294" i="2"/>
  <c r="W294" i="2"/>
  <c r="X294" i="2"/>
  <c r="AB126" i="18"/>
  <c r="AB127" i="18"/>
  <c r="U195" i="17"/>
  <c r="U196" i="17"/>
  <c r="U197" i="17"/>
  <c r="U198" i="17"/>
  <c r="U218" i="16"/>
  <c r="U219" i="16"/>
  <c r="U220" i="16"/>
  <c r="U221" i="16"/>
  <c r="U222" i="16"/>
  <c r="U179" i="15"/>
  <c r="U180" i="15"/>
  <c r="U181" i="15"/>
  <c r="U182" i="15"/>
  <c r="U183" i="15"/>
  <c r="U184" i="15"/>
  <c r="U326" i="14"/>
  <c r="U327" i="14"/>
  <c r="U328" i="14"/>
  <c r="U329" i="14"/>
  <c r="U330" i="14"/>
  <c r="U331" i="14"/>
  <c r="U65" i="11"/>
  <c r="A55" i="2"/>
  <c r="V55" i="2"/>
  <c r="W55" i="2"/>
  <c r="X55" i="2"/>
  <c r="U39" i="16"/>
  <c r="AB549" i="18"/>
  <c r="AB550" i="18"/>
  <c r="U1006" i="17"/>
  <c r="U1007" i="17"/>
  <c r="U1070" i="16"/>
  <c r="U1071" i="16"/>
  <c r="U1072" i="16"/>
  <c r="U1073" i="16"/>
  <c r="U1074" i="16"/>
  <c r="U798" i="15"/>
  <c r="U1528" i="14"/>
  <c r="U1529" i="14"/>
  <c r="U1530" i="14"/>
  <c r="U1531" i="14"/>
  <c r="U1532" i="14"/>
  <c r="U310" i="11"/>
  <c r="A263" i="2"/>
  <c r="V263" i="2"/>
  <c r="W263" i="2"/>
  <c r="X263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V16" i="2"/>
  <c r="W16" i="2"/>
  <c r="X16" i="2"/>
  <c r="AB548" i="18"/>
  <c r="U1003" i="17"/>
  <c r="U1004" i="17"/>
  <c r="U1005" i="17"/>
  <c r="U1064" i="16"/>
  <c r="U1065" i="16"/>
  <c r="U1066" i="16"/>
  <c r="U1067" i="16"/>
  <c r="U1068" i="16"/>
  <c r="U1069" i="16"/>
  <c r="U796" i="15"/>
  <c r="U797" i="15"/>
  <c r="U1523" i="14"/>
  <c r="U1524" i="14"/>
  <c r="U1525" i="14"/>
  <c r="U1526" i="14"/>
  <c r="U1527" i="14"/>
  <c r="U309" i="11"/>
  <c r="A262" i="2"/>
  <c r="V262" i="2"/>
  <c r="W262" i="2"/>
  <c r="X262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V7" i="2"/>
  <c r="W7" i="2"/>
  <c r="X7" i="2"/>
  <c r="AB483" i="18"/>
  <c r="AB485" i="18"/>
  <c r="U868" i="17"/>
  <c r="U869" i="17"/>
  <c r="U870" i="17"/>
  <c r="U949" i="16"/>
  <c r="U950" i="16"/>
  <c r="U951" i="16"/>
  <c r="U952" i="16"/>
  <c r="U953" i="16"/>
  <c r="U954" i="16"/>
  <c r="U955" i="16"/>
  <c r="U688" i="15"/>
  <c r="U689" i="15"/>
  <c r="U1344" i="14"/>
  <c r="U1345" i="14"/>
  <c r="U1346" i="14"/>
  <c r="U1347" i="14"/>
  <c r="U1348" i="14"/>
  <c r="U266" i="11"/>
  <c r="A228" i="2"/>
  <c r="V228" i="2"/>
  <c r="W228" i="2"/>
  <c r="X228" i="2"/>
  <c r="AB77" i="18"/>
  <c r="AB78" i="18"/>
  <c r="U155" i="17"/>
  <c r="U157" i="16"/>
  <c r="U130" i="15"/>
  <c r="U213" i="14"/>
  <c r="U214" i="14"/>
  <c r="U215" i="14"/>
  <c r="U216" i="14"/>
  <c r="U217" i="14"/>
  <c r="U218" i="14"/>
  <c r="U219" i="14"/>
  <c r="U220" i="14"/>
  <c r="U46" i="11"/>
  <c r="A38" i="2"/>
  <c r="V38" i="2"/>
  <c r="W38" i="2"/>
  <c r="X38" i="2"/>
  <c r="AB404" i="18"/>
  <c r="AB405" i="18"/>
  <c r="U692" i="17"/>
  <c r="U693" i="17"/>
  <c r="U694" i="17"/>
  <c r="U695" i="17"/>
  <c r="U777" i="16"/>
  <c r="U778" i="16"/>
  <c r="U779" i="16"/>
  <c r="U780" i="16"/>
  <c r="U781" i="16"/>
  <c r="U572" i="15"/>
  <c r="U573" i="15"/>
  <c r="U1078" i="14"/>
  <c r="U1079" i="14"/>
  <c r="U1080" i="14"/>
  <c r="U1081" i="14"/>
  <c r="U1082" i="14"/>
  <c r="U1083" i="14"/>
  <c r="U211" i="11"/>
  <c r="A181" i="2"/>
  <c r="V181" i="2"/>
  <c r="W181" i="2"/>
  <c r="X181" i="2"/>
  <c r="AB186" i="18"/>
  <c r="AB187" i="18"/>
  <c r="AB188" i="18"/>
  <c r="U304" i="17"/>
  <c r="U305" i="17"/>
  <c r="U306" i="17"/>
  <c r="U307" i="17"/>
  <c r="U308" i="17"/>
  <c r="U309" i="17"/>
  <c r="U351" i="16"/>
  <c r="U352" i="16"/>
  <c r="U353" i="16"/>
  <c r="U354" i="16"/>
  <c r="U355" i="16"/>
  <c r="U356" i="16"/>
  <c r="U357" i="16"/>
  <c r="U358" i="16"/>
  <c r="U278" i="15"/>
  <c r="U279" i="15"/>
  <c r="U487" i="14"/>
  <c r="U488" i="14"/>
  <c r="U489" i="14"/>
  <c r="U490" i="14"/>
  <c r="U491" i="14"/>
  <c r="U492" i="14"/>
  <c r="U99" i="11"/>
  <c r="A82" i="2"/>
  <c r="V82" i="2"/>
  <c r="W82" i="2"/>
  <c r="X82" i="2"/>
  <c r="AB200" i="18"/>
  <c r="U340" i="17"/>
  <c r="U341" i="17"/>
  <c r="U342" i="17"/>
  <c r="U343" i="17"/>
  <c r="U344" i="17"/>
  <c r="U345" i="17"/>
  <c r="U389" i="16"/>
  <c r="U390" i="16"/>
  <c r="U391" i="16"/>
  <c r="U392" i="16"/>
  <c r="U393" i="16"/>
  <c r="U290" i="15"/>
  <c r="U291" i="15"/>
  <c r="U520" i="14"/>
  <c r="U521" i="14"/>
  <c r="U522" i="14"/>
  <c r="U523" i="14"/>
  <c r="U524" i="14"/>
  <c r="U105" i="11"/>
  <c r="A88" i="2"/>
  <c r="V88" i="2"/>
  <c r="W88" i="2"/>
  <c r="X88" i="2"/>
  <c r="AB246" i="18"/>
  <c r="AB247" i="18"/>
  <c r="U420" i="17"/>
  <c r="U421" i="17"/>
  <c r="U422" i="17"/>
  <c r="U423" i="17"/>
  <c r="U424" i="17"/>
  <c r="U425" i="17"/>
  <c r="U485" i="16"/>
  <c r="U486" i="16"/>
  <c r="U487" i="16"/>
  <c r="U488" i="16"/>
  <c r="U489" i="16"/>
  <c r="U490" i="16"/>
  <c r="U337" i="15"/>
  <c r="U338" i="15"/>
  <c r="U679" i="14"/>
  <c r="U680" i="14"/>
  <c r="U681" i="14"/>
  <c r="U682" i="14"/>
  <c r="U683" i="14"/>
  <c r="U684" i="14"/>
  <c r="U129" i="11"/>
  <c r="A112" i="2"/>
  <c r="V112" i="2"/>
  <c r="W112" i="2"/>
  <c r="X112" i="2"/>
  <c r="AB302" i="18"/>
  <c r="AB303" i="18"/>
  <c r="U501" i="17"/>
  <c r="U502" i="17"/>
  <c r="U503" i="17"/>
  <c r="U504" i="17"/>
  <c r="U505" i="17"/>
  <c r="U563" i="16"/>
  <c r="U564" i="16"/>
  <c r="U565" i="16"/>
  <c r="U415" i="15"/>
  <c r="U416" i="15"/>
  <c r="U809" i="14"/>
  <c r="U810" i="14"/>
  <c r="U811" i="14"/>
  <c r="U812" i="14"/>
  <c r="U813" i="14"/>
  <c r="U152" i="11"/>
  <c r="U153" i="11"/>
  <c r="A133" i="2"/>
  <c r="V133" i="2"/>
  <c r="W133" i="2"/>
  <c r="X133" i="2"/>
  <c r="AB256" i="18"/>
  <c r="AB257" i="18"/>
  <c r="AB258" i="18"/>
  <c r="U440" i="17"/>
  <c r="U441" i="17"/>
  <c r="U442" i="17"/>
  <c r="U512" i="16"/>
  <c r="U513" i="16"/>
  <c r="U514" i="16"/>
  <c r="U515" i="16"/>
  <c r="U347" i="15"/>
  <c r="U348" i="15"/>
  <c r="U711" i="14"/>
  <c r="U712" i="14"/>
  <c r="U713" i="14"/>
  <c r="U714" i="14"/>
  <c r="U715" i="14"/>
  <c r="U716" i="14"/>
  <c r="U717" i="14"/>
  <c r="U718" i="14"/>
  <c r="U134" i="11"/>
  <c r="U135" i="11"/>
  <c r="A117" i="2"/>
  <c r="V117" i="2"/>
  <c r="W117" i="2"/>
  <c r="X117" i="2"/>
  <c r="AB547" i="18"/>
  <c r="U1000" i="17"/>
  <c r="U1001" i="17"/>
  <c r="U1002" i="17"/>
  <c r="U1060" i="16"/>
  <c r="U1061" i="16"/>
  <c r="U1062" i="16"/>
  <c r="U1063" i="16"/>
  <c r="U795" i="15"/>
  <c r="U1518" i="14"/>
  <c r="U1519" i="14"/>
  <c r="U1520" i="14"/>
  <c r="U1521" i="14"/>
  <c r="U1522" i="14"/>
  <c r="U308" i="11"/>
  <c r="A261" i="2"/>
  <c r="V261" i="2"/>
  <c r="W261" i="2"/>
  <c r="X261" i="2"/>
  <c r="AB95" i="18"/>
  <c r="AB96" i="18"/>
  <c r="AB97" i="18"/>
  <c r="U167" i="17"/>
  <c r="U168" i="17"/>
  <c r="U177" i="16"/>
  <c r="U178" i="16"/>
  <c r="U179" i="16"/>
  <c r="U180" i="16"/>
  <c r="U181" i="16"/>
  <c r="U182" i="16"/>
  <c r="U141" i="15"/>
  <c r="U142" i="15"/>
  <c r="U260" i="14"/>
  <c r="U261" i="14"/>
  <c r="U262" i="14"/>
  <c r="U263" i="14"/>
  <c r="U264" i="14"/>
  <c r="U53" i="11"/>
  <c r="A45" i="2"/>
  <c r="V45" i="2"/>
  <c r="W45" i="2"/>
  <c r="X45" i="2"/>
  <c r="AB546" i="18"/>
  <c r="U994" i="17"/>
  <c r="U995" i="17"/>
  <c r="U996" i="17"/>
  <c r="U997" i="17"/>
  <c r="U998" i="17"/>
  <c r="U999" i="17"/>
  <c r="U1057" i="16"/>
  <c r="U1058" i="16"/>
  <c r="U1059" i="16"/>
  <c r="U793" i="15"/>
  <c r="U794" i="15"/>
  <c r="U1513" i="14"/>
  <c r="U1514" i="14"/>
  <c r="U1515" i="14"/>
  <c r="U1516" i="14"/>
  <c r="U1517" i="14"/>
  <c r="U307" i="11"/>
  <c r="A260" i="2"/>
  <c r="V260" i="2"/>
  <c r="W260" i="2"/>
  <c r="X260" i="2"/>
  <c r="AB496" i="18"/>
  <c r="AB497" i="18"/>
  <c r="U899" i="17"/>
  <c r="U900" i="17"/>
  <c r="U901" i="17"/>
  <c r="U902" i="17"/>
  <c r="U903" i="17"/>
  <c r="U904" i="17"/>
  <c r="U973" i="16"/>
  <c r="U974" i="16"/>
  <c r="U975" i="16"/>
  <c r="U976" i="16"/>
  <c r="U977" i="16"/>
  <c r="U701" i="15"/>
  <c r="U702" i="15"/>
  <c r="U1375" i="14"/>
  <c r="U1376" i="14"/>
  <c r="U1377" i="14"/>
  <c r="U1378" i="14"/>
  <c r="U1379" i="14"/>
  <c r="U273" i="11"/>
  <c r="A234" i="2"/>
  <c r="V234" i="2"/>
  <c r="W234" i="2"/>
  <c r="X234" i="2"/>
  <c r="AB544" i="18"/>
  <c r="AB545" i="18"/>
  <c r="U991" i="17"/>
  <c r="U992" i="17"/>
  <c r="U993" i="17"/>
  <c r="U1055" i="16"/>
  <c r="U1056" i="16"/>
  <c r="U787" i="15"/>
  <c r="U788" i="15"/>
  <c r="U789" i="15"/>
  <c r="U790" i="15"/>
  <c r="U791" i="15"/>
  <c r="U792" i="15"/>
  <c r="U1509" i="14"/>
  <c r="U1510" i="14"/>
  <c r="U1511" i="14"/>
  <c r="U1512" i="14"/>
  <c r="U306" i="11"/>
  <c r="A259" i="2"/>
  <c r="V259" i="2"/>
  <c r="W259" i="2"/>
  <c r="X259" i="2"/>
  <c r="AB543" i="18"/>
  <c r="U990" i="17"/>
  <c r="U1054" i="16"/>
  <c r="U786" i="15"/>
  <c r="U1502" i="14"/>
  <c r="U1503" i="14"/>
  <c r="U1504" i="14"/>
  <c r="U1505" i="14"/>
  <c r="U1506" i="14"/>
  <c r="U1507" i="14"/>
  <c r="U1508" i="14"/>
  <c r="U305" i="11"/>
  <c r="A258" i="2"/>
  <c r="V258" i="2"/>
  <c r="W258" i="2"/>
  <c r="X258" i="2"/>
  <c r="AB659" i="18"/>
  <c r="AB660" i="18"/>
  <c r="AB661" i="18"/>
  <c r="U1235" i="17"/>
  <c r="U1236" i="17"/>
  <c r="U1237" i="17"/>
  <c r="U1318" i="16"/>
  <c r="U1319" i="16"/>
  <c r="U956" i="15"/>
  <c r="U957" i="15"/>
  <c r="U958" i="15"/>
  <c r="U959" i="15"/>
  <c r="U960" i="15"/>
  <c r="U961" i="15"/>
  <c r="U962" i="15"/>
  <c r="U1886" i="14"/>
  <c r="U1887" i="14"/>
  <c r="U1888" i="14"/>
  <c r="U1889" i="14"/>
  <c r="U1890" i="14"/>
  <c r="U1891" i="14"/>
  <c r="U381" i="11"/>
  <c r="A322" i="2"/>
  <c r="V322" i="2"/>
  <c r="W322" i="2"/>
  <c r="X322" i="2"/>
  <c r="AB571" i="18"/>
  <c r="AB572" i="18"/>
  <c r="U1048" i="17"/>
  <c r="U1049" i="17"/>
  <c r="U1050" i="17"/>
  <c r="U1112" i="16"/>
  <c r="U1113" i="16"/>
  <c r="U1114" i="16"/>
  <c r="U1115" i="16"/>
  <c r="U847" i="15"/>
  <c r="U848" i="15"/>
  <c r="U849" i="15"/>
  <c r="U850" i="15"/>
  <c r="U851" i="15"/>
  <c r="U1620" i="14"/>
  <c r="U1614" i="14"/>
  <c r="U1615" i="14"/>
  <c r="U1616" i="14"/>
  <c r="U1617" i="14"/>
  <c r="U1618" i="14"/>
  <c r="U1619" i="14"/>
  <c r="U329" i="11"/>
  <c r="U1035" i="17"/>
  <c r="AB562" i="18"/>
  <c r="AB563" i="18"/>
  <c r="U1032" i="17"/>
  <c r="U1033" i="17"/>
  <c r="U1034" i="17"/>
  <c r="U1095" i="16"/>
  <c r="U1096" i="16"/>
  <c r="U1097" i="16"/>
  <c r="U827" i="15"/>
  <c r="U828" i="15"/>
  <c r="U829" i="15"/>
  <c r="U830" i="15"/>
  <c r="U1582" i="14"/>
  <c r="U1583" i="14"/>
  <c r="U1584" i="14"/>
  <c r="U1585" i="14"/>
  <c r="U1586" i="14"/>
  <c r="U1587" i="14"/>
  <c r="U1588" i="14"/>
  <c r="U321" i="11"/>
  <c r="A277" i="2"/>
  <c r="V277" i="2"/>
  <c r="W277" i="2"/>
  <c r="X277" i="2"/>
  <c r="A272" i="2"/>
  <c r="V272" i="2"/>
  <c r="W272" i="2"/>
  <c r="X272" i="2"/>
  <c r="AB369" i="18"/>
  <c r="AB370" i="18"/>
  <c r="U607" i="17"/>
  <c r="U608" i="17"/>
  <c r="U609" i="17"/>
  <c r="U694" i="16"/>
  <c r="U695" i="16"/>
  <c r="U696" i="16"/>
  <c r="U697" i="16"/>
  <c r="U698" i="16"/>
  <c r="U699" i="16"/>
  <c r="U700" i="16"/>
  <c r="U512" i="15"/>
  <c r="U513" i="15"/>
  <c r="U960" i="14"/>
  <c r="U961" i="14"/>
  <c r="U962" i="14"/>
  <c r="U963" i="14"/>
  <c r="U964" i="14"/>
  <c r="U965" i="14"/>
  <c r="U186" i="11"/>
  <c r="A160" i="2"/>
  <c r="V160" i="2"/>
  <c r="W160" i="2"/>
  <c r="X160" i="2"/>
  <c r="AB354" i="18"/>
  <c r="AB355" i="18"/>
  <c r="U574" i="17"/>
  <c r="U575" i="17"/>
  <c r="U576" i="17"/>
  <c r="U577" i="17"/>
  <c r="U578" i="17"/>
  <c r="U650" i="16"/>
  <c r="U651" i="16"/>
  <c r="U652" i="16"/>
  <c r="U653" i="16"/>
  <c r="U496" i="15"/>
  <c r="U497" i="15"/>
  <c r="U916" i="14"/>
  <c r="U917" i="14"/>
  <c r="U918" i="14"/>
  <c r="U919" i="14"/>
  <c r="U920" i="14"/>
  <c r="U176" i="11"/>
  <c r="U177" i="11"/>
  <c r="A152" i="2"/>
  <c r="V152" i="2"/>
  <c r="W152" i="2"/>
  <c r="X152" i="2"/>
  <c r="AB712" i="18"/>
  <c r="AB713" i="18"/>
  <c r="U1326" i="17"/>
  <c r="U1327" i="17"/>
  <c r="U1328" i="17"/>
  <c r="U1436" i="16"/>
  <c r="U1437" i="16"/>
  <c r="U1438" i="16"/>
  <c r="U1439" i="16"/>
  <c r="U1026" i="15"/>
  <c r="U1027" i="15"/>
  <c r="U1028" i="15"/>
  <c r="U2045" i="14"/>
  <c r="U2046" i="14"/>
  <c r="U2047" i="14"/>
  <c r="U2048" i="14"/>
  <c r="U2049" i="14"/>
  <c r="U2050" i="14"/>
  <c r="U2051" i="14"/>
  <c r="U412" i="11"/>
  <c r="U413" i="11"/>
  <c r="A348" i="2"/>
  <c r="V348" i="2"/>
  <c r="W348" i="2"/>
  <c r="X348" i="2"/>
  <c r="AB726" i="18"/>
  <c r="AB727" i="18"/>
  <c r="AB728" i="18"/>
  <c r="U1349" i="17"/>
  <c r="U1350" i="17"/>
  <c r="U1351" i="17"/>
  <c r="U1352" i="17"/>
  <c r="U1353" i="17"/>
  <c r="U1465" i="16"/>
  <c r="U1466" i="16"/>
  <c r="U1467" i="16"/>
  <c r="U1041" i="15"/>
  <c r="U1042" i="15"/>
  <c r="U2086" i="14"/>
  <c r="U2087" i="14"/>
  <c r="U2088" i="14"/>
  <c r="U2089" i="14"/>
  <c r="U2090" i="14"/>
  <c r="U423" i="11"/>
  <c r="U424" i="11"/>
  <c r="A355" i="2"/>
  <c r="V355" i="2"/>
  <c r="W355" i="2"/>
  <c r="X355" i="2"/>
  <c r="U470" i="16"/>
  <c r="AB283" i="18"/>
  <c r="U466" i="17"/>
  <c r="U467" i="17"/>
  <c r="U468" i="17"/>
  <c r="U469" i="17"/>
  <c r="U470" i="17"/>
  <c r="U535" i="16"/>
  <c r="U536" i="16"/>
  <c r="U377" i="15"/>
  <c r="U378" i="15"/>
  <c r="U379" i="15"/>
  <c r="U380" i="15"/>
  <c r="U381" i="15"/>
  <c r="U382" i="15"/>
  <c r="U383" i="15"/>
  <c r="U384" i="15"/>
  <c r="U385" i="15"/>
  <c r="U749" i="14"/>
  <c r="U750" i="14"/>
  <c r="U751" i="14"/>
  <c r="U752" i="14"/>
  <c r="U753" i="14"/>
  <c r="U754" i="14"/>
  <c r="U141" i="11"/>
  <c r="A123" i="2"/>
  <c r="V123" i="2"/>
  <c r="W123" i="2"/>
  <c r="X123" i="2"/>
  <c r="AB597" i="18"/>
  <c r="AB598" i="18"/>
  <c r="AB599" i="18"/>
  <c r="U1103" i="17"/>
  <c r="U1104" i="17"/>
  <c r="U1105" i="17"/>
  <c r="U1106" i="17"/>
  <c r="U1162" i="16"/>
  <c r="U1163" i="16"/>
  <c r="U1164" i="16"/>
  <c r="U870" i="15"/>
  <c r="U871" i="15"/>
  <c r="U1670" i="14"/>
  <c r="U1671" i="14"/>
  <c r="U1672" i="14"/>
  <c r="U1673" i="14"/>
  <c r="U1674" i="14"/>
  <c r="U1675" i="14"/>
  <c r="U1676" i="14"/>
  <c r="U343" i="11"/>
  <c r="U342" i="11"/>
  <c r="A287" i="2"/>
  <c r="V287" i="2"/>
  <c r="W287" i="2"/>
  <c r="X287" i="2"/>
  <c r="AB56" i="18"/>
  <c r="AB57" i="18"/>
  <c r="AB58" i="18"/>
  <c r="U142" i="17"/>
  <c r="U143" i="17"/>
  <c r="U144" i="17"/>
  <c r="U140" i="16"/>
  <c r="U141" i="16"/>
  <c r="U142" i="16"/>
  <c r="U143" i="16"/>
  <c r="U117" i="15"/>
  <c r="U118" i="15"/>
  <c r="U119" i="15"/>
  <c r="U159" i="14"/>
  <c r="U160" i="14"/>
  <c r="U161" i="14"/>
  <c r="U162" i="14"/>
  <c r="U163" i="14"/>
  <c r="U164" i="14"/>
  <c r="U165" i="14"/>
  <c r="U37" i="11"/>
  <c r="U38" i="11"/>
  <c r="A31" i="2"/>
  <c r="V31" i="2"/>
  <c r="W31" i="2"/>
  <c r="X31" i="2"/>
  <c r="AB160" i="18"/>
  <c r="AB161" i="18"/>
  <c r="U258" i="17"/>
  <c r="U259" i="17"/>
  <c r="U260" i="17"/>
  <c r="U306" i="16"/>
  <c r="U307" i="16"/>
  <c r="U308" i="16"/>
  <c r="U309" i="16"/>
  <c r="U245" i="15"/>
  <c r="U246" i="15"/>
  <c r="U241" i="15"/>
  <c r="U242" i="15"/>
  <c r="U243" i="15"/>
  <c r="U244" i="15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459" i="18"/>
  <c r="AB460" i="18"/>
  <c r="AB461" i="18"/>
  <c r="AB462" i="18"/>
  <c r="U822" i="17"/>
  <c r="U823" i="17"/>
  <c r="U824" i="17"/>
  <c r="U895" i="16"/>
  <c r="U896" i="16"/>
  <c r="U897" i="16"/>
  <c r="U898" i="16"/>
  <c r="U660" i="15"/>
  <c r="U661" i="15"/>
  <c r="U1274" i="14"/>
  <c r="U1275" i="14"/>
  <c r="U1276" i="14"/>
  <c r="U1277" i="14"/>
  <c r="U1278" i="14"/>
  <c r="U1279" i="14"/>
  <c r="U249" i="11"/>
  <c r="U250" i="11"/>
  <c r="A215" i="2"/>
  <c r="V215" i="2"/>
  <c r="W215" i="2"/>
  <c r="X215" i="2"/>
  <c r="AB440" i="18"/>
  <c r="AB441" i="18"/>
  <c r="AB442" i="18"/>
  <c r="U782" i="17"/>
  <c r="U783" i="17"/>
  <c r="U784" i="17"/>
  <c r="U857" i="16"/>
  <c r="U858" i="16"/>
  <c r="U859" i="16"/>
  <c r="U860" i="16"/>
  <c r="U629" i="15"/>
  <c r="U630" i="15"/>
  <c r="U1208" i="14"/>
  <c r="U1209" i="14"/>
  <c r="U1210" i="14"/>
  <c r="U1211" i="14"/>
  <c r="U1212" i="14"/>
  <c r="U1213" i="14"/>
  <c r="U1214" i="14"/>
  <c r="U237" i="11"/>
  <c r="U238" i="11"/>
  <c r="A204" i="2"/>
  <c r="V204" i="2"/>
  <c r="W204" i="2"/>
  <c r="X204" i="2"/>
  <c r="AB541" i="18"/>
  <c r="AB542" i="18"/>
  <c r="U986" i="17"/>
  <c r="U987" i="17"/>
  <c r="U988" i="17"/>
  <c r="U989" i="17"/>
  <c r="U1052" i="16"/>
  <c r="U1053" i="16"/>
  <c r="U784" i="15"/>
  <c r="U785" i="15"/>
  <c r="U1497" i="14"/>
  <c r="U1498" i="14"/>
  <c r="U1499" i="14"/>
  <c r="U1500" i="14"/>
  <c r="U1501" i="14"/>
  <c r="U303" i="11"/>
  <c r="U304" i="11"/>
  <c r="A257" i="2"/>
  <c r="V257" i="2"/>
  <c r="W257" i="2"/>
  <c r="X257" i="2"/>
  <c r="AB531" i="18"/>
  <c r="AB532" i="18"/>
  <c r="U973" i="17"/>
  <c r="U974" i="17"/>
  <c r="U975" i="17"/>
  <c r="U1039" i="16"/>
  <c r="U1040" i="16"/>
  <c r="U767" i="15"/>
  <c r="U768" i="15"/>
  <c r="U769" i="15"/>
  <c r="U770" i="15"/>
  <c r="U771" i="15"/>
  <c r="U1468" i="14"/>
  <c r="U1469" i="14"/>
  <c r="U1470" i="14"/>
  <c r="U1471" i="14"/>
  <c r="U1472" i="14"/>
  <c r="U1473" i="14"/>
  <c r="U296" i="11"/>
  <c r="U297" i="11"/>
  <c r="A252" i="2"/>
  <c r="V252" i="2"/>
  <c r="W252" i="2"/>
  <c r="X252" i="2"/>
  <c r="AB508" i="18"/>
  <c r="AB509" i="18"/>
  <c r="AB510" i="18"/>
  <c r="U922" i="17"/>
  <c r="U923" i="17"/>
  <c r="U924" i="17"/>
  <c r="U999" i="16"/>
  <c r="U1000" i="16"/>
  <c r="U1001" i="16"/>
  <c r="U1002" i="16"/>
  <c r="U1003" i="16"/>
  <c r="U1004" i="16"/>
  <c r="U1005" i="16"/>
  <c r="U1006" i="16"/>
  <c r="U711" i="15"/>
  <c r="U712" i="15"/>
  <c r="U1400" i="14"/>
  <c r="U1401" i="14"/>
  <c r="U1402" i="14"/>
  <c r="U1403" i="14"/>
  <c r="U1404" i="14"/>
  <c r="U279" i="11"/>
  <c r="A239" i="2"/>
  <c r="V239" i="2"/>
  <c r="W239" i="2"/>
  <c r="X239" i="2"/>
  <c r="AB540" i="18"/>
  <c r="U983" i="17"/>
  <c r="U984" i="17"/>
  <c r="U985" i="17"/>
  <c r="U1047" i="16"/>
  <c r="U1048" i="16"/>
  <c r="U1049" i="16"/>
  <c r="U1050" i="16"/>
  <c r="U1051" i="16"/>
  <c r="U782" i="15"/>
  <c r="U783" i="15"/>
  <c r="U1492" i="14"/>
  <c r="U1493" i="14"/>
  <c r="U1494" i="14"/>
  <c r="U1495" i="14"/>
  <c r="U1496" i="14"/>
  <c r="U302" i="11"/>
  <c r="A256" i="2"/>
  <c r="V256" i="2"/>
  <c r="W256" i="2"/>
  <c r="X256" i="2"/>
  <c r="U301" i="11"/>
  <c r="AB538" i="18"/>
  <c r="AB539" i="18"/>
  <c r="U980" i="17"/>
  <c r="U981" i="17"/>
  <c r="U982" i="17"/>
  <c r="U1044" i="16"/>
  <c r="U1045" i="16"/>
  <c r="U1046" i="16"/>
  <c r="U780" i="15"/>
  <c r="U781" i="15"/>
  <c r="U1487" i="14"/>
  <c r="U1488" i="14"/>
  <c r="U1489" i="14"/>
  <c r="U1490" i="14"/>
  <c r="U1491" i="14"/>
  <c r="U300" i="11"/>
  <c r="A255" i="2"/>
  <c r="V255" i="2"/>
  <c r="W255" i="2"/>
  <c r="X255" i="2"/>
  <c r="AB380" i="18"/>
  <c r="AB381" i="18"/>
  <c r="AB382" i="18"/>
  <c r="U628" i="17"/>
  <c r="U629" i="17"/>
  <c r="U630" i="17"/>
  <c r="U631" i="17"/>
  <c r="U632" i="17"/>
  <c r="U633" i="17"/>
  <c r="U634" i="17"/>
  <c r="U713" i="16"/>
  <c r="U714" i="16"/>
  <c r="U715" i="16"/>
  <c r="U523" i="15"/>
  <c r="U524" i="15"/>
  <c r="U990" i="14"/>
  <c r="U991" i="14"/>
  <c r="U992" i="14"/>
  <c r="U993" i="14"/>
  <c r="U994" i="14"/>
  <c r="U192" i="11"/>
  <c r="U191" i="11"/>
  <c r="A165" i="2"/>
  <c r="V165" i="2"/>
  <c r="W165" i="2"/>
  <c r="X165" i="2"/>
  <c r="AB33" i="18"/>
  <c r="AB34" i="18"/>
  <c r="AB35" i="18"/>
  <c r="U102" i="17"/>
  <c r="U103" i="17"/>
  <c r="U104" i="17"/>
  <c r="U105" i="17"/>
  <c r="U106" i="17"/>
  <c r="U107" i="17"/>
  <c r="U108" i="17"/>
  <c r="U107" i="16"/>
  <c r="U108" i="16"/>
  <c r="U109" i="16"/>
  <c r="U97" i="15"/>
  <c r="U98" i="15"/>
  <c r="U116" i="14"/>
  <c r="U117" i="14"/>
  <c r="U118" i="14"/>
  <c r="U119" i="14"/>
  <c r="U120" i="14"/>
  <c r="U26" i="11"/>
  <c r="A23" i="2"/>
  <c r="V23" i="2"/>
  <c r="W23" i="2"/>
  <c r="X23" i="2"/>
  <c r="A336" i="2"/>
  <c r="AB688" i="18"/>
  <c r="AB689" i="18"/>
  <c r="AB690" i="18"/>
  <c r="U1283" i="17"/>
  <c r="U1284" i="17"/>
  <c r="U1285" i="17"/>
  <c r="U1286" i="17"/>
  <c r="U1373" i="16"/>
  <c r="U1374" i="16"/>
  <c r="U1375" i="16"/>
  <c r="U1376" i="16"/>
  <c r="U1377" i="16"/>
  <c r="U1378" i="16"/>
  <c r="U1001" i="15"/>
  <c r="U1002" i="15"/>
  <c r="U1971" i="14"/>
  <c r="U1972" i="14"/>
  <c r="U1973" i="14"/>
  <c r="U1974" i="14"/>
  <c r="U1975" i="14"/>
  <c r="U1976" i="14"/>
  <c r="U1977" i="14"/>
  <c r="U400" i="11"/>
  <c r="V336" i="2"/>
  <c r="W336" i="2"/>
  <c r="X336" i="2"/>
  <c r="AB670" i="18"/>
  <c r="AB671" i="18"/>
  <c r="U1248" i="17"/>
  <c r="U1249" i="17"/>
  <c r="U1250" i="17"/>
  <c r="U1251" i="17"/>
  <c r="U1327" i="16"/>
  <c r="U1328" i="16"/>
  <c r="U1329" i="16"/>
  <c r="U979" i="15"/>
  <c r="U980" i="15"/>
  <c r="U1911" i="14"/>
  <c r="U1912" i="14"/>
  <c r="U1913" i="14"/>
  <c r="U1914" i="14"/>
  <c r="U1915" i="14"/>
  <c r="U1916" i="14"/>
  <c r="U1917" i="14"/>
  <c r="U387" i="11"/>
  <c r="U388" i="11"/>
  <c r="A326" i="2"/>
  <c r="V326" i="2"/>
  <c r="W326" i="2"/>
  <c r="X326" i="2"/>
  <c r="AB322" i="18"/>
  <c r="AB323" i="18"/>
  <c r="AB324" i="18"/>
  <c r="U524" i="17"/>
  <c r="U525" i="17"/>
  <c r="U526" i="17"/>
  <c r="U592" i="16"/>
  <c r="U593" i="16"/>
  <c r="U594" i="16"/>
  <c r="U595" i="16"/>
  <c r="U455" i="15"/>
  <c r="U456" i="15"/>
  <c r="U457" i="15"/>
  <c r="U458" i="15"/>
  <c r="U459" i="15"/>
  <c r="U460" i="15"/>
  <c r="U461" i="15"/>
  <c r="U462" i="15"/>
  <c r="U463" i="15"/>
  <c r="U849" i="14"/>
  <c r="U850" i="14"/>
  <c r="U851" i="14"/>
  <c r="U852" i="14"/>
  <c r="U853" i="14"/>
  <c r="U854" i="14"/>
  <c r="U162" i="11"/>
  <c r="A140" i="2"/>
  <c r="V140" i="2"/>
  <c r="W140" i="2"/>
  <c r="X140" i="2"/>
  <c r="AB583" i="18"/>
  <c r="AB584" i="18"/>
  <c r="AB585" i="18"/>
  <c r="U1072" i="17"/>
  <c r="U1073" i="17"/>
  <c r="U1074" i="17"/>
  <c r="U1075" i="17"/>
  <c r="U1076" i="17"/>
  <c r="U1077" i="17"/>
  <c r="U1078" i="17"/>
  <c r="U1079" i="17"/>
  <c r="U1140" i="16"/>
  <c r="U1141" i="16"/>
  <c r="U1142" i="16"/>
  <c r="U1143" i="16"/>
  <c r="U1144" i="16"/>
  <c r="U860" i="15"/>
  <c r="U861" i="15"/>
  <c r="U1642" i="14"/>
  <c r="U1643" i="14"/>
  <c r="U1644" i="14"/>
  <c r="U1645" i="14"/>
  <c r="U1646" i="14"/>
  <c r="U335" i="11"/>
  <c r="A282" i="2"/>
  <c r="V282" i="2"/>
  <c r="W282" i="2"/>
  <c r="X282" i="2"/>
  <c r="AB205" i="18"/>
  <c r="AB206" i="18"/>
  <c r="U353" i="17"/>
  <c r="U403" i="16"/>
  <c r="U298" i="15"/>
  <c r="U299" i="15"/>
  <c r="U547" i="14"/>
  <c r="U548" i="14"/>
  <c r="U549" i="14"/>
  <c r="U550" i="14"/>
  <c r="U551" i="14"/>
  <c r="U552" i="14"/>
  <c r="U553" i="14"/>
  <c r="U554" i="14"/>
  <c r="U555" i="14"/>
  <c r="U109" i="11"/>
  <c r="A92" i="2"/>
  <c r="V92" i="2"/>
  <c r="W92" i="2"/>
  <c r="X92" i="2"/>
  <c r="AB520" i="18"/>
  <c r="AB521" i="18"/>
  <c r="U941" i="17"/>
  <c r="U942" i="17"/>
  <c r="U943" i="17"/>
  <c r="U1022" i="16"/>
  <c r="U1023" i="16"/>
  <c r="U734" i="15"/>
  <c r="U735" i="15"/>
  <c r="U736" i="15"/>
  <c r="U737" i="15"/>
  <c r="U738" i="15"/>
  <c r="U739" i="15"/>
  <c r="U740" i="15"/>
  <c r="U1432" i="14"/>
  <c r="U1433" i="14"/>
  <c r="U1434" i="14"/>
  <c r="U1435" i="14"/>
  <c r="U1436" i="14"/>
  <c r="U287" i="11"/>
  <c r="A245" i="2"/>
  <c r="V245" i="2"/>
  <c r="W245" i="2"/>
  <c r="X245" i="2"/>
  <c r="AB342" i="18"/>
  <c r="AB343" i="18"/>
  <c r="U550" i="17"/>
  <c r="U551" i="17"/>
  <c r="U552" i="17"/>
  <c r="U553" i="17"/>
  <c r="U625" i="16"/>
  <c r="U626" i="16"/>
  <c r="U627" i="16"/>
  <c r="U628" i="16"/>
  <c r="U629" i="16"/>
  <c r="U630" i="16"/>
  <c r="U486" i="15"/>
  <c r="U487" i="15"/>
  <c r="U891" i="14"/>
  <c r="U892" i="14"/>
  <c r="U893" i="14"/>
  <c r="U894" i="14"/>
  <c r="U895" i="14"/>
  <c r="U171" i="11"/>
  <c r="A147" i="2"/>
  <c r="V147" i="2"/>
  <c r="W147" i="2"/>
  <c r="X147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V6" i="2"/>
  <c r="W6" i="2"/>
  <c r="X6" i="2"/>
  <c r="AB147" i="18" l="1"/>
  <c r="AB148" i="18"/>
  <c r="U231" i="17"/>
  <c r="U232" i="17"/>
  <c r="U233" i="17"/>
  <c r="U234" i="17"/>
  <c r="U273" i="16"/>
  <c r="U274" i="16"/>
  <c r="U275" i="16"/>
  <c r="U276" i="16"/>
  <c r="U206" i="15"/>
  <c r="U382" i="14"/>
  <c r="U383" i="14"/>
  <c r="U384" i="14"/>
  <c r="U385" i="14"/>
  <c r="U386" i="14"/>
  <c r="U387" i="14"/>
  <c r="U388" i="14"/>
  <c r="U77" i="11"/>
  <c r="A65" i="2"/>
  <c r="V65" i="2"/>
  <c r="W65" i="2"/>
  <c r="X65" i="2"/>
  <c r="AB238" i="18"/>
  <c r="AB239" i="18"/>
  <c r="U393" i="17"/>
  <c r="U394" i="17"/>
  <c r="U395" i="17"/>
  <c r="U464" i="16"/>
  <c r="U465" i="16"/>
  <c r="U324" i="15"/>
  <c r="U325" i="15"/>
  <c r="U326" i="15"/>
  <c r="U327" i="15"/>
  <c r="U328" i="15"/>
  <c r="U650" i="14"/>
  <c r="U651" i="14"/>
  <c r="U652" i="14"/>
  <c r="U653" i="14"/>
  <c r="U654" i="14"/>
  <c r="U124" i="11"/>
  <c r="A107" i="2"/>
  <c r="V107" i="2"/>
  <c r="W107" i="2"/>
  <c r="X107" i="2"/>
  <c r="AB182" i="18"/>
  <c r="AB183" i="18"/>
  <c r="AB184" i="18"/>
  <c r="AB185" i="18"/>
  <c r="U297" i="17"/>
  <c r="U298" i="17"/>
  <c r="U299" i="17"/>
  <c r="U300" i="17"/>
  <c r="U301" i="17"/>
  <c r="U302" i="17"/>
  <c r="U303" i="17"/>
  <c r="U346" i="16"/>
  <c r="U347" i="16"/>
  <c r="U348" i="16"/>
  <c r="U349" i="16"/>
  <c r="U350" i="16"/>
  <c r="U276" i="15"/>
  <c r="U277" i="15"/>
  <c r="U481" i="14"/>
  <c r="U482" i="14"/>
  <c r="U483" i="14"/>
  <c r="U484" i="14"/>
  <c r="U485" i="14"/>
  <c r="U486" i="14"/>
  <c r="U98" i="11"/>
  <c r="A81" i="2"/>
  <c r="V81" i="2"/>
  <c r="W81" i="2"/>
  <c r="X81" i="2"/>
  <c r="AB627" i="18"/>
  <c r="AB628" i="18"/>
  <c r="U1158" i="17"/>
  <c r="U1159" i="17"/>
  <c r="U1160" i="17"/>
  <c r="U1245" i="16"/>
  <c r="U1246" i="16"/>
  <c r="U1247" i="16"/>
  <c r="U1248" i="16"/>
  <c r="U1249" i="16"/>
  <c r="U1250" i="16"/>
  <c r="U1251" i="16"/>
  <c r="U1252" i="16"/>
  <c r="U900" i="15"/>
  <c r="U901" i="15"/>
  <c r="U1766" i="14"/>
  <c r="U1767" i="14"/>
  <c r="U1768" i="14"/>
  <c r="U1769" i="14"/>
  <c r="U1770" i="14"/>
  <c r="U1771" i="14"/>
  <c r="U361" i="11"/>
  <c r="A303" i="2"/>
  <c r="V303" i="2"/>
  <c r="W303" i="2"/>
  <c r="X303" i="2"/>
  <c r="AB244" i="18"/>
  <c r="AB245" i="18"/>
  <c r="U413" i="17"/>
  <c r="U414" i="17"/>
  <c r="U415" i="17"/>
  <c r="U416" i="17"/>
  <c r="U417" i="17"/>
  <c r="U418" i="17"/>
  <c r="U419" i="17"/>
  <c r="U481" i="16"/>
  <c r="U482" i="16"/>
  <c r="U483" i="16"/>
  <c r="U484" i="16"/>
  <c r="U335" i="15"/>
  <c r="U336" i="15"/>
  <c r="U673" i="14"/>
  <c r="U674" i="14"/>
  <c r="U675" i="14"/>
  <c r="U676" i="14"/>
  <c r="U677" i="14"/>
  <c r="U678" i="14"/>
  <c r="U128" i="11"/>
  <c r="A111" i="2"/>
  <c r="V111" i="2"/>
  <c r="W111" i="2"/>
  <c r="X111" i="2"/>
  <c r="AB707" i="18"/>
  <c r="AB708" i="18"/>
  <c r="U1319" i="17"/>
  <c r="U1423" i="16"/>
  <c r="U1019" i="15"/>
  <c r="U1020" i="15"/>
  <c r="U2025" i="14"/>
  <c r="U2026" i="14"/>
  <c r="U2027" i="14"/>
  <c r="U2028" i="14"/>
  <c r="U2029" i="14"/>
  <c r="U2030" i="14"/>
  <c r="U2031" i="14"/>
  <c r="U2032" i="14"/>
  <c r="U409" i="11"/>
  <c r="A345" i="2"/>
  <c r="V345" i="2"/>
  <c r="W345" i="2"/>
  <c r="X345" i="2"/>
  <c r="AB394" i="18"/>
  <c r="AB395" i="18"/>
  <c r="U662" i="17"/>
  <c r="U663" i="17"/>
  <c r="U664" i="17"/>
  <c r="U752" i="16"/>
  <c r="U753" i="16"/>
  <c r="U549" i="15"/>
  <c r="U550" i="15"/>
  <c r="U551" i="15"/>
  <c r="U552" i="15"/>
  <c r="U553" i="15"/>
  <c r="U554" i="15"/>
  <c r="U1035" i="14"/>
  <c r="U1036" i="14"/>
  <c r="U1037" i="14"/>
  <c r="U1038" i="14"/>
  <c r="U1039" i="14"/>
  <c r="U202" i="11"/>
  <c r="U203" i="11"/>
  <c r="A173" i="2"/>
  <c r="V173" i="2"/>
  <c r="W173" i="2"/>
  <c r="X173" i="2"/>
  <c r="AB494" i="18"/>
  <c r="AB495" i="18"/>
  <c r="U894" i="17"/>
  <c r="U895" i="17"/>
  <c r="U896" i="17"/>
  <c r="U897" i="17"/>
  <c r="U898" i="17"/>
  <c r="U970" i="16"/>
  <c r="U971" i="16"/>
  <c r="U972" i="16"/>
  <c r="U698" i="15"/>
  <c r="U699" i="15"/>
  <c r="U700" i="15"/>
  <c r="U1370" i="14"/>
  <c r="U1371" i="14"/>
  <c r="U1372" i="14"/>
  <c r="U1373" i="14"/>
  <c r="U1374" i="14"/>
  <c r="U272" i="11"/>
  <c r="A233" i="2"/>
  <c r="V233" i="2"/>
  <c r="W233" i="2"/>
  <c r="X233" i="2"/>
  <c r="AB480" i="18"/>
  <c r="AB481" i="18"/>
  <c r="AB482" i="18"/>
  <c r="U865" i="17"/>
  <c r="U866" i="17"/>
  <c r="U867" i="17"/>
  <c r="U943" i="16"/>
  <c r="U944" i="16"/>
  <c r="U945" i="16"/>
  <c r="U946" i="16"/>
  <c r="U947" i="16"/>
  <c r="U948" i="16"/>
  <c r="U686" i="15"/>
  <c r="U687" i="15"/>
  <c r="U1339" i="14"/>
  <c r="U1340" i="14"/>
  <c r="U1341" i="14"/>
  <c r="U1342" i="14"/>
  <c r="U1343" i="14"/>
  <c r="U264" i="11"/>
  <c r="U265" i="11"/>
  <c r="A227" i="2"/>
  <c r="V227" i="2"/>
  <c r="W227" i="2"/>
  <c r="X227" i="2"/>
  <c r="AB519" i="18"/>
  <c r="U938" i="17"/>
  <c r="U939" i="17"/>
  <c r="U940" i="17"/>
  <c r="U1020" i="16"/>
  <c r="U1021" i="16"/>
  <c r="U728" i="15"/>
  <c r="U729" i="15"/>
  <c r="U730" i="15"/>
  <c r="U731" i="15"/>
  <c r="U732" i="15"/>
  <c r="U733" i="15"/>
  <c r="U1427" i="14"/>
  <c r="U1428" i="14"/>
  <c r="U1429" i="14"/>
  <c r="U1430" i="14"/>
  <c r="U1431" i="14"/>
  <c r="U285" i="11"/>
  <c r="U286" i="11"/>
  <c r="A244" i="2"/>
  <c r="V244" i="2"/>
  <c r="W244" i="2"/>
  <c r="X244" i="2"/>
  <c r="AB505" i="18"/>
  <c r="AB506" i="18"/>
  <c r="AB507" i="18"/>
  <c r="U919" i="17"/>
  <c r="U920" i="17"/>
  <c r="U921" i="17"/>
  <c r="U994" i="16"/>
  <c r="U995" i="16"/>
  <c r="U996" i="16"/>
  <c r="U997" i="16"/>
  <c r="U998" i="16"/>
  <c r="U709" i="15"/>
  <c r="U710" i="15"/>
  <c r="U1395" i="14"/>
  <c r="U1396" i="14"/>
  <c r="U1397" i="14"/>
  <c r="U1398" i="14"/>
  <c r="U1399" i="14"/>
  <c r="U277" i="11"/>
  <c r="U278" i="11"/>
  <c r="A238" i="2"/>
  <c r="V238" i="2"/>
  <c r="W238" i="2"/>
  <c r="X238" i="2"/>
  <c r="AB125" i="18"/>
  <c r="U191" i="17"/>
  <c r="U192" i="17"/>
  <c r="U193" i="17"/>
  <c r="U194" i="17"/>
  <c r="U214" i="16"/>
  <c r="U215" i="16"/>
  <c r="U216" i="16"/>
  <c r="U217" i="16"/>
  <c r="U178" i="15"/>
  <c r="U171" i="15"/>
  <c r="U172" i="15"/>
  <c r="U173" i="15"/>
  <c r="U174" i="15"/>
  <c r="U175" i="15"/>
  <c r="U176" i="15"/>
  <c r="U177" i="15"/>
  <c r="U320" i="14"/>
  <c r="U321" i="14"/>
  <c r="U322" i="14"/>
  <c r="U323" i="14"/>
  <c r="U324" i="14"/>
  <c r="U325" i="14"/>
  <c r="U64" i="11"/>
  <c r="A54" i="2"/>
  <c r="V54" i="2"/>
  <c r="W54" i="2"/>
  <c r="X54" i="2"/>
  <c r="AB361" i="18"/>
  <c r="AB362" i="18"/>
  <c r="U589" i="17"/>
  <c r="U590" i="17"/>
  <c r="U591" i="17"/>
  <c r="U664" i="16"/>
  <c r="U665" i="16"/>
  <c r="U666" i="16"/>
  <c r="U667" i="16"/>
  <c r="U668" i="16"/>
  <c r="U502" i="15"/>
  <c r="U503" i="15"/>
  <c r="U931" i="14"/>
  <c r="U932" i="14"/>
  <c r="U933" i="14"/>
  <c r="U934" i="14"/>
  <c r="U935" i="14"/>
  <c r="U180" i="11"/>
  <c r="U181" i="11"/>
  <c r="A155" i="2"/>
  <c r="V155" i="2"/>
  <c r="W155" i="2"/>
  <c r="X155" i="2"/>
  <c r="AB638" i="18"/>
  <c r="U1176" i="17"/>
  <c r="U1177" i="17"/>
  <c r="U1178" i="17"/>
  <c r="U1179" i="17"/>
  <c r="U1280" i="16"/>
  <c r="U1281" i="16"/>
  <c r="U1282" i="16"/>
  <c r="U910" i="15"/>
  <c r="U911" i="15"/>
  <c r="U912" i="15"/>
  <c r="U1796" i="14"/>
  <c r="U1797" i="14"/>
  <c r="U1798" i="14"/>
  <c r="U1799" i="14"/>
  <c r="U1800" i="14"/>
  <c r="U1801" i="14"/>
  <c r="U1802" i="14"/>
  <c r="U1803" i="14"/>
  <c r="U366" i="11"/>
  <c r="A308" i="2"/>
  <c r="V308" i="2"/>
  <c r="W308" i="2"/>
  <c r="X308" i="2"/>
  <c r="AB615" i="18"/>
  <c r="U1140" i="17"/>
  <c r="U1141" i="17"/>
  <c r="U1142" i="17"/>
  <c r="U1197" i="16"/>
  <c r="U1198" i="16"/>
  <c r="U1199" i="16"/>
  <c r="U1200" i="16"/>
  <c r="U1201" i="16"/>
  <c r="U1202" i="16"/>
  <c r="U888" i="15"/>
  <c r="U889" i="15"/>
  <c r="U1735" i="14"/>
  <c r="U1736" i="14"/>
  <c r="U1737" i="14"/>
  <c r="U1738" i="14"/>
  <c r="U1739" i="14"/>
  <c r="U355" i="11"/>
  <c r="A297" i="2"/>
  <c r="V297" i="2"/>
  <c r="W297" i="2"/>
  <c r="X297" i="2"/>
  <c r="AB75" i="18"/>
  <c r="AB74" i="18"/>
  <c r="U154" i="17"/>
  <c r="U156" i="16"/>
  <c r="U129" i="15"/>
  <c r="U205" i="14"/>
  <c r="U206" i="14"/>
  <c r="U207" i="14"/>
  <c r="U208" i="14"/>
  <c r="U209" i="14"/>
  <c r="U210" i="14"/>
  <c r="U211" i="14"/>
  <c r="U212" i="14"/>
  <c r="U45" i="11"/>
  <c r="A37" i="2"/>
  <c r="V37" i="2"/>
  <c r="W37" i="2"/>
  <c r="X37" i="2"/>
  <c r="AB387" i="18"/>
  <c r="AB388" i="18"/>
  <c r="U649" i="17"/>
  <c r="U650" i="17"/>
  <c r="U651" i="17"/>
  <c r="U730" i="16"/>
  <c r="U731" i="16"/>
  <c r="U732" i="16"/>
  <c r="U733" i="16"/>
  <c r="U734" i="16"/>
  <c r="U735" i="16"/>
  <c r="U736" i="16"/>
  <c r="U533" i="15"/>
  <c r="U534" i="15"/>
  <c r="U535" i="15"/>
  <c r="U536" i="15"/>
  <c r="U1014" i="14"/>
  <c r="U1015" i="14"/>
  <c r="U1016" i="14"/>
  <c r="U1017" i="14"/>
  <c r="U1018" i="14"/>
  <c r="U196" i="11"/>
  <c r="A169" i="2"/>
  <c r="V169" i="2"/>
  <c r="W169" i="2"/>
  <c r="X169" i="2"/>
  <c r="AB657" i="18"/>
  <c r="AB658" i="18"/>
  <c r="U1231" i="17"/>
  <c r="U1232" i="17"/>
  <c r="U1233" i="17"/>
  <c r="U1234" i="17"/>
  <c r="U1316" i="16"/>
  <c r="U1317" i="16"/>
  <c r="U950" i="15"/>
  <c r="U951" i="15"/>
  <c r="U952" i="15"/>
  <c r="U953" i="15"/>
  <c r="U954" i="15"/>
  <c r="U955" i="15"/>
  <c r="U1880" i="14"/>
  <c r="U1881" i="14"/>
  <c r="U1882" i="14"/>
  <c r="U1883" i="14"/>
  <c r="U1884" i="14"/>
  <c r="U1885" i="14"/>
  <c r="U380" i="11"/>
  <c r="A321" i="2"/>
  <c r="V321" i="2"/>
  <c r="W321" i="2"/>
  <c r="X321" i="2"/>
  <c r="AB720" i="18"/>
  <c r="AB721" i="18"/>
  <c r="U1339" i="17"/>
  <c r="U1340" i="17"/>
  <c r="U1453" i="16"/>
  <c r="U1454" i="16"/>
  <c r="U1455" i="16"/>
  <c r="U1456" i="16"/>
  <c r="U1457" i="16"/>
  <c r="U1458" i="16"/>
  <c r="U1035" i="15"/>
  <c r="U1036" i="15"/>
  <c r="U2069" i="14"/>
  <c r="U2070" i="14"/>
  <c r="U2071" i="14"/>
  <c r="U2072" i="14"/>
  <c r="U2073" i="14"/>
  <c r="U2074" i="14"/>
  <c r="U418" i="11"/>
  <c r="A352" i="2"/>
  <c r="V352" i="2"/>
  <c r="W352" i="2"/>
  <c r="X352" i="2"/>
  <c r="AB216" i="18"/>
  <c r="U359" i="17"/>
  <c r="U360" i="17"/>
  <c r="U361" i="17"/>
  <c r="U412" i="16"/>
  <c r="U413" i="16"/>
  <c r="U414" i="16"/>
  <c r="U415" i="16"/>
  <c r="U416" i="16"/>
  <c r="U417" i="16"/>
  <c r="U306" i="15"/>
  <c r="U307" i="15"/>
  <c r="U579" i="14"/>
  <c r="U580" i="14"/>
  <c r="U581" i="14"/>
  <c r="U582" i="14"/>
  <c r="U583" i="14"/>
  <c r="U584" i="14"/>
  <c r="U113" i="11"/>
  <c r="A96" i="2"/>
  <c r="V96" i="2"/>
  <c r="W96" i="2"/>
  <c r="X96" i="2"/>
  <c r="AB419" i="18"/>
  <c r="AB420" i="18"/>
  <c r="U735" i="17"/>
  <c r="U736" i="17"/>
  <c r="U737" i="17"/>
  <c r="U813" i="16"/>
  <c r="U814" i="16"/>
  <c r="U594" i="15"/>
  <c r="U595" i="15"/>
  <c r="U596" i="15"/>
  <c r="U597" i="15"/>
  <c r="U598" i="15"/>
  <c r="U599" i="15"/>
  <c r="U1133" i="14"/>
  <c r="U1134" i="14"/>
  <c r="U1135" i="14"/>
  <c r="U1136" i="14"/>
  <c r="U1137" i="14"/>
  <c r="U1138" i="14"/>
  <c r="U1139" i="14"/>
  <c r="U222" i="11"/>
  <c r="A191" i="2"/>
  <c r="V191" i="2"/>
  <c r="W191" i="2"/>
  <c r="X191" i="2"/>
  <c r="AB677" i="18"/>
  <c r="U1266" i="17"/>
  <c r="U1267" i="17"/>
  <c r="U1268" i="17"/>
  <c r="U1269" i="17"/>
  <c r="U1341" i="16"/>
  <c r="U1342" i="16"/>
  <c r="U1343" i="16"/>
  <c r="U1344" i="16"/>
  <c r="U1345" i="16"/>
  <c r="U992" i="15"/>
  <c r="U993" i="15"/>
  <c r="U1942" i="14"/>
  <c r="U1943" i="14"/>
  <c r="U1944" i="14"/>
  <c r="U1945" i="14"/>
  <c r="U1946" i="14"/>
  <c r="U393" i="11"/>
  <c r="A331" i="2"/>
  <c r="V331" i="2"/>
  <c r="W331" i="2"/>
  <c r="X331" i="2"/>
  <c r="AB676" i="18"/>
  <c r="U1263" i="17"/>
  <c r="U1264" i="17"/>
  <c r="U1265" i="17"/>
  <c r="U1335" i="16"/>
  <c r="U1336" i="16"/>
  <c r="U1337" i="16"/>
  <c r="U1338" i="16"/>
  <c r="U1339" i="16"/>
  <c r="U1340" i="16"/>
  <c r="U990" i="15"/>
  <c r="U991" i="15"/>
  <c r="U1936" i="14"/>
  <c r="U1937" i="14"/>
  <c r="U1938" i="14"/>
  <c r="U1939" i="14"/>
  <c r="U1940" i="14"/>
  <c r="U1941" i="14"/>
  <c r="U392" i="11"/>
  <c r="A330" i="2"/>
  <c r="V330" i="2"/>
  <c r="W330" i="2"/>
  <c r="X330" i="2"/>
  <c r="AB526" i="18"/>
  <c r="U958" i="17"/>
  <c r="U959" i="17"/>
  <c r="U960" i="17"/>
  <c r="U961" i="17"/>
  <c r="U962" i="17"/>
  <c r="U963" i="17"/>
  <c r="U964" i="17"/>
  <c r="U965" i="17"/>
  <c r="U966" i="17"/>
  <c r="U1033" i="16"/>
  <c r="U1034" i="16"/>
  <c r="U754" i="15"/>
  <c r="U755" i="15"/>
  <c r="U1453" i="14"/>
  <c r="U1454" i="14"/>
  <c r="U1455" i="14"/>
  <c r="U1456" i="14"/>
  <c r="U1457" i="14"/>
  <c r="U291" i="11"/>
  <c r="A249" i="2"/>
  <c r="V249" i="2"/>
  <c r="W249" i="2"/>
  <c r="X249" i="2"/>
  <c r="AB198" i="18"/>
  <c r="AB199" i="18"/>
  <c r="U335" i="17"/>
  <c r="U336" i="17"/>
  <c r="U337" i="17"/>
  <c r="U338" i="17"/>
  <c r="U339" i="17"/>
  <c r="U383" i="16"/>
  <c r="U384" i="16"/>
  <c r="U385" i="16"/>
  <c r="U386" i="16"/>
  <c r="U387" i="16"/>
  <c r="U388" i="16"/>
  <c r="U288" i="15"/>
  <c r="U289" i="15"/>
  <c r="U515" i="14"/>
  <c r="U516" i="14"/>
  <c r="U517" i="14"/>
  <c r="U518" i="14"/>
  <c r="U519" i="14"/>
  <c r="U104" i="11"/>
  <c r="A87" i="2"/>
  <c r="V87" i="2"/>
  <c r="W87" i="2"/>
  <c r="X87" i="2"/>
  <c r="AB675" i="18"/>
  <c r="U1262" i="17"/>
  <c r="U1334" i="16"/>
  <c r="U989" i="15"/>
  <c r="U1928" i="14"/>
  <c r="U1929" i="14"/>
  <c r="U1930" i="14"/>
  <c r="U1931" i="14"/>
  <c r="U1932" i="14"/>
  <c r="U1933" i="14"/>
  <c r="U1934" i="14"/>
  <c r="U1935" i="14"/>
  <c r="U391" i="11"/>
  <c r="A329" i="2"/>
  <c r="V329" i="2"/>
  <c r="W329" i="2"/>
  <c r="X329" i="2"/>
  <c r="AB672" i="18"/>
  <c r="U1252" i="17"/>
  <c r="U1253" i="17"/>
  <c r="U1254" i="17"/>
  <c r="U1255" i="17"/>
  <c r="U1256" i="17"/>
  <c r="U1257" i="17"/>
  <c r="U1258" i="17"/>
  <c r="U1330" i="16"/>
  <c r="U1331" i="16"/>
  <c r="U981" i="15"/>
  <c r="U982" i="15"/>
  <c r="U1918" i="14"/>
  <c r="U1919" i="14"/>
  <c r="U1920" i="14"/>
  <c r="U1921" i="14"/>
  <c r="U1922" i="14"/>
  <c r="U389" i="11"/>
  <c r="V327" i="2"/>
  <c r="A327" i="2"/>
  <c r="W327" i="2"/>
  <c r="X327" i="2"/>
  <c r="U710" i="14"/>
  <c r="AB254" i="18"/>
  <c r="AB255" i="18"/>
  <c r="U437" i="17"/>
  <c r="U438" i="17"/>
  <c r="U439" i="17"/>
  <c r="U505" i="16"/>
  <c r="U506" i="16"/>
  <c r="U507" i="16"/>
  <c r="U508" i="16"/>
  <c r="U509" i="16"/>
  <c r="U510" i="16"/>
  <c r="U511" i="16"/>
  <c r="U345" i="15"/>
  <c r="U346" i="15"/>
  <c r="U705" i="14"/>
  <c r="U706" i="14"/>
  <c r="U707" i="14"/>
  <c r="U708" i="14"/>
  <c r="U709" i="14"/>
  <c r="U133" i="11"/>
  <c r="A116" i="2"/>
  <c r="V116" i="2"/>
  <c r="W116" i="2"/>
  <c r="X116" i="2"/>
  <c r="AB367" i="18"/>
  <c r="AB368" i="18"/>
  <c r="U602" i="17"/>
  <c r="U603" i="17"/>
  <c r="U604" i="17"/>
  <c r="U605" i="17"/>
  <c r="U606" i="17"/>
  <c r="U689" i="16"/>
  <c r="U690" i="16"/>
  <c r="U691" i="16"/>
  <c r="U692" i="16"/>
  <c r="U693" i="16"/>
  <c r="U510" i="15"/>
  <c r="U511" i="15"/>
  <c r="U953" i="14"/>
  <c r="U954" i="14"/>
  <c r="U955" i="14"/>
  <c r="U956" i="14"/>
  <c r="U957" i="14"/>
  <c r="U958" i="14"/>
  <c r="U959" i="14"/>
  <c r="U185" i="11"/>
  <c r="A159" i="2"/>
  <c r="V159" i="2"/>
  <c r="W159" i="2"/>
  <c r="X159" i="2"/>
  <c r="AB319" i="18"/>
  <c r="AB320" i="18"/>
  <c r="AB321" i="18"/>
  <c r="U521" i="17"/>
  <c r="U522" i="17"/>
  <c r="U523" i="17"/>
  <c r="U588" i="16"/>
  <c r="U589" i="16"/>
  <c r="U590" i="16"/>
  <c r="U591" i="16"/>
  <c r="U448" i="15"/>
  <c r="U449" i="15"/>
  <c r="U450" i="15"/>
  <c r="U451" i="15"/>
  <c r="U452" i="15"/>
  <c r="U453" i="15"/>
  <c r="U454" i="15"/>
  <c r="U843" i="14"/>
  <c r="U844" i="14"/>
  <c r="U845" i="14"/>
  <c r="U846" i="14"/>
  <c r="U847" i="14"/>
  <c r="U848" i="14"/>
  <c r="U160" i="11"/>
  <c r="U161" i="11"/>
  <c r="A139" i="2"/>
  <c r="V139" i="2"/>
  <c r="W139" i="2"/>
  <c r="X139" i="2"/>
  <c r="AB668" i="18"/>
  <c r="AB669" i="18"/>
  <c r="U1244" i="17"/>
  <c r="U1245" i="17"/>
  <c r="U1246" i="17"/>
  <c r="U1247" i="17"/>
  <c r="U1324" i="16"/>
  <c r="U1325" i="16"/>
  <c r="U1326" i="16"/>
  <c r="U977" i="15"/>
  <c r="U978" i="15"/>
  <c r="U1905" i="14"/>
  <c r="U1906" i="14"/>
  <c r="U1907" i="14"/>
  <c r="U1908" i="14"/>
  <c r="U1909" i="14"/>
  <c r="U1910" i="14"/>
  <c r="U385" i="11"/>
  <c r="U386" i="11"/>
  <c r="A325" i="2"/>
  <c r="V325" i="2"/>
  <c r="W325" i="2"/>
  <c r="X325" i="2"/>
  <c r="AB678" i="18"/>
  <c r="AB679" i="18"/>
  <c r="U1270" i="17"/>
  <c r="U1271" i="17"/>
  <c r="U1272" i="17"/>
  <c r="U1273" i="17"/>
  <c r="U1346" i="16"/>
  <c r="U1347" i="16"/>
  <c r="U1348" i="16"/>
  <c r="U1349" i="16"/>
  <c r="U1350" i="16"/>
  <c r="U1351" i="16"/>
  <c r="U1352" i="16"/>
  <c r="U994" i="15"/>
  <c r="U1947" i="14"/>
  <c r="U1948" i="14"/>
  <c r="U1949" i="14"/>
  <c r="U1950" i="14"/>
  <c r="U1951" i="14"/>
  <c r="U394" i="11"/>
  <c r="A332" i="2"/>
  <c r="V332" i="2"/>
  <c r="W332" i="2"/>
  <c r="X332" i="2"/>
  <c r="AB674" i="18"/>
  <c r="AB673" i="18"/>
  <c r="U1259" i="17"/>
  <c r="U1260" i="17"/>
  <c r="U1261" i="17"/>
  <c r="U1332" i="16"/>
  <c r="U1333" i="16"/>
  <c r="U983" i="15"/>
  <c r="U984" i="15"/>
  <c r="U985" i="15"/>
  <c r="U986" i="15"/>
  <c r="U987" i="15"/>
  <c r="U988" i="15"/>
  <c r="U1923" i="14"/>
  <c r="U1924" i="14"/>
  <c r="U1925" i="14"/>
  <c r="U1926" i="14"/>
  <c r="U1927" i="14"/>
  <c r="U390" i="11"/>
  <c r="A328" i="2"/>
  <c r="V328" i="2"/>
  <c r="W328" i="2"/>
  <c r="X328" i="2"/>
  <c r="AB569" i="18"/>
  <c r="AB570" i="18"/>
  <c r="U1045" i="17"/>
  <c r="U1046" i="17"/>
  <c r="U1047" i="17"/>
  <c r="U1108" i="16"/>
  <c r="U1109" i="16"/>
  <c r="U1110" i="16"/>
  <c r="U1111" i="16"/>
  <c r="U844" i="15"/>
  <c r="U845" i="15"/>
  <c r="U846" i="15"/>
  <c r="U1609" i="14"/>
  <c r="U1610" i="14"/>
  <c r="U1611" i="14"/>
  <c r="U1612" i="14"/>
  <c r="U1613" i="14"/>
  <c r="U327" i="11"/>
  <c r="U328" i="11"/>
  <c r="A276" i="2"/>
  <c r="V276" i="2"/>
  <c r="W276" i="2"/>
  <c r="X276" i="2"/>
  <c r="A44" i="2"/>
  <c r="AB560" i="18"/>
  <c r="AB561" i="18"/>
  <c r="U1029" i="17"/>
  <c r="U1030" i="17"/>
  <c r="U1031" i="17"/>
  <c r="U1093" i="16"/>
  <c r="U1094" i="16"/>
  <c r="U823" i="15"/>
  <c r="U824" i="15"/>
  <c r="U825" i="15"/>
  <c r="U826" i="15"/>
  <c r="U1574" i="14"/>
  <c r="U1575" i="14"/>
  <c r="U1576" i="14"/>
  <c r="U1577" i="14"/>
  <c r="U1578" i="14"/>
  <c r="U1579" i="14"/>
  <c r="U1580" i="14"/>
  <c r="U1581" i="14"/>
  <c r="U320" i="11"/>
  <c r="U319" i="11"/>
  <c r="A271" i="2"/>
  <c r="V271" i="2"/>
  <c r="W271" i="2"/>
  <c r="X271" i="2"/>
  <c r="AB93" i="18"/>
  <c r="AB94" i="18"/>
  <c r="U164" i="17"/>
  <c r="U165" i="17"/>
  <c r="U166" i="17"/>
  <c r="U174" i="16"/>
  <c r="U175" i="16"/>
  <c r="U176" i="16"/>
  <c r="U139" i="15"/>
  <c r="U140" i="15"/>
  <c r="U254" i="14"/>
  <c r="U255" i="14"/>
  <c r="U256" i="14"/>
  <c r="U257" i="14"/>
  <c r="U258" i="14"/>
  <c r="U259" i="14"/>
  <c r="U52" i="11"/>
  <c r="V44" i="2"/>
  <c r="W44" i="2"/>
  <c r="X44" i="2"/>
  <c r="U230" i="17"/>
  <c r="AB145" i="18"/>
  <c r="AB146" i="18"/>
  <c r="U227" i="17"/>
  <c r="U228" i="17"/>
  <c r="U229" i="17"/>
  <c r="U271" i="16"/>
  <c r="U272" i="16"/>
  <c r="U205" i="15"/>
  <c r="U375" i="14"/>
  <c r="U376" i="14"/>
  <c r="U377" i="14"/>
  <c r="U378" i="14"/>
  <c r="U379" i="14"/>
  <c r="U380" i="14"/>
  <c r="U381" i="14"/>
  <c r="U75" i="11"/>
  <c r="U76" i="11"/>
  <c r="A64" i="2"/>
  <c r="V64" i="2"/>
  <c r="W64" i="2"/>
  <c r="X64" i="2"/>
  <c r="AB110" i="18"/>
  <c r="AB111" i="18"/>
  <c r="AB112" i="18"/>
  <c r="AB113" i="18"/>
  <c r="U175" i="17"/>
  <c r="U176" i="17"/>
  <c r="U194" i="16"/>
  <c r="U195" i="16"/>
  <c r="U196" i="16"/>
  <c r="U149" i="15"/>
  <c r="U150" i="15"/>
  <c r="U289" i="14"/>
  <c r="U290" i="14"/>
  <c r="U291" i="14"/>
  <c r="U292" i="14"/>
  <c r="U293" i="14"/>
  <c r="U294" i="14"/>
  <c r="U295" i="14"/>
  <c r="U296" i="14"/>
  <c r="U57" i="11"/>
  <c r="U58" i="11"/>
  <c r="A49" i="2"/>
  <c r="V49" i="2"/>
  <c r="W49" i="2"/>
  <c r="X49" i="2"/>
  <c r="AB133" i="18"/>
  <c r="AB134" i="18"/>
  <c r="AB135" i="18"/>
  <c r="U209" i="17"/>
  <c r="U210" i="17"/>
  <c r="U211" i="17"/>
  <c r="U242" i="16"/>
  <c r="U243" i="16"/>
  <c r="U244" i="16"/>
  <c r="U245" i="16"/>
  <c r="U246" i="16"/>
  <c r="U247" i="16"/>
  <c r="U248" i="16"/>
  <c r="U249" i="16"/>
  <c r="U197" i="15"/>
  <c r="U198" i="15"/>
  <c r="U347" i="14"/>
  <c r="U348" i="14"/>
  <c r="U349" i="14"/>
  <c r="U350" i="14"/>
  <c r="U351" i="14"/>
  <c r="U70" i="11"/>
  <c r="V59" i="2"/>
  <c r="A59" i="2"/>
  <c r="W59" i="2"/>
  <c r="X59" i="2"/>
  <c r="AB702" i="18"/>
  <c r="U1312" i="17"/>
  <c r="U1313" i="17"/>
  <c r="U1314" i="17"/>
  <c r="U1404" i="16"/>
  <c r="U1405" i="16"/>
  <c r="U1406" i="16"/>
  <c r="U1407" i="16"/>
  <c r="U1408" i="16"/>
  <c r="U1409" i="16"/>
  <c r="U1410" i="16"/>
  <c r="U1411" i="16"/>
  <c r="U1412" i="16"/>
  <c r="U1013" i="15"/>
  <c r="U1014" i="15"/>
  <c r="U2011" i="14"/>
  <c r="U2010" i="14"/>
  <c r="U2009" i="14"/>
  <c r="U2008" i="14"/>
  <c r="U2007" i="14"/>
  <c r="U406" i="11"/>
  <c r="A342" i="2"/>
  <c r="V342" i="2"/>
  <c r="W342" i="2"/>
  <c r="X342" i="2"/>
  <c r="AB340" i="18"/>
  <c r="AB341" i="18"/>
  <c r="U545" i="17"/>
  <c r="U546" i="17"/>
  <c r="U547" i="17"/>
  <c r="U548" i="17"/>
  <c r="U549" i="17"/>
  <c r="U621" i="16"/>
  <c r="U622" i="16"/>
  <c r="U623" i="16"/>
  <c r="U624" i="16"/>
  <c r="U484" i="15"/>
  <c r="U485" i="15"/>
  <c r="U885" i="14"/>
  <c r="U886" i="14"/>
  <c r="U887" i="14"/>
  <c r="U888" i="14"/>
  <c r="U889" i="14"/>
  <c r="U890" i="14"/>
  <c r="U170" i="11"/>
  <c r="A146" i="2"/>
  <c r="V146" i="2"/>
  <c r="W146" i="2"/>
  <c r="X146" i="2"/>
  <c r="AB685" i="18"/>
  <c r="AB686" i="18"/>
  <c r="AB687" i="18"/>
  <c r="U1280" i="17"/>
  <c r="U1281" i="17"/>
  <c r="U1282" i="17"/>
  <c r="U1367" i="16"/>
  <c r="U1368" i="16"/>
  <c r="U1369" i="16"/>
  <c r="U1370" i="16"/>
  <c r="U1371" i="16"/>
  <c r="U1372" i="16"/>
  <c r="U999" i="15"/>
  <c r="U1000" i="15"/>
  <c r="U1964" i="14"/>
  <c r="U1965" i="14"/>
  <c r="U1966" i="14"/>
  <c r="U1967" i="14"/>
  <c r="U1968" i="14"/>
  <c r="U1969" i="14"/>
  <c r="U1970" i="14"/>
  <c r="U398" i="11"/>
  <c r="U399" i="11"/>
  <c r="A335" i="2"/>
  <c r="V335" i="2"/>
  <c r="W335" i="2"/>
  <c r="X335" i="2"/>
  <c r="AB581" i="18"/>
  <c r="AB582" i="18"/>
  <c r="U1065" i="17"/>
  <c r="U1066" i="17"/>
  <c r="U1067" i="17"/>
  <c r="U1068" i="17"/>
  <c r="U1069" i="17"/>
  <c r="U1070" i="17"/>
  <c r="U1071" i="17"/>
  <c r="U1135" i="16"/>
  <c r="U1136" i="16"/>
  <c r="U1137" i="16"/>
  <c r="U1138" i="16"/>
  <c r="U1139" i="16"/>
  <c r="U858" i="15"/>
  <c r="U859" i="15"/>
  <c r="U1637" i="14"/>
  <c r="U1638" i="14"/>
  <c r="U1639" i="14"/>
  <c r="U1640" i="14"/>
  <c r="U1641" i="14"/>
  <c r="U333" i="11"/>
  <c r="U334" i="11"/>
  <c r="A281" i="2"/>
  <c r="V281" i="2"/>
  <c r="W281" i="2"/>
  <c r="X281" i="2"/>
  <c r="U662" i="16"/>
  <c r="AB393" i="18"/>
  <c r="U659" i="17"/>
  <c r="U660" i="17"/>
  <c r="U661" i="17"/>
  <c r="U750" i="16"/>
  <c r="U751" i="16"/>
  <c r="U543" i="15"/>
  <c r="U544" i="15"/>
  <c r="U545" i="15"/>
  <c r="U546" i="15"/>
  <c r="U547" i="15"/>
  <c r="U548" i="15"/>
  <c r="U1030" i="14"/>
  <c r="U1031" i="14"/>
  <c r="U1032" i="14"/>
  <c r="U1033" i="14"/>
  <c r="U1034" i="14"/>
  <c r="U200" i="11"/>
  <c r="U201" i="11"/>
  <c r="A172" i="2"/>
  <c r="V172" i="2"/>
  <c r="W172" i="2"/>
  <c r="X172" i="2"/>
  <c r="AB304" i="18"/>
  <c r="U506" i="17"/>
  <c r="U507" i="17"/>
  <c r="U508" i="17"/>
  <c r="U566" i="16"/>
  <c r="U567" i="16"/>
  <c r="U568" i="16"/>
  <c r="U569" i="16"/>
  <c r="U417" i="15"/>
  <c r="U418" i="15"/>
  <c r="U419" i="15"/>
  <c r="U814" i="14"/>
  <c r="U815" i="14"/>
  <c r="U816" i="14"/>
  <c r="U817" i="14"/>
  <c r="U818" i="14"/>
  <c r="U154" i="11"/>
  <c r="AB301" i="18"/>
  <c r="U496" i="17"/>
  <c r="U497" i="17"/>
  <c r="U498" i="17"/>
  <c r="U499" i="17"/>
  <c r="U500" i="17"/>
  <c r="U560" i="16"/>
  <c r="U561" i="16"/>
  <c r="U562" i="16"/>
  <c r="U413" i="15"/>
  <c r="U414" i="15"/>
  <c r="U805" i="14"/>
  <c r="U806" i="14"/>
  <c r="U807" i="14"/>
  <c r="U808" i="14"/>
  <c r="U804" i="14"/>
  <c r="U151" i="11"/>
  <c r="AB298" i="18"/>
  <c r="AB299" i="18"/>
  <c r="U493" i="17"/>
  <c r="U494" i="17"/>
  <c r="U495" i="17"/>
  <c r="U558" i="16"/>
  <c r="U559" i="16"/>
  <c r="U406" i="15"/>
  <c r="U407" i="15"/>
  <c r="U408" i="15"/>
  <c r="U409" i="15"/>
  <c r="U410" i="15"/>
  <c r="U411" i="15"/>
  <c r="U412" i="15"/>
  <c r="U800" i="14"/>
  <c r="U801" i="14"/>
  <c r="U802" i="14"/>
  <c r="U803" i="14"/>
  <c r="U150" i="11"/>
  <c r="A131" i="2"/>
  <c r="A132" i="2"/>
  <c r="A134" i="2"/>
  <c r="V131" i="2"/>
  <c r="V132" i="2"/>
  <c r="V134" i="2"/>
  <c r="W131" i="2"/>
  <c r="W132" i="2"/>
  <c r="W134" i="2"/>
  <c r="X131" i="2"/>
  <c r="X132" i="2"/>
  <c r="X134" i="2"/>
  <c r="AB157" i="18"/>
  <c r="AB158" i="18"/>
  <c r="AB159" i="18"/>
  <c r="U255" i="17"/>
  <c r="U256" i="17"/>
  <c r="U257" i="17"/>
  <c r="U302" i="16"/>
  <c r="U303" i="16"/>
  <c r="U304" i="16"/>
  <c r="U305" i="16"/>
  <c r="U234" i="15"/>
  <c r="U235" i="15"/>
  <c r="U236" i="15"/>
  <c r="U237" i="15"/>
  <c r="U238" i="15"/>
  <c r="U239" i="15"/>
  <c r="U240" i="15"/>
  <c r="U425" i="14"/>
  <c r="U426" i="14"/>
  <c r="U427" i="14"/>
  <c r="U428" i="14"/>
  <c r="U429" i="14"/>
  <c r="U430" i="14"/>
  <c r="U456" i="14"/>
  <c r="U457" i="14"/>
  <c r="U458" i="14"/>
  <c r="U459" i="14"/>
  <c r="U460" i="14"/>
  <c r="U461" i="14"/>
  <c r="U86" i="11"/>
  <c r="A72" i="2"/>
  <c r="V72" i="2"/>
  <c r="W72" i="2"/>
  <c r="X72" i="2"/>
  <c r="AB32" i="18"/>
  <c r="U96" i="17"/>
  <c r="U97" i="17"/>
  <c r="U98" i="17"/>
  <c r="U99" i="17"/>
  <c r="U100" i="17"/>
  <c r="U101" i="17"/>
  <c r="U102" i="16"/>
  <c r="U103" i="16"/>
  <c r="U104" i="16"/>
  <c r="U105" i="16"/>
  <c r="U106" i="16"/>
  <c r="U95" i="15"/>
  <c r="U96" i="15"/>
  <c r="U111" i="14"/>
  <c r="U112" i="14"/>
  <c r="U113" i="14"/>
  <c r="U114" i="14"/>
  <c r="U115" i="14"/>
  <c r="U25" i="11"/>
  <c r="A22" i="2"/>
  <c r="V22" i="2"/>
  <c r="W22" i="2"/>
  <c r="X22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V5" i="2"/>
  <c r="W5" i="2"/>
  <c r="X5" i="2"/>
  <c r="AB204" i="18"/>
  <c r="U352" i="17"/>
  <c r="U402" i="16"/>
  <c r="U296" i="15"/>
  <c r="U297" i="15"/>
  <c r="U538" i="14"/>
  <c r="U539" i="14"/>
  <c r="U540" i="14"/>
  <c r="U541" i="14"/>
  <c r="U542" i="14"/>
  <c r="U543" i="14"/>
  <c r="U544" i="14"/>
  <c r="U545" i="14"/>
  <c r="U546" i="14"/>
  <c r="U108" i="11"/>
  <c r="A91" i="2"/>
  <c r="V91" i="2"/>
  <c r="W91" i="2"/>
  <c r="X91" i="2"/>
  <c r="AB181" i="18"/>
  <c r="AB180" i="18"/>
  <c r="U296" i="17"/>
  <c r="U295" i="17"/>
  <c r="U294" i="17"/>
  <c r="U293" i="17"/>
  <c r="U292" i="17"/>
  <c r="U291" i="17"/>
  <c r="U345" i="16"/>
  <c r="U344" i="16"/>
  <c r="U343" i="16"/>
  <c r="U342" i="16"/>
  <c r="U341" i="16"/>
  <c r="U340" i="16"/>
  <c r="U339" i="16"/>
  <c r="U275" i="15"/>
  <c r="U274" i="15"/>
  <c r="U480" i="14"/>
  <c r="U479" i="14"/>
  <c r="U478" i="14"/>
  <c r="U477" i="14"/>
  <c r="U476" i="14"/>
  <c r="U475" i="14"/>
  <c r="U474" i="14"/>
  <c r="U97" i="11"/>
  <c r="A80" i="2"/>
  <c r="V80" i="2"/>
  <c r="W80" i="2"/>
  <c r="X80" i="2"/>
  <c r="AB656" i="18"/>
  <c r="U1228" i="17"/>
  <c r="U1229" i="17"/>
  <c r="U1230" i="17"/>
  <c r="U1314" i="16"/>
  <c r="U1315" i="16"/>
  <c r="U942" i="15"/>
  <c r="U943" i="15"/>
  <c r="U944" i="15"/>
  <c r="U945" i="15"/>
  <c r="U946" i="15"/>
  <c r="U947" i="15"/>
  <c r="U948" i="15"/>
  <c r="U949" i="15"/>
  <c r="U1874" i="14"/>
  <c r="U1875" i="14"/>
  <c r="U1876" i="14"/>
  <c r="U1877" i="14"/>
  <c r="U1878" i="14"/>
  <c r="U1879" i="14"/>
  <c r="U379" i="11"/>
  <c r="A320" i="2"/>
  <c r="V320" i="2"/>
  <c r="W320" i="2"/>
  <c r="X320" i="2"/>
  <c r="AB624" i="18"/>
  <c r="AB625" i="18"/>
  <c r="AB626" i="18"/>
  <c r="U1155" i="17"/>
  <c r="U1156" i="17"/>
  <c r="U1157" i="17"/>
  <c r="U1236" i="16"/>
  <c r="U1237" i="16"/>
  <c r="U1238" i="16"/>
  <c r="U1239" i="16"/>
  <c r="U1240" i="16"/>
  <c r="U1241" i="16"/>
  <c r="U1242" i="16"/>
  <c r="U1243" i="16"/>
  <c r="U1244" i="16"/>
  <c r="U898" i="15"/>
  <c r="U899" i="15"/>
  <c r="U1761" i="14"/>
  <c r="U1762" i="14"/>
  <c r="U1763" i="14"/>
  <c r="U1764" i="14"/>
  <c r="U1765" i="14"/>
  <c r="U360" i="11"/>
  <c r="A302" i="2"/>
  <c r="V302" i="2"/>
  <c r="W302" i="2"/>
  <c r="X302" i="2"/>
  <c r="AB353" i="18"/>
  <c r="U568" i="17"/>
  <c r="U569" i="17"/>
  <c r="U570" i="17"/>
  <c r="U571" i="17"/>
  <c r="U572" i="17"/>
  <c r="U573" i="17"/>
  <c r="U646" i="16"/>
  <c r="U647" i="16"/>
  <c r="U648" i="16"/>
  <c r="U649" i="16"/>
  <c r="U494" i="15"/>
  <c r="U495" i="15"/>
  <c r="U911" i="14"/>
  <c r="U912" i="14"/>
  <c r="U913" i="14"/>
  <c r="U914" i="14"/>
  <c r="U915" i="14"/>
  <c r="U175" i="11"/>
  <c r="A151" i="2"/>
  <c r="V151" i="2"/>
  <c r="W151" i="2"/>
  <c r="X151" i="2"/>
  <c r="AB528" i="18"/>
  <c r="AB529" i="18"/>
  <c r="U970" i="17"/>
  <c r="U971" i="17"/>
  <c r="U972" i="17"/>
  <c r="U1037" i="16"/>
  <c r="U1038" i="16"/>
  <c r="U761" i="15"/>
  <c r="U762" i="15"/>
  <c r="U763" i="15"/>
  <c r="U764" i="15"/>
  <c r="U765" i="15"/>
  <c r="U766" i="15"/>
  <c r="U1463" i="14"/>
  <c r="U1464" i="14"/>
  <c r="U1465" i="14"/>
  <c r="U1466" i="14"/>
  <c r="U1467" i="14"/>
  <c r="U294" i="11"/>
  <c r="U295" i="11"/>
  <c r="A251" i="2"/>
  <c r="V251" i="2"/>
  <c r="W251" i="2"/>
  <c r="X251" i="2"/>
  <c r="AB52" i="18"/>
  <c r="AB53" i="18"/>
  <c r="AB54" i="18"/>
  <c r="U139" i="17"/>
  <c r="U140" i="17"/>
  <c r="U141" i="17"/>
  <c r="U136" i="16"/>
  <c r="U137" i="16"/>
  <c r="U138" i="16"/>
  <c r="U139" i="16"/>
  <c r="U114" i="15"/>
  <c r="U115" i="15"/>
  <c r="U116" i="15"/>
  <c r="U152" i="14"/>
  <c r="U153" i="14"/>
  <c r="U154" i="14"/>
  <c r="U155" i="14"/>
  <c r="U156" i="14"/>
  <c r="U157" i="14"/>
  <c r="U158" i="14"/>
  <c r="U35" i="11"/>
  <c r="U36" i="11"/>
  <c r="A30" i="2"/>
  <c r="V30" i="2"/>
  <c r="W30" i="2"/>
  <c r="X30" i="2"/>
  <c r="AB607" i="18"/>
  <c r="U1119" i="17"/>
  <c r="U1120" i="17"/>
  <c r="U1121" i="17"/>
  <c r="U1122" i="17"/>
  <c r="U1180" i="16"/>
  <c r="U1181" i="16"/>
  <c r="U1182" i="16"/>
  <c r="U1183" i="16"/>
  <c r="U878" i="15"/>
  <c r="U879" i="15"/>
  <c r="U1179" i="16"/>
  <c r="U1695" i="14"/>
  <c r="U1696" i="14"/>
  <c r="U1697" i="14"/>
  <c r="U1698" i="14"/>
  <c r="U1699" i="14"/>
  <c r="U1700" i="14"/>
  <c r="U347" i="11"/>
  <c r="A291" i="2"/>
  <c r="V291" i="2"/>
  <c r="W291" i="2"/>
  <c r="X291" i="2"/>
  <c r="AB423" i="18"/>
  <c r="AB424" i="18"/>
  <c r="AB425" i="18"/>
  <c r="U741" i="17"/>
  <c r="U742" i="17"/>
  <c r="U743" i="17"/>
  <c r="U817" i="16"/>
  <c r="U818" i="16"/>
  <c r="U605" i="15"/>
  <c r="U606" i="15"/>
  <c r="U607" i="15"/>
  <c r="U608" i="15"/>
  <c r="U609" i="15"/>
  <c r="U1146" i="14"/>
  <c r="U1147" i="14"/>
  <c r="U1148" i="14"/>
  <c r="U1149" i="14"/>
  <c r="U1150" i="14"/>
  <c r="U1151" i="14"/>
  <c r="U224" i="11"/>
  <c r="A193" i="2"/>
  <c r="V193" i="2"/>
  <c r="W193" i="2"/>
  <c r="X193" i="2"/>
  <c r="AB307" i="18"/>
  <c r="AB438" i="18"/>
  <c r="AB439" i="18"/>
  <c r="U779" i="17"/>
  <c r="U780" i="17"/>
  <c r="U781" i="17"/>
  <c r="U850" i="16"/>
  <c r="U851" i="16"/>
  <c r="U852" i="16"/>
  <c r="U853" i="16"/>
  <c r="U854" i="16"/>
  <c r="U855" i="16"/>
  <c r="U856" i="16"/>
  <c r="U627" i="15"/>
  <c r="U628" i="15"/>
  <c r="U1202" i="14"/>
  <c r="U1203" i="14"/>
  <c r="U1204" i="14"/>
  <c r="U1205" i="14"/>
  <c r="U1206" i="14"/>
  <c r="U1207" i="14"/>
  <c r="U236" i="11"/>
  <c r="A203" i="2"/>
  <c r="V203" i="2"/>
  <c r="W203" i="2"/>
  <c r="X203" i="2"/>
  <c r="AB338" i="18"/>
  <c r="AB339" i="18"/>
  <c r="U541" i="17"/>
  <c r="U542" i="17"/>
  <c r="U543" i="17"/>
  <c r="U544" i="17"/>
  <c r="U617" i="16"/>
  <c r="U618" i="16"/>
  <c r="U619" i="16"/>
  <c r="U620" i="16"/>
  <c r="U482" i="15"/>
  <c r="U483" i="15"/>
  <c r="U168" i="11"/>
  <c r="U169" i="11"/>
  <c r="U878" i="14"/>
  <c r="U879" i="14"/>
  <c r="U880" i="14"/>
  <c r="U881" i="14"/>
  <c r="U882" i="14"/>
  <c r="U883" i="14"/>
  <c r="U884" i="14"/>
  <c r="A145" i="2"/>
  <c r="V145" i="2"/>
  <c r="W145" i="2"/>
  <c r="X145" i="2"/>
  <c r="V28" i="2"/>
  <c r="W3" i="2"/>
  <c r="W4" i="2"/>
  <c r="W10" i="2"/>
  <c r="W11" i="2"/>
  <c r="W12" i="2"/>
  <c r="W13" i="2"/>
  <c r="W19" i="2"/>
  <c r="W20" i="2"/>
  <c r="W21" i="2"/>
  <c r="W28" i="2"/>
  <c r="W29" i="2"/>
  <c r="W34" i="2"/>
  <c r="W35" i="2"/>
  <c r="W36" i="2"/>
  <c r="W41" i="2"/>
  <c r="W42" i="2"/>
  <c r="W43" i="2"/>
  <c r="W46" i="2"/>
  <c r="W47" i="2"/>
  <c r="W48" i="2"/>
  <c r="W51" i="2"/>
  <c r="W52" i="2"/>
  <c r="W53" i="2"/>
  <c r="W57" i="2"/>
  <c r="W58" i="2"/>
  <c r="W61" i="2"/>
  <c r="W62" i="2"/>
  <c r="W63" i="2"/>
  <c r="W66" i="2"/>
  <c r="W68" i="2"/>
  <c r="W69" i="2"/>
  <c r="W70" i="2"/>
  <c r="W71" i="2"/>
  <c r="W77" i="2"/>
  <c r="W78" i="2"/>
  <c r="W79" i="2"/>
  <c r="W85" i="2"/>
  <c r="W86" i="2"/>
  <c r="W90" i="2"/>
  <c r="W95" i="2"/>
  <c r="W98" i="2"/>
  <c r="W99" i="2"/>
  <c r="W100" i="2"/>
  <c r="W101" i="2"/>
  <c r="W102" i="2"/>
  <c r="W104" i="2"/>
  <c r="W106" i="2"/>
  <c r="W108" i="2"/>
  <c r="W109" i="2"/>
  <c r="W110" i="2"/>
  <c r="W113" i="2"/>
  <c r="W114" i="2"/>
  <c r="W115" i="2"/>
  <c r="W120" i="2"/>
  <c r="W121" i="2"/>
  <c r="W122" i="2"/>
  <c r="W125" i="2"/>
  <c r="W126" i="2"/>
  <c r="W128" i="2"/>
  <c r="W130" i="2"/>
  <c r="W135" i="2"/>
  <c r="W136" i="2"/>
  <c r="W137" i="2"/>
  <c r="W138" i="2"/>
  <c r="W143" i="2"/>
  <c r="W144" i="2"/>
  <c r="W150" i="2"/>
  <c r="W154" i="2"/>
  <c r="W157" i="2"/>
  <c r="W158" i="2"/>
  <c r="W162" i="2"/>
  <c r="W163" i="2"/>
  <c r="W164" i="2"/>
  <c r="W167" i="2"/>
  <c r="W168" i="2"/>
  <c r="W174" i="2"/>
  <c r="W175" i="2"/>
  <c r="W176" i="2"/>
  <c r="W177" i="2"/>
  <c r="W178" i="2"/>
  <c r="W179" i="2"/>
  <c r="W180" i="2"/>
  <c r="W183" i="2"/>
  <c r="W184" i="2"/>
  <c r="W185" i="2"/>
  <c r="W186" i="2"/>
  <c r="W187" i="2"/>
  <c r="W189" i="2"/>
  <c r="W190" i="2"/>
  <c r="W192" i="2"/>
  <c r="W194" i="2"/>
  <c r="W195" i="2"/>
  <c r="W196" i="2"/>
  <c r="W197" i="2"/>
  <c r="W198" i="2"/>
  <c r="W199" i="2"/>
  <c r="W200" i="2"/>
  <c r="W201" i="2"/>
  <c r="W202" i="2"/>
  <c r="W206" i="2"/>
  <c r="W208" i="2"/>
  <c r="W209" i="2"/>
  <c r="W210" i="2"/>
  <c r="W211" i="2"/>
  <c r="W212" i="2"/>
  <c r="W213" i="2"/>
  <c r="W214" i="2"/>
  <c r="W216" i="2"/>
  <c r="W217" i="2"/>
  <c r="W218" i="2"/>
  <c r="W219" i="2"/>
  <c r="W220" i="2"/>
  <c r="W222" i="2"/>
  <c r="W224" i="2"/>
  <c r="W225" i="2"/>
  <c r="W226" i="2"/>
  <c r="W230" i="2"/>
  <c r="W231" i="2"/>
  <c r="W232" i="2"/>
  <c r="W236" i="2"/>
  <c r="W237" i="2"/>
  <c r="W242" i="2"/>
  <c r="W243" i="2"/>
  <c r="W247" i="2"/>
  <c r="W248" i="2"/>
  <c r="W250" i="2"/>
  <c r="W254" i="2"/>
  <c r="W269" i="2"/>
  <c r="W270" i="2"/>
  <c r="W275" i="2"/>
  <c r="W280" i="2"/>
  <c r="W285" i="2"/>
  <c r="W286" i="2"/>
  <c r="W290" i="2"/>
  <c r="W293" i="2"/>
  <c r="W295" i="2"/>
  <c r="W296" i="2"/>
  <c r="W299" i="2"/>
  <c r="W300" i="2"/>
  <c r="W301" i="2"/>
  <c r="W306" i="2"/>
  <c r="W307" i="2"/>
  <c r="W311" i="2"/>
  <c r="W313" i="2"/>
  <c r="W315" i="2"/>
  <c r="W316" i="2"/>
  <c r="W318" i="2"/>
  <c r="W319" i="2"/>
  <c r="W333" i="2"/>
  <c r="W334" i="2"/>
  <c r="W338" i="2"/>
  <c r="W339" i="2"/>
  <c r="W341" i="2"/>
  <c r="W344" i="2"/>
  <c r="W346" i="2"/>
  <c r="W347" i="2"/>
  <c r="W350" i="2"/>
  <c r="W351" i="2"/>
  <c r="W353" i="2"/>
  <c r="W354" i="2"/>
  <c r="W356" i="2"/>
  <c r="W357" i="2"/>
  <c r="W358" i="2"/>
  <c r="V3" i="2"/>
  <c r="V4" i="2"/>
  <c r="V10" i="2"/>
  <c r="V11" i="2"/>
  <c r="V12" i="2"/>
  <c r="V13" i="2"/>
  <c r="V19" i="2"/>
  <c r="V20" i="2"/>
  <c r="V21" i="2"/>
  <c r="V29" i="2"/>
  <c r="V34" i="2"/>
  <c r="V35" i="2"/>
  <c r="V36" i="2"/>
  <c r="V41" i="2"/>
  <c r="V42" i="2"/>
  <c r="V43" i="2"/>
  <c r="V46" i="2"/>
  <c r="V47" i="2"/>
  <c r="V48" i="2"/>
  <c r="V51" i="2"/>
  <c r="V52" i="2"/>
  <c r="V53" i="2"/>
  <c r="V57" i="2"/>
  <c r="V58" i="2"/>
  <c r="V61" i="2"/>
  <c r="V62" i="2"/>
  <c r="V63" i="2"/>
  <c r="V66" i="2"/>
  <c r="V68" i="2"/>
  <c r="V69" i="2"/>
  <c r="V70" i="2"/>
  <c r="V71" i="2"/>
  <c r="V77" i="2"/>
  <c r="V78" i="2"/>
  <c r="V79" i="2"/>
  <c r="V85" i="2"/>
  <c r="V86" i="2"/>
  <c r="V90" i="2"/>
  <c r="V95" i="2"/>
  <c r="V98" i="2"/>
  <c r="V99" i="2"/>
  <c r="V100" i="2"/>
  <c r="V101" i="2"/>
  <c r="V102" i="2"/>
  <c r="V104" i="2"/>
  <c r="V106" i="2"/>
  <c r="V108" i="2"/>
  <c r="V109" i="2"/>
  <c r="V110" i="2"/>
  <c r="V113" i="2"/>
  <c r="V114" i="2"/>
  <c r="V115" i="2"/>
  <c r="V120" i="2"/>
  <c r="V121" i="2"/>
  <c r="V122" i="2"/>
  <c r="V125" i="2"/>
  <c r="V126" i="2"/>
  <c r="V128" i="2"/>
  <c r="V130" i="2"/>
  <c r="V135" i="2"/>
  <c r="V136" i="2"/>
  <c r="V137" i="2"/>
  <c r="V138" i="2"/>
  <c r="V143" i="2"/>
  <c r="V144" i="2"/>
  <c r="V150" i="2"/>
  <c r="V154" i="2"/>
  <c r="V157" i="2"/>
  <c r="V158" i="2"/>
  <c r="V162" i="2"/>
  <c r="V163" i="2"/>
  <c r="V164" i="2"/>
  <c r="V167" i="2"/>
  <c r="V168" i="2"/>
  <c r="V174" i="2"/>
  <c r="V175" i="2"/>
  <c r="V176" i="2"/>
  <c r="V177" i="2"/>
  <c r="V178" i="2"/>
  <c r="V179" i="2"/>
  <c r="V180" i="2"/>
  <c r="V183" i="2"/>
  <c r="V184" i="2"/>
  <c r="V185" i="2"/>
  <c r="V186" i="2"/>
  <c r="V187" i="2"/>
  <c r="V189" i="2"/>
  <c r="V190" i="2"/>
  <c r="V192" i="2"/>
  <c r="V194" i="2"/>
  <c r="V195" i="2"/>
  <c r="V196" i="2"/>
  <c r="V197" i="2"/>
  <c r="V198" i="2"/>
  <c r="V199" i="2"/>
  <c r="V200" i="2"/>
  <c r="V201" i="2"/>
  <c r="V202" i="2"/>
  <c r="V206" i="2"/>
  <c r="V208" i="2"/>
  <c r="V209" i="2"/>
  <c r="V210" i="2"/>
  <c r="V211" i="2"/>
  <c r="V212" i="2"/>
  <c r="V213" i="2"/>
  <c r="V214" i="2"/>
  <c r="V216" i="2"/>
  <c r="V217" i="2"/>
  <c r="V218" i="2"/>
  <c r="V219" i="2"/>
  <c r="V220" i="2"/>
  <c r="V222" i="2"/>
  <c r="V224" i="2"/>
  <c r="V225" i="2"/>
  <c r="V226" i="2"/>
  <c r="V230" i="2"/>
  <c r="V231" i="2"/>
  <c r="V232" i="2"/>
  <c r="V236" i="2"/>
  <c r="V237" i="2"/>
  <c r="V242" i="2"/>
  <c r="V243" i="2"/>
  <c r="V247" i="2"/>
  <c r="V248" i="2"/>
  <c r="V250" i="2"/>
  <c r="V254" i="2"/>
  <c r="V269" i="2"/>
  <c r="V270" i="2"/>
  <c r="V275" i="2"/>
  <c r="V280" i="2"/>
  <c r="V285" i="2"/>
  <c r="V286" i="2"/>
  <c r="V290" i="2"/>
  <c r="V293" i="2"/>
  <c r="V295" i="2"/>
  <c r="V296" i="2"/>
  <c r="V299" i="2"/>
  <c r="V300" i="2"/>
  <c r="V301" i="2"/>
  <c r="V306" i="2"/>
  <c r="V307" i="2"/>
  <c r="V311" i="2"/>
  <c r="V313" i="2"/>
  <c r="V315" i="2"/>
  <c r="V316" i="2"/>
  <c r="V318" i="2"/>
  <c r="V319" i="2"/>
  <c r="V333" i="2"/>
  <c r="V334" i="2"/>
  <c r="V338" i="2"/>
  <c r="V339" i="2"/>
  <c r="V341" i="2"/>
  <c r="V344" i="2"/>
  <c r="V346" i="2"/>
  <c r="V347" i="2"/>
  <c r="V350" i="2"/>
  <c r="V351" i="2"/>
  <c r="V353" i="2"/>
  <c r="V354" i="2"/>
  <c r="V356" i="2"/>
  <c r="V357" i="2"/>
  <c r="V358" i="2"/>
  <c r="W2" i="2"/>
  <c r="V2" i="2"/>
  <c r="X290" i="2"/>
  <c r="X293" i="2"/>
  <c r="X295" i="2"/>
  <c r="X296" i="2"/>
  <c r="X299" i="2"/>
  <c r="X300" i="2"/>
  <c r="X301" i="2"/>
  <c r="X306" i="2"/>
  <c r="X307" i="2"/>
  <c r="X311" i="2"/>
  <c r="X313" i="2"/>
  <c r="X315" i="2"/>
  <c r="X316" i="2"/>
  <c r="X318" i="2"/>
  <c r="X319" i="2"/>
  <c r="X333" i="2"/>
  <c r="X334" i="2"/>
  <c r="X338" i="2"/>
  <c r="X339" i="2"/>
  <c r="X341" i="2"/>
  <c r="X344" i="2"/>
  <c r="X346" i="2"/>
  <c r="X347" i="2"/>
  <c r="X350" i="2"/>
  <c r="X351" i="2"/>
  <c r="X353" i="2"/>
  <c r="X354" i="2"/>
  <c r="X356" i="2"/>
  <c r="X357" i="2"/>
  <c r="X358" i="2"/>
  <c r="AB315" i="18"/>
  <c r="AB316" i="18"/>
  <c r="AB317" i="18"/>
  <c r="U518" i="17"/>
  <c r="U519" i="17"/>
  <c r="U520" i="17"/>
  <c r="U582" i="16"/>
  <c r="U583" i="16"/>
  <c r="U584" i="16"/>
  <c r="U585" i="16"/>
  <c r="U586" i="16"/>
  <c r="U587" i="16"/>
  <c r="U442" i="15"/>
  <c r="U443" i="15"/>
  <c r="U444" i="15"/>
  <c r="U445" i="15"/>
  <c r="U446" i="15"/>
  <c r="U447" i="15"/>
  <c r="U837" i="14"/>
  <c r="U838" i="14"/>
  <c r="U839" i="14"/>
  <c r="U840" i="14"/>
  <c r="U841" i="14"/>
  <c r="U842" i="14"/>
  <c r="U159" i="11"/>
  <c r="A138" i="2"/>
  <c r="X138" i="2"/>
  <c r="AB711" i="18"/>
  <c r="U1323" i="17"/>
  <c r="U1324" i="17"/>
  <c r="U1325" i="17"/>
  <c r="U1429" i="16"/>
  <c r="U1430" i="16"/>
  <c r="U1431" i="16"/>
  <c r="U1432" i="16"/>
  <c r="U1433" i="16"/>
  <c r="U1434" i="16"/>
  <c r="U1435" i="16"/>
  <c r="U1023" i="15"/>
  <c r="U1024" i="15"/>
  <c r="U1025" i="15"/>
  <c r="U2039" i="14"/>
  <c r="U2040" i="14"/>
  <c r="U2041" i="14"/>
  <c r="U2042" i="14"/>
  <c r="U2043" i="14"/>
  <c r="U2044" i="14"/>
  <c r="U411" i="11"/>
  <c r="A347" i="2"/>
  <c r="AB478" i="18"/>
  <c r="AB479" i="18"/>
  <c r="U862" i="17"/>
  <c r="U863" i="17"/>
  <c r="U864" i="17"/>
  <c r="U936" i="16"/>
  <c r="U937" i="16"/>
  <c r="U938" i="16"/>
  <c r="U939" i="16"/>
  <c r="U940" i="16"/>
  <c r="U941" i="16"/>
  <c r="U942" i="16"/>
  <c r="U684" i="15"/>
  <c r="U685" i="15"/>
  <c r="U1334" i="14"/>
  <c r="U1335" i="14"/>
  <c r="U1336" i="14"/>
  <c r="U1337" i="14"/>
  <c r="U1338" i="14"/>
  <c r="U263" i="11"/>
  <c r="A226" i="2"/>
  <c r="X226" i="2"/>
  <c r="AB222" i="18"/>
  <c r="U371" i="17"/>
  <c r="U372" i="17"/>
  <c r="U373" i="17"/>
  <c r="U374" i="17"/>
  <c r="U375" i="17"/>
  <c r="U376" i="17"/>
  <c r="U429" i="16"/>
  <c r="U430" i="16"/>
  <c r="U431" i="16"/>
  <c r="U432" i="16"/>
  <c r="U433" i="16"/>
  <c r="U312" i="15"/>
  <c r="U313" i="15"/>
  <c r="U596" i="14"/>
  <c r="U597" i="14"/>
  <c r="U598" i="14"/>
  <c r="U599" i="14"/>
  <c r="U600" i="14"/>
  <c r="U601" i="14"/>
  <c r="U116" i="11"/>
  <c r="A99" i="2"/>
  <c r="X99" i="2"/>
  <c r="AB225" i="18"/>
  <c r="AB226" i="18"/>
  <c r="AB227" i="18"/>
  <c r="U381" i="17"/>
  <c r="U382" i="17"/>
  <c r="U383" i="17"/>
  <c r="U384" i="17"/>
  <c r="U439" i="16"/>
  <c r="U440" i="16"/>
  <c r="U441" i="16"/>
  <c r="U442" i="16"/>
  <c r="U443" i="16"/>
  <c r="U315" i="15"/>
  <c r="U607" i="14"/>
  <c r="U608" i="14"/>
  <c r="U609" i="14"/>
  <c r="U610" i="14"/>
  <c r="U611" i="14"/>
  <c r="U612" i="14"/>
  <c r="U613" i="14"/>
  <c r="U118" i="11"/>
  <c r="B2" i="17"/>
  <c r="B2" i="16"/>
  <c r="B2" i="15"/>
  <c r="B2" i="14"/>
  <c r="B2" i="11"/>
  <c r="AB91" i="18"/>
  <c r="AB92" i="18"/>
  <c r="U162" i="17"/>
  <c r="U163" i="17"/>
  <c r="U168" i="16"/>
  <c r="U169" i="16"/>
  <c r="U170" i="16"/>
  <c r="U171" i="16"/>
  <c r="U172" i="16"/>
  <c r="U173" i="16"/>
  <c r="U137" i="15"/>
  <c r="U138" i="15"/>
  <c r="U249" i="14"/>
  <c r="U250" i="14"/>
  <c r="U251" i="14"/>
  <c r="U252" i="14"/>
  <c r="U253" i="14"/>
  <c r="U51" i="11"/>
  <c r="A101" i="2"/>
  <c r="X101" i="2"/>
  <c r="A43" i="2"/>
  <c r="X43" i="2"/>
  <c r="AB595" i="18"/>
  <c r="AB596" i="18"/>
  <c r="U1099" i="17"/>
  <c r="U1100" i="17"/>
  <c r="U1101" i="17"/>
  <c r="U1102" i="17"/>
  <c r="U1159" i="16"/>
  <c r="U1160" i="16"/>
  <c r="U1161" i="16"/>
  <c r="U868" i="15"/>
  <c r="U869" i="15"/>
  <c r="U1663" i="14"/>
  <c r="U1664" i="14"/>
  <c r="U1665" i="14"/>
  <c r="U1666" i="14"/>
  <c r="U1667" i="14"/>
  <c r="U1668" i="14"/>
  <c r="U1669" i="14"/>
  <c r="U340" i="11"/>
  <c r="U341" i="11"/>
  <c r="A286" i="2"/>
  <c r="X286" i="2"/>
  <c r="U240" i="16"/>
  <c r="U234" i="16"/>
  <c r="AB72" i="18"/>
  <c r="AB73" i="18"/>
  <c r="U153" i="17"/>
  <c r="U155" i="16"/>
  <c r="U128" i="15"/>
  <c r="U197" i="14"/>
  <c r="U198" i="14"/>
  <c r="U199" i="14"/>
  <c r="U200" i="14"/>
  <c r="U201" i="14"/>
  <c r="U202" i="14"/>
  <c r="U203" i="14"/>
  <c r="U204" i="14"/>
  <c r="U44" i="11"/>
  <c r="A36" i="2"/>
  <c r="X36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X13" i="2"/>
  <c r="AB622" i="18"/>
  <c r="AB623" i="18"/>
  <c r="U1152" i="17"/>
  <c r="U1153" i="17"/>
  <c r="U1154" i="17"/>
  <c r="U1227" i="16"/>
  <c r="U1228" i="16"/>
  <c r="U1229" i="16"/>
  <c r="U1230" i="16"/>
  <c r="U1231" i="16"/>
  <c r="U1232" i="16"/>
  <c r="U1233" i="16"/>
  <c r="U1234" i="16"/>
  <c r="U1235" i="16"/>
  <c r="U896" i="15"/>
  <c r="U897" i="15"/>
  <c r="U1756" i="14"/>
  <c r="U1757" i="14"/>
  <c r="U1758" i="14"/>
  <c r="U1759" i="14"/>
  <c r="U1760" i="14"/>
  <c r="U359" i="11"/>
  <c r="A301" i="2"/>
  <c r="AB696" i="18"/>
  <c r="AB697" i="18"/>
  <c r="U1296" i="17"/>
  <c r="U1297" i="17"/>
  <c r="U1298" i="17"/>
  <c r="U1299" i="17"/>
  <c r="U1300" i="17"/>
  <c r="U1301" i="17"/>
  <c r="U1390" i="16"/>
  <c r="U1391" i="16"/>
  <c r="U1392" i="16"/>
  <c r="U1007" i="15"/>
  <c r="U1008" i="15"/>
  <c r="U1990" i="14"/>
  <c r="U1991" i="14"/>
  <c r="U1992" i="14"/>
  <c r="U1993" i="14"/>
  <c r="U1994" i="14"/>
  <c r="U1995" i="14"/>
  <c r="U403" i="11"/>
  <c r="A339" i="2"/>
  <c r="AB312" i="18"/>
  <c r="AB313" i="18"/>
  <c r="AB314" i="18"/>
  <c r="U515" i="17"/>
  <c r="U516" i="17"/>
  <c r="U517" i="17"/>
  <c r="U578" i="16"/>
  <c r="U579" i="16"/>
  <c r="U580" i="16"/>
  <c r="U581" i="16"/>
  <c r="U434" i="15"/>
  <c r="U435" i="15"/>
  <c r="U436" i="15"/>
  <c r="U437" i="15"/>
  <c r="U438" i="15"/>
  <c r="U439" i="15"/>
  <c r="U440" i="15"/>
  <c r="U441" i="15"/>
  <c r="U831" i="14"/>
  <c r="U832" i="14"/>
  <c r="U833" i="14"/>
  <c r="U834" i="14"/>
  <c r="U835" i="14"/>
  <c r="U836" i="14"/>
  <c r="U158" i="11"/>
  <c r="A137" i="2"/>
  <c r="X137" i="2"/>
  <c r="AB386" i="18"/>
  <c r="U646" i="17"/>
  <c r="U647" i="17"/>
  <c r="U648" i="17"/>
  <c r="U725" i="16"/>
  <c r="U726" i="16"/>
  <c r="U727" i="16"/>
  <c r="U728" i="16"/>
  <c r="U729" i="16"/>
  <c r="U530" i="15"/>
  <c r="U531" i="15"/>
  <c r="U532" i="15"/>
  <c r="U1006" i="14"/>
  <c r="U1007" i="14"/>
  <c r="U1008" i="14"/>
  <c r="U1009" i="14"/>
  <c r="U1010" i="14"/>
  <c r="U1011" i="14"/>
  <c r="U1012" i="14"/>
  <c r="U1013" i="14"/>
  <c r="U195" i="11"/>
  <c r="A168" i="2"/>
  <c r="X168" i="2"/>
  <c r="AB377" i="18"/>
  <c r="AB378" i="18"/>
  <c r="AB379" i="18"/>
  <c r="U621" i="17"/>
  <c r="U622" i="17"/>
  <c r="U623" i="17"/>
  <c r="U624" i="17"/>
  <c r="U625" i="17"/>
  <c r="U626" i="17"/>
  <c r="U627" i="17"/>
  <c r="U710" i="16"/>
  <c r="U711" i="16"/>
  <c r="U712" i="16"/>
  <c r="U521" i="15"/>
  <c r="U522" i="15"/>
  <c r="U985" i="14"/>
  <c r="U986" i="14"/>
  <c r="U988" i="14"/>
  <c r="U989" i="14"/>
  <c r="U987" i="14"/>
  <c r="U190" i="11"/>
  <c r="A164" i="2"/>
  <c r="X164" i="2"/>
  <c r="A3" i="2"/>
  <c r="A4" i="2"/>
  <c r="A10" i="2"/>
  <c r="A11" i="2"/>
  <c r="A12" i="2"/>
  <c r="A19" i="2"/>
  <c r="A20" i="2"/>
  <c r="A21" i="2"/>
  <c r="A28" i="2"/>
  <c r="A29" i="2"/>
  <c r="A34" i="2"/>
  <c r="A35" i="2"/>
  <c r="A41" i="2"/>
  <c r="A42" i="2"/>
  <c r="A46" i="2"/>
  <c r="A47" i="2"/>
  <c r="A48" i="2"/>
  <c r="A51" i="2"/>
  <c r="A52" i="2"/>
  <c r="A53" i="2"/>
  <c r="A57" i="2"/>
  <c r="A58" i="2"/>
  <c r="A61" i="2"/>
  <c r="A62" i="2"/>
  <c r="A63" i="2"/>
  <c r="A66" i="2"/>
  <c r="A68" i="2"/>
  <c r="A69" i="2"/>
  <c r="A70" i="2"/>
  <c r="A71" i="2"/>
  <c r="A77" i="2"/>
  <c r="A78" i="2"/>
  <c r="A79" i="2"/>
  <c r="A85" i="2"/>
  <c r="A86" i="2"/>
  <c r="A90" i="2"/>
  <c r="A95" i="2"/>
  <c r="A98" i="2"/>
  <c r="A100" i="2"/>
  <c r="A102" i="2"/>
  <c r="A104" i="2"/>
  <c r="A106" i="2"/>
  <c r="A108" i="2"/>
  <c r="A109" i="2"/>
  <c r="A110" i="2"/>
  <c r="A113" i="2"/>
  <c r="A114" i="2"/>
  <c r="A115" i="2"/>
  <c r="A120" i="2"/>
  <c r="A121" i="2"/>
  <c r="A122" i="2"/>
  <c r="A125" i="2"/>
  <c r="A126" i="2"/>
  <c r="A128" i="2"/>
  <c r="A130" i="2"/>
  <c r="A135" i="2"/>
  <c r="A136" i="2"/>
  <c r="A143" i="2"/>
  <c r="A144" i="2"/>
  <c r="A150" i="2"/>
  <c r="A154" i="2"/>
  <c r="A157" i="2"/>
  <c r="A158" i="2"/>
  <c r="A162" i="2"/>
  <c r="A163" i="2"/>
  <c r="A167" i="2"/>
  <c r="A174" i="2"/>
  <c r="A175" i="2"/>
  <c r="A176" i="2"/>
  <c r="A177" i="2"/>
  <c r="A178" i="2"/>
  <c r="A179" i="2"/>
  <c r="A180" i="2"/>
  <c r="A183" i="2"/>
  <c r="A184" i="2"/>
  <c r="A185" i="2"/>
  <c r="A186" i="2"/>
  <c r="A187" i="2"/>
  <c r="A189" i="2"/>
  <c r="A190" i="2"/>
  <c r="A192" i="2"/>
  <c r="A194" i="2"/>
  <c r="A195" i="2"/>
  <c r="A196" i="2"/>
  <c r="A197" i="2"/>
  <c r="A198" i="2"/>
  <c r="A199" i="2"/>
  <c r="A200" i="2"/>
  <c r="A201" i="2"/>
  <c r="A202" i="2"/>
  <c r="A206" i="2"/>
  <c r="A208" i="2"/>
  <c r="A209" i="2"/>
  <c r="A210" i="2"/>
  <c r="A211" i="2"/>
  <c r="A212" i="2"/>
  <c r="A213" i="2"/>
  <c r="A214" i="2"/>
  <c r="A216" i="2"/>
  <c r="A217" i="2"/>
  <c r="A218" i="2"/>
  <c r="A219" i="2"/>
  <c r="A220" i="2"/>
  <c r="A222" i="2"/>
  <c r="A224" i="2"/>
  <c r="A225" i="2"/>
  <c r="A230" i="2"/>
  <c r="A231" i="2"/>
  <c r="A232" i="2"/>
  <c r="A236" i="2"/>
  <c r="A237" i="2"/>
  <c r="A242" i="2"/>
  <c r="A243" i="2"/>
  <c r="A247" i="2"/>
  <c r="A248" i="2"/>
  <c r="A250" i="2"/>
  <c r="A254" i="2"/>
  <c r="A269" i="2"/>
  <c r="A270" i="2"/>
  <c r="A275" i="2"/>
  <c r="A280" i="2"/>
  <c r="A285" i="2"/>
  <c r="A293" i="2"/>
  <c r="A295" i="2"/>
  <c r="A296" i="2"/>
  <c r="A299" i="2"/>
  <c r="A300" i="2"/>
  <c r="A306" i="2"/>
  <c r="A307" i="2"/>
  <c r="A311" i="2"/>
  <c r="A313" i="2"/>
  <c r="A315" i="2"/>
  <c r="A316" i="2"/>
  <c r="A318" i="2"/>
  <c r="A319" i="2"/>
  <c r="A333" i="2"/>
  <c r="A334" i="2"/>
  <c r="A338" i="2"/>
  <c r="A341" i="2"/>
  <c r="A344" i="2"/>
  <c r="A346" i="2"/>
  <c r="A350" i="2"/>
  <c r="A351" i="2"/>
  <c r="A353" i="2"/>
  <c r="A354" i="2"/>
  <c r="A356" i="2"/>
  <c r="A357" i="2"/>
  <c r="A358" i="2"/>
  <c r="A358" i="19" s="1"/>
  <c r="C358" i="19" s="1"/>
  <c r="A2" i="2"/>
  <c r="AB493" i="18"/>
  <c r="AB492" i="18"/>
  <c r="U886" i="17"/>
  <c r="U887" i="17"/>
  <c r="U888" i="17"/>
  <c r="U889" i="17"/>
  <c r="U890" i="17"/>
  <c r="U891" i="17"/>
  <c r="U892" i="17"/>
  <c r="U893" i="17"/>
  <c r="U968" i="16"/>
  <c r="U969" i="16"/>
  <c r="U696" i="15"/>
  <c r="U697" i="15"/>
  <c r="U1365" i="14"/>
  <c r="U1366" i="14"/>
  <c r="U1367" i="14"/>
  <c r="U1368" i="14"/>
  <c r="U1369" i="14"/>
  <c r="U271" i="11"/>
  <c r="X232" i="2"/>
  <c r="AB683" i="18"/>
  <c r="AB684" i="18"/>
  <c r="U1277" i="17"/>
  <c r="U1278" i="17"/>
  <c r="U1279" i="17"/>
  <c r="U1360" i="16"/>
  <c r="U1361" i="16"/>
  <c r="U1362" i="16"/>
  <c r="U1363" i="16"/>
  <c r="U1364" i="16"/>
  <c r="U1365" i="16"/>
  <c r="U1366" i="16"/>
  <c r="U997" i="15"/>
  <c r="U998" i="15"/>
  <c r="U1958" i="14"/>
  <c r="U1959" i="14"/>
  <c r="U1960" i="14"/>
  <c r="U1961" i="14"/>
  <c r="U1962" i="14"/>
  <c r="U1963" i="14"/>
  <c r="U396" i="11"/>
  <c r="U397" i="11"/>
  <c r="AB558" i="18"/>
  <c r="AB559" i="18"/>
  <c r="U1026" i="17"/>
  <c r="U1027" i="17"/>
  <c r="U1028" i="17"/>
  <c r="U1091" i="16"/>
  <c r="U1092" i="16"/>
  <c r="U818" i="15"/>
  <c r="U819" i="15"/>
  <c r="U820" i="15"/>
  <c r="U821" i="15"/>
  <c r="U822" i="15"/>
  <c r="U1567" i="14"/>
  <c r="U1568" i="14"/>
  <c r="U1569" i="14"/>
  <c r="U1570" i="14"/>
  <c r="U1571" i="14"/>
  <c r="U1572" i="14"/>
  <c r="U1573" i="14"/>
  <c r="U317" i="11"/>
  <c r="U318" i="11"/>
  <c r="AB107" i="18"/>
  <c r="AB108" i="18"/>
  <c r="AB109" i="18"/>
  <c r="U173" i="17"/>
  <c r="U174" i="17"/>
  <c r="U189" i="16"/>
  <c r="U190" i="16"/>
  <c r="U191" i="16"/>
  <c r="U192" i="16"/>
  <c r="U193" i="16"/>
  <c r="U147" i="15"/>
  <c r="U148" i="15"/>
  <c r="U281" i="14"/>
  <c r="U282" i="14"/>
  <c r="U283" i="14"/>
  <c r="U284" i="14"/>
  <c r="U285" i="14"/>
  <c r="U286" i="14"/>
  <c r="U287" i="14"/>
  <c r="U288" i="14"/>
  <c r="U56" i="11"/>
  <c r="X270" i="2"/>
  <c r="X48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23" i="18"/>
  <c r="AB124" i="18"/>
  <c r="U187" i="17"/>
  <c r="U188" i="17"/>
  <c r="U189" i="17"/>
  <c r="U190" i="17"/>
  <c r="U210" i="16"/>
  <c r="U211" i="16"/>
  <c r="U212" i="16"/>
  <c r="U213" i="16"/>
  <c r="U165" i="15"/>
  <c r="U166" i="15"/>
  <c r="U167" i="15"/>
  <c r="U168" i="15"/>
  <c r="U169" i="15"/>
  <c r="U170" i="15"/>
  <c r="U315" i="14"/>
  <c r="U316" i="14"/>
  <c r="U317" i="14"/>
  <c r="U318" i="14"/>
  <c r="U319" i="14"/>
  <c r="U62" i="11"/>
  <c r="U63" i="11"/>
  <c r="X53" i="2"/>
  <c r="U2108" i="14"/>
  <c r="U2107" i="14"/>
  <c r="U2106" i="14"/>
  <c r="U1358" i="17"/>
  <c r="U1359" i="17"/>
  <c r="U1360" i="17"/>
  <c r="U2093" i="14"/>
  <c r="U2094" i="14"/>
  <c r="U2095" i="14"/>
  <c r="U2096" i="14"/>
  <c r="U2097" i="14"/>
  <c r="U2098" i="14"/>
  <c r="AB725" i="18"/>
  <c r="U1346" i="17"/>
  <c r="U1347" i="17"/>
  <c r="U1348" i="17"/>
  <c r="U1354" i="17"/>
  <c r="U1355" i="17"/>
  <c r="U2082" i="14"/>
  <c r="U2083" i="14"/>
  <c r="U2084" i="14"/>
  <c r="U2085" i="14"/>
  <c r="U2091" i="14"/>
  <c r="U2092" i="14"/>
  <c r="U2099" i="14"/>
  <c r="U2100" i="14"/>
  <c r="U2101" i="14"/>
  <c r="U422" i="11"/>
  <c r="U1461" i="16"/>
  <c r="U1462" i="16"/>
  <c r="U1463" i="16"/>
  <c r="U1464" i="16"/>
  <c r="U1468" i="16"/>
  <c r="U1469" i="16"/>
  <c r="U1039" i="15"/>
  <c r="U1040" i="15"/>
  <c r="U1043" i="15"/>
  <c r="U1044" i="15"/>
  <c r="U1045" i="15"/>
  <c r="U1046" i="15"/>
  <c r="U1047" i="15"/>
  <c r="U1048" i="15"/>
  <c r="U420" i="11"/>
  <c r="U1337" i="17"/>
  <c r="U1338" i="17"/>
  <c r="U1341" i="17"/>
  <c r="U1342" i="17"/>
  <c r="U1343" i="17"/>
  <c r="U1344" i="17"/>
  <c r="U1345" i="17"/>
  <c r="U1448" i="16"/>
  <c r="U1449" i="16"/>
  <c r="U1450" i="16"/>
  <c r="U1451" i="16"/>
  <c r="U1452" i="16"/>
  <c r="U1459" i="16"/>
  <c r="U1460" i="16"/>
  <c r="U1470" i="16"/>
  <c r="U1471" i="16"/>
  <c r="U1034" i="15"/>
  <c r="U1037" i="15"/>
  <c r="U2065" i="14"/>
  <c r="U2066" i="14"/>
  <c r="U2067" i="14"/>
  <c r="U2068" i="14"/>
  <c r="U2075" i="14"/>
  <c r="U2076" i="14"/>
  <c r="U2077" i="14"/>
  <c r="U2078" i="14"/>
  <c r="U2079" i="14"/>
  <c r="U2080" i="14"/>
  <c r="AB718" i="18"/>
  <c r="AB719" i="18"/>
  <c r="AB722" i="18"/>
  <c r="AB723" i="18"/>
  <c r="AB724" i="18"/>
  <c r="AB729" i="18"/>
  <c r="AB730" i="18"/>
  <c r="AB731" i="18"/>
  <c r="U1356" i="17"/>
  <c r="U1357" i="17"/>
  <c r="U1361" i="17"/>
  <c r="U1362" i="17"/>
  <c r="U1363" i="17"/>
  <c r="U1447" i="16"/>
  <c r="U1472" i="16"/>
  <c r="U1473" i="16"/>
  <c r="U1033" i="15"/>
  <c r="U1038" i="15"/>
  <c r="U1049" i="15"/>
  <c r="U1050" i="15"/>
  <c r="U2064" i="14"/>
  <c r="U2081" i="14"/>
  <c r="U2102" i="14"/>
  <c r="U2103" i="14"/>
  <c r="U2104" i="14"/>
  <c r="U2105" i="14"/>
  <c r="U417" i="11"/>
  <c r="U419" i="11"/>
  <c r="U421" i="11"/>
  <c r="U425" i="11"/>
  <c r="U426" i="11"/>
  <c r="U427" i="11"/>
  <c r="AB619" i="18"/>
  <c r="AB29" i="18"/>
  <c r="AB30" i="18"/>
  <c r="U95" i="17"/>
  <c r="U90" i="17"/>
  <c r="U91" i="17"/>
  <c r="U92" i="17"/>
  <c r="U93" i="17"/>
  <c r="U94" i="17"/>
  <c r="U98" i="16"/>
  <c r="U99" i="16"/>
  <c r="U100" i="16"/>
  <c r="U101" i="16"/>
  <c r="U93" i="15"/>
  <c r="U94" i="15"/>
  <c r="U106" i="14"/>
  <c r="U107" i="14"/>
  <c r="U108" i="14"/>
  <c r="U109" i="14"/>
  <c r="U110" i="14"/>
  <c r="U24" i="11"/>
  <c r="X21" i="2"/>
  <c r="U465" i="17"/>
  <c r="AB278" i="18"/>
  <c r="AB279" i="18"/>
  <c r="AB280" i="18"/>
  <c r="U462" i="17"/>
  <c r="U463" i="17"/>
  <c r="U464" i="17"/>
  <c r="U532" i="16"/>
  <c r="U533" i="16"/>
  <c r="U534" i="16"/>
  <c r="U368" i="15"/>
  <c r="U369" i="15"/>
  <c r="U370" i="15"/>
  <c r="U371" i="15"/>
  <c r="U372" i="15"/>
  <c r="U373" i="15"/>
  <c r="U374" i="15"/>
  <c r="U375" i="15"/>
  <c r="U376" i="15"/>
  <c r="U743" i="14"/>
  <c r="U744" i="14"/>
  <c r="U745" i="14"/>
  <c r="U746" i="14"/>
  <c r="U747" i="14"/>
  <c r="U748" i="14"/>
  <c r="U140" i="11"/>
  <c r="X122" i="2"/>
  <c r="AB366" i="18"/>
  <c r="U599" i="17"/>
  <c r="U600" i="17"/>
  <c r="U601" i="17"/>
  <c r="U680" i="16"/>
  <c r="U681" i="16"/>
  <c r="U682" i="16"/>
  <c r="U683" i="16"/>
  <c r="U684" i="16"/>
  <c r="U685" i="16"/>
  <c r="U686" i="16"/>
  <c r="U687" i="16"/>
  <c r="U688" i="16"/>
  <c r="U508" i="15"/>
  <c r="U509" i="15"/>
  <c r="U947" i="14"/>
  <c r="U948" i="14"/>
  <c r="U949" i="14"/>
  <c r="U950" i="14"/>
  <c r="U951" i="14"/>
  <c r="U952" i="14"/>
  <c r="U184" i="11"/>
  <c r="X158" i="2"/>
  <c r="AB434" i="18"/>
  <c r="U768" i="17"/>
  <c r="U769" i="17"/>
  <c r="U770" i="17"/>
  <c r="U771" i="17"/>
  <c r="U772" i="17"/>
  <c r="U839" i="16"/>
  <c r="U840" i="16"/>
  <c r="U841" i="16"/>
  <c r="U621" i="15"/>
  <c r="U622" i="15"/>
  <c r="U1184" i="14"/>
  <c r="U1185" i="14"/>
  <c r="U1186" i="14"/>
  <c r="U1187" i="14"/>
  <c r="U1188" i="14"/>
  <c r="U231" i="11"/>
  <c r="X200" i="2"/>
  <c r="AB503" i="18"/>
  <c r="AB504" i="18"/>
  <c r="U916" i="17"/>
  <c r="U917" i="17"/>
  <c r="U918" i="17"/>
  <c r="U986" i="16"/>
  <c r="U987" i="16"/>
  <c r="U988" i="16"/>
  <c r="U989" i="16"/>
  <c r="U990" i="16"/>
  <c r="U991" i="16"/>
  <c r="U992" i="16"/>
  <c r="U993" i="16"/>
  <c r="U707" i="15"/>
  <c r="U708" i="15"/>
  <c r="U1390" i="14"/>
  <c r="U1391" i="14"/>
  <c r="U1392" i="14"/>
  <c r="U1393" i="14"/>
  <c r="U1394" i="14"/>
  <c r="U276" i="11"/>
  <c r="X237" i="2"/>
  <c r="U1398" i="16"/>
  <c r="U1399" i="16"/>
  <c r="U1400" i="16"/>
  <c r="U1401" i="16"/>
  <c r="U1402" i="16"/>
  <c r="U1403" i="16"/>
  <c r="U1422" i="16"/>
  <c r="U1292" i="17"/>
  <c r="U1293" i="17"/>
  <c r="U1294" i="17"/>
  <c r="U1295" i="17"/>
  <c r="U1309" i="17"/>
  <c r="U1310" i="17"/>
  <c r="U1311" i="17"/>
  <c r="AB682" i="18"/>
  <c r="AB681" i="18"/>
  <c r="U1275" i="17"/>
  <c r="U1276" i="17"/>
  <c r="U1290" i="17"/>
  <c r="U996" i="15"/>
  <c r="U1005" i="15"/>
  <c r="U1006" i="15"/>
  <c r="U1011" i="15"/>
  <c r="U1012" i="15"/>
  <c r="U1017" i="15"/>
  <c r="U1018" i="15"/>
  <c r="U2024" i="14"/>
  <c r="U2023" i="14"/>
  <c r="U2022" i="14"/>
  <c r="U2021" i="14"/>
  <c r="U2020" i="14"/>
  <c r="U2019" i="14"/>
  <c r="U2018" i="14"/>
  <c r="U2017" i="14"/>
  <c r="U2006" i="14"/>
  <c r="U2005" i="14"/>
  <c r="U2004" i="14"/>
  <c r="U2003" i="14"/>
  <c r="U2002" i="14"/>
  <c r="U1989" i="14"/>
  <c r="U1988" i="14"/>
  <c r="U1987" i="14"/>
  <c r="U1986" i="14"/>
  <c r="U1985" i="14"/>
  <c r="U1984" i="14"/>
  <c r="U1957" i="14"/>
  <c r="U1956" i="14"/>
  <c r="AB680" i="18"/>
  <c r="AB695" i="18"/>
  <c r="AB700" i="18"/>
  <c r="AB701" i="18"/>
  <c r="U1224" i="17"/>
  <c r="U1225" i="17"/>
  <c r="U1226" i="17"/>
  <c r="U1227" i="17"/>
  <c r="U1274" i="17"/>
  <c r="U1291" i="17"/>
  <c r="U1863" i="14"/>
  <c r="U1864" i="14"/>
  <c r="U1865" i="14"/>
  <c r="U1866" i="14"/>
  <c r="U1867" i="14"/>
  <c r="U1868" i="14"/>
  <c r="U1869" i="14"/>
  <c r="U1870" i="14"/>
  <c r="U1871" i="14"/>
  <c r="U1200" i="17"/>
  <c r="U1201" i="17"/>
  <c r="U1202" i="17"/>
  <c r="U1203" i="17"/>
  <c r="U1204" i="17"/>
  <c r="U1205" i="17"/>
  <c r="U1206" i="17"/>
  <c r="U1310" i="16"/>
  <c r="U1311" i="16"/>
  <c r="U1312" i="16"/>
  <c r="U1313" i="16"/>
  <c r="U1353" i="16"/>
  <c r="U1354" i="16"/>
  <c r="U1355" i="16"/>
  <c r="U1356" i="16"/>
  <c r="U1357" i="16"/>
  <c r="U1358" i="16"/>
  <c r="U1359" i="16"/>
  <c r="U1387" i="16"/>
  <c r="U1388" i="16"/>
  <c r="U1389" i="16"/>
  <c r="U1396" i="16"/>
  <c r="U1397" i="16"/>
  <c r="AB621" i="18"/>
  <c r="U1146" i="17"/>
  <c r="U1147" i="17"/>
  <c r="U1148" i="17"/>
  <c r="U1149" i="17"/>
  <c r="U1150" i="17"/>
  <c r="U1151" i="17"/>
  <c r="U1210" i="17"/>
  <c r="U1211" i="17"/>
  <c r="U1168" i="17"/>
  <c r="U1169" i="17"/>
  <c r="U1170" i="17"/>
  <c r="U1171" i="17"/>
  <c r="U1190" i="17"/>
  <c r="U1191" i="17"/>
  <c r="U1192" i="17"/>
  <c r="U1196" i="17"/>
  <c r="U1198" i="17"/>
  <c r="U1199" i="17"/>
  <c r="U1207" i="17"/>
  <c r="U1208" i="17"/>
  <c r="U1209" i="17"/>
  <c r="U1218" i="16"/>
  <c r="U1219" i="16"/>
  <c r="U1220" i="16"/>
  <c r="U1221" i="16"/>
  <c r="U1222" i="16"/>
  <c r="U1223" i="16"/>
  <c r="U1224" i="16"/>
  <c r="U1225" i="16"/>
  <c r="U1226" i="16"/>
  <c r="U1302" i="16"/>
  <c r="U1271" i="16"/>
  <c r="U1272" i="16"/>
  <c r="U1273" i="16"/>
  <c r="U1274" i="16"/>
  <c r="U1303" i="16"/>
  <c r="U1289" i="16"/>
  <c r="U1290" i="16"/>
  <c r="U1291" i="16"/>
  <c r="U1292" i="16"/>
  <c r="U941" i="15"/>
  <c r="U995" i="15"/>
  <c r="U906" i="15"/>
  <c r="U907" i="15"/>
  <c r="U917" i="15"/>
  <c r="U918" i="15"/>
  <c r="U921" i="15"/>
  <c r="U923" i="15"/>
  <c r="U924" i="15"/>
  <c r="U1835" i="14"/>
  <c r="U1836" i="14"/>
  <c r="U1837" i="14"/>
  <c r="U1847" i="14"/>
  <c r="U1783" i="14"/>
  <c r="U1784" i="14"/>
  <c r="U1785" i="14"/>
  <c r="U1786" i="14"/>
  <c r="U1787" i="14"/>
  <c r="U1788" i="14"/>
  <c r="U1819" i="14"/>
  <c r="U1820" i="14"/>
  <c r="U1821" i="14"/>
  <c r="U1822" i="14"/>
  <c r="U1823" i="14"/>
  <c r="U1830" i="14"/>
  <c r="U1831" i="14"/>
  <c r="U1832" i="14"/>
  <c r="U1848" i="14"/>
  <c r="U1862" i="14"/>
  <c r="U1872" i="14"/>
  <c r="U357" i="11"/>
  <c r="U358" i="11"/>
  <c r="U364" i="11"/>
  <c r="U365" i="11"/>
  <c r="U369" i="11"/>
  <c r="U372" i="11"/>
  <c r="U374" i="11"/>
  <c r="U375" i="11"/>
  <c r="U377" i="11"/>
  <c r="U378" i="11"/>
  <c r="U395" i="11"/>
  <c r="U402" i="11"/>
  <c r="U185" i="14"/>
  <c r="U193" i="14"/>
  <c r="U1789" i="14"/>
  <c r="U1790" i="14"/>
  <c r="U1791" i="14"/>
  <c r="U1792" i="14"/>
  <c r="U1793" i="14"/>
  <c r="U1794" i="14"/>
  <c r="U1795" i="14"/>
  <c r="U2033" i="14"/>
  <c r="U2034" i="14"/>
  <c r="U2035" i="14"/>
  <c r="U2036" i="14"/>
  <c r="U2037" i="14"/>
  <c r="AB717" i="18"/>
  <c r="U1336" i="17"/>
  <c r="U416" i="11"/>
  <c r="AB710" i="18"/>
  <c r="U1321" i="17"/>
  <c r="U1322" i="17"/>
  <c r="U1333" i="17"/>
  <c r="U1334" i="17"/>
  <c r="U1425" i="16"/>
  <c r="U1426" i="16"/>
  <c r="U1427" i="16"/>
  <c r="U1428" i="16"/>
  <c r="U1445" i="16"/>
  <c r="U1446" i="16"/>
  <c r="U1031" i="15"/>
  <c r="U1032" i="15"/>
  <c r="U1754" i="14"/>
  <c r="U1755" i="14"/>
  <c r="U1833" i="14"/>
  <c r="U1834" i="14"/>
  <c r="U1873" i="14"/>
  <c r="U1952" i="14"/>
  <c r="U1953" i="14"/>
  <c r="U1954" i="14"/>
  <c r="U1955" i="14"/>
  <c r="U2038" i="14"/>
  <c r="U2059" i="14"/>
  <c r="U2060" i="14"/>
  <c r="U2061" i="14"/>
  <c r="U2062" i="14"/>
  <c r="U2063" i="14"/>
  <c r="U1849" i="14"/>
  <c r="U1850" i="14"/>
  <c r="U1851" i="14"/>
  <c r="AB709" i="18"/>
  <c r="AB716" i="18"/>
  <c r="U1335" i="17"/>
  <c r="U1022" i="15"/>
  <c r="U1852" i="14"/>
  <c r="U1853" i="14"/>
  <c r="U410" i="11"/>
  <c r="U415" i="11"/>
  <c r="AB594" i="18"/>
  <c r="AB580" i="18"/>
  <c r="U856" i="15"/>
  <c r="U857" i="15"/>
  <c r="U866" i="15"/>
  <c r="U867" i="15"/>
  <c r="U876" i="15"/>
  <c r="U877" i="15"/>
  <c r="U882" i="15"/>
  <c r="U884" i="15"/>
  <c r="U885" i="15"/>
  <c r="U886" i="15"/>
  <c r="U887" i="15"/>
  <c r="U892" i="15"/>
  <c r="U893" i="15"/>
  <c r="U894" i="15"/>
  <c r="U895" i="15"/>
  <c r="U930" i="15"/>
  <c r="U931" i="15"/>
  <c r="U932" i="15"/>
  <c r="U933" i="15"/>
  <c r="U934" i="15"/>
  <c r="U935" i="15"/>
  <c r="U936" i="15"/>
  <c r="U937" i="15"/>
  <c r="U938" i="15"/>
  <c r="U939" i="15"/>
  <c r="U940" i="15"/>
  <c r="U1606" i="14"/>
  <c r="U1607" i="14"/>
  <c r="U1608" i="14"/>
  <c r="U1632" i="14"/>
  <c r="U1633" i="14"/>
  <c r="U1634" i="14"/>
  <c r="U1635" i="14"/>
  <c r="U1636" i="14"/>
  <c r="U1657" i="14"/>
  <c r="U1658" i="14"/>
  <c r="U1659" i="14"/>
  <c r="U1660" i="14"/>
  <c r="U1661" i="14"/>
  <c r="U1662" i="14"/>
  <c r="U1690" i="14"/>
  <c r="U1691" i="14"/>
  <c r="U1692" i="14"/>
  <c r="U1693" i="14"/>
  <c r="U1694" i="14"/>
  <c r="U1707" i="14"/>
  <c r="U1708" i="14"/>
  <c r="U1709" i="14"/>
  <c r="U1711" i="14"/>
  <c r="U1712" i="14"/>
  <c r="U1713" i="14"/>
  <c r="U1714" i="14"/>
  <c r="U1710" i="14"/>
  <c r="U1024" i="17"/>
  <c r="U1025" i="17"/>
  <c r="U1042" i="17"/>
  <c r="U1043" i="17"/>
  <c r="U1044" i="17"/>
  <c r="U1057" i="17"/>
  <c r="U1058" i="17"/>
  <c r="U1059" i="17"/>
  <c r="U1060" i="17"/>
  <c r="U1061" i="17"/>
  <c r="U1062" i="17"/>
  <c r="U1063" i="17"/>
  <c r="U1064" i="17"/>
  <c r="U1095" i="17"/>
  <c r="U1096" i="17"/>
  <c r="U1097" i="17"/>
  <c r="U1098" i="17"/>
  <c r="U1115" i="17"/>
  <c r="U1116" i="17"/>
  <c r="U1117" i="17"/>
  <c r="U1118" i="17"/>
  <c r="U1127" i="17"/>
  <c r="U1129" i="17"/>
  <c r="U1130" i="17"/>
  <c r="U1131" i="17"/>
  <c r="U1132" i="17"/>
  <c r="U1133" i="17"/>
  <c r="U1134" i="17"/>
  <c r="U1135" i="17"/>
  <c r="U1136" i="17"/>
  <c r="U1137" i="17"/>
  <c r="AB568" i="18"/>
  <c r="AB579" i="18"/>
  <c r="AB593" i="18"/>
  <c r="AB606" i="18"/>
  <c r="AB610" i="18"/>
  <c r="AB612" i="18"/>
  <c r="AB613" i="18"/>
  <c r="AB614" i="18"/>
  <c r="AB617" i="18"/>
  <c r="AB618" i="18"/>
  <c r="AB620" i="18"/>
  <c r="AB636" i="18"/>
  <c r="AB643" i="18"/>
  <c r="AB646" i="18"/>
  <c r="U316" i="11"/>
  <c r="U326" i="11"/>
  <c r="U332" i="11"/>
  <c r="U339" i="11"/>
  <c r="U346" i="11"/>
  <c r="U350" i="11"/>
  <c r="U352" i="11"/>
  <c r="U353" i="11"/>
  <c r="U354" i="11"/>
  <c r="U405" i="11"/>
  <c r="AB518" i="18"/>
  <c r="AB502" i="18"/>
  <c r="AB490" i="18"/>
  <c r="AB477" i="18"/>
  <c r="U262" i="11"/>
  <c r="U1327" i="14"/>
  <c r="U1328" i="14"/>
  <c r="U1329" i="14"/>
  <c r="U1330" i="14"/>
  <c r="U1331" i="14"/>
  <c r="U1332" i="14"/>
  <c r="U1333" i="14"/>
  <c r="U1355" i="14"/>
  <c r="U1356" i="14"/>
  <c r="U1357" i="14"/>
  <c r="U1358" i="14"/>
  <c r="U1359" i="14"/>
  <c r="U1360" i="14"/>
  <c r="U1361" i="14"/>
  <c r="U1362" i="14"/>
  <c r="U1363" i="14"/>
  <c r="U1364" i="14"/>
  <c r="U1385" i="14"/>
  <c r="U1386" i="14"/>
  <c r="U1387" i="14"/>
  <c r="U1388" i="14"/>
  <c r="U1389" i="14"/>
  <c r="U1417" i="14"/>
  <c r="U1418" i="14"/>
  <c r="U1419" i="14"/>
  <c r="U1420" i="14"/>
  <c r="U1421" i="14"/>
  <c r="U1422" i="14"/>
  <c r="U1423" i="14"/>
  <c r="U1424" i="14"/>
  <c r="U1425" i="14"/>
  <c r="U1426" i="14"/>
  <c r="U1442" i="14"/>
  <c r="U1443" i="14"/>
  <c r="U1444" i="14"/>
  <c r="U1445" i="14"/>
  <c r="U1446" i="14"/>
  <c r="U1447" i="14"/>
  <c r="U1448" i="14"/>
  <c r="U1449" i="14"/>
  <c r="U1450" i="14"/>
  <c r="U1451" i="14"/>
  <c r="U1452" i="14"/>
  <c r="U1458" i="14"/>
  <c r="U1459" i="14"/>
  <c r="U1460" i="14"/>
  <c r="U1461" i="14"/>
  <c r="U1462" i="14"/>
  <c r="U1479" i="14"/>
  <c r="U1480" i="14"/>
  <c r="U1481" i="14"/>
  <c r="U1482" i="14"/>
  <c r="U1483" i="14"/>
  <c r="U1484" i="14"/>
  <c r="U1485" i="14"/>
  <c r="U1486" i="14"/>
  <c r="U1561" i="14"/>
  <c r="U1562" i="14"/>
  <c r="U1563" i="14"/>
  <c r="U1564" i="14"/>
  <c r="AB476" i="18"/>
  <c r="AB489" i="18"/>
  <c r="AB491" i="18"/>
  <c r="AB501" i="18"/>
  <c r="AB516" i="18"/>
  <c r="AB517" i="18"/>
  <c r="AB524" i="18"/>
  <c r="AB525" i="18"/>
  <c r="AB527" i="18"/>
  <c r="AB537" i="18"/>
  <c r="AB557" i="18"/>
  <c r="AB649" i="18"/>
  <c r="U260" i="11"/>
  <c r="U261" i="11"/>
  <c r="U269" i="11"/>
  <c r="U270" i="11"/>
  <c r="U275" i="11"/>
  <c r="U283" i="11"/>
  <c r="U284" i="11"/>
  <c r="U289" i="11"/>
  <c r="U290" i="11"/>
  <c r="U292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96" i="14"/>
  <c r="U97" i="14"/>
  <c r="U819" i="17"/>
  <c r="U820" i="17"/>
  <c r="U821" i="17"/>
  <c r="U825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50" i="17"/>
  <c r="U851" i="17"/>
  <c r="U852" i="17"/>
  <c r="U856" i="17"/>
  <c r="U857" i="17"/>
  <c r="U858" i="17"/>
  <c r="U859" i="17"/>
  <c r="U860" i="17"/>
  <c r="U861" i="17"/>
  <c r="U874" i="17"/>
  <c r="U875" i="17"/>
  <c r="U876" i="17"/>
  <c r="U877" i="17"/>
  <c r="U878" i="17"/>
  <c r="U879" i="17"/>
  <c r="U880" i="17"/>
  <c r="U881" i="17"/>
  <c r="U882" i="17"/>
  <c r="U891" i="16"/>
  <c r="U892" i="16"/>
  <c r="U893" i="16"/>
  <c r="U894" i="16"/>
  <c r="U899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7" i="16"/>
  <c r="U918" i="16"/>
  <c r="U919" i="16"/>
  <c r="U920" i="16"/>
  <c r="U921" i="16"/>
  <c r="U927" i="16"/>
  <c r="U928" i="16"/>
  <c r="U929" i="16"/>
  <c r="U930" i="16"/>
  <c r="U931" i="16"/>
  <c r="U932" i="16"/>
  <c r="U933" i="16"/>
  <c r="U934" i="16"/>
  <c r="U935" i="16"/>
  <c r="U961" i="16"/>
  <c r="U962" i="16"/>
  <c r="U963" i="16"/>
  <c r="U964" i="16"/>
  <c r="U965" i="16"/>
  <c r="U966" i="16"/>
  <c r="U967" i="16"/>
  <c r="U981" i="16"/>
  <c r="U982" i="16"/>
  <c r="U983" i="16"/>
  <c r="U984" i="16"/>
  <c r="U985" i="16"/>
  <c r="U1016" i="16"/>
  <c r="U1017" i="16"/>
  <c r="U1018" i="16"/>
  <c r="U1019" i="16"/>
  <c r="U1026" i="16"/>
  <c r="U1027" i="16"/>
  <c r="U1028" i="16"/>
  <c r="U1029" i="16"/>
  <c r="U1030" i="16"/>
  <c r="U1031" i="16"/>
  <c r="U1035" i="16"/>
  <c r="U1036" i="16"/>
  <c r="U1043" i="16"/>
  <c r="U1089" i="16"/>
  <c r="U1090" i="16"/>
  <c r="U658" i="15"/>
  <c r="U659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6" i="15"/>
  <c r="U677" i="15"/>
  <c r="U680" i="15"/>
  <c r="U681" i="15"/>
  <c r="U682" i="15"/>
  <c r="U683" i="15"/>
  <c r="U692" i="15"/>
  <c r="U693" i="15"/>
  <c r="U694" i="15"/>
  <c r="U695" i="15"/>
  <c r="U705" i="15"/>
  <c r="U706" i="15"/>
  <c r="U717" i="15"/>
  <c r="U718" i="15"/>
  <c r="U1268" i="14"/>
  <c r="U1269" i="14"/>
  <c r="U1270" i="14"/>
  <c r="U1271" i="14"/>
  <c r="U1272" i="14"/>
  <c r="U1273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" i="11"/>
  <c r="U22" i="11"/>
  <c r="U23" i="11"/>
  <c r="U31" i="11"/>
  <c r="U32" i="11"/>
  <c r="U33" i="11"/>
  <c r="U34" i="11"/>
  <c r="U42" i="11"/>
  <c r="U43" i="11"/>
  <c r="U49" i="11"/>
  <c r="U50" i="11"/>
  <c r="U54" i="11"/>
  <c r="U55" i="11"/>
  <c r="U60" i="11"/>
  <c r="U61" i="11"/>
  <c r="U67" i="11"/>
  <c r="U68" i="11"/>
  <c r="U69" i="11"/>
  <c r="U72" i="11"/>
  <c r="U73" i="11"/>
  <c r="U74" i="11"/>
  <c r="U78" i="11"/>
  <c r="U79" i="11"/>
  <c r="U82" i="11"/>
  <c r="U83" i="11"/>
  <c r="U84" i="11"/>
  <c r="U85" i="11"/>
  <c r="U93" i="11"/>
  <c r="U94" i="11"/>
  <c r="U95" i="11"/>
  <c r="U96" i="11"/>
  <c r="U102" i="11"/>
  <c r="U103" i="11"/>
  <c r="U107" i="11"/>
  <c r="U112" i="11"/>
  <c r="U115" i="11"/>
  <c r="U117" i="11"/>
  <c r="U119" i="11"/>
  <c r="U121" i="11"/>
  <c r="U123" i="11"/>
  <c r="U125" i="11"/>
  <c r="U126" i="11"/>
  <c r="U127" i="11"/>
  <c r="U130" i="11"/>
  <c r="U131" i="11"/>
  <c r="U132" i="11"/>
  <c r="U138" i="11"/>
  <c r="U139" i="11"/>
  <c r="U143" i="11"/>
  <c r="U144" i="11"/>
  <c r="U147" i="11"/>
  <c r="U149" i="11"/>
  <c r="U155" i="11"/>
  <c r="U156" i="11"/>
  <c r="U157" i="11"/>
  <c r="U166" i="11"/>
  <c r="U167" i="11"/>
  <c r="U174" i="11"/>
  <c r="U179" i="11"/>
  <c r="U183" i="11"/>
  <c r="U188" i="11"/>
  <c r="U189" i="11"/>
  <c r="U194" i="11"/>
  <c r="U204" i="11"/>
  <c r="U205" i="11"/>
  <c r="U206" i="11"/>
  <c r="U207" i="11"/>
  <c r="U208" i="11"/>
  <c r="U209" i="11"/>
  <c r="U210" i="11"/>
  <c r="U214" i="11"/>
  <c r="U215" i="11"/>
  <c r="U216" i="11"/>
  <c r="U217" i="11"/>
  <c r="U218" i="11"/>
  <c r="U220" i="11"/>
  <c r="U221" i="11"/>
  <c r="U223" i="11"/>
  <c r="U225" i="11"/>
  <c r="U226" i="11"/>
  <c r="U227" i="11"/>
  <c r="U228" i="11"/>
  <c r="U229" i="11"/>
  <c r="U230" i="11"/>
  <c r="U232" i="11"/>
  <c r="U233" i="11"/>
  <c r="U234" i="11"/>
  <c r="U235" i="11"/>
  <c r="U240" i="11"/>
  <c r="U242" i="11"/>
  <c r="U243" i="11"/>
  <c r="U244" i="11"/>
  <c r="U245" i="11"/>
  <c r="U246" i="11"/>
  <c r="U247" i="11"/>
  <c r="U248" i="11"/>
  <c r="U251" i="11"/>
  <c r="U252" i="11"/>
  <c r="U253" i="11"/>
  <c r="U254" i="11"/>
  <c r="U255" i="11"/>
  <c r="U257" i="11"/>
  <c r="U293" i="11"/>
  <c r="U299" i="11"/>
  <c r="U408" i="11"/>
  <c r="B357" i="19" l="1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57" i="18"/>
  <c r="AB458" i="18"/>
  <c r="AB464" i="18"/>
  <c r="AB465" i="18"/>
  <c r="AB466" i="18"/>
  <c r="AB467" i="18"/>
  <c r="AB468" i="18"/>
  <c r="AB471" i="18"/>
  <c r="AB472" i="18"/>
  <c r="AB475" i="18"/>
  <c r="AB650" i="18"/>
  <c r="U884" i="17"/>
  <c r="U885" i="17"/>
  <c r="U913" i="17"/>
  <c r="U914" i="17"/>
  <c r="U915" i="17"/>
  <c r="U932" i="17"/>
  <c r="U933" i="17"/>
  <c r="U934" i="17"/>
  <c r="U935" i="17"/>
  <c r="U936" i="17"/>
  <c r="U937" i="17"/>
  <c r="U947" i="17"/>
  <c r="U948" i="17"/>
  <c r="U949" i="17"/>
  <c r="U950" i="17"/>
  <c r="U951" i="17"/>
  <c r="U952" i="17"/>
  <c r="U953" i="17"/>
  <c r="U954" i="17"/>
  <c r="U955" i="17"/>
  <c r="U956" i="17"/>
  <c r="U957" i="17"/>
  <c r="U967" i="17"/>
  <c r="U968" i="17"/>
  <c r="U969" i="17"/>
  <c r="U979" i="17"/>
  <c r="U1138" i="17"/>
  <c r="U1107" i="16"/>
  <c r="U1131" i="16"/>
  <c r="U1132" i="16"/>
  <c r="U1133" i="16"/>
  <c r="U1134" i="16"/>
  <c r="U1155" i="16"/>
  <c r="U1156" i="16"/>
  <c r="U1157" i="16"/>
  <c r="U1158" i="16"/>
  <c r="U1174" i="16"/>
  <c r="U1175" i="16"/>
  <c r="U1176" i="16"/>
  <c r="U1177" i="16"/>
  <c r="U1178" i="16"/>
  <c r="U1189" i="16"/>
  <c r="U1191" i="16"/>
  <c r="U1192" i="16"/>
  <c r="U1193" i="16"/>
  <c r="U1194" i="16"/>
  <c r="U1195" i="16"/>
  <c r="U1196" i="16"/>
  <c r="U1209" i="16"/>
  <c r="U1210" i="16"/>
  <c r="U1104" i="16"/>
  <c r="U1105" i="16"/>
  <c r="U1106" i="16"/>
  <c r="U1211" i="16"/>
  <c r="U1212" i="16"/>
  <c r="U1213" i="16"/>
  <c r="U1214" i="16"/>
  <c r="U1215" i="16"/>
  <c r="U1216" i="16"/>
  <c r="U1217" i="16"/>
  <c r="U720" i="15"/>
  <c r="U721" i="15"/>
  <c r="U722" i="15"/>
  <c r="U723" i="15"/>
  <c r="U724" i="15"/>
  <c r="U725" i="15"/>
  <c r="U726" i="15"/>
  <c r="U727" i="15"/>
  <c r="U750" i="15"/>
  <c r="U751" i="15"/>
  <c r="U752" i="15"/>
  <c r="U753" i="15"/>
  <c r="U756" i="15"/>
  <c r="U757" i="15"/>
  <c r="U758" i="15"/>
  <c r="U759" i="15"/>
  <c r="U760" i="15"/>
  <c r="U779" i="15"/>
  <c r="U812" i="15"/>
  <c r="U813" i="15"/>
  <c r="U814" i="15"/>
  <c r="U815" i="15"/>
  <c r="U816" i="15"/>
  <c r="U1301" i="14"/>
  <c r="U1302" i="14"/>
  <c r="U1303" i="14"/>
  <c r="U1304" i="14"/>
  <c r="U1305" i="14"/>
  <c r="U1306" i="14"/>
  <c r="U1312" i="14"/>
  <c r="U1313" i="14"/>
  <c r="U1314" i="14"/>
  <c r="U1315" i="14"/>
  <c r="U1316" i="14"/>
  <c r="U1317" i="14"/>
  <c r="U1324" i="14"/>
  <c r="U1325" i="14"/>
  <c r="U1326" i="14"/>
  <c r="U1565" i="14"/>
  <c r="U1566" i="14"/>
  <c r="U1604" i="14"/>
  <c r="U1605" i="14"/>
  <c r="U1724" i="14"/>
  <c r="U1725" i="14"/>
  <c r="U1726" i="14"/>
  <c r="U1727" i="14"/>
  <c r="U1728" i="14"/>
  <c r="U1729" i="14"/>
  <c r="U1730" i="14"/>
  <c r="U1731" i="14"/>
  <c r="U1732" i="14"/>
  <c r="U1733" i="14"/>
  <c r="U816" i="17"/>
  <c r="U817" i="17"/>
  <c r="U818" i="17"/>
  <c r="U883" i="17"/>
  <c r="U814" i="17"/>
  <c r="AB452" i="18"/>
  <c r="AB453" i="18"/>
  <c r="AB454" i="18"/>
  <c r="U1224" i="14"/>
  <c r="U1225" i="14"/>
  <c r="U1226" i="14"/>
  <c r="U1227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AB437" i="18"/>
  <c r="AB447" i="18"/>
  <c r="AB449" i="18"/>
  <c r="AB450" i="18"/>
  <c r="AB451" i="18"/>
  <c r="AB455" i="18"/>
  <c r="AB456" i="18"/>
  <c r="U775" i="17"/>
  <c r="U776" i="17"/>
  <c r="U777" i="17"/>
  <c r="U778" i="17"/>
  <c r="U788" i="17"/>
  <c r="U789" i="17"/>
  <c r="U790" i="17"/>
  <c r="U791" i="17"/>
  <c r="U792" i="17"/>
  <c r="U793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5" i="17"/>
  <c r="U844" i="16"/>
  <c r="U845" i="16"/>
  <c r="U846" i="16"/>
  <c r="U847" i="16"/>
  <c r="U848" i="16"/>
  <c r="U849" i="16"/>
  <c r="U866" i="16"/>
  <c r="U867" i="16"/>
  <c r="U868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1102" i="16"/>
  <c r="U1103" i="16"/>
  <c r="U1293" i="16"/>
  <c r="U1299" i="16"/>
  <c r="U1301" i="16"/>
  <c r="U633" i="15"/>
  <c r="U634" i="15"/>
  <c r="U637" i="15"/>
  <c r="U638" i="15"/>
  <c r="U639" i="15"/>
  <c r="U640" i="15"/>
  <c r="U641" i="15"/>
  <c r="U642" i="15"/>
  <c r="U643" i="15"/>
  <c r="U644" i="15"/>
  <c r="U645" i="15"/>
  <c r="U646" i="15"/>
  <c r="U1191" i="14"/>
  <c r="U1192" i="14"/>
  <c r="U1193" i="14"/>
  <c r="U1194" i="14"/>
  <c r="U1195" i="14"/>
  <c r="U1196" i="14"/>
  <c r="U1197" i="14"/>
  <c r="U1198" i="14"/>
  <c r="U1199" i="14"/>
  <c r="U1200" i="14"/>
  <c r="U1201" i="14"/>
  <c r="U1222" i="14"/>
  <c r="U1223" i="14"/>
  <c r="U1251" i="14"/>
  <c r="U1252" i="14"/>
  <c r="U1253" i="14"/>
  <c r="U1254" i="14"/>
  <c r="U1255" i="14"/>
  <c r="U1256" i="14"/>
  <c r="U1257" i="14"/>
  <c r="U1258" i="14"/>
  <c r="U1259" i="14"/>
  <c r="U750" i="17"/>
  <c r="U751" i="17"/>
  <c r="U752" i="17"/>
  <c r="U753" i="17"/>
  <c r="U754" i="17"/>
  <c r="U755" i="17"/>
  <c r="U756" i="17"/>
  <c r="U757" i="17"/>
  <c r="U758" i="17"/>
  <c r="U759" i="17"/>
  <c r="U826" i="16"/>
  <c r="U827" i="16"/>
  <c r="U828" i="16"/>
  <c r="U829" i="16"/>
  <c r="AB422" i="18"/>
  <c r="AB426" i="18"/>
  <c r="AB427" i="18"/>
  <c r="U739" i="17"/>
  <c r="U740" i="17"/>
  <c r="U744" i="17"/>
  <c r="U745" i="17"/>
  <c r="U746" i="17"/>
  <c r="U747" i="17"/>
  <c r="U748" i="17"/>
  <c r="U749" i="17"/>
  <c r="U760" i="17"/>
  <c r="U816" i="16"/>
  <c r="U819" i="16"/>
  <c r="U820" i="16"/>
  <c r="U821" i="16"/>
  <c r="U822" i="16"/>
  <c r="U823" i="16"/>
  <c r="U824" i="16"/>
  <c r="U825" i="16"/>
  <c r="U601" i="15"/>
  <c r="U602" i="15"/>
  <c r="U603" i="15"/>
  <c r="U604" i="15"/>
  <c r="U610" i="15"/>
  <c r="U611" i="15"/>
  <c r="U612" i="15"/>
  <c r="U613" i="15"/>
  <c r="U614" i="15"/>
  <c r="U615" i="15"/>
  <c r="U616" i="15"/>
  <c r="U617" i="15"/>
  <c r="U618" i="15"/>
  <c r="U619" i="15"/>
  <c r="U620" i="15"/>
  <c r="U623" i="15"/>
  <c r="U624" i="15"/>
  <c r="U625" i="15"/>
  <c r="U1141" i="14"/>
  <c r="U1142" i="14"/>
  <c r="U1143" i="14"/>
  <c r="U1144" i="14"/>
  <c r="U1145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AB428" i="18"/>
  <c r="AB429" i="18"/>
  <c r="AB430" i="18"/>
  <c r="AB431" i="18"/>
  <c r="AB432" i="18"/>
  <c r="AB433" i="18"/>
  <c r="AB435" i="18"/>
  <c r="AB436" i="18"/>
  <c r="AB653" i="18"/>
  <c r="AB654" i="18"/>
  <c r="AB655" i="18"/>
  <c r="U1122" i="14"/>
  <c r="U1123" i="14"/>
  <c r="U1124" i="14"/>
  <c r="U1125" i="14"/>
  <c r="U1126" i="14"/>
  <c r="U1127" i="14"/>
  <c r="U1128" i="14"/>
  <c r="U1129" i="14"/>
  <c r="U1130" i="14"/>
  <c r="U1131" i="14"/>
  <c r="U1132" i="14"/>
  <c r="U1140" i="14"/>
  <c r="U1182" i="14"/>
  <c r="U1183" i="14"/>
  <c r="U1189" i="14"/>
  <c r="U1190" i="14"/>
  <c r="U713" i="17"/>
  <c r="U714" i="17"/>
  <c r="U715" i="17"/>
  <c r="U716" i="17"/>
  <c r="U717" i="17"/>
  <c r="U718" i="17"/>
  <c r="U719" i="17"/>
  <c r="U720" i="17"/>
  <c r="U721" i="17"/>
  <c r="U722" i="17"/>
  <c r="U723" i="17"/>
  <c r="U731" i="17"/>
  <c r="U732" i="17"/>
  <c r="U733" i="17"/>
  <c r="U734" i="17"/>
  <c r="U800" i="16"/>
  <c r="U801" i="16"/>
  <c r="U802" i="16"/>
  <c r="U803" i="16"/>
  <c r="U804" i="16"/>
  <c r="U805" i="16"/>
  <c r="U806" i="16"/>
  <c r="U810" i="16"/>
  <c r="U811" i="16"/>
  <c r="U812" i="16"/>
  <c r="U815" i="16"/>
  <c r="U830" i="16"/>
  <c r="U831" i="16"/>
  <c r="U832" i="16"/>
  <c r="U833" i="16"/>
  <c r="U834" i="16"/>
  <c r="U835" i="16"/>
  <c r="U836" i="16"/>
  <c r="U837" i="16"/>
  <c r="U1105" i="14"/>
  <c r="U1106" i="14"/>
  <c r="U1107" i="14"/>
  <c r="U1108" i="14"/>
  <c r="U1109" i="14"/>
  <c r="U1110" i="14"/>
  <c r="U1111" i="14"/>
  <c r="U1112" i="14"/>
  <c r="U1113" i="14"/>
  <c r="U1114" i="14"/>
  <c r="U1120" i="14"/>
  <c r="U1173" i="17"/>
  <c r="U1174" i="17"/>
  <c r="U1175" i="17"/>
  <c r="U1320" i="17"/>
  <c r="U1276" i="16"/>
  <c r="U1277" i="16"/>
  <c r="U1278" i="16"/>
  <c r="U1279" i="16"/>
  <c r="U1424" i="16"/>
  <c r="U908" i="15"/>
  <c r="U909" i="15"/>
  <c r="U1021" i="15"/>
  <c r="U1752" i="14"/>
  <c r="U1747" i="14"/>
  <c r="U1748" i="14"/>
  <c r="U1749" i="14"/>
  <c r="U1750" i="14"/>
  <c r="U1751" i="14"/>
  <c r="AB637" i="18"/>
  <c r="U1172" i="17"/>
  <c r="U1275" i="16"/>
  <c r="U1746" i="14"/>
  <c r="U577" i="15"/>
  <c r="U578" i="15"/>
  <c r="U579" i="15"/>
  <c r="U580" i="15"/>
  <c r="U581" i="15"/>
  <c r="U582" i="15"/>
  <c r="U583" i="15"/>
  <c r="U584" i="15"/>
  <c r="U585" i="15"/>
  <c r="U588" i="15"/>
  <c r="U589" i="15"/>
  <c r="U590" i="15"/>
  <c r="U591" i="15"/>
  <c r="U592" i="15"/>
  <c r="U593" i="15"/>
  <c r="U600" i="15"/>
  <c r="U626" i="15"/>
  <c r="U647" i="15"/>
  <c r="U648" i="15"/>
  <c r="U649" i="15"/>
  <c r="U650" i="15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38" i="17"/>
  <c r="U761" i="17"/>
  <c r="U762" i="17"/>
  <c r="U763" i="17"/>
  <c r="U764" i="17"/>
  <c r="U765" i="17"/>
  <c r="AB409" i="18"/>
  <c r="AB410" i="18"/>
  <c r="AB411" i="18"/>
  <c r="AB412" i="18"/>
  <c r="AB413" i="18"/>
  <c r="AB416" i="18"/>
  <c r="AB417" i="18"/>
  <c r="AB418" i="18"/>
  <c r="AB421" i="18"/>
  <c r="U1103" i="14"/>
  <c r="U1104" i="14"/>
  <c r="U1121" i="14"/>
  <c r="U1260" i="14"/>
  <c r="U1261" i="14"/>
  <c r="U1262" i="14"/>
  <c r="U1263" i="14"/>
  <c r="U1264" i="14"/>
  <c r="U1265" i="14"/>
  <c r="U1266" i="14"/>
  <c r="U1267" i="14"/>
  <c r="U1734" i="14"/>
  <c r="U689" i="17"/>
  <c r="U690" i="17"/>
  <c r="U691" i="17"/>
  <c r="U766" i="17"/>
  <c r="U767" i="17"/>
  <c r="U773" i="17"/>
  <c r="U774" i="17"/>
  <c r="U1139" i="17"/>
  <c r="U1212" i="17"/>
  <c r="U1222" i="17"/>
  <c r="U772" i="16"/>
  <c r="U773" i="16"/>
  <c r="U774" i="16"/>
  <c r="U775" i="16"/>
  <c r="U776" i="16"/>
  <c r="U798" i="16"/>
  <c r="U799" i="16"/>
  <c r="U838" i="16"/>
  <c r="U842" i="16"/>
  <c r="AB401" i="18"/>
  <c r="U1058" i="14"/>
  <c r="U1059" i="14"/>
  <c r="U1060" i="14"/>
  <c r="U1061" i="14"/>
  <c r="U1062" i="14"/>
  <c r="U1063" i="14"/>
  <c r="U1064" i="14"/>
  <c r="U1065" i="14"/>
  <c r="U1066" i="14"/>
  <c r="U1067" i="14"/>
  <c r="U1068" i="14"/>
  <c r="U1069" i="14"/>
  <c r="U1070" i="14"/>
  <c r="U1071" i="14"/>
  <c r="U1072" i="14"/>
  <c r="U1073" i="14"/>
  <c r="U679" i="17"/>
  <c r="U680" i="17"/>
  <c r="U681" i="17"/>
  <c r="U682" i="17"/>
  <c r="U683" i="17"/>
  <c r="U684" i="17"/>
  <c r="U670" i="17"/>
  <c r="U671" i="17"/>
  <c r="U672" i="17"/>
  <c r="U673" i="17"/>
  <c r="U674" i="17"/>
  <c r="U675" i="17"/>
  <c r="U676" i="17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6" i="15"/>
  <c r="U651" i="15"/>
  <c r="U652" i="15"/>
  <c r="U653" i="15"/>
  <c r="U654" i="15"/>
  <c r="U655" i="15"/>
  <c r="U1044" i="14"/>
  <c r="U1045" i="14"/>
  <c r="U1046" i="14"/>
  <c r="U1047" i="14"/>
  <c r="U1048" i="14"/>
  <c r="U1049" i="14"/>
  <c r="U1050" i="14"/>
  <c r="U1051" i="14"/>
  <c r="U1052" i="14"/>
  <c r="U1053" i="14"/>
  <c r="U1054" i="14"/>
  <c r="U1055" i="14"/>
  <c r="U1056" i="14"/>
  <c r="AB705" i="18"/>
  <c r="AB706" i="18"/>
  <c r="U1223" i="17"/>
  <c r="U1318" i="17"/>
  <c r="U1305" i="16"/>
  <c r="U843" i="15"/>
  <c r="U925" i="15"/>
  <c r="U926" i="15"/>
  <c r="U929" i="15"/>
  <c r="U1753" i="14"/>
  <c r="U1854" i="14"/>
  <c r="U1855" i="14"/>
  <c r="U1856" i="14"/>
  <c r="X243" i="2"/>
  <c r="AB399" i="18"/>
  <c r="AB400" i="18"/>
  <c r="AB402" i="18"/>
  <c r="AB403" i="18"/>
  <c r="U678" i="17"/>
  <c r="U685" i="17"/>
  <c r="U686" i="17"/>
  <c r="U687" i="17"/>
  <c r="U688" i="17"/>
  <c r="U768" i="16"/>
  <c r="U769" i="16"/>
  <c r="U770" i="16"/>
  <c r="U771" i="16"/>
  <c r="U843" i="16"/>
  <c r="U1304" i="16"/>
  <c r="U557" i="15"/>
  <c r="U656" i="15"/>
  <c r="U657" i="15"/>
  <c r="U719" i="15"/>
  <c r="U817" i="15"/>
  <c r="U842" i="15"/>
  <c r="U1057" i="14"/>
  <c r="U1074" i="14"/>
  <c r="U1075" i="14"/>
  <c r="U1076" i="14"/>
  <c r="U1077" i="14"/>
  <c r="U1090" i="14"/>
  <c r="U983" i="14"/>
  <c r="U984" i="14"/>
  <c r="U1000" i="14"/>
  <c r="U1001" i="14"/>
  <c r="U1002" i="14"/>
  <c r="U1003" i="14"/>
  <c r="U1004" i="14"/>
  <c r="U1005" i="14"/>
  <c r="U1040" i="14"/>
  <c r="U1041" i="14"/>
  <c r="U1042" i="14"/>
  <c r="U598" i="17"/>
  <c r="U614" i="17"/>
  <c r="U615" i="17"/>
  <c r="U616" i="17"/>
  <c r="U617" i="17"/>
  <c r="U618" i="17"/>
  <c r="U619" i="17"/>
  <c r="U620" i="17"/>
  <c r="U643" i="17"/>
  <c r="U674" i="16"/>
  <c r="U675" i="16"/>
  <c r="U676" i="16"/>
  <c r="U677" i="16"/>
  <c r="U678" i="16"/>
  <c r="U679" i="16"/>
  <c r="U706" i="16"/>
  <c r="U707" i="16"/>
  <c r="U708" i="16"/>
  <c r="U941" i="14"/>
  <c r="U942" i="14"/>
  <c r="U943" i="14"/>
  <c r="U944" i="14"/>
  <c r="U945" i="14"/>
  <c r="U946" i="14"/>
  <c r="U973" i="14"/>
  <c r="U974" i="14"/>
  <c r="U975" i="14"/>
  <c r="U976" i="14"/>
  <c r="U977" i="14"/>
  <c r="U978" i="14"/>
  <c r="AB365" i="18"/>
  <c r="AB373" i="18"/>
  <c r="AB374" i="18"/>
  <c r="U567" i="17"/>
  <c r="U586" i="17"/>
  <c r="U587" i="17"/>
  <c r="U588" i="17"/>
  <c r="U596" i="17"/>
  <c r="U597" i="17"/>
  <c r="U615" i="16"/>
  <c r="U616" i="16"/>
  <c r="U642" i="16"/>
  <c r="U643" i="16"/>
  <c r="U644" i="16"/>
  <c r="U645" i="16"/>
  <c r="U658" i="16"/>
  <c r="U659" i="16"/>
  <c r="U660" i="16"/>
  <c r="U661" i="16"/>
  <c r="U663" i="16"/>
  <c r="U709" i="16"/>
  <c r="U539" i="17"/>
  <c r="U540" i="17"/>
  <c r="U563" i="17"/>
  <c r="U564" i="17"/>
  <c r="U565" i="17"/>
  <c r="U566" i="17"/>
  <c r="U644" i="17"/>
  <c r="U481" i="15"/>
  <c r="U492" i="15"/>
  <c r="U493" i="15"/>
  <c r="U500" i="15"/>
  <c r="U501" i="15"/>
  <c r="U506" i="15"/>
  <c r="U507" i="15"/>
  <c r="U517" i="15"/>
  <c r="U330" i="17"/>
  <c r="U331" i="17"/>
  <c r="U332" i="17"/>
  <c r="U333" i="17"/>
  <c r="U334" i="17"/>
  <c r="U380" i="16"/>
  <c r="U381" i="16"/>
  <c r="U382" i="16"/>
  <c r="U287" i="15"/>
  <c r="U511" i="14"/>
  <c r="U512" i="14"/>
  <c r="U513" i="14"/>
  <c r="U514" i="14"/>
  <c r="AB197" i="18"/>
  <c r="U329" i="17"/>
  <c r="U379" i="16"/>
  <c r="U286" i="15"/>
  <c r="U510" i="14"/>
  <c r="X86" i="2"/>
  <c r="AB335" i="18"/>
  <c r="AB336" i="18"/>
  <c r="AB337" i="18"/>
  <c r="AB351" i="18"/>
  <c r="AB352" i="18"/>
  <c r="U431" i="15"/>
  <c r="U432" i="15"/>
  <c r="U433" i="15"/>
  <c r="U478" i="15"/>
  <c r="U479" i="15"/>
  <c r="U480" i="15"/>
  <c r="U829" i="14"/>
  <c r="U830" i="14"/>
  <c r="U868" i="14"/>
  <c r="U869" i="14"/>
  <c r="U870" i="14"/>
  <c r="U871" i="14"/>
  <c r="U872" i="14"/>
  <c r="U873" i="14"/>
  <c r="U874" i="14"/>
  <c r="U875" i="14"/>
  <c r="U876" i="14"/>
  <c r="U877" i="14"/>
  <c r="U906" i="14"/>
  <c r="U907" i="14"/>
  <c r="U908" i="14"/>
  <c r="U909" i="14"/>
  <c r="U910" i="14"/>
  <c r="U926" i="14"/>
  <c r="U927" i="14"/>
  <c r="U514" i="17"/>
  <c r="U533" i="17"/>
  <c r="U534" i="17"/>
  <c r="U535" i="17"/>
  <c r="U536" i="17"/>
  <c r="U573" i="16"/>
  <c r="U574" i="16"/>
  <c r="U575" i="16"/>
  <c r="U576" i="16"/>
  <c r="U577" i="16"/>
  <c r="U606" i="16"/>
  <c r="U607" i="16"/>
  <c r="U608" i="16"/>
  <c r="U609" i="16"/>
  <c r="U610" i="16"/>
  <c r="U611" i="16"/>
  <c r="U424" i="15"/>
  <c r="U425" i="15"/>
  <c r="U426" i="15"/>
  <c r="U427" i="15"/>
  <c r="U428" i="15"/>
  <c r="U429" i="15"/>
  <c r="U799" i="14"/>
  <c r="U819" i="14"/>
  <c r="U820" i="14"/>
  <c r="U821" i="14"/>
  <c r="U822" i="14"/>
  <c r="U823" i="14"/>
  <c r="U824" i="14"/>
  <c r="U825" i="14"/>
  <c r="U826" i="14"/>
  <c r="AB142" i="18"/>
  <c r="AB143" i="18"/>
  <c r="AB144" i="18"/>
  <c r="U223" i="17"/>
  <c r="U224" i="17"/>
  <c r="U225" i="17"/>
  <c r="U226" i="17"/>
  <c r="U267" i="16"/>
  <c r="U268" i="16"/>
  <c r="U269" i="16"/>
  <c r="U270" i="16"/>
  <c r="U204" i="15"/>
  <c r="U372" i="14"/>
  <c r="U373" i="14"/>
  <c r="U374" i="14"/>
  <c r="U369" i="14"/>
  <c r="U370" i="14"/>
  <c r="U371" i="14"/>
  <c r="X63" i="2"/>
  <c r="U459" i="17"/>
  <c r="U460" i="17"/>
  <c r="U461" i="17"/>
  <c r="U475" i="17"/>
  <c r="U476" i="17"/>
  <c r="U477" i="17"/>
  <c r="U478" i="17"/>
  <c r="U479" i="17"/>
  <c r="U480" i="17"/>
  <c r="U481" i="17"/>
  <c r="U485" i="17"/>
  <c r="U487" i="17"/>
  <c r="U488" i="17"/>
  <c r="U489" i="17"/>
  <c r="U490" i="17"/>
  <c r="U491" i="17"/>
  <c r="U492" i="17"/>
  <c r="U364" i="15"/>
  <c r="U365" i="15"/>
  <c r="U366" i="15"/>
  <c r="U367" i="15"/>
  <c r="U396" i="15"/>
  <c r="U397" i="15"/>
  <c r="U398" i="15"/>
  <c r="U399" i="15"/>
  <c r="U402" i="15"/>
  <c r="U404" i="15"/>
  <c r="U739" i="14"/>
  <c r="U740" i="14"/>
  <c r="U741" i="14"/>
  <c r="U742" i="14"/>
  <c r="U761" i="14"/>
  <c r="U762" i="14"/>
  <c r="U763" i="14"/>
  <c r="U764" i="14"/>
  <c r="U765" i="14"/>
  <c r="U766" i="14"/>
  <c r="U767" i="14"/>
  <c r="U768" i="14"/>
  <c r="U769" i="14"/>
  <c r="U770" i="14"/>
  <c r="U771" i="14"/>
  <c r="U778" i="14"/>
  <c r="U779" i="14"/>
  <c r="AB271" i="18"/>
  <c r="AB274" i="18"/>
  <c r="AB275" i="18"/>
  <c r="AB289" i="18"/>
  <c r="U528" i="16"/>
  <c r="U529" i="16"/>
  <c r="U530" i="16"/>
  <c r="U531" i="16"/>
  <c r="U539" i="16"/>
  <c r="U540" i="16"/>
  <c r="U541" i="16"/>
  <c r="U542" i="16"/>
  <c r="U543" i="16"/>
  <c r="U544" i="16"/>
  <c r="U545" i="16"/>
  <c r="U546" i="16"/>
  <c r="U547" i="16"/>
  <c r="U548" i="16"/>
  <c r="U429" i="17"/>
  <c r="U430" i="17"/>
  <c r="U431" i="17"/>
  <c r="U432" i="17"/>
  <c r="U433" i="17"/>
  <c r="U434" i="17"/>
  <c r="U435" i="17"/>
  <c r="U436" i="17"/>
  <c r="U452" i="17"/>
  <c r="U453" i="17"/>
  <c r="U340" i="15"/>
  <c r="U341" i="15"/>
  <c r="U342" i="15"/>
  <c r="U343" i="15"/>
  <c r="U344" i="15"/>
  <c r="U353" i="15"/>
  <c r="U354" i="15"/>
  <c r="U355" i="15"/>
  <c r="U356" i="15"/>
  <c r="U357" i="15"/>
  <c r="U686" i="14"/>
  <c r="U687" i="14"/>
  <c r="U688" i="14"/>
  <c r="U689" i="14"/>
  <c r="U690" i="14"/>
  <c r="U691" i="14"/>
  <c r="U692" i="14"/>
  <c r="U693" i="14"/>
  <c r="U694" i="14"/>
  <c r="U695" i="14"/>
  <c r="U696" i="14"/>
  <c r="U697" i="14"/>
  <c r="U698" i="14"/>
  <c r="U699" i="14"/>
  <c r="U700" i="14"/>
  <c r="U480" i="16"/>
  <c r="U491" i="16"/>
  <c r="U492" i="16"/>
  <c r="U493" i="16"/>
  <c r="U494" i="16"/>
  <c r="U495" i="16"/>
  <c r="U496" i="16"/>
  <c r="U497" i="16"/>
  <c r="U498" i="16"/>
  <c r="U499" i="16"/>
  <c r="U500" i="16"/>
  <c r="U501" i="16"/>
  <c r="U781" i="14"/>
  <c r="U782" i="14"/>
  <c r="U783" i="14"/>
  <c r="U784" i="14"/>
  <c r="U795" i="14"/>
  <c r="U796" i="14"/>
  <c r="U797" i="14"/>
  <c r="U798" i="14"/>
  <c r="U827" i="14"/>
  <c r="U828" i="14"/>
  <c r="U928" i="14"/>
  <c r="U929" i="14"/>
  <c r="U930" i="14"/>
  <c r="U979" i="14"/>
  <c r="U398" i="17"/>
  <c r="U399" i="17"/>
  <c r="U400" i="17"/>
  <c r="U401" i="17"/>
  <c r="U402" i="17"/>
  <c r="U403" i="17"/>
  <c r="U404" i="17"/>
  <c r="U405" i="17"/>
  <c r="U406" i="17"/>
  <c r="U407" i="17"/>
  <c r="U408" i="17"/>
  <c r="U409" i="17"/>
  <c r="U510" i="17"/>
  <c r="U511" i="17"/>
  <c r="U512" i="17"/>
  <c r="U513" i="17"/>
  <c r="U537" i="17"/>
  <c r="U538" i="17"/>
  <c r="U645" i="17"/>
  <c r="U665" i="17"/>
  <c r="U666" i="17"/>
  <c r="U667" i="17"/>
  <c r="U668" i="17"/>
  <c r="U669" i="17"/>
  <c r="U677" i="17"/>
  <c r="U518" i="15"/>
  <c r="U519" i="15"/>
  <c r="U520" i="15"/>
  <c r="U527" i="15"/>
  <c r="U528" i="15"/>
  <c r="U529" i="15"/>
  <c r="U555" i="15"/>
  <c r="U556" i="15"/>
  <c r="U657" i="14"/>
  <c r="U658" i="14"/>
  <c r="U659" i="14"/>
  <c r="U660" i="14"/>
  <c r="U661" i="14"/>
  <c r="U662" i="14"/>
  <c r="U663" i="14"/>
  <c r="U664" i="14"/>
  <c r="U665" i="14"/>
  <c r="U666" i="14"/>
  <c r="U667" i="14"/>
  <c r="U668" i="14"/>
  <c r="U669" i="14"/>
  <c r="U670" i="14"/>
  <c r="U671" i="14"/>
  <c r="U672" i="14"/>
  <c r="U685" i="14"/>
  <c r="U701" i="14"/>
  <c r="U702" i="14"/>
  <c r="U703" i="14"/>
  <c r="U704" i="14"/>
  <c r="U330" i="15"/>
  <c r="U331" i="15"/>
  <c r="U332" i="15"/>
  <c r="U333" i="15"/>
  <c r="U334" i="15"/>
  <c r="U339" i="15"/>
  <c r="U358" i="15"/>
  <c r="U359" i="15"/>
  <c r="U466" i="16"/>
  <c r="U467" i="16"/>
  <c r="U468" i="16"/>
  <c r="U469" i="16"/>
  <c r="U471" i="16"/>
  <c r="U472" i="16"/>
  <c r="U473" i="16"/>
  <c r="U474" i="16"/>
  <c r="U475" i="16"/>
  <c r="U476" i="16"/>
  <c r="U477" i="16"/>
  <c r="U478" i="16"/>
  <c r="U479" i="16"/>
  <c r="U502" i="16"/>
  <c r="U503" i="16"/>
  <c r="U504" i="16"/>
  <c r="U553" i="16"/>
  <c r="U555" i="16"/>
  <c r="U556" i="16"/>
  <c r="U557" i="16"/>
  <c r="U570" i="16"/>
  <c r="U571" i="16"/>
  <c r="U572" i="16"/>
  <c r="U612" i="16"/>
  <c r="U613" i="16"/>
  <c r="U614" i="16"/>
  <c r="U720" i="16"/>
  <c r="U721" i="16"/>
  <c r="U722" i="16"/>
  <c r="U723" i="16"/>
  <c r="AB241" i="18"/>
  <c r="AB242" i="18"/>
  <c r="AB243" i="18"/>
  <c r="AB248" i="18"/>
  <c r="AB249" i="18"/>
  <c r="AB250" i="18"/>
  <c r="AB251" i="18"/>
  <c r="AB252" i="18"/>
  <c r="AB253" i="18"/>
  <c r="AB270" i="18"/>
  <c r="AB290" i="18"/>
  <c r="AB293" i="18"/>
  <c r="AB296" i="18"/>
  <c r="AB297" i="18"/>
  <c r="AB305" i="18"/>
  <c r="AB306" i="18"/>
  <c r="AB309" i="18"/>
  <c r="AB310" i="18"/>
  <c r="AB311" i="18"/>
  <c r="AB334" i="18"/>
  <c r="AB359" i="18"/>
  <c r="AB360" i="18"/>
  <c r="AB375" i="18"/>
  <c r="AB376" i="18"/>
  <c r="U319" i="15"/>
  <c r="U322" i="15"/>
  <c r="U323" i="15"/>
  <c r="U329" i="15"/>
  <c r="U360" i="15"/>
  <c r="U361" i="15"/>
  <c r="U362" i="15"/>
  <c r="U388" i="17"/>
  <c r="U391" i="17"/>
  <c r="U392" i="17"/>
  <c r="U396" i="17"/>
  <c r="U397" i="17"/>
  <c r="U410" i="17"/>
  <c r="U411" i="17"/>
  <c r="U412" i="17"/>
  <c r="U426" i="17"/>
  <c r="U427" i="17"/>
  <c r="U428" i="17"/>
  <c r="U406" i="16"/>
  <c r="U407" i="16"/>
  <c r="U408" i="16"/>
  <c r="U409" i="16"/>
  <c r="U410" i="16"/>
  <c r="U411" i="16"/>
  <c r="U425" i="16"/>
  <c r="U426" i="16"/>
  <c r="U427" i="16"/>
  <c r="U428" i="16"/>
  <c r="U434" i="16"/>
  <c r="U435" i="16"/>
  <c r="U436" i="16"/>
  <c r="U437" i="16"/>
  <c r="U438" i="16"/>
  <c r="U444" i="16"/>
  <c r="U446" i="16"/>
  <c r="U447" i="16"/>
  <c r="U448" i="16"/>
  <c r="U449" i="16"/>
  <c r="AB174" i="18"/>
  <c r="AB175" i="18"/>
  <c r="AB176" i="18"/>
  <c r="AB177" i="18"/>
  <c r="AB178" i="18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323" i="17"/>
  <c r="U324" i="17"/>
  <c r="U325" i="17"/>
  <c r="U326" i="17"/>
  <c r="U327" i="17"/>
  <c r="U328" i="17"/>
  <c r="U351" i="17"/>
  <c r="U356" i="17"/>
  <c r="U357" i="17"/>
  <c r="U358" i="17"/>
  <c r="U365" i="17"/>
  <c r="U366" i="17"/>
  <c r="U367" i="17"/>
  <c r="U408" i="14"/>
  <c r="U409" i="14"/>
  <c r="U410" i="14"/>
  <c r="U411" i="14"/>
  <c r="U412" i="14"/>
  <c r="U413" i="14"/>
  <c r="U414" i="14"/>
  <c r="U415" i="14"/>
  <c r="U416" i="14"/>
  <c r="U417" i="14"/>
  <c r="U418" i="14"/>
  <c r="U419" i="14"/>
  <c r="U420" i="14"/>
  <c r="U421" i="14"/>
  <c r="U422" i="14"/>
  <c r="U247" i="17"/>
  <c r="U248" i="17"/>
  <c r="U249" i="17"/>
  <c r="U250" i="17"/>
  <c r="U251" i="17"/>
  <c r="U252" i="17"/>
  <c r="U253" i="17"/>
  <c r="U254" i="17"/>
  <c r="U271" i="17"/>
  <c r="U272" i="17"/>
  <c r="U368" i="17"/>
  <c r="U369" i="17"/>
  <c r="U291" i="16"/>
  <c r="U292" i="16"/>
  <c r="U293" i="16"/>
  <c r="U294" i="16"/>
  <c r="U295" i="16"/>
  <c r="U296" i="16"/>
  <c r="U297" i="16"/>
  <c r="U298" i="16"/>
  <c r="U299" i="16"/>
  <c r="U300" i="16"/>
  <c r="U30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75" i="16"/>
  <c r="U376" i="16"/>
  <c r="U228" i="15"/>
  <c r="U229" i="15"/>
  <c r="U230" i="15"/>
  <c r="U231" i="15"/>
  <c r="U232" i="15"/>
  <c r="U233" i="15"/>
  <c r="U268" i="15"/>
  <c r="U269" i="15"/>
  <c r="U270" i="15"/>
  <c r="U271" i="15"/>
  <c r="U272" i="15"/>
  <c r="U273" i="15"/>
  <c r="U284" i="15"/>
  <c r="U285" i="15"/>
  <c r="U294" i="15"/>
  <c r="U295" i="15"/>
  <c r="U469" i="14"/>
  <c r="U470" i="14"/>
  <c r="U471" i="14"/>
  <c r="U472" i="14"/>
  <c r="U473" i="14"/>
  <c r="U505" i="14"/>
  <c r="U506" i="14"/>
  <c r="U507" i="14"/>
  <c r="U508" i="14"/>
  <c r="U509" i="14"/>
  <c r="U530" i="14"/>
  <c r="U531" i="14"/>
  <c r="U532" i="14"/>
  <c r="U533" i="14"/>
  <c r="U534" i="14"/>
  <c r="U535" i="14"/>
  <c r="U536" i="14"/>
  <c r="U537" i="14"/>
  <c r="U574" i="14"/>
  <c r="U575" i="14"/>
  <c r="U576" i="14"/>
  <c r="U577" i="14"/>
  <c r="U578" i="14"/>
  <c r="U590" i="14"/>
  <c r="U591" i="14"/>
  <c r="U592" i="14"/>
  <c r="U593" i="14"/>
  <c r="U594" i="14"/>
  <c r="U595" i="14"/>
  <c r="U602" i="14"/>
  <c r="U603" i="14"/>
  <c r="U604" i="14"/>
  <c r="U605" i="14"/>
  <c r="U606" i="14"/>
  <c r="U614" i="14"/>
  <c r="U615" i="14"/>
  <c r="U616" i="14"/>
  <c r="U617" i="14"/>
  <c r="U618" i="14"/>
  <c r="U619" i="14"/>
  <c r="U620" i="14"/>
  <c r="U621" i="14"/>
  <c r="U631" i="14"/>
  <c r="U632" i="14"/>
  <c r="U633" i="14"/>
  <c r="U634" i="14"/>
  <c r="U635" i="14"/>
  <c r="U636" i="14"/>
  <c r="U644" i="14"/>
  <c r="U645" i="14"/>
  <c r="U646" i="14"/>
  <c r="U647" i="14"/>
  <c r="U648" i="14"/>
  <c r="U378" i="17"/>
  <c r="U379" i="17"/>
  <c r="U380" i="17"/>
  <c r="U385" i="17"/>
  <c r="U387" i="17"/>
  <c r="U454" i="17"/>
  <c r="U455" i="17"/>
  <c r="U456" i="17"/>
  <c r="U457" i="17"/>
  <c r="U458" i="17"/>
  <c r="U509" i="17"/>
  <c r="U461" i="16"/>
  <c r="U462" i="16"/>
  <c r="U463" i="16"/>
  <c r="U724" i="16"/>
  <c r="U754" i="16"/>
  <c r="U208" i="17"/>
  <c r="U216" i="17"/>
  <c r="U217" i="17"/>
  <c r="U218" i="17"/>
  <c r="U219" i="17"/>
  <c r="U220" i="17"/>
  <c r="U235" i="16"/>
  <c r="U236" i="16"/>
  <c r="U237" i="16"/>
  <c r="U238" i="16"/>
  <c r="U239" i="16"/>
  <c r="U241" i="16"/>
  <c r="U258" i="16"/>
  <c r="U259" i="16"/>
  <c r="U260" i="16"/>
  <c r="U261" i="16"/>
  <c r="U262" i="16"/>
  <c r="U193" i="15"/>
  <c r="U194" i="15"/>
  <c r="U195" i="15"/>
  <c r="U196" i="15"/>
  <c r="U201" i="15"/>
  <c r="U202" i="15"/>
  <c r="U203" i="15"/>
  <c r="U207" i="15"/>
  <c r="U208" i="15"/>
  <c r="U211" i="15"/>
  <c r="U212" i="15"/>
  <c r="U213" i="15"/>
  <c r="U313" i="14"/>
  <c r="U314" i="14"/>
  <c r="U337" i="14"/>
  <c r="U338" i="14"/>
  <c r="U339" i="14"/>
  <c r="U340" i="14"/>
  <c r="U341" i="14"/>
  <c r="U342" i="14"/>
  <c r="U343" i="14"/>
  <c r="U344" i="14"/>
  <c r="U207" i="16"/>
  <c r="U208" i="16"/>
  <c r="U209" i="16"/>
  <c r="U154" i="15"/>
  <c r="U155" i="15"/>
  <c r="U156" i="15"/>
  <c r="U157" i="15"/>
  <c r="U158" i="15"/>
  <c r="U159" i="15"/>
  <c r="AB99" i="18"/>
  <c r="AB100" i="18"/>
  <c r="AB101" i="18"/>
  <c r="U171" i="17"/>
  <c r="U172" i="17"/>
  <c r="U179" i="17"/>
  <c r="U180" i="17"/>
  <c r="U181" i="17"/>
  <c r="U182" i="17"/>
  <c r="U183" i="17"/>
  <c r="U184" i="16"/>
  <c r="U185" i="16"/>
  <c r="U186" i="16"/>
  <c r="U187" i="16"/>
  <c r="U266" i="14"/>
  <c r="U267" i="14"/>
  <c r="U268" i="14"/>
  <c r="U269" i="14"/>
  <c r="U272" i="14"/>
  <c r="U270" i="14"/>
  <c r="U271" i="14"/>
  <c r="U273" i="14"/>
  <c r="U274" i="14"/>
  <c r="AB90" i="18"/>
  <c r="U159" i="17"/>
  <c r="U160" i="17"/>
  <c r="U161" i="17"/>
  <c r="U169" i="17"/>
  <c r="U170" i="17"/>
  <c r="U184" i="17"/>
  <c r="U185" i="17"/>
  <c r="U161" i="16"/>
  <c r="U162" i="16"/>
  <c r="U163" i="16"/>
  <c r="U164" i="16"/>
  <c r="U165" i="16"/>
  <c r="U166" i="16"/>
  <c r="U167" i="16"/>
  <c r="U183" i="16"/>
  <c r="U188" i="16"/>
  <c r="U134" i="15"/>
  <c r="U135" i="15"/>
  <c r="U136" i="15"/>
  <c r="U143" i="15"/>
  <c r="U144" i="15"/>
  <c r="U145" i="15"/>
  <c r="U146" i="15"/>
  <c r="U153" i="15"/>
  <c r="U240" i="14"/>
  <c r="U241" i="14"/>
  <c r="U242" i="14"/>
  <c r="U243" i="14"/>
  <c r="U244" i="14"/>
  <c r="U245" i="14"/>
  <c r="U246" i="14"/>
  <c r="U247" i="14"/>
  <c r="U248" i="14"/>
  <c r="U265" i="14"/>
  <c r="U275" i="14"/>
  <c r="AB2" i="18"/>
  <c r="AB3" i="18"/>
  <c r="AB4" i="18"/>
  <c r="AB11" i="18"/>
  <c r="AB12" i="18"/>
  <c r="AB13" i="18"/>
  <c r="AB27" i="18"/>
  <c r="AB28" i="18"/>
  <c r="AB31" i="18"/>
  <c r="AB48" i="18"/>
  <c r="AB49" i="18"/>
  <c r="AB50" i="18"/>
  <c r="AB51" i="18"/>
  <c r="AB70" i="18"/>
  <c r="AB71" i="18"/>
  <c r="AB88" i="18"/>
  <c r="AB89" i="18"/>
  <c r="AB98" i="18"/>
  <c r="AB102" i="18"/>
  <c r="AB103" i="18"/>
  <c r="AB104" i="18"/>
  <c r="AB105" i="18"/>
  <c r="AB106" i="18"/>
  <c r="AB120" i="18"/>
  <c r="AB121" i="18"/>
  <c r="AB122" i="18"/>
  <c r="AB129" i="18"/>
  <c r="AB130" i="18"/>
  <c r="AB131" i="18"/>
  <c r="AB132" i="18"/>
  <c r="AB138" i="18"/>
  <c r="AB139" i="18"/>
  <c r="AB140" i="18"/>
  <c r="AB141" i="18"/>
  <c r="AB149" i="18"/>
  <c r="AB153" i="18"/>
  <c r="AB154" i="18"/>
  <c r="AB155" i="18"/>
  <c r="AB156" i="18"/>
  <c r="AB173" i="18"/>
  <c r="AB179" i="18"/>
  <c r="AB196" i="18"/>
  <c r="AB203" i="18"/>
  <c r="AB215" i="18"/>
  <c r="AB221" i="18"/>
  <c r="AB223" i="18"/>
  <c r="AB224" i="18"/>
  <c r="AB228" i="18"/>
  <c r="AB231" i="18"/>
  <c r="AB232" i="18"/>
  <c r="AB236" i="18"/>
  <c r="AB237" i="18"/>
  <c r="AB240" i="18"/>
  <c r="AB385" i="18"/>
  <c r="AB396" i="18"/>
  <c r="AB397" i="18"/>
  <c r="AB39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133" i="17"/>
  <c r="U134" i="17"/>
  <c r="U135" i="17"/>
  <c r="U136" i="17"/>
  <c r="U137" i="17"/>
  <c r="U138" i="17"/>
  <c r="U151" i="17"/>
  <c r="U152" i="17"/>
  <c r="U158" i="17"/>
  <c r="U186" i="17"/>
  <c r="U203" i="17"/>
  <c r="U204" i="17"/>
  <c r="U205" i="17"/>
  <c r="U206" i="17"/>
  <c r="U207" i="17"/>
  <c r="U221" i="17"/>
  <c r="U222" i="17"/>
  <c r="U235" i="17"/>
  <c r="U236" i="17"/>
  <c r="U237" i="17"/>
  <c r="U241" i="17"/>
  <c r="U242" i="17"/>
  <c r="U243" i="17"/>
  <c r="U244" i="17"/>
  <c r="U245" i="17"/>
  <c r="U246" i="17"/>
  <c r="U370" i="17"/>
  <c r="U377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2" i="16"/>
  <c r="U93" i="16"/>
  <c r="U94" i="16"/>
  <c r="U95" i="16"/>
  <c r="U96" i="16"/>
  <c r="U97" i="16"/>
  <c r="U128" i="16"/>
  <c r="U129" i="16"/>
  <c r="U130" i="16"/>
  <c r="U131" i="16"/>
  <c r="U132" i="16"/>
  <c r="U133" i="16"/>
  <c r="U134" i="16"/>
  <c r="U135" i="16"/>
  <c r="U153" i="16"/>
  <c r="U154" i="16"/>
  <c r="U160" i="16"/>
  <c r="U227" i="16"/>
  <c r="U228" i="16"/>
  <c r="U229" i="16"/>
  <c r="U230" i="16"/>
  <c r="U231" i="16"/>
  <c r="U232" i="16"/>
  <c r="U263" i="16"/>
  <c r="U264" i="16"/>
  <c r="U265" i="16"/>
  <c r="U266" i="16"/>
  <c r="U277" i="16"/>
  <c r="U278" i="16"/>
  <c r="U279" i="16"/>
  <c r="U280" i="16"/>
  <c r="U285" i="16"/>
  <c r="U286" i="16"/>
  <c r="U287" i="16"/>
  <c r="U288" i="16"/>
  <c r="U289" i="16"/>
  <c r="U290" i="16"/>
  <c r="U377" i="16"/>
  <c r="U401" i="16"/>
  <c r="U450" i="16"/>
  <c r="U451" i="16"/>
  <c r="U458" i="16"/>
  <c r="U459" i="16"/>
  <c r="U460" i="16"/>
  <c r="U2" i="15"/>
  <c r="U316" i="15"/>
  <c r="U318" i="15"/>
  <c r="U363" i="15"/>
  <c r="U405" i="15"/>
  <c r="U420" i="15"/>
  <c r="U421" i="15"/>
  <c r="U422" i="15"/>
  <c r="U423" i="15"/>
  <c r="U430" i="15"/>
  <c r="U127" i="15"/>
  <c r="U133" i="15"/>
  <c r="U160" i="15"/>
  <c r="U161" i="15"/>
  <c r="U162" i="15"/>
  <c r="U163" i="15"/>
  <c r="U164" i="15"/>
  <c r="U214" i="15"/>
  <c r="U215" i="15"/>
  <c r="U216" i="15"/>
  <c r="U217" i="15"/>
  <c r="U218" i="15"/>
  <c r="U219" i="15"/>
  <c r="U221" i="15"/>
  <c r="U222" i="15"/>
  <c r="U223" i="15"/>
  <c r="U224" i="15"/>
  <c r="U225" i="15"/>
  <c r="U226" i="15"/>
  <c r="U227" i="15"/>
  <c r="U304" i="15"/>
  <c r="U305" i="15"/>
  <c r="U310" i="15"/>
  <c r="U311" i="15"/>
  <c r="U314" i="15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C2" i="19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98" i="14"/>
  <c r="U99" i="14"/>
  <c r="U100" i="14"/>
  <c r="U101" i="14"/>
  <c r="U102" i="14"/>
  <c r="U103" i="14"/>
  <c r="U104" i="14"/>
  <c r="U105" i="14"/>
  <c r="U141" i="14"/>
  <c r="U142" i="14"/>
  <c r="U143" i="14"/>
  <c r="U144" i="14"/>
  <c r="U145" i="14"/>
  <c r="U146" i="14"/>
  <c r="U147" i="14"/>
  <c r="U148" i="14"/>
  <c r="U149" i="14"/>
  <c r="U150" i="14"/>
  <c r="U151" i="14"/>
  <c r="U180" i="14"/>
  <c r="U181" i="14"/>
  <c r="U182" i="14"/>
  <c r="U183" i="14"/>
  <c r="U184" i="14"/>
  <c r="U186" i="14"/>
  <c r="U187" i="14"/>
  <c r="U188" i="14"/>
  <c r="U189" i="14"/>
  <c r="U190" i="14"/>
  <c r="U191" i="14"/>
  <c r="U192" i="14"/>
  <c r="U194" i="14"/>
  <c r="U195" i="14"/>
  <c r="U196" i="14"/>
  <c r="U239" i="14"/>
  <c r="U276" i="14"/>
  <c r="U277" i="14"/>
  <c r="C56" i="19" l="1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89" i="15"/>
  <c r="U90" i="15"/>
  <c r="U91" i="15"/>
  <c r="U92" i="15"/>
  <c r="U108" i="15"/>
  <c r="U109" i="15"/>
  <c r="U110" i="15"/>
  <c r="U111" i="15"/>
  <c r="U112" i="15"/>
  <c r="U113" i="15"/>
  <c r="U126" i="15"/>
  <c r="U3" i="15"/>
  <c r="U4" i="15"/>
  <c r="U5" i="15"/>
  <c r="U6" i="15"/>
  <c r="U464" i="14"/>
  <c r="U465" i="14"/>
  <c r="U466" i="14"/>
  <c r="U467" i="14"/>
  <c r="U468" i="14"/>
  <c r="U649" i="14"/>
  <c r="U655" i="14"/>
  <c r="U656" i="14"/>
  <c r="U403" i="14"/>
  <c r="U404" i="14"/>
  <c r="U405" i="14"/>
  <c r="U406" i="14"/>
  <c r="U407" i="14"/>
  <c r="U423" i="14"/>
  <c r="U424" i="14"/>
  <c r="U361" i="14"/>
  <c r="U362" i="14"/>
  <c r="U363" i="14"/>
  <c r="U364" i="14"/>
  <c r="U345" i="14"/>
  <c r="U346" i="14"/>
  <c r="U357" i="14"/>
  <c r="U358" i="14"/>
  <c r="U359" i="14"/>
  <c r="U360" i="14"/>
  <c r="U365" i="14"/>
  <c r="U366" i="14"/>
  <c r="U367" i="14"/>
  <c r="U368" i="14"/>
  <c r="U389" i="14"/>
  <c r="U390" i="14"/>
  <c r="U391" i="14"/>
  <c r="U392" i="14"/>
  <c r="U393" i="14"/>
  <c r="U394" i="14"/>
  <c r="U279" i="14"/>
  <c r="U280" i="14"/>
  <c r="U305" i="14"/>
  <c r="U306" i="14"/>
  <c r="U308" i="14"/>
  <c r="U309" i="14"/>
  <c r="U310" i="14"/>
  <c r="U311" i="14"/>
  <c r="U312" i="14"/>
  <c r="U278" i="14"/>
  <c r="U307" i="14"/>
  <c r="U402" i="14"/>
  <c r="U462" i="14"/>
  <c r="U463" i="14"/>
  <c r="U731" i="14"/>
  <c r="U732" i="14"/>
  <c r="U733" i="14"/>
  <c r="U734" i="14"/>
  <c r="U735" i="14"/>
  <c r="U736" i="14"/>
  <c r="U737" i="14"/>
  <c r="U738" i="14"/>
  <c r="U780" i="14"/>
  <c r="U980" i="14"/>
  <c r="U981" i="14"/>
  <c r="U982" i="14"/>
  <c r="U1043" i="14"/>
  <c r="U10" i="11"/>
  <c r="U11" i="11"/>
  <c r="U12" i="11"/>
  <c r="X3" i="2"/>
  <c r="X4" i="2"/>
  <c r="X10" i="2"/>
  <c r="X11" i="2"/>
  <c r="X12" i="2"/>
  <c r="X19" i="2"/>
  <c r="X20" i="2"/>
  <c r="X28" i="2"/>
  <c r="X29" i="2"/>
  <c r="X34" i="2"/>
  <c r="X35" i="2"/>
  <c r="X41" i="2"/>
  <c r="X42" i="2"/>
  <c r="X46" i="2"/>
  <c r="X47" i="2"/>
  <c r="X51" i="2"/>
  <c r="X52" i="2"/>
  <c r="X57" i="2"/>
  <c r="X58" i="2"/>
  <c r="X61" i="2"/>
  <c r="X62" i="2"/>
  <c r="X66" i="2"/>
  <c r="X68" i="2"/>
  <c r="X69" i="2"/>
  <c r="X70" i="2"/>
  <c r="X71" i="2"/>
  <c r="X77" i="2"/>
  <c r="X78" i="2"/>
  <c r="X79" i="2"/>
  <c r="X85" i="2"/>
  <c r="X90" i="2"/>
  <c r="X95" i="2"/>
  <c r="X98" i="2"/>
  <c r="X100" i="2"/>
  <c r="X102" i="2"/>
  <c r="X104" i="2"/>
  <c r="X106" i="2"/>
  <c r="X108" i="2"/>
  <c r="X109" i="2"/>
  <c r="X110" i="2"/>
  <c r="X113" i="2"/>
  <c r="X114" i="2"/>
  <c r="X115" i="2"/>
  <c r="X120" i="2"/>
  <c r="X121" i="2"/>
  <c r="X125" i="2"/>
  <c r="X126" i="2"/>
  <c r="X128" i="2"/>
  <c r="X130" i="2"/>
  <c r="X135" i="2"/>
  <c r="X136" i="2"/>
  <c r="X143" i="2"/>
  <c r="X144" i="2"/>
  <c r="X150" i="2"/>
  <c r="X154" i="2"/>
  <c r="X157" i="2"/>
  <c r="X162" i="2"/>
  <c r="X163" i="2"/>
  <c r="X167" i="2"/>
  <c r="X174" i="2"/>
  <c r="X175" i="2"/>
  <c r="X176" i="2"/>
  <c r="X177" i="2"/>
  <c r="X178" i="2"/>
  <c r="X179" i="2"/>
  <c r="X180" i="2"/>
  <c r="X183" i="2"/>
  <c r="X184" i="2"/>
  <c r="X185" i="2"/>
  <c r="X186" i="2"/>
  <c r="X187" i="2"/>
  <c r="X189" i="2"/>
  <c r="X190" i="2"/>
  <c r="X192" i="2"/>
  <c r="X194" i="2"/>
  <c r="X195" i="2"/>
  <c r="X196" i="2"/>
  <c r="X197" i="2"/>
  <c r="X198" i="2"/>
  <c r="X199" i="2"/>
  <c r="X201" i="2"/>
  <c r="X202" i="2"/>
  <c r="X206" i="2"/>
  <c r="X208" i="2"/>
  <c r="X209" i="2"/>
  <c r="X210" i="2"/>
  <c r="X211" i="2"/>
  <c r="X212" i="2"/>
  <c r="X213" i="2"/>
  <c r="X214" i="2"/>
  <c r="X216" i="2"/>
  <c r="X217" i="2"/>
  <c r="X218" i="2"/>
  <c r="X219" i="2"/>
  <c r="X220" i="2"/>
  <c r="X222" i="2"/>
  <c r="X224" i="2"/>
  <c r="X225" i="2"/>
  <c r="X230" i="2"/>
  <c r="X231" i="2"/>
  <c r="X236" i="2"/>
  <c r="X242" i="2"/>
  <c r="X247" i="2"/>
  <c r="X248" i="2"/>
  <c r="X250" i="2"/>
  <c r="X254" i="2"/>
  <c r="X269" i="2"/>
  <c r="X275" i="2"/>
  <c r="X280" i="2"/>
  <c r="X285" i="2"/>
  <c r="B285" i="19" s="1"/>
  <c r="X2" i="2"/>
  <c r="B2" i="19" s="1"/>
  <c r="B283" i="19" l="1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A1064" i="15" s="1"/>
  <c r="B99" i="19"/>
  <c r="B63" i="19"/>
  <c r="B27" i="19"/>
  <c r="B15" i="19"/>
  <c r="B3" i="19"/>
  <c r="A1488" i="16" s="1"/>
  <c r="B98" i="19"/>
  <c r="B62" i="19"/>
  <c r="B26" i="19"/>
  <c r="B14" i="19"/>
  <c r="B13" i="19"/>
  <c r="B108" i="19"/>
  <c r="B48" i="19"/>
  <c r="B36" i="19"/>
  <c r="B24" i="19"/>
  <c r="B12" i="19"/>
  <c r="A1383" i="17" s="1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A1490" i="16" s="1"/>
  <c r="B41" i="19"/>
  <c r="B29" i="19"/>
  <c r="B5" i="19"/>
  <c r="A2" i="18"/>
  <c r="U2" i="11"/>
  <c r="A2" i="11" s="1"/>
  <c r="A434" i="11" l="1"/>
  <c r="A1065" i="15"/>
  <c r="A747" i="18"/>
  <c r="A1487" i="16"/>
  <c r="A433" i="11"/>
  <c r="A748" i="18"/>
  <c r="A2141" i="14"/>
  <c r="A2138" i="14"/>
  <c r="A1384" i="17"/>
  <c r="A44" i="14"/>
  <c r="A2139" i="14"/>
  <c r="A746" i="18"/>
  <c r="AC747" i="18" s="1"/>
  <c r="C747" i="18" s="1"/>
  <c r="A2140" i="14"/>
  <c r="A1489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83" i="15"/>
  <c r="A1063" i="15"/>
  <c r="B1064" i="15" s="1"/>
  <c r="A2136" i="14"/>
  <c r="A2137" i="14"/>
  <c r="B2138" i="14" s="1"/>
  <c r="A2129" i="14"/>
  <c r="A1382" i="17"/>
  <c r="B1383" i="17" s="1"/>
  <c r="A2130" i="14"/>
  <c r="A745" i="18"/>
  <c r="A321" i="17"/>
  <c r="A2131" i="14"/>
  <c r="A2134" i="14"/>
  <c r="A2135" i="14"/>
  <c r="A2132" i="14"/>
  <c r="A1486" i="16"/>
  <c r="B1487" i="16" s="1"/>
  <c r="B1488" i="16" s="1"/>
  <c r="B1489" i="16" s="1"/>
  <c r="B1490" i="16" s="1"/>
  <c r="A744" i="18"/>
  <c r="A432" i="11"/>
  <c r="B433" i="11" s="1"/>
  <c r="B434" i="11" s="1"/>
  <c r="A2133" i="14"/>
  <c r="A316" i="17"/>
  <c r="A367" i="16"/>
  <c r="A194" i="18"/>
  <c r="A368" i="16"/>
  <c r="A319" i="17"/>
  <c r="A372" i="16"/>
  <c r="A499" i="14"/>
  <c r="A502" i="14"/>
  <c r="A370" i="16"/>
  <c r="A317" i="17"/>
  <c r="A282" i="15"/>
  <c r="A193" i="18"/>
  <c r="A322" i="17"/>
  <c r="A373" i="16"/>
  <c r="A504" i="14"/>
  <c r="A501" i="14"/>
  <c r="A369" i="16"/>
  <c r="A320" i="17"/>
  <c r="A101" i="11"/>
  <c r="A318" i="17"/>
  <c r="A500" i="14"/>
  <c r="A371" i="16"/>
  <c r="A503" i="14"/>
  <c r="A195" i="18"/>
  <c r="A192" i="18"/>
  <c r="A374" i="16"/>
  <c r="A2128" i="14"/>
  <c r="A743" i="18"/>
  <c r="A1484" i="16"/>
  <c r="A2125" i="14"/>
  <c r="A2127" i="14"/>
  <c r="A1483" i="16"/>
  <c r="A1379" i="17"/>
  <c r="A1381" i="17"/>
  <c r="B1382" i="17" s="1"/>
  <c r="A2124" i="14"/>
  <c r="A1062" i="15"/>
  <c r="B1063" i="15" s="1"/>
  <c r="A1378" i="17"/>
  <c r="A2126" i="14"/>
  <c r="A431" i="11"/>
  <c r="A1061" i="15"/>
  <c r="A1377" i="17"/>
  <c r="A1380" i="17"/>
  <c r="A1485" i="16"/>
  <c r="A919" i="15"/>
  <c r="A1375" i="17"/>
  <c r="A1295" i="16"/>
  <c r="A1193" i="17"/>
  <c r="A742" i="18"/>
  <c r="A370" i="11"/>
  <c r="A1297" i="16"/>
  <c r="A1296" i="16"/>
  <c r="A644" i="18"/>
  <c r="A1826" i="14"/>
  <c r="A1824" i="14"/>
  <c r="A1298" i="16"/>
  <c r="A1828" i="14"/>
  <c r="A1827" i="14"/>
  <c r="A1294" i="16"/>
  <c r="A1059" i="15"/>
  <c r="A371" i="11"/>
  <c r="A1194" i="17"/>
  <c r="A1829" i="14"/>
  <c r="A920" i="15"/>
  <c r="A1825" i="14"/>
  <c r="A645" i="18"/>
  <c r="A1195" i="17"/>
  <c r="A1479" i="16"/>
  <c r="A1374" i="17"/>
  <c r="A740" i="18"/>
  <c r="A1060" i="15"/>
  <c r="A739" i="18"/>
  <c r="A2119" i="14"/>
  <c r="A2122" i="14"/>
  <c r="A2123" i="14"/>
  <c r="A1376" i="17"/>
  <c r="A1482" i="16"/>
  <c r="A1481" i="16"/>
  <c r="A429" i="11"/>
  <c r="A2121" i="14"/>
  <c r="A1373" i="17"/>
  <c r="A1480" i="16"/>
  <c r="A741" i="18"/>
  <c r="A1371" i="17"/>
  <c r="A2120" i="14"/>
  <c r="A430" i="11"/>
  <c r="A1058" i="15"/>
  <c r="A1368" i="17"/>
  <c r="A2115" i="14"/>
  <c r="A2114" i="14"/>
  <c r="A2117" i="14"/>
  <c r="A1370" i="17"/>
  <c r="A1476" i="16"/>
  <c r="A1372" i="17"/>
  <c r="A737" i="18"/>
  <c r="A2118" i="14"/>
  <c r="A1367" i="17"/>
  <c r="A1369" i="17"/>
  <c r="A1477" i="16"/>
  <c r="A1057" i="15"/>
  <c r="A1478" i="16"/>
  <c r="A738" i="18"/>
  <c r="A48" i="11"/>
  <c r="A2116" i="14"/>
  <c r="A159" i="16"/>
  <c r="A85" i="18"/>
  <c r="A132" i="15"/>
  <c r="A234" i="14"/>
  <c r="A232" i="14"/>
  <c r="A235" i="14"/>
  <c r="A237" i="14"/>
  <c r="A230" i="14"/>
  <c r="A87" i="18"/>
  <c r="A236" i="14"/>
  <c r="A270" i="17"/>
  <c r="A86" i="18"/>
  <c r="A231" i="14"/>
  <c r="A238" i="14"/>
  <c r="A84" i="18"/>
  <c r="A157" i="17"/>
  <c r="A233" i="14"/>
  <c r="A732" i="18"/>
  <c r="A454" i="14"/>
  <c r="A735" i="18"/>
  <c r="A268" i="17"/>
  <c r="A2109" i="14"/>
  <c r="A1364" i="17"/>
  <c r="A321" i="16"/>
  <c r="A736" i="18"/>
  <c r="A733" i="18"/>
  <c r="A2110" i="14"/>
  <c r="A1475" i="16"/>
  <c r="A1053" i="15"/>
  <c r="A734" i="18"/>
  <c r="A1366" i="17"/>
  <c r="A1056" i="15"/>
  <c r="B1057" i="15" s="1"/>
  <c r="A1055" i="15"/>
  <c r="A2113" i="14"/>
  <c r="A428" i="11"/>
  <c r="B429" i="11" s="1"/>
  <c r="A1474" i="16"/>
  <c r="A168" i="18"/>
  <c r="A1365" i="17"/>
  <c r="A1054" i="15"/>
  <c r="A320" i="16"/>
  <c r="A2112" i="14"/>
  <c r="A2111" i="14"/>
  <c r="A266" i="15"/>
  <c r="A1052" i="15"/>
  <c r="A1051" i="15"/>
  <c r="A92" i="11"/>
  <c r="A262" i="15"/>
  <c r="A455" i="14"/>
  <c r="A267" i="15"/>
  <c r="A474" i="17"/>
  <c r="A319" i="16"/>
  <c r="A264" i="15"/>
  <c r="A171" i="18"/>
  <c r="A450" i="14"/>
  <c r="A170" i="18"/>
  <c r="A265" i="15"/>
  <c r="A169" i="18"/>
  <c r="A269" i="17"/>
  <c r="A451" i="14"/>
  <c r="A172" i="18"/>
  <c r="A318" i="16"/>
  <c r="A263" i="15"/>
  <c r="A91" i="11"/>
  <c r="A452" i="14"/>
  <c r="A453" i="14"/>
  <c r="A449" i="14"/>
  <c r="A386" i="15"/>
  <c r="A142" i="11"/>
  <c r="A392" i="15"/>
  <c r="A1025" i="14"/>
  <c r="A472" i="17"/>
  <c r="A286" i="18"/>
  <c r="A390" i="15"/>
  <c r="A395" i="15"/>
  <c r="A393" i="15"/>
  <c r="A538" i="16"/>
  <c r="A387" i="15"/>
  <c r="A389" i="15"/>
  <c r="A758" i="14"/>
  <c r="A537" i="16"/>
  <c r="A742" i="16"/>
  <c r="A1027" i="14"/>
  <c r="A388" i="15"/>
  <c r="A756" i="14"/>
  <c r="A757" i="14"/>
  <c r="A473" i="17"/>
  <c r="A760" i="14"/>
  <c r="A288" i="18"/>
  <c r="A287" i="18"/>
  <c r="A755" i="14"/>
  <c r="A391" i="15"/>
  <c r="A759" i="14"/>
  <c r="A471" i="17"/>
  <c r="A394" i="15"/>
  <c r="A744" i="16"/>
  <c r="A199" i="11"/>
  <c r="A541" i="15"/>
  <c r="A1026" i="14"/>
  <c r="A1028" i="14"/>
  <c r="A390" i="18"/>
  <c r="A656" i="17"/>
  <c r="A748" i="16"/>
  <c r="A749" i="16"/>
  <c r="A747" i="16"/>
  <c r="A657" i="17"/>
  <c r="A743" i="16"/>
  <c r="A745" i="16"/>
  <c r="A391" i="18"/>
  <c r="A542" i="15"/>
  <c r="A1029" i="14"/>
  <c r="A655" i="17"/>
  <c r="A658" i="17"/>
  <c r="A746" i="16"/>
  <c r="A392" i="18"/>
  <c r="A540" i="15"/>
  <c r="A628" i="14"/>
  <c r="A229" i="18"/>
  <c r="A622" i="14"/>
  <c r="A623" i="14"/>
  <c r="A624" i="14"/>
  <c r="A625" i="14"/>
  <c r="A120" i="11"/>
  <c r="A230" i="18"/>
  <c r="A626" i="14"/>
  <c r="A629" i="14"/>
  <c r="A386" i="17"/>
  <c r="A627" i="14"/>
  <c r="A445" i="16"/>
  <c r="A630" i="14"/>
  <c r="A317" i="15"/>
  <c r="A175" i="14"/>
  <c r="A152" i="16"/>
  <c r="A67" i="18"/>
  <c r="A69" i="18"/>
  <c r="A150" i="16"/>
  <c r="A40" i="11"/>
  <c r="A172" i="14"/>
  <c r="A149" i="17"/>
  <c r="A125" i="15"/>
  <c r="A123" i="15"/>
  <c r="A178" i="14"/>
  <c r="A150" i="17"/>
  <c r="A151" i="16"/>
  <c r="A124" i="15"/>
  <c r="A173" i="14"/>
  <c r="A149" i="16"/>
  <c r="A179" i="14"/>
  <c r="A148" i="17"/>
  <c r="A174" i="14"/>
  <c r="A177" i="14"/>
  <c r="A41" i="11"/>
  <c r="A66" i="18"/>
  <c r="A68" i="18"/>
  <c r="A176" i="14"/>
  <c r="A1901" i="14"/>
  <c r="A970" i="15"/>
  <c r="A974" i="15"/>
  <c r="A976" i="15"/>
  <c r="A666" i="18"/>
  <c r="A973" i="15"/>
  <c r="A1323" i="16"/>
  <c r="A1900" i="14"/>
  <c r="A1904" i="14"/>
  <c r="A1241" i="17"/>
  <c r="A667" i="18"/>
  <c r="A1242" i="17"/>
  <c r="A969" i="15"/>
  <c r="A664" i="18"/>
  <c r="A975" i="15"/>
  <c r="A1899" i="14"/>
  <c r="A1902" i="14"/>
  <c r="A972" i="15"/>
  <c r="A384" i="11"/>
  <c r="A1903" i="14"/>
  <c r="A1322" i="16"/>
  <c r="A1243" i="17"/>
  <c r="A665" i="18"/>
  <c r="A971" i="15"/>
  <c r="A127" i="16"/>
  <c r="A997" i="14"/>
  <c r="A107" i="15"/>
  <c r="A47" i="18"/>
  <c r="A128" i="17"/>
  <c r="A132" i="17"/>
  <c r="A127" i="17"/>
  <c r="A106" i="15"/>
  <c r="A136" i="14"/>
  <c r="A129" i="17"/>
  <c r="A137" i="14"/>
  <c r="A130" i="17"/>
  <c r="A30" i="11"/>
  <c r="A124" i="16"/>
  <c r="A125" i="17"/>
  <c r="A138" i="14"/>
  <c r="A131" i="17"/>
  <c r="A125" i="16"/>
  <c r="A126" i="17"/>
  <c r="A139" i="14"/>
  <c r="A45" i="18"/>
  <c r="A46" i="18"/>
  <c r="A140" i="14"/>
  <c r="A126" i="16"/>
  <c r="A1270" i="16"/>
  <c r="A635" i="17"/>
  <c r="A526" i="15"/>
  <c r="A193" i="11"/>
  <c r="A637" i="17"/>
  <c r="A719" i="16"/>
  <c r="A638" i="17"/>
  <c r="A641" i="17"/>
  <c r="A995" i="14"/>
  <c r="A636" i="17"/>
  <c r="A639" i="17"/>
  <c r="A998" i="14"/>
  <c r="A383" i="18"/>
  <c r="A525" i="15"/>
  <c r="A996" i="14"/>
  <c r="A999" i="14"/>
  <c r="A384" i="18"/>
  <c r="A716" i="16"/>
  <c r="A640" i="17"/>
  <c r="A717" i="16"/>
  <c r="A718" i="16"/>
  <c r="A642" i="17"/>
  <c r="A1782" i="14"/>
  <c r="A634" i="18"/>
  <c r="A1167" i="17"/>
  <c r="A1262" i="16"/>
  <c r="A905" i="15"/>
  <c r="A1779" i="14"/>
  <c r="A1266" i="16"/>
  <c r="A635" i="18"/>
  <c r="A1265" i="16"/>
  <c r="A1781" i="14"/>
  <c r="A1263" i="16"/>
  <c r="A904" i="15"/>
  <c r="A1268" i="16"/>
  <c r="A363" i="11"/>
  <c r="A1269" i="16"/>
  <c r="A1780" i="14"/>
  <c r="A1261" i="16"/>
  <c r="A1165" i="17"/>
  <c r="A632" i="18"/>
  <c r="A633" i="18"/>
  <c r="A1264" i="16"/>
  <c r="A1267" i="16"/>
  <c r="A1166" i="17"/>
  <c r="A1778" i="14"/>
  <c r="A1128" i="16"/>
  <c r="A855" i="15"/>
  <c r="A1056" i="17"/>
  <c r="A1628" i="14"/>
  <c r="A577" i="18"/>
  <c r="A1124" i="16"/>
  <c r="A1631" i="14"/>
  <c r="A1129" i="16"/>
  <c r="A578" i="18"/>
  <c r="A854" i="15"/>
  <c r="A1126" i="16"/>
  <c r="A1629" i="14"/>
  <c r="A331" i="11"/>
  <c r="A1626" i="14"/>
  <c r="A1127" i="16"/>
  <c r="A1130" i="16"/>
  <c r="A1054" i="17"/>
  <c r="A1125" i="16"/>
  <c r="A1627" i="14"/>
  <c r="A1630" i="14"/>
  <c r="A1055" i="17"/>
  <c r="A880" i="15"/>
  <c r="A1701" i="14"/>
  <c r="A348" i="11"/>
  <c r="A1123" i="17"/>
  <c r="A1705" i="14"/>
  <c r="A349" i="11"/>
  <c r="A1126" i="17"/>
  <c r="A1702" i="14"/>
  <c r="A608" i="18"/>
  <c r="A1186" i="16"/>
  <c r="A1184" i="16"/>
  <c r="A1124" i="17"/>
  <c r="A1704" i="14"/>
  <c r="A1187" i="16"/>
  <c r="A881" i="15"/>
  <c r="A1703" i="14"/>
  <c r="A1706" i="14"/>
  <c r="A1188" i="16"/>
  <c r="A609" i="18"/>
  <c r="A1125" i="17"/>
  <c r="A1185" i="16"/>
  <c r="A474" i="15"/>
  <c r="A477" i="15"/>
  <c r="A604" i="16"/>
  <c r="A471" i="15"/>
  <c r="A473" i="15"/>
  <c r="A602" i="16"/>
  <c r="A530" i="17"/>
  <c r="A867" i="14"/>
  <c r="A605" i="16"/>
  <c r="A862" i="14"/>
  <c r="A165" i="11"/>
  <c r="A331" i="18"/>
  <c r="A475" i="15"/>
  <c r="A603" i="16"/>
  <c r="A865" i="14"/>
  <c r="A472" i="15"/>
  <c r="A333" i="18"/>
  <c r="A863" i="14"/>
  <c r="A476" i="15"/>
  <c r="A470" i="15"/>
  <c r="A164" i="11"/>
  <c r="A531" i="17"/>
  <c r="A532" i="17"/>
  <c r="A864" i="14"/>
  <c r="A866" i="14"/>
  <c r="A330" i="18"/>
  <c r="A332" i="18"/>
  <c r="A905" i="14"/>
  <c r="A639" i="16"/>
  <c r="A904" i="14"/>
  <c r="A562" i="17"/>
  <c r="A349" i="18"/>
  <c r="A559" i="17"/>
  <c r="A348" i="18"/>
  <c r="A902" i="14"/>
  <c r="A490" i="15"/>
  <c r="A640" i="16"/>
  <c r="A350" i="18"/>
  <c r="A903" i="14"/>
  <c r="A637" i="16"/>
  <c r="A560" i="17"/>
  <c r="A173" i="11"/>
  <c r="A558" i="17"/>
  <c r="A641" i="16"/>
  <c r="A638" i="16"/>
  <c r="A561" i="17"/>
  <c r="A901" i="14"/>
  <c r="A491" i="15"/>
  <c r="A36" i="18"/>
  <c r="A79" i="18"/>
  <c r="A255" i="16"/>
  <c r="A356" i="14"/>
  <c r="A200" i="15"/>
  <c r="A253" i="16"/>
  <c r="A207" i="18"/>
  <c r="A71" i="11"/>
  <c r="A251" i="16"/>
  <c r="A352" i="14"/>
  <c r="A137" i="18"/>
  <c r="A199" i="15"/>
  <c r="A256" i="16"/>
  <c r="A215" i="17"/>
  <c r="A250" i="16"/>
  <c r="A285" i="18"/>
  <c r="A257" i="16"/>
  <c r="A276" i="18"/>
  <c r="A281" i="18"/>
  <c r="A353" i="14"/>
  <c r="A254" i="16"/>
  <c r="A355" i="14"/>
  <c r="A252" i="16"/>
  <c r="A282" i="18"/>
  <c r="A136" i="18"/>
  <c r="A213" i="17"/>
  <c r="A212" i="17"/>
  <c r="A277" i="18"/>
  <c r="A354" i="14"/>
  <c r="A214" i="17"/>
  <c r="A119" i="18"/>
  <c r="A284" i="18"/>
  <c r="A66" i="11"/>
  <c r="A187" i="15"/>
  <c r="A629" i="18"/>
  <c r="A334" i="14"/>
  <c r="A191" i="15"/>
  <c r="A530" i="18"/>
  <c r="A185" i="15"/>
  <c r="A189" i="15"/>
  <c r="A200" i="17"/>
  <c r="A589" i="18"/>
  <c r="A566" i="14"/>
  <c r="A226" i="16"/>
  <c r="A223" i="16"/>
  <c r="A566" i="18"/>
  <c r="A128" i="18"/>
  <c r="A332" i="14"/>
  <c r="A600" i="18"/>
  <c r="A224" i="16"/>
  <c r="A190" i="15"/>
  <c r="A202" i="17"/>
  <c r="A188" i="15"/>
  <c r="A335" i="14"/>
  <c r="A336" i="14"/>
  <c r="A333" i="14"/>
  <c r="A192" i="15"/>
  <c r="A186" i="15"/>
  <c r="A199" i="17"/>
  <c r="A662" i="18"/>
  <c r="A775" i="14"/>
  <c r="A225" i="16"/>
  <c r="A201" i="17"/>
  <c r="A567" i="14"/>
  <c r="A569" i="14"/>
  <c r="A111" i="11"/>
  <c r="A212" i="18"/>
  <c r="A570" i="14"/>
  <c r="A213" i="18"/>
  <c r="A405" i="16"/>
  <c r="A571" i="14"/>
  <c r="A302" i="15"/>
  <c r="A214" i="18"/>
  <c r="A6" i="17"/>
  <c r="A303" i="15"/>
  <c r="A572" i="14"/>
  <c r="A5" i="17"/>
  <c r="A565" i="14"/>
  <c r="A355" i="17"/>
  <c r="A3" i="15"/>
  <c r="A568" i="14"/>
  <c r="A573" i="14"/>
  <c r="A291" i="18"/>
  <c r="A550" i="16"/>
  <c r="A773" i="14"/>
  <c r="A146" i="11"/>
  <c r="A292" i="18"/>
  <c r="A1092" i="17"/>
  <c r="A483" i="17"/>
  <c r="A551" i="16"/>
  <c r="A776" i="14"/>
  <c r="A774" i="14"/>
  <c r="A484" i="17"/>
  <c r="A552" i="16"/>
  <c r="A777" i="14"/>
  <c r="A482" i="17"/>
  <c r="A549" i="16"/>
  <c r="A400" i="15"/>
  <c r="A772" i="14"/>
  <c r="A1152" i="16"/>
  <c r="A145" i="11"/>
  <c r="A401" i="15"/>
  <c r="A592" i="18"/>
  <c r="A864" i="15"/>
  <c r="A1153" i="16"/>
  <c r="A1089" i="17"/>
  <c r="A338" i="11"/>
  <c r="A865" i="15"/>
  <c r="A1093" i="17"/>
  <c r="A590" i="18"/>
  <c r="A1652" i="14"/>
  <c r="A1087" i="17"/>
  <c r="A1090" i="17"/>
  <c r="A1655" i="14"/>
  <c r="A1151" i="16"/>
  <c r="A1154" i="16"/>
  <c r="A1091" i="17"/>
  <c r="A1150" i="16"/>
  <c r="A1654" i="14"/>
  <c r="A1094" i="17"/>
  <c r="A591" i="18"/>
  <c r="A1088" i="17"/>
  <c r="A1653" i="14"/>
  <c r="A1656" i="14"/>
  <c r="A938" i="14"/>
  <c r="A715" i="15"/>
  <c r="A363" i="18"/>
  <c r="A595" i="17"/>
  <c r="A940" i="14"/>
  <c r="A939" i="14"/>
  <c r="A669" i="16"/>
  <c r="A505" i="15"/>
  <c r="A670" i="16"/>
  <c r="A593" i="17"/>
  <c r="A671" i="16"/>
  <c r="A364" i="18"/>
  <c r="A672" i="16"/>
  <c r="A594" i="17"/>
  <c r="A592" i="17"/>
  <c r="A936" i="14"/>
  <c r="A673" i="16"/>
  <c r="A182" i="11"/>
  <c r="A937" i="14"/>
  <c r="A504" i="15"/>
  <c r="A1813" i="14"/>
  <c r="A514" i="18"/>
  <c r="A1186" i="17"/>
  <c r="A1287" i="16"/>
  <c r="A1816" i="14"/>
  <c r="A1288" i="16"/>
  <c r="A1189" i="17"/>
  <c r="A1814" i="14"/>
  <c r="A1817" i="14"/>
  <c r="A915" i="15"/>
  <c r="A642" i="18"/>
  <c r="A1187" i="17"/>
  <c r="A1286" i="16"/>
  <c r="A916" i="15"/>
  <c r="A1812" i="14"/>
  <c r="A1815" i="14"/>
  <c r="A1818" i="14"/>
  <c r="A641" i="18"/>
  <c r="A1185" i="17"/>
  <c r="A1188" i="17"/>
  <c r="A368" i="11"/>
  <c r="A1811" i="14"/>
  <c r="A1013" i="16"/>
  <c r="A1411" i="14"/>
  <c r="A281" i="11"/>
  <c r="A1415" i="14"/>
  <c r="A515" i="18"/>
  <c r="A1414" i="14"/>
  <c r="A1014" i="16"/>
  <c r="A930" i="17"/>
  <c r="A1412" i="14"/>
  <c r="A931" i="17"/>
  <c r="A282" i="11"/>
  <c r="A716" i="15"/>
  <c r="A929" i="17"/>
  <c r="A1012" i="16"/>
  <c r="A1015" i="16"/>
  <c r="A1410" i="14"/>
  <c r="A1413" i="14"/>
  <c r="A1416" i="14"/>
  <c r="A526" i="14"/>
  <c r="A349" i="17"/>
  <c r="A398" i="16"/>
  <c r="A1601" i="14"/>
  <c r="A586" i="15"/>
  <c r="A346" i="17"/>
  <c r="A201" i="18"/>
  <c r="A396" i="16"/>
  <c r="A350" i="17"/>
  <c r="A529" i="14"/>
  <c r="A399" i="16"/>
  <c r="A347" i="17"/>
  <c r="A395" i="16"/>
  <c r="A106" i="11"/>
  <c r="A527" i="14"/>
  <c r="A348" i="17"/>
  <c r="A292" i="15"/>
  <c r="A807" i="16"/>
  <c r="A293" i="15"/>
  <c r="A394" i="16"/>
  <c r="A525" i="14"/>
  <c r="A202" i="18"/>
  <c r="A397" i="16"/>
  <c r="A528" i="14"/>
  <c r="A400" i="16"/>
  <c r="A415" i="18"/>
  <c r="A1119" i="14"/>
  <c r="A325" i="11"/>
  <c r="A730" i="17"/>
  <c r="A1101" i="16"/>
  <c r="A1115" i="14"/>
  <c r="A808" i="16"/>
  <c r="A726" i="17"/>
  <c r="A724" i="17"/>
  <c r="A727" i="17"/>
  <c r="A219" i="11"/>
  <c r="A728" i="17"/>
  <c r="A725" i="17"/>
  <c r="A1117" i="14"/>
  <c r="A809" i="16"/>
  <c r="A729" i="17"/>
  <c r="A1116" i="14"/>
  <c r="A1118" i="14"/>
  <c r="A587" i="15"/>
  <c r="A414" i="18"/>
  <c r="A123" i="16"/>
  <c r="A839" i="15"/>
  <c r="A1596" i="14"/>
  <c r="A1599" i="14"/>
  <c r="A840" i="15"/>
  <c r="A567" i="18"/>
  <c r="A1040" i="17"/>
  <c r="A1602" i="14"/>
  <c r="A841" i="15"/>
  <c r="A1597" i="14"/>
  <c r="A1041" i="17"/>
  <c r="A838" i="15"/>
  <c r="A324" i="11"/>
  <c r="A1039" i="17"/>
  <c r="A1600" i="14"/>
  <c r="A1603" i="14"/>
  <c r="A1595" i="14"/>
  <c r="A1598" i="14"/>
  <c r="A1100" i="16"/>
  <c r="A323" i="11"/>
  <c r="A122" i="16"/>
  <c r="A259" i="11"/>
  <c r="A473" i="18"/>
  <c r="A926" i="16"/>
  <c r="A1320" i="14"/>
  <c r="A925" i="16"/>
  <c r="A853" i="17"/>
  <c r="A678" i="15"/>
  <c r="A1319" i="14"/>
  <c r="A1321" i="14"/>
  <c r="A924" i="16"/>
  <c r="A474" i="18"/>
  <c r="A258" i="11"/>
  <c r="A1318" i="14"/>
  <c r="A923" i="16"/>
  <c r="A679" i="15"/>
  <c r="A1323" i="14"/>
  <c r="A922" i="16"/>
  <c r="A1322" i="14"/>
  <c r="A855" i="17"/>
  <c r="A854" i="17"/>
  <c r="A133" i="14"/>
  <c r="A42" i="18"/>
  <c r="A120" i="17"/>
  <c r="A123" i="17"/>
  <c r="A131" i="14"/>
  <c r="A587" i="14"/>
  <c r="A29" i="11"/>
  <c r="A134" i="14"/>
  <c r="A121" i="17"/>
  <c r="A44" i="18"/>
  <c r="A119" i="16"/>
  <c r="A43" i="18"/>
  <c r="A120" i="16"/>
  <c r="A124" i="17"/>
  <c r="A132" i="14"/>
  <c r="A105" i="15"/>
  <c r="A121" i="16"/>
  <c r="A104" i="15"/>
  <c r="A309" i="15"/>
  <c r="A122" i="17"/>
  <c r="A135" i="14"/>
  <c r="A114" i="11"/>
  <c r="A418" i="16"/>
  <c r="A362" i="17"/>
  <c r="A219" i="18"/>
  <c r="A421" i="16"/>
  <c r="A218" i="18"/>
  <c r="A585" i="14"/>
  <c r="A588" i="14"/>
  <c r="A422" i="16"/>
  <c r="A419" i="16"/>
  <c r="A363" i="17"/>
  <c r="A308" i="15"/>
  <c r="A217" i="18"/>
  <c r="A364" i="17"/>
  <c r="A586" i="14"/>
  <c r="A589" i="14"/>
  <c r="A424" i="16"/>
  <c r="A220" i="18"/>
  <c r="A423" i="16"/>
  <c r="A420" i="16"/>
  <c r="A774" i="15"/>
  <c r="A535" i="18"/>
  <c r="A1042" i="16"/>
  <c r="A977" i="17"/>
  <c r="A777" i="15"/>
  <c r="A1475" i="14"/>
  <c r="A1478" i="14"/>
  <c r="A533" i="18"/>
  <c r="A536" i="18"/>
  <c r="A978" i="17"/>
  <c r="A772" i="15"/>
  <c r="A775" i="15"/>
  <c r="A778" i="15"/>
  <c r="A1476" i="14"/>
  <c r="A298" i="11"/>
  <c r="A534" i="18"/>
  <c r="A976" i="17"/>
  <c r="A1041" i="16"/>
  <c r="A773" i="15"/>
  <c r="A776" i="15"/>
  <c r="A1474" i="14"/>
  <c r="A1477" i="14"/>
  <c r="A1230" i="14"/>
  <c r="A1229" i="14"/>
  <c r="A636" i="15"/>
  <c r="A1233" i="14"/>
  <c r="A794" i="17"/>
  <c r="A871" i="16"/>
  <c r="A1232" i="14"/>
  <c r="A869" i="16"/>
  <c r="A797" i="17"/>
  <c r="A1228" i="14"/>
  <c r="A1231" i="14"/>
  <c r="A1234" i="14"/>
  <c r="A635" i="15"/>
  <c r="A795" i="17"/>
  <c r="A872" i="16"/>
  <c r="A241" i="11"/>
  <c r="A798" i="17"/>
  <c r="A796" i="17"/>
  <c r="A448" i="18"/>
  <c r="A870" i="16"/>
  <c r="A799" i="17"/>
  <c r="A725" i="14"/>
  <c r="A524" i="16"/>
  <c r="A728" i="14"/>
  <c r="A137" i="11"/>
  <c r="A351" i="15"/>
  <c r="A727" i="14"/>
  <c r="A522" i="16"/>
  <c r="A525" i="16"/>
  <c r="A526" i="16"/>
  <c r="A450" i="17"/>
  <c r="A268" i="18"/>
  <c r="A729" i="14"/>
  <c r="A266" i="18"/>
  <c r="A448" i="17"/>
  <c r="A726" i="14"/>
  <c r="A523" i="16"/>
  <c r="A267" i="18"/>
  <c r="A352" i="15"/>
  <c r="A451" i="17"/>
  <c r="A730" i="14"/>
  <c r="A527" i="16"/>
  <c r="A269" i="18"/>
  <c r="A449" i="17"/>
  <c r="A521" i="16"/>
  <c r="A603" i="18"/>
  <c r="A345" i="11"/>
  <c r="A1113" i="17"/>
  <c r="A605" i="18"/>
  <c r="A1684" i="14"/>
  <c r="A1686" i="14"/>
  <c r="A1689" i="14"/>
  <c r="A1685" i="14"/>
  <c r="A1114" i="17"/>
  <c r="A1687" i="14"/>
  <c r="A1111" i="17"/>
  <c r="A1688" i="14"/>
  <c r="A1170" i="16"/>
  <c r="A875" i="15"/>
  <c r="A1171" i="16"/>
  <c r="A272" i="18"/>
  <c r="A1173" i="16"/>
  <c r="A1169" i="16"/>
  <c r="A604" i="18"/>
  <c r="A785" i="14"/>
  <c r="A789" i="14"/>
  <c r="A1172" i="16"/>
  <c r="A1112" i="17"/>
  <c r="A273" i="18"/>
  <c r="A874" i="15"/>
  <c r="A788" i="14"/>
  <c r="A1394" i="16"/>
  <c r="A790" i="14"/>
  <c r="A295" i="18"/>
  <c r="A793" i="14"/>
  <c r="A486" i="17"/>
  <c r="A463" i="18"/>
  <c r="A791" i="14"/>
  <c r="A1395" i="16"/>
  <c r="A148" i="11"/>
  <c r="A794" i="14"/>
  <c r="A2000" i="14"/>
  <c r="A403" i="15"/>
  <c r="A792" i="14"/>
  <c r="A786" i="14"/>
  <c r="A554" i="16"/>
  <c r="A787" i="14"/>
  <c r="A294" i="18"/>
  <c r="A1393" i="16"/>
  <c r="A1308" i="17"/>
  <c r="A1302" i="17"/>
  <c r="A484" i="18"/>
  <c r="A498" i="18"/>
  <c r="A1307" i="17"/>
  <c r="A1998" i="14"/>
  <c r="A404" i="11"/>
  <c r="A699" i="18"/>
  <c r="A1304" i="17"/>
  <c r="A91" i="16"/>
  <c r="A1303" i="17"/>
  <c r="A1996" i="14"/>
  <c r="A1009" i="15"/>
  <c r="A87" i="15"/>
  <c r="A2001" i="14"/>
  <c r="A698" i="18"/>
  <c r="A1306" i="17"/>
  <c r="A1010" i="15"/>
  <c r="A1305" i="17"/>
  <c r="A1997" i="14"/>
  <c r="A1999" i="14"/>
  <c r="A84" i="15"/>
  <c r="A81" i="15"/>
  <c r="A87" i="16"/>
  <c r="A93" i="14"/>
  <c r="A86" i="15"/>
  <c r="A94" i="14"/>
  <c r="A88" i="16"/>
  <c r="A76" i="17"/>
  <c r="A95" i="14"/>
  <c r="A90" i="16"/>
  <c r="A88" i="15"/>
  <c r="A325" i="18"/>
  <c r="A91" i="14"/>
  <c r="A85" i="15"/>
  <c r="A26" i="18"/>
  <c r="A21" i="11"/>
  <c r="A92" i="14"/>
  <c r="A86" i="16"/>
  <c r="A83" i="15"/>
  <c r="A25" i="18"/>
  <c r="A89" i="16"/>
  <c r="A585" i="17"/>
  <c r="A371" i="18"/>
  <c r="A77" i="17"/>
  <c r="A82" i="15"/>
  <c r="A75" i="17"/>
  <c r="A74" i="17"/>
  <c r="A703" i="16"/>
  <c r="A314" i="16"/>
  <c r="A166" i="18"/>
  <c r="A966" i="14"/>
  <c r="A499" i="15"/>
  <c r="A357" i="18"/>
  <c r="A580" i="17"/>
  <c r="A358" i="18"/>
  <c r="A178" i="11"/>
  <c r="A583" i="17"/>
  <c r="A921" i="14"/>
  <c r="A657" i="16"/>
  <c r="A654" i="16"/>
  <c r="A656" i="16"/>
  <c r="A922" i="14"/>
  <c r="A924" i="14"/>
  <c r="A356" i="18"/>
  <c r="A498" i="15"/>
  <c r="A582" i="17"/>
  <c r="A584" i="17"/>
  <c r="A655" i="16"/>
  <c r="A579" i="17"/>
  <c r="A923" i="14"/>
  <c r="A925" i="14"/>
  <c r="A581" i="17"/>
  <c r="A972" i="14"/>
  <c r="A260" i="18"/>
  <c r="A969" i="14"/>
  <c r="A317" i="16"/>
  <c r="A704" i="16"/>
  <c r="A372" i="18"/>
  <c r="A611" i="17"/>
  <c r="A701" i="16"/>
  <c r="A515" i="15"/>
  <c r="A259" i="18"/>
  <c r="A516" i="15"/>
  <c r="A187" i="11"/>
  <c r="A970" i="14"/>
  <c r="A612" i="17"/>
  <c r="A610" i="17"/>
  <c r="A705" i="16"/>
  <c r="A702" i="16"/>
  <c r="A968" i="14"/>
  <c r="A448" i="14"/>
  <c r="A264" i="17"/>
  <c r="A514" i="15"/>
  <c r="A971" i="14"/>
  <c r="A613" i="17"/>
  <c r="A967" i="14"/>
  <c r="A444" i="14"/>
  <c r="A265" i="17"/>
  <c r="A258" i="15"/>
  <c r="A447" i="14"/>
  <c r="A315" i="16"/>
  <c r="A443" i="14"/>
  <c r="A167" i="18"/>
  <c r="A261" i="15"/>
  <c r="A445" i="14"/>
  <c r="A256" i="15"/>
  <c r="A259" i="15"/>
  <c r="A267" i="17"/>
  <c r="A316" i="16"/>
  <c r="A255" i="15"/>
  <c r="A260" i="15"/>
  <c r="A266" i="17"/>
  <c r="A446" i="14"/>
  <c r="A494" i="14"/>
  <c r="A310" i="17"/>
  <c r="A257" i="15"/>
  <c r="A90" i="11"/>
  <c r="A361" i="16"/>
  <c r="A190" i="18"/>
  <c r="A311" i="17"/>
  <c r="A281" i="15"/>
  <c r="B282" i="15" s="1"/>
  <c r="B283" i="15" s="1"/>
  <c r="A363" i="16"/>
  <c r="A497" i="14"/>
  <c r="A314" i="17"/>
  <c r="A366" i="16"/>
  <c r="B367" i="16" s="1"/>
  <c r="B368" i="16" s="1"/>
  <c r="B369" i="16" s="1"/>
  <c r="B370" i="16" s="1"/>
  <c r="B371" i="16" s="1"/>
  <c r="A100" i="11"/>
  <c r="A360" i="16"/>
  <c r="A493" i="14"/>
  <c r="A189" i="18"/>
  <c r="A359" i="16"/>
  <c r="A312" i="17"/>
  <c r="A191" i="18"/>
  <c r="A362" i="16"/>
  <c r="A315" i="17"/>
  <c r="B316" i="17" s="1"/>
  <c r="B317" i="17" s="1"/>
  <c r="B318" i="17" s="1"/>
  <c r="A280" i="15"/>
  <c r="A495" i="14"/>
  <c r="A496" i="14"/>
  <c r="A498" i="14"/>
  <c r="A364" i="16"/>
  <c r="A365" i="16"/>
  <c r="A313" i="17"/>
  <c r="A389" i="18"/>
  <c r="B390" i="18" s="1"/>
  <c r="A1024" i="14"/>
  <c r="A652" i="17"/>
  <c r="A737" i="16"/>
  <c r="A1238" i="17"/>
  <c r="A1320" i="16"/>
  <c r="A964" i="15"/>
  <c r="A64" i="18"/>
  <c r="A1893" i="14"/>
  <c r="A1896" i="14"/>
  <c r="A382" i="11"/>
  <c r="A63" i="18"/>
  <c r="A1239" i="17"/>
  <c r="A1321" i="16"/>
  <c r="A965" i="15"/>
  <c r="A740" i="16"/>
  <c r="A968" i="15"/>
  <c r="A1894" i="14"/>
  <c r="A1897" i="14"/>
  <c r="A383" i="11"/>
  <c r="A663" i="18"/>
  <c r="A1240" i="17"/>
  <c r="A963" i="15"/>
  <c r="A966" i="15"/>
  <c r="A1892" i="14"/>
  <c r="A1895" i="14"/>
  <c r="A1898" i="14"/>
  <c r="B1899" i="14" s="1"/>
  <c r="A967" i="15"/>
  <c r="A8" i="18"/>
  <c r="A654" i="17"/>
  <c r="A198" i="11"/>
  <c r="AC2" i="18"/>
  <c r="A1021" i="14"/>
  <c r="A445" i="18"/>
  <c r="A1215" i="14"/>
  <c r="A538" i="15"/>
  <c r="A197" i="11"/>
  <c r="A738" i="16"/>
  <c r="A539" i="15"/>
  <c r="A739" i="16"/>
  <c r="A1020" i="14"/>
  <c r="A1022" i="14"/>
  <c r="A741" i="16"/>
  <c r="B742" i="16" s="1"/>
  <c r="A653" i="17"/>
  <c r="A537" i="15"/>
  <c r="A1023" i="14"/>
  <c r="A1019" i="14"/>
  <c r="A632" i="15"/>
  <c r="A785" i="17"/>
  <c r="A1217" i="14"/>
  <c r="A786" i="17"/>
  <c r="A862" i="16"/>
  <c r="A864" i="16"/>
  <c r="A240" i="17"/>
  <c r="A1218" i="14"/>
  <c r="A1221" i="14"/>
  <c r="A865" i="16"/>
  <c r="A446" i="18"/>
  <c r="A787" i="17"/>
  <c r="A863" i="16"/>
  <c r="A1220" i="14"/>
  <c r="A631" i="15"/>
  <c r="A1216" i="14"/>
  <c r="A1219" i="14"/>
  <c r="A239" i="11"/>
  <c r="A444" i="18"/>
  <c r="A861" i="16"/>
  <c r="A239" i="17"/>
  <c r="A209" i="15"/>
  <c r="A489" i="18"/>
  <c r="A399" i="14"/>
  <c r="A151" i="18"/>
  <c r="A400" i="14"/>
  <c r="A396" i="14"/>
  <c r="A471" i="18"/>
  <c r="A152" i="18"/>
  <c r="A210" i="15"/>
  <c r="A579" i="18"/>
  <c r="A397" i="14"/>
  <c r="A281" i="16"/>
  <c r="A283" i="16"/>
  <c r="A150" i="18"/>
  <c r="A238" i="17"/>
  <c r="A401" i="14"/>
  <c r="A80" i="11"/>
  <c r="A395" i="14"/>
  <c r="A398" i="14"/>
  <c r="A282" i="16"/>
  <c r="A5" i="18"/>
  <c r="A284" i="16"/>
  <c r="A81" i="11"/>
  <c r="A657" i="18"/>
  <c r="A557" i="18"/>
  <c r="A519" i="18"/>
  <c r="A513" i="18"/>
  <c r="A496" i="18"/>
  <c r="A41" i="18"/>
  <c r="A385" i="18"/>
  <c r="A913" i="16"/>
  <c r="A141" i="18"/>
  <c r="A149" i="18"/>
  <c r="A646" i="18"/>
  <c r="A30" i="18"/>
  <c r="A423" i="18"/>
  <c r="A340" i="18"/>
  <c r="A649" i="18"/>
  <c r="A517" i="18"/>
  <c r="A314" i="18"/>
  <c r="A702" i="18"/>
  <c r="A658" i="18"/>
  <c r="A570" i="18"/>
  <c r="A721" i="18"/>
  <c r="A91" i="18"/>
  <c r="A503" i="18"/>
  <c r="A317" i="18"/>
  <c r="A682" i="18"/>
  <c r="A479" i="18"/>
  <c r="A506" i="18"/>
  <c r="A613" i="18"/>
  <c r="A671" i="18"/>
  <c r="A380" i="18"/>
  <c r="A60" i="18"/>
  <c r="A647" i="18"/>
  <c r="A639" i="18"/>
  <c r="A565" i="18"/>
  <c r="A703" i="18"/>
  <c r="A602" i="18"/>
  <c r="B603" i="18" s="1"/>
  <c r="A7" i="18"/>
  <c r="A497" i="18"/>
  <c r="A544" i="18"/>
  <c r="A583" i="18"/>
  <c r="A690" i="15"/>
  <c r="A39" i="18"/>
  <c r="A960" i="16"/>
  <c r="A956" i="16"/>
  <c r="A233" i="18"/>
  <c r="A443" i="18"/>
  <c r="A310" i="18"/>
  <c r="A432" i="18"/>
  <c r="A397" i="18"/>
  <c r="A360" i="18"/>
  <c r="A417" i="18"/>
  <c r="A705" i="18"/>
  <c r="A221" i="18"/>
  <c r="A156" i="18"/>
  <c r="A174" i="18"/>
  <c r="A429" i="18"/>
  <c r="A144" i="18"/>
  <c r="A612" i="18"/>
  <c r="A481" i="18"/>
  <c r="A323" i="18"/>
  <c r="A462" i="18"/>
  <c r="A872" i="17"/>
  <c r="A49" i="18"/>
  <c r="A223" i="18"/>
  <c r="A464" i="18"/>
  <c r="A1309" i="14"/>
  <c r="A336" i="18"/>
  <c r="A125" i="18"/>
  <c r="A685" i="18"/>
  <c r="A379" i="18"/>
  <c r="A610" i="18"/>
  <c r="A730" i="18"/>
  <c r="A424" i="18"/>
  <c r="A133" i="18"/>
  <c r="A419" i="18"/>
  <c r="A606" i="18"/>
  <c r="A108" i="18"/>
  <c r="A222" i="18"/>
  <c r="A239" i="18"/>
  <c r="A669" i="18"/>
  <c r="A395" i="18"/>
  <c r="A491" i="18"/>
  <c r="A495" i="18"/>
  <c r="A501" i="18"/>
  <c r="A701" i="18"/>
  <c r="A14" i="18"/>
  <c r="A324" i="18"/>
  <c r="A648" i="18"/>
  <c r="A640" i="18"/>
  <c r="A704" i="18"/>
  <c r="A556" i="18"/>
  <c r="A511" i="18"/>
  <c r="A546" i="18"/>
  <c r="A545" i="18"/>
  <c r="A660" i="18"/>
  <c r="A520" i="18"/>
  <c r="A485" i="18"/>
  <c r="A563" i="18"/>
  <c r="A470" i="18"/>
  <c r="A1349" i="14"/>
  <c r="A714" i="18"/>
  <c r="A267" i="11"/>
  <c r="A211" i="18"/>
  <c r="B212" i="18" s="1"/>
  <c r="A575" i="18"/>
  <c r="A98" i="18"/>
  <c r="A250" i="18"/>
  <c r="A466" i="18"/>
  <c r="A215" i="18"/>
  <c r="A270" i="18"/>
  <c r="A90" i="18"/>
  <c r="A421" i="18"/>
  <c r="A412" i="18"/>
  <c r="A129" i="18"/>
  <c r="A305" i="18"/>
  <c r="A427" i="18"/>
  <c r="A198" i="18"/>
  <c r="A37" i="18"/>
  <c r="A188" i="18"/>
  <c r="A408" i="18"/>
  <c r="A101" i="18"/>
  <c r="A177" i="18"/>
  <c r="A507" i="18"/>
  <c r="A560" i="18"/>
  <c r="A684" i="18"/>
  <c r="A607" i="18"/>
  <c r="B608" i="18" s="1"/>
  <c r="A620" i="18"/>
  <c r="A387" i="18"/>
  <c r="A204" i="18"/>
  <c r="A280" i="18"/>
  <c r="A724" i="18"/>
  <c r="A581" i="18"/>
  <c r="A526" i="18"/>
  <c r="A494" i="18"/>
  <c r="A619" i="18"/>
  <c r="A624" i="18"/>
  <c r="A15" i="18"/>
  <c r="A723" i="18"/>
  <c r="A622" i="18"/>
  <c r="A482" i="18"/>
  <c r="A516" i="18"/>
  <c r="A97" i="18"/>
  <c r="A691" i="18"/>
  <c r="A616" i="18"/>
  <c r="A512" i="18"/>
  <c r="A549" i="18"/>
  <c r="A548" i="18"/>
  <c r="A95" i="18"/>
  <c r="A659" i="18"/>
  <c r="A597" i="18"/>
  <c r="A611" i="18"/>
  <c r="A598" i="18"/>
  <c r="A584" i="18"/>
  <c r="A262" i="18"/>
  <c r="A345" i="18"/>
  <c r="A406" i="18"/>
  <c r="A328" i="18"/>
  <c r="A300" i="18"/>
  <c r="A40" i="18"/>
  <c r="A179" i="18"/>
  <c r="A13" i="18"/>
  <c r="A335" i="18"/>
  <c r="A48" i="18"/>
  <c r="A351" i="18"/>
  <c r="A376" i="18"/>
  <c r="A655" i="18"/>
  <c r="A232" i="18"/>
  <c r="A71" i="18"/>
  <c r="A243" i="18"/>
  <c r="A245" i="18"/>
  <c r="A338" i="18"/>
  <c r="A425" i="18"/>
  <c r="A555" i="18"/>
  <c r="A542" i="18"/>
  <c r="A263" i="18"/>
  <c r="A400" i="18"/>
  <c r="A132" i="18"/>
  <c r="A146" i="18"/>
  <c r="A621" i="18"/>
  <c r="A594" i="18"/>
  <c r="A708" i="18"/>
  <c r="A111" i="18"/>
  <c r="A92" i="18"/>
  <c r="A716" i="18"/>
  <c r="A677" i="18"/>
  <c r="A626" i="18"/>
  <c r="A184" i="18"/>
  <c r="A227" i="18"/>
  <c r="A722" i="18"/>
  <c r="A339" i="18"/>
  <c r="A638" i="18"/>
  <c r="B639" i="18" s="1"/>
  <c r="A623" i="18"/>
  <c r="A615" i="18"/>
  <c r="A680" i="18"/>
  <c r="A504" i="18"/>
  <c r="A697" i="18"/>
  <c r="A343" i="18"/>
  <c r="A114" i="18"/>
  <c r="A61" i="18"/>
  <c r="A256" i="18"/>
  <c r="A572" i="18"/>
  <c r="A58" i="18"/>
  <c r="A160" i="18"/>
  <c r="A382" i="18"/>
  <c r="A33" i="18"/>
  <c r="A585" i="18"/>
  <c r="A21" i="18"/>
  <c r="A574" i="18"/>
  <c r="A500" i="18"/>
  <c r="A329" i="18"/>
  <c r="B330" i="18" s="1"/>
  <c r="A551" i="18"/>
  <c r="A346" i="18"/>
  <c r="A694" i="18"/>
  <c r="A523" i="18"/>
  <c r="A468" i="18"/>
  <c r="A131" i="18"/>
  <c r="A176" i="18"/>
  <c r="A403" i="18"/>
  <c r="A653" i="18"/>
  <c r="A143" i="18"/>
  <c r="A293" i="18"/>
  <c r="A450" i="18"/>
  <c r="A155" i="18"/>
  <c r="B156" i="18" s="1"/>
  <c r="A100" i="18"/>
  <c r="A375" i="18"/>
  <c r="AC376" i="18" s="1"/>
  <c r="C376" i="18" s="1"/>
  <c r="A304" i="18"/>
  <c r="A505" i="18"/>
  <c r="A601" i="18"/>
  <c r="A442" i="18"/>
  <c r="A20" i="18"/>
  <c r="A365" i="18"/>
  <c r="A236" i="18"/>
  <c r="A846" i="17"/>
  <c r="A240" i="18"/>
  <c r="A109" i="18"/>
  <c r="A53" i="18"/>
  <c r="A368" i="18"/>
  <c r="A478" i="18"/>
  <c r="A17" i="18"/>
  <c r="A388" i="18"/>
  <c r="A135" i="18"/>
  <c r="A183" i="18"/>
  <c r="A674" i="18"/>
  <c r="A147" i="18"/>
  <c r="A675" i="18"/>
  <c r="A627" i="18"/>
  <c r="A614" i="18"/>
  <c r="A477" i="18"/>
  <c r="A75" i="18"/>
  <c r="A492" i="18"/>
  <c r="A568" i="18"/>
  <c r="A321" i="18"/>
  <c r="A636" i="18"/>
  <c r="A562" i="18"/>
  <c r="A342" i="18"/>
  <c r="A693" i="18"/>
  <c r="A661" i="18"/>
  <c r="A599" i="18"/>
  <c r="A115" i="18"/>
  <c r="A553" i="18"/>
  <c r="A62" i="18"/>
  <c r="A163" i="18"/>
  <c r="A302" i="18"/>
  <c r="A257" i="18"/>
  <c r="A82" i="18"/>
  <c r="A959" i="16"/>
  <c r="A499" i="18"/>
  <c r="A957" i="16"/>
  <c r="A268" i="11"/>
  <c r="A162" i="18"/>
  <c r="A691" i="15"/>
  <c r="A426" i="18"/>
  <c r="A237" i="18"/>
  <c r="A89" i="18"/>
  <c r="A309" i="18"/>
  <c r="A139" i="18"/>
  <c r="A271" i="18"/>
  <c r="A447" i="18"/>
  <c r="B448" i="18" s="1"/>
  <c r="A467" i="18"/>
  <c r="A275" i="18"/>
  <c r="A454" i="18"/>
  <c r="A122" i="18"/>
  <c r="A676" i="18"/>
  <c r="A434" i="18"/>
  <c r="A411" i="18"/>
  <c r="A458" i="18"/>
  <c r="A643" i="18"/>
  <c r="B644" i="18" s="1"/>
  <c r="A717" i="18"/>
  <c r="A134" i="18"/>
  <c r="AC135" i="18" s="1"/>
  <c r="C135" i="18" s="1"/>
  <c r="A524" i="18"/>
  <c r="A490" i="18"/>
  <c r="A29" i="18"/>
  <c r="A537" i="18"/>
  <c r="A278" i="18"/>
  <c r="A707" i="18"/>
  <c r="A394" i="18"/>
  <c r="A559" i="18"/>
  <c r="A157" i="18"/>
  <c r="A711" i="18"/>
  <c r="A225" i="18"/>
  <c r="A681" i="18"/>
  <c r="A595" i="18"/>
  <c r="A353" i="18"/>
  <c r="A244" i="18"/>
  <c r="A200" i="18"/>
  <c r="B201" i="18" s="1"/>
  <c r="A34" i="18"/>
  <c r="A483" i="18"/>
  <c r="A96" i="18"/>
  <c r="A18" i="18"/>
  <c r="A247" i="18"/>
  <c r="A521" i="18"/>
  <c r="A586" i="18"/>
  <c r="A116" i="18"/>
  <c r="A65" i="18"/>
  <c r="A164" i="18"/>
  <c r="A303" i="18"/>
  <c r="B304" i="18" s="1"/>
  <c r="A486" i="18"/>
  <c r="A1352" i="14"/>
  <c r="A573" i="18"/>
  <c r="A630" i="18"/>
  <c r="A631" i="18"/>
  <c r="B632" i="18" s="1"/>
  <c r="A210" i="18"/>
  <c r="A1353" i="14"/>
  <c r="A706" i="18"/>
  <c r="A455" i="18"/>
  <c r="A173" i="18"/>
  <c r="A12" i="18"/>
  <c r="A31" i="18"/>
  <c r="A103" i="18"/>
  <c r="A352" i="18"/>
  <c r="A452" i="18"/>
  <c r="A228" i="18"/>
  <c r="B229" i="18" s="1"/>
  <c r="A197" i="18"/>
  <c r="B198" i="18" s="1"/>
  <c r="A650" i="18"/>
  <c r="A320" i="18"/>
  <c r="A528" i="18"/>
  <c r="A279" i="18"/>
  <c r="A564" i="18"/>
  <c r="A728" i="18"/>
  <c r="A104" i="18"/>
  <c r="A413" i="18"/>
  <c r="A428" i="18"/>
  <c r="A182" i="18"/>
  <c r="A54" i="18"/>
  <c r="A525" i="18"/>
  <c r="A683" i="18"/>
  <c r="A113" i="18"/>
  <c r="A420" i="18"/>
  <c r="A107" i="18"/>
  <c r="A529" i="18"/>
  <c r="A315" i="18"/>
  <c r="A124" i="18"/>
  <c r="A181" i="18"/>
  <c r="A628" i="18"/>
  <c r="A393" i="18"/>
  <c r="A93" i="18"/>
  <c r="A361" i="18"/>
  <c r="A687" i="18"/>
  <c r="A672" i="18"/>
  <c r="A72" i="18"/>
  <c r="A161" i="18"/>
  <c r="A547" i="18"/>
  <c r="A369" i="18"/>
  <c r="A531" i="18"/>
  <c r="A508" i="18"/>
  <c r="A538" i="18"/>
  <c r="A35" i="18"/>
  <c r="AC36" i="18" s="1"/>
  <c r="C36" i="18" s="1"/>
  <c r="A688" i="18"/>
  <c r="A205" i="18"/>
  <c r="A6" i="18"/>
  <c r="A77" i="18"/>
  <c r="A56" i="18"/>
  <c r="A1350" i="14"/>
  <c r="A59" i="18"/>
  <c r="A81" i="18"/>
  <c r="A264" i="18"/>
  <c r="A265" i="18"/>
  <c r="B266" i="18" s="1"/>
  <c r="A344" i="18"/>
  <c r="A80" i="18"/>
  <c r="A296" i="18"/>
  <c r="A422" i="18"/>
  <c r="A457" i="18"/>
  <c r="AC458" i="18" s="1"/>
  <c r="C458" i="18" s="1"/>
  <c r="A130" i="18"/>
  <c r="A410" i="18"/>
  <c r="A334" i="18"/>
  <c r="A28" i="18"/>
  <c r="A416" i="18"/>
  <c r="A472" i="18"/>
  <c r="B473" i="18" s="1"/>
  <c r="A153" i="18"/>
  <c r="A373" i="18"/>
  <c r="A258" i="18"/>
  <c r="AC259" i="18" s="1"/>
  <c r="A587" i="18"/>
  <c r="A117" i="18"/>
  <c r="A370" i="18"/>
  <c r="A354" i="18"/>
  <c r="A712" i="18"/>
  <c r="A459" i="18"/>
  <c r="A532" i="18"/>
  <c r="B533" i="18" s="1"/>
  <c r="A509" i="18"/>
  <c r="A539" i="18"/>
  <c r="A689" i="18"/>
  <c r="A206" i="18"/>
  <c r="A165" i="18"/>
  <c r="A209" i="18"/>
  <c r="A522" i="18"/>
  <c r="B523" i="18" s="1"/>
  <c r="A83" i="18"/>
  <c r="A318" i="18"/>
  <c r="A235" i="18"/>
  <c r="A958" i="16"/>
  <c r="A231" i="18"/>
  <c r="A241" i="18"/>
  <c r="A451" i="18"/>
  <c r="A435" i="18"/>
  <c r="A249" i="18"/>
  <c r="A431" i="18"/>
  <c r="A396" i="18"/>
  <c r="A178" i="18"/>
  <c r="A436" i="18"/>
  <c r="A253" i="18"/>
  <c r="A120" i="18"/>
  <c r="A695" i="18"/>
  <c r="A216" i="18"/>
  <c r="B217" i="18" s="1"/>
  <c r="A719" i="18"/>
  <c r="A199" i="18"/>
  <c r="A710" i="18"/>
  <c r="A696" i="18"/>
  <c r="A73" i="18"/>
  <c r="A99" i="18"/>
  <c r="A255" i="18"/>
  <c r="B256" i="18" s="1"/>
  <c r="A316" i="18"/>
  <c r="A502" i="18"/>
  <c r="A617" i="18"/>
  <c r="A625" i="18"/>
  <c r="A493" i="18"/>
  <c r="B494" i="18" s="1"/>
  <c r="A678" i="18"/>
  <c r="A32" i="18"/>
  <c r="A377" i="18"/>
  <c r="A301" i="18"/>
  <c r="A180" i="18"/>
  <c r="A52" i="18"/>
  <c r="A386" i="18"/>
  <c r="B387" i="18" s="1"/>
  <c r="A668" i="18"/>
  <c r="A618" i="18"/>
  <c r="A679" i="18"/>
  <c r="A569" i="18"/>
  <c r="A312" i="18"/>
  <c r="A57" i="18"/>
  <c r="A78" i="18"/>
  <c r="A381" i="18"/>
  <c r="A588" i="18"/>
  <c r="A118" i="18"/>
  <c r="A38" i="18"/>
  <c r="A554" i="18"/>
  <c r="A126" i="18"/>
  <c r="A404" i="18"/>
  <c r="A186" i="18"/>
  <c r="A355" i="18"/>
  <c r="B356" i="18" s="1"/>
  <c r="A713" i="18"/>
  <c r="A327" i="18"/>
  <c r="A715" i="18"/>
  <c r="B716" i="18" s="1"/>
  <c r="A76" i="18"/>
  <c r="A308" i="18"/>
  <c r="A1354" i="14"/>
  <c r="A488" i="18"/>
  <c r="A1351" i="14"/>
  <c r="A449" i="18"/>
  <c r="A154" i="18"/>
  <c r="A289" i="18"/>
  <c r="A359" i="18"/>
  <c r="A175" i="18"/>
  <c r="A402" i="18"/>
  <c r="A465" i="18"/>
  <c r="A203" i="18"/>
  <c r="A311" i="18"/>
  <c r="A437" i="18"/>
  <c r="A398" i="18"/>
  <c r="A307" i="18"/>
  <c r="A242" i="18"/>
  <c r="A145" i="18"/>
  <c r="A159" i="18"/>
  <c r="A725" i="18"/>
  <c r="A593" i="18"/>
  <c r="A596" i="18"/>
  <c r="B597" i="18" s="1"/>
  <c r="A74" i="18"/>
  <c r="A337" i="18"/>
  <c r="A112" i="18"/>
  <c r="A16" i="18"/>
  <c r="A158" i="18"/>
  <c r="A94" i="18"/>
  <c r="A686" i="18"/>
  <c r="A439" i="18"/>
  <c r="A476" i="18"/>
  <c r="A148" i="18"/>
  <c r="A299" i="18"/>
  <c r="A700" i="18"/>
  <c r="A720" i="18"/>
  <c r="A561" i="18"/>
  <c r="A254" i="18"/>
  <c r="A313" i="18"/>
  <c r="A367" i="18"/>
  <c r="A558" i="18"/>
  <c r="A729" i="18"/>
  <c r="B730" i="18" s="1"/>
  <c r="A673" i="18"/>
  <c r="A692" i="18"/>
  <c r="A460" i="18"/>
  <c r="A440" i="18"/>
  <c r="A510" i="18"/>
  <c r="A540" i="18"/>
  <c r="A690" i="18"/>
  <c r="A670" i="18"/>
  <c r="A322" i="18"/>
  <c r="A550" i="18"/>
  <c r="A246" i="18"/>
  <c r="A571" i="18"/>
  <c r="A19" i="18"/>
  <c r="A347" i="18"/>
  <c r="A326" i="18"/>
  <c r="A407" i="18"/>
  <c r="A55" i="18"/>
  <c r="A23" i="18"/>
  <c r="A487" i="18"/>
  <c r="A261" i="18"/>
  <c r="A290" i="18"/>
  <c r="A453" i="18"/>
  <c r="A121" i="18"/>
  <c r="A374" i="18"/>
  <c r="A88" i="18"/>
  <c r="A306" i="18"/>
  <c r="A409" i="18"/>
  <c r="A105" i="18"/>
  <c r="A138" i="18"/>
  <c r="A251" i="18"/>
  <c r="A580" i="18"/>
  <c r="A527" i="18"/>
  <c r="A238" i="18"/>
  <c r="A674" i="15"/>
  <c r="A418" i="18"/>
  <c r="A399" i="18"/>
  <c r="A70" i="18"/>
  <c r="A297" i="18"/>
  <c r="A637" i="18"/>
  <c r="A196" i="18"/>
  <c r="A140" i="18"/>
  <c r="A456" i="18"/>
  <c r="A224" i="18"/>
  <c r="A27" i="18"/>
  <c r="A50" i="18"/>
  <c r="A142" i="18"/>
  <c r="A654" i="18"/>
  <c r="B655" i="18" s="1"/>
  <c r="A518" i="18"/>
  <c r="A378" i="18"/>
  <c r="A341" i="18"/>
  <c r="A319" i="18"/>
  <c r="A362" i="18"/>
  <c r="B363" i="18" s="1"/>
  <c r="A718" i="18"/>
  <c r="A438" i="18"/>
  <c r="A656" i="18"/>
  <c r="A366" i="18"/>
  <c r="A709" i="18"/>
  <c r="A123" i="18"/>
  <c r="A226" i="18"/>
  <c r="A185" i="18"/>
  <c r="A582" i="18"/>
  <c r="A480" i="18"/>
  <c r="A298" i="18"/>
  <c r="A110" i="18"/>
  <c r="A731" i="18"/>
  <c r="B732" i="18" s="1"/>
  <c r="A726" i="18"/>
  <c r="A552" i="18"/>
  <c r="B553" i="18" s="1"/>
  <c r="A127" i="18"/>
  <c r="A22" i="18"/>
  <c r="A405" i="18"/>
  <c r="A187" i="18"/>
  <c r="A543" i="18"/>
  <c r="A727" i="18"/>
  <c r="A283" i="18"/>
  <c r="A461" i="18"/>
  <c r="A441" i="18"/>
  <c r="A541" i="18"/>
  <c r="A234" i="18"/>
  <c r="A24" i="18"/>
  <c r="A576" i="18"/>
  <c r="B577" i="18" s="1"/>
  <c r="A208" i="18"/>
  <c r="A469" i="18"/>
  <c r="A873" i="17"/>
  <c r="A871" i="17"/>
  <c r="A106" i="18"/>
  <c r="A274" i="18"/>
  <c r="A475" i="18"/>
  <c r="A51" i="18"/>
  <c r="A433" i="18"/>
  <c r="A11" i="18"/>
  <c r="A248" i="18"/>
  <c r="A430" i="18"/>
  <c r="A252" i="18"/>
  <c r="A102" i="18"/>
  <c r="A401" i="18"/>
  <c r="A914" i="16"/>
  <c r="A847" i="17"/>
  <c r="A675" i="15"/>
  <c r="A916" i="16"/>
  <c r="A1053" i="17"/>
  <c r="A844" i="17"/>
  <c r="A1310" i="14"/>
  <c r="A1307" i="14"/>
  <c r="A414" i="11"/>
  <c r="A849" i="17"/>
  <c r="A848" i="17"/>
  <c r="A845" i="17"/>
  <c r="A915" i="16"/>
  <c r="A256" i="11"/>
  <c r="A1444" i="16"/>
  <c r="A1308" i="14"/>
  <c r="A1311" i="14"/>
  <c r="A2056" i="14"/>
  <c r="A1332" i="17"/>
  <c r="A1442" i="16"/>
  <c r="A2052" i="14"/>
  <c r="A2055" i="14"/>
  <c r="A1330" i="17"/>
  <c r="A1029" i="15"/>
  <c r="A1329" i="17"/>
  <c r="A2057" i="14"/>
  <c r="A1440" i="16"/>
  <c r="A1625" i="14"/>
  <c r="A1331" i="17"/>
  <c r="A1030" i="15"/>
  <c r="A1441" i="16"/>
  <c r="A2054" i="14"/>
  <c r="A2053" i="14"/>
  <c r="A2058" i="14"/>
  <c r="A1443" i="16"/>
  <c r="A1118" i="16"/>
  <c r="A1622" i="14"/>
  <c r="A37" i="17"/>
  <c r="A1051" i="17"/>
  <c r="A1119" i="16"/>
  <c r="A1116" i="16"/>
  <c r="A853" i="15"/>
  <c r="A1122" i="16"/>
  <c r="A330" i="11"/>
  <c r="A1623" i="14"/>
  <c r="A1052" i="17"/>
  <c r="A1120" i="16"/>
  <c r="A1117" i="16"/>
  <c r="A1621" i="14"/>
  <c r="A1123" i="16"/>
  <c r="A1121" i="16"/>
  <c r="A1624" i="14"/>
  <c r="A852" i="15"/>
  <c r="A699" i="17"/>
  <c r="A37" i="14"/>
  <c r="A907" i="17"/>
  <c r="A39" i="17"/>
  <c r="A35" i="17"/>
  <c r="A45" i="16"/>
  <c r="A40" i="16"/>
  <c r="A41" i="16"/>
  <c r="A38" i="14"/>
  <c r="A39" i="14"/>
  <c r="A15" i="15"/>
  <c r="A40" i="17"/>
  <c r="A8" i="11"/>
  <c r="B9" i="11" s="1"/>
  <c r="A43" i="16"/>
  <c r="A38" i="17"/>
  <c r="A44" i="16"/>
  <c r="A704" i="15"/>
  <c r="A16" i="15"/>
  <c r="A41" i="17"/>
  <c r="A42" i="16"/>
  <c r="A36" i="17"/>
  <c r="A42" i="17"/>
  <c r="B43" i="17" s="1"/>
  <c r="B44" i="17" s="1"/>
  <c r="B45" i="17" s="1"/>
  <c r="B46" i="17" s="1"/>
  <c r="B47" i="17" s="1"/>
  <c r="B48" i="17" s="1"/>
  <c r="A36" i="14"/>
  <c r="A40" i="14"/>
  <c r="B41" i="14" s="1"/>
  <c r="B42" i="14" s="1"/>
  <c r="B43" i="14" s="1"/>
  <c r="B44" i="14" s="1"/>
  <c r="B45" i="14" s="1"/>
  <c r="B46" i="14" s="1"/>
  <c r="B47" i="14" s="1"/>
  <c r="B48" i="14" s="1"/>
  <c r="A274" i="11"/>
  <c r="A1384" i="14"/>
  <c r="A980" i="16"/>
  <c r="A908" i="17"/>
  <c r="A978" i="16"/>
  <c r="A905" i="17"/>
  <c r="A1380" i="14"/>
  <c r="A910" i="17"/>
  <c r="A703" i="15"/>
  <c r="A979" i="16"/>
  <c r="A911" i="17"/>
  <c r="A909" i="17"/>
  <c r="A906" i="17"/>
  <c r="A1382" i="14"/>
  <c r="A1383" i="14"/>
  <c r="A574" i="15"/>
  <c r="A1381" i="14"/>
  <c r="A912" i="17"/>
  <c r="A575" i="15"/>
  <c r="A1088" i="14"/>
  <c r="A212" i="11"/>
  <c r="A783" i="16"/>
  <c r="A784" i="16"/>
  <c r="A213" i="11"/>
  <c r="A1089" i="14"/>
  <c r="A785" i="16"/>
  <c r="A1086" i="14"/>
  <c r="A697" i="17"/>
  <c r="A1084" i="14"/>
  <c r="A1085" i="14"/>
  <c r="A782" i="16"/>
  <c r="A698" i="17"/>
  <c r="A696" i="17"/>
  <c r="A1087" i="14"/>
  <c r="A102" i="15"/>
  <c r="A640" i="14"/>
  <c r="A982" i="15"/>
  <c r="A1049" i="15"/>
  <c r="A887" i="15"/>
  <c r="A955" i="15"/>
  <c r="A1017" i="15"/>
  <c r="A739" i="15"/>
  <c r="A811" i="15"/>
  <c r="A951" i="15"/>
  <c r="A693" i="15"/>
  <c r="A789" i="15"/>
  <c r="A911" i="15"/>
  <c r="A999" i="15"/>
  <c r="A755" i="15"/>
  <c r="A873" i="15"/>
  <c r="A958" i="15"/>
  <c r="A1039" i="15"/>
  <c r="A845" i="15"/>
  <c r="A577" i="15"/>
  <c r="A410" i="15"/>
  <c r="A843" i="15"/>
  <c r="A694" i="15"/>
  <c r="A520" i="15"/>
  <c r="A346" i="15"/>
  <c r="A533" i="15"/>
  <c r="A359" i="15"/>
  <c r="A768" i="15"/>
  <c r="A611" i="15"/>
  <c r="A443" i="15"/>
  <c r="A622" i="15"/>
  <c r="A442" i="15"/>
  <c r="A824" i="15"/>
  <c r="A661" i="15"/>
  <c r="A500" i="15"/>
  <c r="A331" i="15"/>
  <c r="A866" i="15"/>
  <c r="A687" i="15"/>
  <c r="A512" i="15"/>
  <c r="A341" i="15"/>
  <c r="A740" i="15"/>
  <c r="A582" i="15"/>
  <c r="A415" i="15"/>
  <c r="A658" i="15"/>
  <c r="A495" i="15"/>
  <c r="A329" i="15"/>
  <c r="A593" i="15"/>
  <c r="A413" i="15"/>
  <c r="A938" i="15"/>
  <c r="A761" i="15"/>
  <c r="A604" i="15"/>
  <c r="A436" i="15"/>
  <c r="A655" i="15"/>
  <c r="A492" i="15"/>
  <c r="A116" i="17"/>
  <c r="A944" i="15"/>
  <c r="A1038" i="15"/>
  <c r="A867" i="15"/>
  <c r="A917" i="15"/>
  <c r="A1004" i="15"/>
  <c r="A705" i="15"/>
  <c r="A792" i="15"/>
  <c r="A939" i="15"/>
  <c r="A1044" i="15"/>
  <c r="A759" i="15"/>
  <c r="A895" i="15"/>
  <c r="A988" i="15"/>
  <c r="A727" i="15"/>
  <c r="A822" i="15"/>
  <c r="A946" i="15"/>
  <c r="A1031" i="15"/>
  <c r="A819" i="15"/>
  <c r="A564" i="15"/>
  <c r="A385" i="15"/>
  <c r="A828" i="15"/>
  <c r="A681" i="15"/>
  <c r="A506" i="15"/>
  <c r="A335" i="15"/>
  <c r="A519" i="15"/>
  <c r="A345" i="15"/>
  <c r="A756" i="15"/>
  <c r="A599" i="15"/>
  <c r="A431" i="15"/>
  <c r="A610" i="15"/>
  <c r="A430" i="15"/>
  <c r="A805" i="15"/>
  <c r="A649" i="15"/>
  <c r="A484" i="15"/>
  <c r="A321" i="15"/>
  <c r="A834" i="15"/>
  <c r="A672" i="15"/>
  <c r="A497" i="15"/>
  <c r="A320" i="15"/>
  <c r="A728" i="15"/>
  <c r="A569" i="15"/>
  <c r="A402" i="15"/>
  <c r="A646" i="15"/>
  <c r="A481" i="15"/>
  <c r="A738" i="15"/>
  <c r="A580" i="15"/>
  <c r="A398" i="15"/>
  <c r="A908" i="15"/>
  <c r="A749" i="15"/>
  <c r="A592" i="15"/>
  <c r="A424" i="15"/>
  <c r="A643" i="15"/>
  <c r="A478" i="15"/>
  <c r="A642" i="14"/>
  <c r="A453" i="16"/>
  <c r="A933" i="15"/>
  <c r="A1027" i="15"/>
  <c r="A842" i="15"/>
  <c r="A900" i="15"/>
  <c r="A980" i="15"/>
  <c r="A1046" i="15"/>
  <c r="A762" i="15"/>
  <c r="A926" i="15"/>
  <c r="B927" i="15" s="1"/>
  <c r="B928" i="15" s="1"/>
  <c r="A1034" i="15"/>
  <c r="A733" i="15"/>
  <c r="A879" i="15"/>
  <c r="A961" i="15"/>
  <c r="A676" i="15"/>
  <c r="A802" i="15"/>
  <c r="A935" i="15"/>
  <c r="A1019" i="15"/>
  <c r="A799" i="15"/>
  <c r="A553" i="15"/>
  <c r="A373" i="15"/>
  <c r="A817" i="15"/>
  <c r="A665" i="15"/>
  <c r="A488" i="15"/>
  <c r="A680" i="15"/>
  <c r="A503" i="15"/>
  <c r="A334" i="15"/>
  <c r="A744" i="15"/>
  <c r="A585" i="15"/>
  <c r="A419" i="15"/>
  <c r="A598" i="15"/>
  <c r="A418" i="15"/>
  <c r="A795" i="15"/>
  <c r="A637" i="15"/>
  <c r="A465" i="15"/>
  <c r="A1006" i="15"/>
  <c r="A813" i="15"/>
  <c r="A660" i="15"/>
  <c r="A483" i="15"/>
  <c r="A877" i="15"/>
  <c r="A714" i="15"/>
  <c r="A558" i="15"/>
  <c r="A378" i="15"/>
  <c r="A630" i="15"/>
  <c r="B631" i="15" s="1"/>
  <c r="A462" i="15"/>
  <c r="A726" i="15"/>
  <c r="A567" i="15"/>
  <c r="A376" i="15"/>
  <c r="A896" i="15"/>
  <c r="A737" i="15"/>
  <c r="A579" i="15"/>
  <c r="A412" i="15"/>
  <c r="A627" i="15"/>
  <c r="A459" i="15"/>
  <c r="A455" i="16"/>
  <c r="A637" i="14"/>
  <c r="A921" i="15"/>
  <c r="A1018" i="15"/>
  <c r="A816" i="15"/>
  <c r="A886" i="15"/>
  <c r="A954" i="15"/>
  <c r="A1036" i="15"/>
  <c r="A736" i="15"/>
  <c r="A912" i="15"/>
  <c r="A1013" i="15"/>
  <c r="A689" i="15"/>
  <c r="A856" i="15"/>
  <c r="A948" i="15"/>
  <c r="A1041" i="15"/>
  <c r="A782" i="15"/>
  <c r="A891" i="15"/>
  <c r="A1008" i="15"/>
  <c r="A779" i="15"/>
  <c r="A535" i="15"/>
  <c r="A361" i="15"/>
  <c r="A808" i="15"/>
  <c r="A653" i="15"/>
  <c r="A468" i="15"/>
  <c r="A664" i="15"/>
  <c r="A487" i="15"/>
  <c r="A324" i="15"/>
  <c r="A732" i="15"/>
  <c r="A573" i="15"/>
  <c r="A407" i="15"/>
  <c r="A584" i="15"/>
  <c r="A406" i="15"/>
  <c r="A785" i="15"/>
  <c r="A621" i="15"/>
  <c r="A453" i="15"/>
  <c r="A987" i="15"/>
  <c r="A804" i="15"/>
  <c r="A648" i="15"/>
  <c r="A464" i="15"/>
  <c r="A863" i="15"/>
  <c r="A700" i="15"/>
  <c r="A546" i="15"/>
  <c r="A366" i="15"/>
  <c r="A618" i="15"/>
  <c r="A450" i="15"/>
  <c r="A712" i="15"/>
  <c r="A556" i="15"/>
  <c r="A364" i="15"/>
  <c r="A885" i="15"/>
  <c r="A725" i="15"/>
  <c r="A566" i="15"/>
  <c r="A397" i="15"/>
  <c r="A615" i="15"/>
  <c r="A447" i="15"/>
  <c r="A643" i="14"/>
  <c r="A641" i="14"/>
  <c r="A906" i="15"/>
  <c r="A1005" i="15"/>
  <c r="A797" i="15"/>
  <c r="A836" i="15"/>
  <c r="A941" i="15"/>
  <c r="A1016" i="15"/>
  <c r="B1017" i="15" s="1"/>
  <c r="A695" i="15"/>
  <c r="A897" i="15"/>
  <c r="A1001" i="15"/>
  <c r="A1043" i="15"/>
  <c r="A827" i="15"/>
  <c r="A936" i="15"/>
  <c r="A1032" i="15"/>
  <c r="A751" i="15"/>
  <c r="A871" i="15"/>
  <c r="A997" i="15"/>
  <c r="A748" i="15"/>
  <c r="A521" i="15"/>
  <c r="A347" i="15"/>
  <c r="A798" i="15"/>
  <c r="A641" i="15"/>
  <c r="A457" i="15"/>
  <c r="A652" i="15"/>
  <c r="A467" i="15"/>
  <c r="A901" i="15"/>
  <c r="A720" i="15"/>
  <c r="A562" i="15"/>
  <c r="A382" i="15"/>
  <c r="A572" i="15"/>
  <c r="A381" i="15"/>
  <c r="A766" i="15"/>
  <c r="A609" i="15"/>
  <c r="A441" i="15"/>
  <c r="A977" i="15"/>
  <c r="A794" i="15"/>
  <c r="A634" i="15"/>
  <c r="A452" i="15"/>
  <c r="A848" i="15"/>
  <c r="A686" i="15"/>
  <c r="A528" i="15"/>
  <c r="A354" i="15"/>
  <c r="A606" i="15"/>
  <c r="A438" i="15"/>
  <c r="A698" i="15"/>
  <c r="A544" i="15"/>
  <c r="A350" i="15"/>
  <c r="A872" i="15"/>
  <c r="A711" i="15"/>
  <c r="A555" i="15"/>
  <c r="A375" i="15"/>
  <c r="A603" i="15"/>
  <c r="A435" i="15"/>
  <c r="A456" i="16"/>
  <c r="A389" i="17"/>
  <c r="A888" i="15"/>
  <c r="A995" i="15"/>
  <c r="A769" i="15"/>
  <c r="A814" i="15"/>
  <c r="A930" i="15"/>
  <c r="A1003" i="15"/>
  <c r="A1045" i="15"/>
  <c r="A883" i="15"/>
  <c r="A990" i="15"/>
  <c r="A1033" i="15"/>
  <c r="A787" i="15"/>
  <c r="A924" i="15"/>
  <c r="A1021" i="15"/>
  <c r="A724" i="15"/>
  <c r="A847" i="15"/>
  <c r="A984" i="15"/>
  <c r="A721" i="15"/>
  <c r="A507" i="15"/>
  <c r="A336" i="15"/>
  <c r="A788" i="15"/>
  <c r="A625" i="15"/>
  <c r="A445" i="15"/>
  <c r="A640" i="15"/>
  <c r="A456" i="15"/>
  <c r="A892" i="15"/>
  <c r="A706" i="15"/>
  <c r="A550" i="15"/>
  <c r="A370" i="15"/>
  <c r="A561" i="15"/>
  <c r="A369" i="15"/>
  <c r="A754" i="15"/>
  <c r="A597" i="15"/>
  <c r="A429" i="15"/>
  <c r="A952" i="15"/>
  <c r="A784" i="15"/>
  <c r="A620" i="15"/>
  <c r="A440" i="15"/>
  <c r="A833" i="15"/>
  <c r="A671" i="15"/>
  <c r="B672" i="15" s="1"/>
  <c r="A511" i="15"/>
  <c r="A340" i="15"/>
  <c r="A594" i="15"/>
  <c r="A426" i="15"/>
  <c r="A684" i="15"/>
  <c r="A524" i="15"/>
  <c r="B525" i="15" s="1"/>
  <c r="B526" i="15" s="1"/>
  <c r="A338" i="15"/>
  <c r="A860" i="15"/>
  <c r="A697" i="15"/>
  <c r="A543" i="15"/>
  <c r="A363" i="15"/>
  <c r="A591" i="15"/>
  <c r="A423" i="15"/>
  <c r="A122" i="11"/>
  <c r="A454" i="16"/>
  <c r="A868" i="15"/>
  <c r="A981" i="15"/>
  <c r="A745" i="15"/>
  <c r="A767" i="15"/>
  <c r="A914" i="15"/>
  <c r="A992" i="15"/>
  <c r="A1035" i="15"/>
  <c r="A859" i="15"/>
  <c r="A978" i="15"/>
  <c r="A1023" i="15"/>
  <c r="A757" i="15"/>
  <c r="A910" i="15"/>
  <c r="A986" i="15"/>
  <c r="A666" i="15"/>
  <c r="A821" i="15"/>
  <c r="A957" i="15"/>
  <c r="A654" i="15"/>
  <c r="A489" i="15"/>
  <c r="B490" i="15" s="1"/>
  <c r="A325" i="15"/>
  <c r="A770" i="15"/>
  <c r="A613" i="15"/>
  <c r="A433" i="15"/>
  <c r="A624" i="15"/>
  <c r="A444" i="15"/>
  <c r="A851" i="15"/>
  <c r="B852" i="15" s="1"/>
  <c r="A692" i="15"/>
  <c r="A532" i="15"/>
  <c r="A358" i="15"/>
  <c r="A549" i="15"/>
  <c r="A357" i="15"/>
  <c r="A742" i="15"/>
  <c r="A583" i="15"/>
  <c r="A417" i="15"/>
  <c r="A942" i="15"/>
  <c r="A765" i="15"/>
  <c r="A608" i="15"/>
  <c r="A428" i="15"/>
  <c r="A823" i="15"/>
  <c r="A659" i="15"/>
  <c r="A496" i="15"/>
  <c r="A330" i="15"/>
  <c r="A581" i="15"/>
  <c r="A414" i="15"/>
  <c r="A669" i="15"/>
  <c r="A494" i="15"/>
  <c r="A328" i="15"/>
  <c r="A846" i="15"/>
  <c r="A683" i="15"/>
  <c r="A523" i="15"/>
  <c r="A349" i="15"/>
  <c r="A578" i="15"/>
  <c r="A411" i="15"/>
  <c r="A457" i="16"/>
  <c r="A639" i="14"/>
  <c r="A844" i="15"/>
  <c r="A956" i="15"/>
  <c r="A709" i="15"/>
  <c r="A743" i="15"/>
  <c r="A899" i="15"/>
  <c r="A953" i="15"/>
  <c r="A1024" i="15"/>
  <c r="A830" i="15"/>
  <c r="A937" i="15"/>
  <c r="A1000" i="15"/>
  <c r="A731" i="15"/>
  <c r="A876" i="15"/>
  <c r="A960" i="15"/>
  <c r="A1040" i="15"/>
  <c r="A801" i="15"/>
  <c r="A945" i="15"/>
  <c r="A642" i="15"/>
  <c r="A469" i="15"/>
  <c r="A913" i="15"/>
  <c r="A758" i="15"/>
  <c r="A601" i="15"/>
  <c r="A421" i="15"/>
  <c r="A612" i="15"/>
  <c r="A432" i="15"/>
  <c r="A837" i="15"/>
  <c r="A677" i="15"/>
  <c r="A518" i="15"/>
  <c r="B519" i="15" s="1"/>
  <c r="A344" i="15"/>
  <c r="A531" i="15"/>
  <c r="A343" i="15"/>
  <c r="A730" i="15"/>
  <c r="A571" i="15"/>
  <c r="A405" i="15"/>
  <c r="A932" i="15"/>
  <c r="A753" i="15"/>
  <c r="A596" i="15"/>
  <c r="A416" i="15"/>
  <c r="A812" i="15"/>
  <c r="A647" i="15"/>
  <c r="A482" i="15"/>
  <c r="A319" i="15"/>
  <c r="A568" i="15"/>
  <c r="A399" i="15"/>
  <c r="B400" i="15" s="1"/>
  <c r="A657" i="15"/>
  <c r="A480" i="15"/>
  <c r="A1014" i="15"/>
  <c r="A831" i="15"/>
  <c r="A668" i="15"/>
  <c r="A509" i="15"/>
  <c r="A337" i="15"/>
  <c r="A565" i="15"/>
  <c r="A396" i="15"/>
  <c r="A390" i="17"/>
  <c r="A1050" i="15"/>
  <c r="B1051" i="15" s="1"/>
  <c r="A818" i="15"/>
  <c r="A943" i="15"/>
  <c r="A638" i="14"/>
  <c r="A707" i="15"/>
  <c r="A862" i="15"/>
  <c r="A940" i="15"/>
  <c r="A1015" i="15"/>
  <c r="A810" i="15"/>
  <c r="A882" i="15"/>
  <c r="A989" i="15"/>
  <c r="A682" i="15"/>
  <c r="A850" i="15"/>
  <c r="A947" i="15"/>
  <c r="A1020" i="15"/>
  <c r="A781" i="15"/>
  <c r="A934" i="15"/>
  <c r="A626" i="15"/>
  <c r="A458" i="15"/>
  <c r="A903" i="15"/>
  <c r="A746" i="15"/>
  <c r="A589" i="15"/>
  <c r="A409" i="15"/>
  <c r="A600" i="15"/>
  <c r="A420" i="15"/>
  <c r="A826" i="15"/>
  <c r="A663" i="15"/>
  <c r="A502" i="15"/>
  <c r="A333" i="15"/>
  <c r="A517" i="15"/>
  <c r="A332" i="15"/>
  <c r="A718" i="15"/>
  <c r="A560" i="15"/>
  <c r="A380" i="15"/>
  <c r="A922" i="15"/>
  <c r="A741" i="15"/>
  <c r="A570" i="15"/>
  <c r="A404" i="15"/>
  <c r="A803" i="15"/>
  <c r="A633" i="15"/>
  <c r="A463" i="15"/>
  <c r="A713" i="15"/>
  <c r="A557" i="15"/>
  <c r="A377" i="15"/>
  <c r="A645" i="15"/>
  <c r="A461" i="15"/>
  <c r="A994" i="15"/>
  <c r="A820" i="15"/>
  <c r="A656" i="15"/>
  <c r="A493" i="15"/>
  <c r="A327" i="15"/>
  <c r="A554" i="15"/>
  <c r="A374" i="15"/>
  <c r="A1028" i="15"/>
  <c r="A771" i="15"/>
  <c r="A931" i="15"/>
  <c r="A1048" i="15"/>
  <c r="A1047" i="15"/>
  <c r="A832" i="15"/>
  <c r="A929" i="15"/>
  <c r="A1002" i="15"/>
  <c r="B1003" i="15" s="1"/>
  <c r="A790" i="15"/>
  <c r="A858" i="15"/>
  <c r="A962" i="15"/>
  <c r="B963" i="15" s="1"/>
  <c r="B964" i="15" s="1"/>
  <c r="A1042" i="15"/>
  <c r="A825" i="15"/>
  <c r="A923" i="15"/>
  <c r="A1011" i="15"/>
  <c r="A750" i="15"/>
  <c r="A907" i="15"/>
  <c r="A614" i="15"/>
  <c r="A446" i="15"/>
  <c r="A894" i="15"/>
  <c r="A734" i="15"/>
  <c r="A563" i="15"/>
  <c r="A384" i="15"/>
  <c r="A588" i="15"/>
  <c r="A408" i="15"/>
  <c r="A815" i="15"/>
  <c r="A651" i="15"/>
  <c r="A486" i="15"/>
  <c r="A323" i="15"/>
  <c r="A501" i="15"/>
  <c r="A322" i="15"/>
  <c r="A702" i="15"/>
  <c r="A548" i="15"/>
  <c r="A368" i="15"/>
  <c r="A898" i="15"/>
  <c r="A729" i="15"/>
  <c r="A559" i="15"/>
  <c r="A379" i="15"/>
  <c r="A783" i="15"/>
  <c r="A619" i="15"/>
  <c r="A451" i="15"/>
  <c r="A699" i="15"/>
  <c r="A545" i="15"/>
  <c r="A365" i="15"/>
  <c r="A629" i="15"/>
  <c r="A449" i="15"/>
  <c r="A983" i="15"/>
  <c r="A800" i="15"/>
  <c r="A644" i="15"/>
  <c r="A479" i="15"/>
  <c r="A710" i="15"/>
  <c r="A536" i="15"/>
  <c r="A362" i="15"/>
  <c r="A452" i="16"/>
  <c r="A1007" i="15"/>
  <c r="A747" i="15"/>
  <c r="A918" i="15"/>
  <c r="B919" i="15" s="1"/>
  <c r="A1026" i="15"/>
  <c r="A1037" i="15"/>
  <c r="A793" i="15"/>
  <c r="A884" i="15"/>
  <c r="A991" i="15"/>
  <c r="B992" i="15" s="1"/>
  <c r="A760" i="15"/>
  <c r="A829" i="15"/>
  <c r="A950" i="15"/>
  <c r="A1022" i="15"/>
  <c r="B1023" i="15" s="1"/>
  <c r="A806" i="15"/>
  <c r="A909" i="15"/>
  <c r="B910" i="15" s="1"/>
  <c r="A998" i="15"/>
  <c r="B999" i="15" s="1"/>
  <c r="A723" i="15"/>
  <c r="A890" i="15"/>
  <c r="A602" i="15"/>
  <c r="A434" i="15"/>
  <c r="A869" i="15"/>
  <c r="A722" i="15"/>
  <c r="A552" i="15"/>
  <c r="A372" i="15"/>
  <c r="A576" i="15"/>
  <c r="A383" i="15"/>
  <c r="A807" i="15"/>
  <c r="A639" i="15"/>
  <c r="A466" i="15"/>
  <c r="A650" i="15"/>
  <c r="A485" i="15"/>
  <c r="A849" i="15"/>
  <c r="A688" i="15"/>
  <c r="A530" i="15"/>
  <c r="A356" i="15"/>
  <c r="A889" i="15"/>
  <c r="A717" i="15"/>
  <c r="A547" i="15"/>
  <c r="A367" i="15"/>
  <c r="A764" i="15"/>
  <c r="A607" i="15"/>
  <c r="A439" i="15"/>
  <c r="A685" i="15"/>
  <c r="A527" i="15"/>
  <c r="A353" i="15"/>
  <c r="A617" i="15"/>
  <c r="A437" i="15"/>
  <c r="A959" i="15"/>
  <c r="A791" i="15"/>
  <c r="A628" i="15"/>
  <c r="A460" i="15"/>
  <c r="A696" i="15"/>
  <c r="A522" i="15"/>
  <c r="A348" i="15"/>
  <c r="A996" i="15"/>
  <c r="B997" i="15" s="1"/>
  <c r="A719" i="15"/>
  <c r="A902" i="15"/>
  <c r="A993" i="15"/>
  <c r="A1025" i="15"/>
  <c r="A763" i="15"/>
  <c r="A861" i="15"/>
  <c r="A979" i="15"/>
  <c r="A735" i="15"/>
  <c r="A809" i="15"/>
  <c r="A925" i="15"/>
  <c r="A1012" i="15"/>
  <c r="B1013" i="15" s="1"/>
  <c r="A786" i="15"/>
  <c r="A893" i="15"/>
  <c r="A985" i="15"/>
  <c r="A662" i="15"/>
  <c r="A870" i="15"/>
  <c r="A590" i="15"/>
  <c r="A422" i="15"/>
  <c r="A857" i="15"/>
  <c r="A708" i="15"/>
  <c r="A534" i="15"/>
  <c r="A360" i="15"/>
  <c r="A551" i="15"/>
  <c r="A371" i="15"/>
  <c r="A796" i="15"/>
  <c r="A623" i="15"/>
  <c r="A455" i="15"/>
  <c r="A638" i="15"/>
  <c r="A454" i="15"/>
  <c r="A835" i="15"/>
  <c r="A673" i="15"/>
  <c r="B674" i="15" s="1"/>
  <c r="A513" i="15"/>
  <c r="B514" i="15" s="1"/>
  <c r="A342" i="15"/>
  <c r="A878" i="15"/>
  <c r="A701" i="15"/>
  <c r="A529" i="15"/>
  <c r="A355" i="15"/>
  <c r="A752" i="15"/>
  <c r="A595" i="15"/>
  <c r="A427" i="15"/>
  <c r="A670" i="15"/>
  <c r="B671" i="15" s="1"/>
  <c r="A510" i="15"/>
  <c r="A339" i="15"/>
  <c r="A605" i="15"/>
  <c r="A425" i="15"/>
  <c r="B426" i="15" s="1"/>
  <c r="A949" i="15"/>
  <c r="A780" i="15"/>
  <c r="A616" i="15"/>
  <c r="A448" i="15"/>
  <c r="A667" i="15"/>
  <c r="A508" i="15"/>
  <c r="A326" i="15"/>
  <c r="A301" i="15"/>
  <c r="B302" i="15" s="1"/>
  <c r="A117" i="16"/>
  <c r="A117" i="17"/>
  <c r="A115" i="16"/>
  <c r="A115" i="17"/>
  <c r="A118" i="17"/>
  <c r="A116" i="16"/>
  <c r="A113" i="17"/>
  <c r="A127" i="14"/>
  <c r="A130" i="14"/>
  <c r="A103" i="15"/>
  <c r="A128" i="14"/>
  <c r="A28" i="11"/>
  <c r="A126" i="14"/>
  <c r="A129" i="14"/>
  <c r="A119" i="17"/>
  <c r="A118" i="16"/>
  <c r="A114" i="17"/>
  <c r="A404" i="16"/>
  <c r="B405" i="16" s="1"/>
  <c r="A563" i="14"/>
  <c r="A110" i="11"/>
  <c r="A1257" i="16"/>
  <c r="A559" i="14"/>
  <c r="A354" i="17"/>
  <c r="A558" i="14"/>
  <c r="A300" i="15"/>
  <c r="A564" i="14"/>
  <c r="B565" i="14" s="1"/>
  <c r="A560" i="14"/>
  <c r="A561" i="14"/>
  <c r="A556" i="14"/>
  <c r="A557" i="14"/>
  <c r="A562" i="14"/>
  <c r="A1161" i="17"/>
  <c r="A1164" i="17"/>
  <c r="A1254" i="16"/>
  <c r="A1777" i="14"/>
  <c r="A1772" i="14"/>
  <c r="A1776" i="14"/>
  <c r="A131" i="15"/>
  <c r="B132" i="15" s="1"/>
  <c r="A1775" i="14"/>
  <c r="A1256" i="16"/>
  <c r="A1259" i="16"/>
  <c r="A1773" i="14"/>
  <c r="A1253" i="16"/>
  <c r="A1258" i="16"/>
  <c r="A1255" i="16"/>
  <c r="A1162" i="17"/>
  <c r="A1774" i="14"/>
  <c r="A1163" i="17"/>
  <c r="A1260" i="16"/>
  <c r="A362" i="11"/>
  <c r="A444" i="17"/>
  <c r="A720" i="14"/>
  <c r="A721" i="14"/>
  <c r="A447" i="17"/>
  <c r="A446" i="17"/>
  <c r="A722" i="14"/>
  <c r="A136" i="11"/>
  <c r="A723" i="14"/>
  <c r="A724" i="14"/>
  <c r="A519" i="16"/>
  <c r="A516" i="16"/>
  <c r="A443" i="17"/>
  <c r="A225" i="14"/>
  <c r="A517" i="16"/>
  <c r="A719" i="14"/>
  <c r="A223" i="14"/>
  <c r="A520" i="16"/>
  <c r="A518" i="16"/>
  <c r="A445" i="17"/>
  <c r="A228" i="14"/>
  <c r="A229" i="14"/>
  <c r="A156" i="17"/>
  <c r="A221" i="14"/>
  <c r="A47" i="11"/>
  <c r="A222" i="14"/>
  <c r="A224" i="14"/>
  <c r="A158" i="16"/>
  <c r="A226" i="14"/>
  <c r="A227" i="14"/>
  <c r="A80" i="15"/>
  <c r="A79" i="15"/>
  <c r="A87" i="14"/>
  <c r="A73" i="15"/>
  <c r="A76" i="15"/>
  <c r="A85" i="14"/>
  <c r="A73" i="17"/>
  <c r="A90" i="14"/>
  <c r="A529" i="17"/>
  <c r="A77" i="15"/>
  <c r="A78" i="15"/>
  <c r="A75" i="15"/>
  <c r="A19" i="11"/>
  <c r="A83" i="16"/>
  <c r="A82" i="16"/>
  <c r="A89" i="14"/>
  <c r="A20" i="11"/>
  <c r="A86" i="14"/>
  <c r="A72" i="17"/>
  <c r="A88" i="14"/>
  <c r="A1437" i="14"/>
  <c r="A84" i="16"/>
  <c r="A85" i="16"/>
  <c r="A74" i="15"/>
  <c r="A71" i="17"/>
  <c r="A857" i="14"/>
  <c r="A1025" i="16"/>
  <c r="A861" i="14"/>
  <c r="A1032" i="16"/>
  <c r="A858" i="14"/>
  <c r="A601" i="16"/>
  <c r="B602" i="16" s="1"/>
  <c r="B603" i="16" s="1"/>
  <c r="A600" i="16"/>
  <c r="A599" i="16"/>
  <c r="A527" i="17"/>
  <c r="A528" i="17"/>
  <c r="A596" i="16"/>
  <c r="A860" i="14"/>
  <c r="A598" i="16"/>
  <c r="A859" i="14"/>
  <c r="A597" i="16"/>
  <c r="A855" i="14"/>
  <c r="A856" i="14"/>
  <c r="A163" i="11"/>
  <c r="A288" i="11"/>
  <c r="A900" i="14"/>
  <c r="A944" i="17"/>
  <c r="A1440" i="14"/>
  <c r="A1024" i="16"/>
  <c r="A945" i="17"/>
  <c r="A1438" i="14"/>
  <c r="A898" i="14"/>
  <c r="A1441" i="14"/>
  <c r="A636" i="16"/>
  <c r="B637" i="16" s="1"/>
  <c r="A946" i="17"/>
  <c r="A1439" i="14"/>
  <c r="A632" i="16"/>
  <c r="A172" i="11"/>
  <c r="A631" i="16"/>
  <c r="A554" i="17"/>
  <c r="A555" i="17"/>
  <c r="A896" i="14"/>
  <c r="A635" i="16"/>
  <c r="A1838" i="14"/>
  <c r="A897" i="14"/>
  <c r="A633" i="16"/>
  <c r="A899" i="14"/>
  <c r="A556" i="17"/>
  <c r="A634" i="16"/>
  <c r="A557" i="17"/>
  <c r="A1647" i="14"/>
  <c r="A1839" i="14"/>
  <c r="A1840" i="14"/>
  <c r="A1841" i="14"/>
  <c r="A1842" i="14"/>
  <c r="A1081" i="17"/>
  <c r="A1146" i="16"/>
  <c r="A1086" i="17"/>
  <c r="B1087" i="17" s="1"/>
  <c r="A1845" i="14"/>
  <c r="A373" i="11"/>
  <c r="A1843" i="14"/>
  <c r="A1846" i="14"/>
  <c r="A1197" i="17"/>
  <c r="A1300" i="16"/>
  <c r="A1844" i="14"/>
  <c r="A1084" i="17"/>
  <c r="A1651" i="14"/>
  <c r="A1649" i="14"/>
  <c r="A1145" i="16"/>
  <c r="A1148" i="16"/>
  <c r="A336" i="11"/>
  <c r="A1085" i="17"/>
  <c r="A1082" i="17"/>
  <c r="A1149" i="16"/>
  <c r="A1807" i="14"/>
  <c r="A1147" i="16"/>
  <c r="A337" i="11"/>
  <c r="B338" i="11" s="1"/>
  <c r="A1650" i="14"/>
  <c r="A1080" i="17"/>
  <c r="A1083" i="17"/>
  <c r="A1648" i="14"/>
  <c r="A1590" i="14"/>
  <c r="A1804" i="14"/>
  <c r="A1182" i="17"/>
  <c r="A1098" i="16"/>
  <c r="A1808" i="14"/>
  <c r="A1283" i="16"/>
  <c r="A1184" i="17"/>
  <c r="A1809" i="14"/>
  <c r="A1806" i="14"/>
  <c r="A1805" i="14"/>
  <c r="A1284" i="16"/>
  <c r="A367" i="11"/>
  <c r="A1180" i="17"/>
  <c r="A1285" i="16"/>
  <c r="A1183" i="17"/>
  <c r="A322" i="11"/>
  <c r="A1810" i="14"/>
  <c r="A1181" i="17"/>
  <c r="A1417" i="16"/>
  <c r="A1593" i="14"/>
  <c r="A1419" i="16"/>
  <c r="A1038" i="17"/>
  <c r="A1036" i="17"/>
  <c r="A1591" i="14"/>
  <c r="A1594" i="14"/>
  <c r="A1099" i="16"/>
  <c r="A1589" i="14"/>
  <c r="A1037" i="17"/>
  <c r="A1592" i="14"/>
  <c r="A1316" i="17"/>
  <c r="A1383" i="16"/>
  <c r="A1416" i="16"/>
  <c r="A1420" i="16"/>
  <c r="A1414" i="16"/>
  <c r="A1415" i="16"/>
  <c r="A1317" i="17"/>
  <c r="A1421" i="16"/>
  <c r="A407" i="11"/>
  <c r="A2014" i="14"/>
  <c r="A2012" i="14"/>
  <c r="A151" i="15"/>
  <c r="A2015" i="14"/>
  <c r="A1418" i="16"/>
  <c r="A1315" i="17"/>
  <c r="A1413" i="16"/>
  <c r="A1287" i="17"/>
  <c r="A2016" i="14"/>
  <c r="A2013" i="14"/>
  <c r="A302" i="14"/>
  <c r="A1981" i="14"/>
  <c r="A1289" i="17"/>
  <c r="A1382" i="16"/>
  <c r="A1385" i="16"/>
  <c r="A1978" i="14"/>
  <c r="A1979" i="14"/>
  <c r="A1983" i="14"/>
  <c r="A1379" i="16"/>
  <c r="A1384" i="16"/>
  <c r="A1982" i="14"/>
  <c r="A1980" i="14"/>
  <c r="A1380" i="16"/>
  <c r="A152" i="15"/>
  <c r="A1386" i="16"/>
  <c r="A1288" i="17"/>
  <c r="A304" i="14"/>
  <c r="A1381" i="16"/>
  <c r="A401" i="11"/>
  <c r="A205" i="16"/>
  <c r="A198" i="16"/>
  <c r="A177" i="17"/>
  <c r="A199" i="16"/>
  <c r="A202" i="16"/>
  <c r="A197" i="16"/>
  <c r="A297" i="14"/>
  <c r="A203" i="16"/>
  <c r="A200" i="16"/>
  <c r="A206" i="16"/>
  <c r="A1020" i="17"/>
  <c r="A301" i="14"/>
  <c r="A1560" i="14"/>
  <c r="A178" i="17"/>
  <c r="A298" i="14"/>
  <c r="A59" i="11"/>
  <c r="A201" i="16"/>
  <c r="B202" i="16" s="1"/>
  <c r="A299" i="14"/>
  <c r="A300" i="14"/>
  <c r="A303" i="14"/>
  <c r="A204" i="16"/>
  <c r="A1019" i="17"/>
  <c r="A1559" i="14"/>
  <c r="A1022" i="17"/>
  <c r="A1086" i="16"/>
  <c r="A1107" i="17"/>
  <c r="A1087" i="16"/>
  <c r="A1021" i="17"/>
  <c r="A1556" i="14"/>
  <c r="A1088" i="16"/>
  <c r="A1557" i="14"/>
  <c r="A315" i="11"/>
  <c r="A1558" i="14"/>
  <c r="A1680" i="14"/>
  <c r="A1682" i="14"/>
  <c r="A1084" i="16"/>
  <c r="A1167" i="16"/>
  <c r="A1679" i="14"/>
  <c r="A1552" i="14"/>
  <c r="A1678" i="14"/>
  <c r="A1110" i="17"/>
  <c r="A1166" i="16"/>
  <c r="A1683" i="14"/>
  <c r="A1681" i="14"/>
  <c r="A1108" i="17"/>
  <c r="A344" i="11"/>
  <c r="B345" i="11" s="1"/>
  <c r="A1677" i="14"/>
  <c r="A1109" i="17"/>
  <c r="A1168" i="16"/>
  <c r="A1165" i="16"/>
  <c r="A314" i="11"/>
  <c r="A1085" i="16"/>
  <c r="A125" i="14"/>
  <c r="A1017" i="17"/>
  <c r="A233" i="16"/>
  <c r="A1553" i="14"/>
  <c r="A1016" i="17"/>
  <c r="A1082" i="16"/>
  <c r="A1018" i="17"/>
  <c r="A1554" i="14"/>
  <c r="A1551" i="14"/>
  <c r="A1083" i="16"/>
  <c r="A1555" i="14"/>
  <c r="A112" i="17"/>
  <c r="A114" i="16"/>
  <c r="A121" i="14"/>
  <c r="A101" i="15"/>
  <c r="A110" i="16"/>
  <c r="A122" i="14"/>
  <c r="A99" i="15"/>
  <c r="A109" i="17"/>
  <c r="A123" i="14"/>
  <c r="A27" i="11"/>
  <c r="A111" i="16"/>
  <c r="A1081" i="16"/>
  <c r="A110" i="17"/>
  <c r="A124" i="14"/>
  <c r="A1546" i="14"/>
  <c r="A112" i="16"/>
  <c r="A100" i="15"/>
  <c r="A111" i="17"/>
  <c r="A113" i="16"/>
  <c r="A1547" i="14"/>
  <c r="A1077" i="16"/>
  <c r="A1013" i="17"/>
  <c r="A1549" i="14"/>
  <c r="A312" i="11"/>
  <c r="A1015" i="17"/>
  <c r="A1548" i="14"/>
  <c r="A1550" i="14"/>
  <c r="A1080" i="16"/>
  <c r="A1014" i="17"/>
  <c r="A313" i="11"/>
  <c r="A170" i="14"/>
  <c r="A1012" i="17"/>
  <c r="A1009" i="17"/>
  <c r="A1545" i="14"/>
  <c r="A144" i="16"/>
  <c r="A1542" i="14"/>
  <c r="A1076" i="16"/>
  <c r="A1010" i="17"/>
  <c r="A1079" i="16"/>
  <c r="A168" i="14"/>
  <c r="A1543" i="14"/>
  <c r="A1540" i="14"/>
  <c r="A1011" i="17"/>
  <c r="A1078" i="16"/>
  <c r="A1541" i="14"/>
  <c r="A1544" i="14"/>
  <c r="A167" i="14"/>
  <c r="A145" i="17"/>
  <c r="A146" i="17"/>
  <c r="A147" i="17"/>
  <c r="A261" i="17"/>
  <c r="A311" i="16"/>
  <c r="A169" i="14"/>
  <c r="A121" i="15"/>
  <c r="A39" i="11"/>
  <c r="A147" i="16"/>
  <c r="A122" i="15"/>
  <c r="A145" i="16"/>
  <c r="A120" i="15"/>
  <c r="A171" i="14"/>
  <c r="A148" i="16"/>
  <c r="A166" i="14"/>
  <c r="A146" i="16"/>
  <c r="A310" i="16"/>
  <c r="A253" i="15"/>
  <c r="A441" i="14"/>
  <c r="A251" i="15"/>
  <c r="A1538" i="14"/>
  <c r="A437" i="14"/>
  <c r="A249" i="15"/>
  <c r="A89" i="11"/>
  <c r="B90" i="11" s="1"/>
  <c r="A438" i="14"/>
  <c r="A262" i="17"/>
  <c r="A248" i="15"/>
  <c r="A439" i="14"/>
  <c r="A247" i="15"/>
  <c r="A263" i="17"/>
  <c r="A312" i="16"/>
  <c r="A1534" i="14"/>
  <c r="A313" i="16"/>
  <c r="A442" i="14"/>
  <c r="A252" i="15"/>
  <c r="A254" i="15"/>
  <c r="A250" i="15"/>
  <c r="A440" i="14"/>
  <c r="A1535" i="14"/>
  <c r="A1536" i="14"/>
  <c r="A1537" i="14"/>
  <c r="A1207" i="16"/>
  <c r="A1539" i="14"/>
  <c r="B1540" i="14" s="1"/>
  <c r="A1533" i="14"/>
  <c r="A311" i="11"/>
  <c r="A1203" i="16"/>
  <c r="A1008" i="17"/>
  <c r="A1075" i="16"/>
  <c r="A1144" i="17"/>
  <c r="A1205" i="16"/>
  <c r="A1742" i="14"/>
  <c r="A1740" i="14"/>
  <c r="A1745" i="14"/>
  <c r="A1145" i="17"/>
  <c r="A356" i="11"/>
  <c r="A1143" i="17"/>
  <c r="A1208" i="16"/>
  <c r="A1206" i="16"/>
  <c r="A1744" i="14"/>
  <c r="A1741" i="14"/>
  <c r="A1007" i="16"/>
  <c r="A1406" i="14"/>
  <c r="A1204" i="16"/>
  <c r="A1743" i="14"/>
  <c r="A926" i="17"/>
  <c r="A1407" i="14"/>
  <c r="A1008" i="16"/>
  <c r="A83" i="14"/>
  <c r="A280" i="11"/>
  <c r="A927" i="17"/>
  <c r="A1405" i="14"/>
  <c r="A1408" i="14"/>
  <c r="A1009" i="16"/>
  <c r="A925" i="17"/>
  <c r="A928" i="17"/>
  <c r="A1010" i="16"/>
  <c r="A1721" i="14"/>
  <c r="A1409" i="14"/>
  <c r="B1410" i="14" s="1"/>
  <c r="A1011" i="16"/>
  <c r="A328" i="14"/>
  <c r="A1128" i="17"/>
  <c r="A1722" i="14"/>
  <c r="A378" i="16"/>
  <c r="A1190" i="16"/>
  <c r="A179" i="15"/>
  <c r="A220" i="15"/>
  <c r="A218" i="16"/>
  <c r="A1723" i="14"/>
  <c r="A1717" i="14"/>
  <c r="A1716" i="14"/>
  <c r="A1718" i="14"/>
  <c r="A1719" i="14"/>
  <c r="A351" i="11"/>
  <c r="A1720" i="14"/>
  <c r="A1715" i="14"/>
  <c r="A326" i="14"/>
  <c r="A221" i="16"/>
  <c r="A181" i="15"/>
  <c r="A196" i="17"/>
  <c r="A198" i="17"/>
  <c r="A331" i="14"/>
  <c r="A182" i="15"/>
  <c r="A327" i="14"/>
  <c r="A180" i="15"/>
  <c r="A219" i="16"/>
  <c r="A222" i="16"/>
  <c r="A330" i="14"/>
  <c r="A183" i="15"/>
  <c r="A197" i="17"/>
  <c r="A329" i="14"/>
  <c r="A184" i="15"/>
  <c r="B185" i="15" s="1"/>
  <c r="A220" i="16"/>
  <c r="A65" i="11"/>
  <c r="A195" i="17"/>
  <c r="A69" i="15"/>
  <c r="A1072" i="16"/>
  <c r="A1528" i="14"/>
  <c r="A69" i="17"/>
  <c r="A1070" i="16"/>
  <c r="A72" i="15"/>
  <c r="A1531" i="14"/>
  <c r="A1529" i="14"/>
  <c r="A80" i="14"/>
  <c r="A1006" i="17"/>
  <c r="A1530" i="14"/>
  <c r="A1532" i="14"/>
  <c r="A1007" i="17"/>
  <c r="A39" i="16"/>
  <c r="A1071" i="16"/>
  <c r="A310" i="11"/>
  <c r="A1073" i="16"/>
  <c r="A1074" i="16"/>
  <c r="B1075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26" i="14"/>
  <c r="A1524" i="14"/>
  <c r="A28" i="14"/>
  <c r="A38" i="16"/>
  <c r="A1005" i="17"/>
  <c r="A1065" i="16"/>
  <c r="A309" i="11"/>
  <c r="A1525" i="14"/>
  <c r="A1066" i="16"/>
  <c r="A1003" i="17"/>
  <c r="A1064" i="16"/>
  <c r="A1527" i="14"/>
  <c r="A1067" i="16"/>
  <c r="A1523" i="14"/>
  <c r="A1069" i="16"/>
  <c r="A1068" i="16"/>
  <c r="A1004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55" i="16"/>
  <c r="A130" i="15"/>
  <c r="A1345" i="14"/>
  <c r="A218" i="14"/>
  <c r="A950" i="16"/>
  <c r="A870" i="17"/>
  <c r="A1348" i="14"/>
  <c r="A266" i="11"/>
  <c r="A1346" i="14"/>
  <c r="A951" i="16"/>
  <c r="A868" i="17"/>
  <c r="A949" i="16"/>
  <c r="A952" i="16"/>
  <c r="A1344" i="14"/>
  <c r="A1347" i="14"/>
  <c r="A953" i="16"/>
  <c r="A869" i="17"/>
  <c r="A954" i="16"/>
  <c r="A214" i="14"/>
  <c r="A213" i="14"/>
  <c r="A215" i="14"/>
  <c r="A216" i="14"/>
  <c r="A217" i="14"/>
  <c r="A1080" i="14"/>
  <c r="A46" i="11"/>
  <c r="A219" i="14"/>
  <c r="A155" i="17"/>
  <c r="A157" i="16"/>
  <c r="A220" i="14"/>
  <c r="A1082" i="14"/>
  <c r="A1083" i="14"/>
  <c r="A777" i="16"/>
  <c r="A778" i="16"/>
  <c r="A694" i="17"/>
  <c r="A211" i="11"/>
  <c r="A692" i="17"/>
  <c r="A1081" i="14"/>
  <c r="A779" i="16"/>
  <c r="A1079" i="14"/>
  <c r="A695" i="17"/>
  <c r="A780" i="16"/>
  <c r="A1078" i="14"/>
  <c r="A693" i="17"/>
  <c r="A781" i="16"/>
  <c r="B782" i="16" s="1"/>
  <c r="A489" i="14"/>
  <c r="A357" i="16"/>
  <c r="A279" i="15"/>
  <c r="B280" i="15" s="1"/>
  <c r="A353" i="16"/>
  <c r="A355" i="16"/>
  <c r="A305" i="17"/>
  <c r="A308" i="17"/>
  <c r="A345" i="17"/>
  <c r="A491" i="14"/>
  <c r="A99" i="11"/>
  <c r="A390" i="16"/>
  <c r="A358" i="16"/>
  <c r="A487" i="14"/>
  <c r="A341" i="17"/>
  <c r="A354" i="16"/>
  <c r="A306" i="17"/>
  <c r="A391" i="16"/>
  <c r="A490" i="14"/>
  <c r="A492" i="14"/>
  <c r="B493" i="14" s="1"/>
  <c r="A309" i="17"/>
  <c r="A278" i="15"/>
  <c r="A420" i="17"/>
  <c r="A488" i="16"/>
  <c r="A351" i="16"/>
  <c r="A352" i="16"/>
  <c r="A356" i="16"/>
  <c r="A304" i="17"/>
  <c r="A307" i="17"/>
  <c r="A488" i="14"/>
  <c r="A340" i="17"/>
  <c r="A129" i="11"/>
  <c r="A524" i="14"/>
  <c r="A487" i="16"/>
  <c r="A520" i="14"/>
  <c r="A291" i="15"/>
  <c r="A523" i="14"/>
  <c r="A522" i="14"/>
  <c r="A389" i="16"/>
  <c r="A392" i="16"/>
  <c r="A342" i="17"/>
  <c r="A344" i="17"/>
  <c r="A343" i="17"/>
  <c r="A393" i="16"/>
  <c r="A521" i="14"/>
  <c r="A105" i="11"/>
  <c r="A290" i="15"/>
  <c r="A489" i="16"/>
  <c r="A423" i="17"/>
  <c r="A425" i="17"/>
  <c r="A684" i="14"/>
  <c r="A422" i="17"/>
  <c r="A682" i="14"/>
  <c r="A681" i="14"/>
  <c r="A811" i="14"/>
  <c r="A679" i="14"/>
  <c r="A812" i="14"/>
  <c r="A485" i="16"/>
  <c r="A424" i="17"/>
  <c r="A421" i="17"/>
  <c r="A490" i="16"/>
  <c r="A563" i="16"/>
  <c r="A564" i="16"/>
  <c r="A486" i="16"/>
  <c r="A680" i="14"/>
  <c r="A505" i="17"/>
  <c r="A683" i="14"/>
  <c r="A813" i="14"/>
  <c r="A501" i="17"/>
  <c r="A504" i="17"/>
  <c r="A152" i="11"/>
  <c r="A565" i="16"/>
  <c r="A809" i="14"/>
  <c r="A810" i="14"/>
  <c r="A503" i="17"/>
  <c r="A502" i="17"/>
  <c r="A153" i="11"/>
  <c r="A442" i="17"/>
  <c r="A514" i="16"/>
  <c r="A716" i="14"/>
  <c r="A134" i="11"/>
  <c r="A711" i="14"/>
  <c r="A1061" i="16"/>
  <c r="A440" i="17"/>
  <c r="A512" i="16"/>
  <c r="A515" i="16"/>
  <c r="A712" i="14"/>
  <c r="A714" i="14"/>
  <c r="A717" i="14"/>
  <c r="A135" i="11"/>
  <c r="A441" i="17"/>
  <c r="A513" i="16"/>
  <c r="A715" i="14"/>
  <c r="A718" i="14"/>
  <c r="A1060" i="16"/>
  <c r="A713" i="14"/>
  <c r="A177" i="16"/>
  <c r="A1062" i="16"/>
  <c r="A1063" i="16"/>
  <c r="B1064" i="16" s="1"/>
  <c r="A142" i="15"/>
  <c r="A1518" i="14"/>
  <c r="A179" i="16"/>
  <c r="A1521" i="14"/>
  <c r="A1000" i="17"/>
  <c r="A1519" i="14"/>
  <c r="A1001" i="17"/>
  <c r="A1522" i="14"/>
  <c r="A308" i="11"/>
  <c r="A1520" i="14"/>
  <c r="A1002" i="17"/>
  <c r="B1003" i="17" s="1"/>
  <c r="A141" i="15"/>
  <c r="A178" i="16"/>
  <c r="A975" i="16"/>
  <c r="A53" i="11"/>
  <c r="A167" i="17"/>
  <c r="A261" i="14"/>
  <c r="A262" i="14"/>
  <c r="A263" i="14"/>
  <c r="A168" i="17"/>
  <c r="A180" i="16"/>
  <c r="A996" i="17"/>
  <c r="A182" i="16"/>
  <c r="A260" i="14"/>
  <c r="A264" i="14"/>
  <c r="A181" i="16"/>
  <c r="A1057" i="16"/>
  <c r="A1376" i="14"/>
  <c r="A1058" i="16"/>
  <c r="A976" i="16"/>
  <c r="A1516" i="14"/>
  <c r="A1513" i="14"/>
  <c r="A1517" i="14"/>
  <c r="A974" i="16"/>
  <c r="A1059" i="16"/>
  <c r="A994" i="17"/>
  <c r="A997" i="17"/>
  <c r="A1514" i="14"/>
  <c r="A998" i="17"/>
  <c r="A995" i="17"/>
  <c r="A999" i="17"/>
  <c r="A1515" i="14"/>
  <c r="A307" i="11"/>
  <c r="A901" i="17"/>
  <c r="A306" i="11"/>
  <c r="A1504" i="14"/>
  <c r="A1379" i="14"/>
  <c r="A1375" i="14"/>
  <c r="A1377" i="14"/>
  <c r="A899" i="17"/>
  <c r="A902" i="17"/>
  <c r="A973" i="16"/>
  <c r="A903" i="17"/>
  <c r="A904" i="17"/>
  <c r="A273" i="11"/>
  <c r="A977" i="16"/>
  <c r="B978" i="16" s="1"/>
  <c r="A900" i="17"/>
  <c r="A1378" i="14"/>
  <c r="A305" i="11"/>
  <c r="A993" i="17"/>
  <c r="B994" i="17" s="1"/>
  <c r="A1511" i="14"/>
  <c r="A1055" i="16"/>
  <c r="A991" i="17"/>
  <c r="A1512" i="14"/>
  <c r="A992" i="17"/>
  <c r="A1056" i="16"/>
  <c r="A1510" i="14"/>
  <c r="A1509" i="14"/>
  <c r="A1503" i="14"/>
  <c r="A1888" i="14"/>
  <c r="A1054" i="16"/>
  <c r="A1505" i="14"/>
  <c r="A1502" i="14"/>
  <c r="A990" i="17"/>
  <c r="A1506" i="14"/>
  <c r="A1507" i="14"/>
  <c r="A1508" i="14"/>
  <c r="A1584" i="14"/>
  <c r="A1235" i="17"/>
  <c r="A1318" i="16"/>
  <c r="A381" i="11"/>
  <c r="A1887" i="14"/>
  <c r="A1319" i="16"/>
  <c r="A1237" i="17"/>
  <c r="A1890" i="14"/>
  <c r="A1113" i="16"/>
  <c r="A1236" i="17"/>
  <c r="A1614" i="14"/>
  <c r="A1886" i="14"/>
  <c r="A1889" i="14"/>
  <c r="A1615" i="14"/>
  <c r="A1891" i="14"/>
  <c r="B1892" i="14" s="1"/>
  <c r="A1035" i="17"/>
  <c r="B1036" i="17" s="1"/>
  <c r="A1587" i="14"/>
  <c r="A1096" i="16"/>
  <c r="A1032" i="17"/>
  <c r="A1033" i="17"/>
  <c r="A1582" i="14"/>
  <c r="A1620" i="14"/>
  <c r="A1049" i="17"/>
  <c r="A1586" i="14"/>
  <c r="A1585" i="14"/>
  <c r="A1112" i="16"/>
  <c r="A1588" i="14"/>
  <c r="A1617" i="14"/>
  <c r="A1114" i="16"/>
  <c r="A1115" i="16"/>
  <c r="A329" i="11"/>
  <c r="A1097" i="16"/>
  <c r="A1050" i="17"/>
  <c r="A1616" i="14"/>
  <c r="A700" i="16"/>
  <c r="A1618" i="14"/>
  <c r="A1619" i="14"/>
  <c r="A1583" i="14"/>
  <c r="A321" i="11"/>
  <c r="A1048" i="17"/>
  <c r="A1034" i="17"/>
  <c r="A1095" i="16"/>
  <c r="A965" i="14"/>
  <c r="A607" i="17"/>
  <c r="A697" i="16"/>
  <c r="A694" i="16"/>
  <c r="A960" i="14"/>
  <c r="A963" i="14"/>
  <c r="A186" i="11"/>
  <c r="A608" i="17"/>
  <c r="A177" i="11"/>
  <c r="A578" i="17"/>
  <c r="A695" i="16"/>
  <c r="A698" i="16"/>
  <c r="A962" i="14"/>
  <c r="A964" i="14"/>
  <c r="A961" i="14"/>
  <c r="A699" i="16"/>
  <c r="A696" i="16"/>
  <c r="A609" i="17"/>
  <c r="A576" i="17"/>
  <c r="A918" i="14"/>
  <c r="A919" i="14"/>
  <c r="A650" i="16"/>
  <c r="A651" i="16"/>
  <c r="A916" i="14"/>
  <c r="A176" i="11"/>
  <c r="A577" i="17"/>
  <c r="A652" i="16"/>
  <c r="A575" i="17"/>
  <c r="A920" i="14"/>
  <c r="A653" i="16"/>
  <c r="A574" i="17"/>
  <c r="A917" i="14"/>
  <c r="A413" i="11"/>
  <c r="B414" i="11" s="1"/>
  <c r="A2048" i="14"/>
  <c r="A1436" i="16"/>
  <c r="A2045" i="14"/>
  <c r="A423" i="11"/>
  <c r="A1326" i="17"/>
  <c r="A2049" i="14"/>
  <c r="A2046" i="14"/>
  <c r="A1327" i="17"/>
  <c r="A1437" i="16"/>
  <c r="A1439" i="16"/>
  <c r="A2047" i="14"/>
  <c r="A2050" i="14"/>
  <c r="A412" i="11"/>
  <c r="A1466" i="16"/>
  <c r="A1328" i="17"/>
  <c r="B1329" i="17" s="1"/>
  <c r="A1438" i="16"/>
  <c r="A2051" i="14"/>
  <c r="B2052" i="14" s="1"/>
  <c r="B2053" i="14" s="1"/>
  <c r="A2086" i="14"/>
  <c r="A1352" i="17"/>
  <c r="A2087" i="14"/>
  <c r="A1349" i="17"/>
  <c r="A424" i="11"/>
  <c r="A2088" i="14"/>
  <c r="A1465" i="16"/>
  <c r="A1351" i="17"/>
  <c r="A1350" i="17"/>
  <c r="A753" i="14"/>
  <c r="A141" i="11"/>
  <c r="A1467" i="16"/>
  <c r="A2089" i="14"/>
  <c r="A2090" i="14"/>
  <c r="A1353" i="17"/>
  <c r="A466" i="17"/>
  <c r="A750" i="14"/>
  <c r="A469" i="17"/>
  <c r="A751" i="14"/>
  <c r="A467" i="17"/>
  <c r="A1670" i="14"/>
  <c r="A754" i="14"/>
  <c r="B755" i="14" s="1"/>
  <c r="A470" i="17"/>
  <c r="A752" i="14"/>
  <c r="A468" i="17"/>
  <c r="A535" i="16"/>
  <c r="A470" i="16"/>
  <c r="A749" i="14"/>
  <c r="A536" i="16"/>
  <c r="A1675" i="14"/>
  <c r="A1676" i="14"/>
  <c r="A1674" i="14"/>
  <c r="A1105" i="17"/>
  <c r="A343" i="11"/>
  <c r="A117" i="15"/>
  <c r="A1163" i="16"/>
  <c r="A342" i="11"/>
  <c r="A1103" i="17"/>
  <c r="A1106" i="17"/>
  <c r="A1164" i="16"/>
  <c r="A1671" i="14"/>
  <c r="A1673" i="14"/>
  <c r="A1104" i="17"/>
  <c r="A1162" i="16"/>
  <c r="A1672" i="14"/>
  <c r="A142" i="17"/>
  <c r="A162" i="14"/>
  <c r="A143" i="16"/>
  <c r="A140" i="16"/>
  <c r="A160" i="14"/>
  <c r="A165" i="14"/>
  <c r="A163" i="14"/>
  <c r="A37" i="11"/>
  <c r="A143" i="17"/>
  <c r="A164" i="14"/>
  <c r="A38" i="11"/>
  <c r="A119" i="15"/>
  <c r="A161" i="14"/>
  <c r="A141" i="16"/>
  <c r="A144" i="17"/>
  <c r="A142" i="16"/>
  <c r="A118" i="15"/>
  <c r="A159" i="14"/>
  <c r="A434" i="14"/>
  <c r="A242" i="15"/>
  <c r="A245" i="15"/>
  <c r="A243" i="15"/>
  <c r="A260" i="17"/>
  <c r="A435" i="14"/>
  <c r="A246" i="15"/>
  <c r="A258" i="17"/>
  <c r="A432" i="14"/>
  <c r="A308" i="16"/>
  <c r="A88" i="11"/>
  <c r="A309" i="16"/>
  <c r="A306" i="16"/>
  <c r="A244" i="15"/>
  <c r="A241" i="15"/>
  <c r="A436" i="14"/>
  <c r="A433" i="14"/>
  <c r="A259" i="17"/>
  <c r="A307" i="16"/>
  <c r="A87" i="11"/>
  <c r="A431" i="14"/>
  <c r="A824" i="17"/>
  <c r="A897" i="16"/>
  <c r="A1279" i="14"/>
  <c r="A1274" i="14"/>
  <c r="A898" i="16"/>
  <c r="A989" i="17"/>
  <c r="A895" i="16"/>
  <c r="A822" i="17"/>
  <c r="A1275" i="14"/>
  <c r="A1277" i="14"/>
  <c r="A250" i="11"/>
  <c r="A249" i="11"/>
  <c r="A823" i="17"/>
  <c r="A1211" i="14"/>
  <c r="A896" i="16"/>
  <c r="A1278" i="14"/>
  <c r="A1276" i="14"/>
  <c r="A237" i="11"/>
  <c r="A782" i="17"/>
  <c r="A859" i="16"/>
  <c r="A1208" i="14"/>
  <c r="A1499" i="14"/>
  <c r="A238" i="11"/>
  <c r="B239" i="11" s="1"/>
  <c r="A783" i="17"/>
  <c r="A857" i="16"/>
  <c r="A860" i="16"/>
  <c r="B861" i="16" s="1"/>
  <c r="A1209" i="14"/>
  <c r="A1212" i="14"/>
  <c r="A1214" i="14"/>
  <c r="B1215" i="14" s="1"/>
  <c r="A784" i="17"/>
  <c r="A858" i="16"/>
  <c r="A1210" i="14"/>
  <c r="A1213" i="14"/>
  <c r="A304" i="11"/>
  <c r="B305" i="11" s="1"/>
  <c r="A1052" i="16"/>
  <c r="A1053" i="16"/>
  <c r="A1468" i="14"/>
  <c r="A986" i="17"/>
  <c r="A1501" i="14"/>
  <c r="A1498" i="14"/>
  <c r="A987" i="17"/>
  <c r="A303" i="11"/>
  <c r="A1500" i="14"/>
  <c r="A988" i="17"/>
  <c r="A1497" i="14"/>
  <c r="A296" i="11"/>
  <c r="A973" i="17"/>
  <c r="A1040" i="16"/>
  <c r="A1470" i="14"/>
  <c r="A974" i="17"/>
  <c r="A297" i="11"/>
  <c r="A1471" i="14"/>
  <c r="A1039" i="16"/>
  <c r="A975" i="17"/>
  <c r="A1473" i="14"/>
  <c r="A1404" i="14"/>
  <c r="A1469" i="14"/>
  <c r="A1472" i="14"/>
  <c r="A999" i="16"/>
  <c r="A1005" i="16"/>
  <c r="A1402" i="14"/>
  <c r="A922" i="17"/>
  <c r="A1002" i="16"/>
  <c r="A1006" i="16"/>
  <c r="A923" i="17"/>
  <c r="A1000" i="16"/>
  <c r="A279" i="11"/>
  <c r="A1400" i="14"/>
  <c r="A1403" i="14"/>
  <c r="A1003" i="16"/>
  <c r="A924" i="17"/>
  <c r="A1001" i="16"/>
  <c r="A1004" i="16"/>
  <c r="A1401" i="14"/>
  <c r="A985" i="17"/>
  <c r="A1050" i="16"/>
  <c r="A1051" i="16"/>
  <c r="A1490" i="14"/>
  <c r="A302" i="11"/>
  <c r="A1496" i="14"/>
  <c r="A1047" i="16"/>
  <c r="A1493" i="14"/>
  <c r="A1495" i="14"/>
  <c r="A983" i="17"/>
  <c r="A1048" i="16"/>
  <c r="A1494" i="14"/>
  <c r="A1492" i="14"/>
  <c r="A984" i="17"/>
  <c r="A1049" i="16"/>
  <c r="A1044" i="16"/>
  <c r="A982" i="17"/>
  <c r="A1487" i="14"/>
  <c r="A1045" i="16"/>
  <c r="A301" i="11"/>
  <c r="A1046" i="16"/>
  <c r="A1488" i="14"/>
  <c r="A980" i="17"/>
  <c r="A632" i="17"/>
  <c r="A981" i="17"/>
  <c r="A1489" i="14"/>
  <c r="A1491" i="14"/>
  <c r="A300" i="11"/>
  <c r="A713" i="16"/>
  <c r="A245" i="11"/>
  <c r="A630" i="17"/>
  <c r="A714" i="16"/>
  <c r="A992" i="14"/>
  <c r="A633" i="17"/>
  <c r="A991" i="14"/>
  <c r="A45" i="11"/>
  <c r="B46" i="11" s="1"/>
  <c r="A631" i="17"/>
  <c r="A628" i="17"/>
  <c r="A192" i="11"/>
  <c r="B193" i="11" s="1"/>
  <c r="A191" i="11"/>
  <c r="A715" i="16"/>
  <c r="B716" i="16" s="1"/>
  <c r="A990" i="14"/>
  <c r="A993" i="14"/>
  <c r="A634" i="17"/>
  <c r="A629" i="17"/>
  <c r="A994" i="14"/>
  <c r="A263" i="11"/>
  <c r="A104" i="17"/>
  <c r="A102" i="17"/>
  <c r="A366" i="11"/>
  <c r="A131" i="11"/>
  <c r="A365" i="11"/>
  <c r="A130" i="11"/>
  <c r="A319" i="11"/>
  <c r="A94" i="11"/>
  <c r="A318" i="11"/>
  <c r="A93" i="11"/>
  <c r="A264" i="11"/>
  <c r="A56" i="11"/>
  <c r="A246" i="11"/>
  <c r="A34" i="11"/>
  <c r="A229" i="11"/>
  <c r="A420" i="11"/>
  <c r="A244" i="11"/>
  <c r="A32" i="11"/>
  <c r="A260" i="11"/>
  <c r="A51" i="11"/>
  <c r="A226" i="11"/>
  <c r="A353" i="11"/>
  <c r="A224" i="11"/>
  <c r="A113" i="11"/>
  <c r="A285" i="11"/>
  <c r="A67" i="11"/>
  <c r="A107" i="16"/>
  <c r="A350" i="11"/>
  <c r="A116" i="11"/>
  <c r="A347" i="11"/>
  <c r="A115" i="11"/>
  <c r="A287" i="11"/>
  <c r="A74" i="11"/>
  <c r="A286" i="11"/>
  <c r="A73" i="11"/>
  <c r="A247" i="11"/>
  <c r="A35" i="11"/>
  <c r="A230" i="11"/>
  <c r="A209" i="11"/>
  <c r="A216" i="11"/>
  <c r="A292" i="11"/>
  <c r="A228" i="11"/>
  <c r="A390" i="11"/>
  <c r="A243" i="11"/>
  <c r="A31" i="11"/>
  <c r="A210" i="11"/>
  <c r="A63" i="11"/>
  <c r="A208" i="11"/>
  <c r="A151" i="11"/>
  <c r="A55" i="11"/>
  <c r="A119" i="14"/>
  <c r="A117" i="14"/>
  <c r="A326" i="11"/>
  <c r="A96" i="11"/>
  <c r="A320" i="11"/>
  <c r="A95" i="11"/>
  <c r="A269" i="11"/>
  <c r="A58" i="11"/>
  <c r="A265" i="11"/>
  <c r="A57" i="11"/>
  <c r="A231" i="11"/>
  <c r="A118" i="11"/>
  <c r="A217" i="11"/>
  <c r="A426" i="11"/>
  <c r="A201" i="11"/>
  <c r="A133" i="11"/>
  <c r="A215" i="11"/>
  <c r="A255" i="11"/>
  <c r="A227" i="11"/>
  <c r="A421" i="11"/>
  <c r="A195" i="11"/>
  <c r="A419" i="11"/>
  <c r="A190" i="11"/>
  <c r="A33" i="11"/>
  <c r="A98" i="15"/>
  <c r="A108" i="16"/>
  <c r="A290" i="11"/>
  <c r="A76" i="11"/>
  <c r="A289" i="11"/>
  <c r="A75" i="11"/>
  <c r="A251" i="11"/>
  <c r="A42" i="11"/>
  <c r="A248" i="11"/>
  <c r="B249" i="11" s="1"/>
  <c r="A36" i="11"/>
  <c r="A218" i="11"/>
  <c r="A427" i="11"/>
  <c r="B428" i="11" s="1"/>
  <c r="A202" i="11"/>
  <c r="A409" i="11"/>
  <c r="A180" i="11"/>
  <c r="A425" i="11"/>
  <c r="A200" i="11"/>
  <c r="A194" i="11"/>
  <c r="A214" i="11"/>
  <c r="A405" i="11"/>
  <c r="A174" i="11"/>
  <c r="A402" i="11"/>
  <c r="A170" i="11"/>
  <c r="A341" i="11"/>
  <c r="A52" i="11"/>
  <c r="A106" i="17"/>
  <c r="A103" i="17"/>
  <c r="A271" i="11"/>
  <c r="A61" i="11"/>
  <c r="A270" i="11"/>
  <c r="A60" i="11"/>
  <c r="A233" i="11"/>
  <c r="A372" i="11"/>
  <c r="B373" i="11" s="1"/>
  <c r="A232" i="11"/>
  <c r="A98" i="11"/>
  <c r="A203" i="11"/>
  <c r="A410" i="11"/>
  <c r="A181" i="11"/>
  <c r="A394" i="11"/>
  <c r="A160" i="11"/>
  <c r="A408" i="11"/>
  <c r="A179" i="11"/>
  <c r="A422" i="11"/>
  <c r="A196" i="11"/>
  <c r="A391" i="11"/>
  <c r="A157" i="11"/>
  <c r="A389" i="11"/>
  <c r="A155" i="11"/>
  <c r="A387" i="11"/>
  <c r="A49" i="11"/>
  <c r="A105" i="17"/>
  <c r="A109" i="16"/>
  <c r="A253" i="11"/>
  <c r="A44" i="11"/>
  <c r="A252" i="11"/>
  <c r="A43" i="11"/>
  <c r="A221" i="11"/>
  <c r="A240" i="11"/>
  <c r="A220" i="11"/>
  <c r="A411" i="11"/>
  <c r="A183" i="11"/>
  <c r="A395" i="11"/>
  <c r="A161" i="11"/>
  <c r="A378" i="11"/>
  <c r="A143" i="11"/>
  <c r="A393" i="11"/>
  <c r="A159" i="11"/>
  <c r="A406" i="11"/>
  <c r="B407" i="11" s="1"/>
  <c r="A175" i="11"/>
  <c r="A374" i="11"/>
  <c r="A138" i="11"/>
  <c r="A369" i="11"/>
  <c r="A132" i="11"/>
  <c r="A236" i="11"/>
  <c r="A26" i="11"/>
  <c r="A118" i="14"/>
  <c r="A235" i="11"/>
  <c r="A403" i="11"/>
  <c r="A234" i="11"/>
  <c r="A225" i="11"/>
  <c r="A205" i="11"/>
  <c r="A171" i="11"/>
  <c r="A204" i="11"/>
  <c r="A396" i="11"/>
  <c r="A162" i="11"/>
  <c r="A379" i="11"/>
  <c r="A144" i="11"/>
  <c r="A358" i="11"/>
  <c r="A124" i="11"/>
  <c r="A377" i="11"/>
  <c r="A140" i="11"/>
  <c r="A392" i="11"/>
  <c r="A158" i="11"/>
  <c r="A354" i="11"/>
  <c r="A119" i="11"/>
  <c r="B120" i="11" s="1"/>
  <c r="A352" i="11"/>
  <c r="A117" i="11"/>
  <c r="A154" i="11"/>
  <c r="A277" i="11"/>
  <c r="A328" i="11"/>
  <c r="A223" i="11"/>
  <c r="A275" i="11"/>
  <c r="A222" i="11"/>
  <c r="A416" i="11"/>
  <c r="A185" i="11"/>
  <c r="A415" i="11"/>
  <c r="A184" i="11"/>
  <c r="A380" i="11"/>
  <c r="A147" i="11"/>
  <c r="A359" i="11"/>
  <c r="A125" i="11"/>
  <c r="A335" i="11"/>
  <c r="A107" i="11"/>
  <c r="A357" i="11"/>
  <c r="A123" i="11"/>
  <c r="A375" i="11"/>
  <c r="B376" i="11" s="1"/>
  <c r="A139" i="11"/>
  <c r="A332" i="11"/>
  <c r="A102" i="11"/>
  <c r="A327" i="11"/>
  <c r="A97" i="11"/>
  <c r="A388" i="11"/>
  <c r="A261" i="11"/>
  <c r="A120" i="14"/>
  <c r="A78" i="11"/>
  <c r="A207" i="11"/>
  <c r="A156" i="11"/>
  <c r="A206" i="11"/>
  <c r="A398" i="11"/>
  <c r="A167" i="11"/>
  <c r="A397" i="11"/>
  <c r="A166" i="11"/>
  <c r="A360" i="11"/>
  <c r="A126" i="11"/>
  <c r="A339" i="11"/>
  <c r="A108" i="11"/>
  <c r="A299" i="11"/>
  <c r="A84" i="11"/>
  <c r="A334" i="11"/>
  <c r="A104" i="11"/>
  <c r="B105" i="11" s="1"/>
  <c r="A355" i="11"/>
  <c r="A121" i="11"/>
  <c r="A293" i="11"/>
  <c r="A79" i="11"/>
  <c r="B80" i="11" s="1"/>
  <c r="A291" i="11"/>
  <c r="A77" i="11"/>
  <c r="A346" i="11"/>
  <c r="A72" i="11"/>
  <c r="A242" i="11"/>
  <c r="A107" i="17"/>
  <c r="A418" i="11"/>
  <c r="A189" i="11"/>
  <c r="A417" i="11"/>
  <c r="A188" i="11"/>
  <c r="A386" i="11"/>
  <c r="A150" i="11"/>
  <c r="A385" i="11"/>
  <c r="A149" i="11"/>
  <c r="A340" i="11"/>
  <c r="A109" i="11"/>
  <c r="B110" i="11" s="1"/>
  <c r="A316" i="11"/>
  <c r="A85" i="11"/>
  <c r="A283" i="11"/>
  <c r="A69" i="11"/>
  <c r="A295" i="11"/>
  <c r="A83" i="11"/>
  <c r="A333" i="11"/>
  <c r="A103" i="11"/>
  <c r="A276" i="11"/>
  <c r="A64" i="11"/>
  <c r="A272" i="11"/>
  <c r="B273" i="11" s="1"/>
  <c r="A62" i="11"/>
  <c r="A108" i="17"/>
  <c r="A112" i="11"/>
  <c r="A97" i="15"/>
  <c r="A116" i="14"/>
  <c r="A400" i="11"/>
  <c r="A169" i="11"/>
  <c r="A399" i="11"/>
  <c r="A168" i="11"/>
  <c r="A364" i="11"/>
  <c r="A128" i="11"/>
  <c r="A361" i="11"/>
  <c r="A127" i="11"/>
  <c r="A317" i="11"/>
  <c r="A86" i="11"/>
  <c r="A284" i="11"/>
  <c r="A70" i="11"/>
  <c r="A262" i="11"/>
  <c r="A54" i="11"/>
  <c r="A278" i="11"/>
  <c r="A68" i="11"/>
  <c r="A294" i="11"/>
  <c r="A82" i="11"/>
  <c r="A257" i="11"/>
  <c r="A50" i="11"/>
  <c r="A254" i="11"/>
  <c r="A1376" i="16"/>
  <c r="A1975" i="14"/>
  <c r="A1375" i="16"/>
  <c r="A1971" i="14"/>
  <c r="A1285" i="17"/>
  <c r="A1972" i="14"/>
  <c r="A1374" i="16"/>
  <c r="A1373" i="16"/>
  <c r="A1283" i="17"/>
  <c r="A1284" i="17"/>
  <c r="A1974" i="14"/>
  <c r="A1977" i="14"/>
  <c r="A1976" i="14"/>
  <c r="A1378" i="16"/>
  <c r="B1379" i="16" s="1"/>
  <c r="B1380" i="16" s="1"/>
  <c r="A1377" i="16"/>
  <c r="A1973" i="14"/>
  <c r="A1286" i="17"/>
  <c r="A1250" i="17"/>
  <c r="A851" i="14"/>
  <c r="A1916" i="14"/>
  <c r="A1913" i="14"/>
  <c r="A1329" i="16"/>
  <c r="A1248" i="17"/>
  <c r="A1917" i="14"/>
  <c r="A1914" i="14"/>
  <c r="A1911" i="14"/>
  <c r="A1328" i="16"/>
  <c r="A1251" i="17"/>
  <c r="A1249" i="17"/>
  <c r="A1327" i="16"/>
  <c r="A1915" i="14"/>
  <c r="A1912" i="14"/>
  <c r="A525" i="17"/>
  <c r="A593" i="16"/>
  <c r="A1078" i="17"/>
  <c r="A849" i="14"/>
  <c r="A852" i="14"/>
  <c r="A854" i="14"/>
  <c r="B855" i="14" s="1"/>
  <c r="A594" i="16"/>
  <c r="A526" i="17"/>
  <c r="A850" i="14"/>
  <c r="A592" i="16"/>
  <c r="A524" i="17"/>
  <c r="A595" i="16"/>
  <c r="A853" i="14"/>
  <c r="A1140" i="16"/>
  <c r="A1074" i="17"/>
  <c r="A1077" i="17"/>
  <c r="A1143" i="16"/>
  <c r="A1644" i="14"/>
  <c r="A1072" i="17"/>
  <c r="A1075" i="17"/>
  <c r="A548" i="14"/>
  <c r="A1141" i="16"/>
  <c r="A1144" i="16"/>
  <c r="A1642" i="14"/>
  <c r="A1645" i="14"/>
  <c r="A1073" i="17"/>
  <c r="A1076" i="17"/>
  <c r="A1079" i="17"/>
  <c r="A1142" i="16"/>
  <c r="A1643" i="14"/>
  <c r="A1646" i="14"/>
  <c r="A353" i="17"/>
  <c r="A555" i="14"/>
  <c r="A403" i="16"/>
  <c r="A549" i="14"/>
  <c r="A298" i="15"/>
  <c r="A550" i="14"/>
  <c r="A299" i="15"/>
  <c r="A551" i="14"/>
  <c r="A553" i="14"/>
  <c r="A547" i="14"/>
  <c r="A552" i="14"/>
  <c r="A554" i="14"/>
  <c r="A1433" i="14"/>
  <c r="A1023" i="16"/>
  <c r="A1022" i="16"/>
  <c r="A630" i="16"/>
  <c r="B631" i="16" s="1"/>
  <c r="A1435" i="14"/>
  <c r="A943" i="17"/>
  <c r="A941" i="17"/>
  <c r="A1434" i="14"/>
  <c r="A942" i="17"/>
  <c r="A1432" i="14"/>
  <c r="A1436" i="14"/>
  <c r="A551" i="17"/>
  <c r="A892" i="14"/>
  <c r="A626" i="16"/>
  <c r="A895" i="14"/>
  <c r="A893" i="14"/>
  <c r="A625" i="16"/>
  <c r="A60" i="15"/>
  <c r="A628" i="16"/>
  <c r="A553" i="17"/>
  <c r="A550" i="17"/>
  <c r="A552" i="17"/>
  <c r="A894" i="14"/>
  <c r="A891" i="14"/>
  <c r="A629" i="16"/>
  <c r="A627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5" i="16"/>
  <c r="A384" i="14"/>
  <c r="A232" i="17"/>
  <c r="A276" i="16"/>
  <c r="A274" i="16"/>
  <c r="A382" i="14"/>
  <c r="A386" i="14"/>
  <c r="A387" i="14"/>
  <c r="A385" i="14"/>
  <c r="A233" i="17"/>
  <c r="A273" i="16"/>
  <c r="A388" i="14"/>
  <c r="A206" i="15"/>
  <c r="A234" i="17"/>
  <c r="A231" i="17"/>
  <c r="A383" i="14"/>
  <c r="A395" i="17"/>
  <c r="A464" i="16"/>
  <c r="A652" i="14"/>
  <c r="A650" i="14"/>
  <c r="A465" i="16"/>
  <c r="A653" i="14"/>
  <c r="A651" i="14"/>
  <c r="A394" i="17"/>
  <c r="A393" i="17"/>
  <c r="A654" i="14"/>
  <c r="A349" i="16"/>
  <c r="A276" i="15"/>
  <c r="A483" i="14"/>
  <c r="A298" i="17"/>
  <c r="A486" i="14"/>
  <c r="A302" i="17"/>
  <c r="A346" i="16"/>
  <c r="A350" i="16"/>
  <c r="A300" i="17"/>
  <c r="A277" i="15"/>
  <c r="A484" i="14"/>
  <c r="A482" i="14"/>
  <c r="A348" i="16"/>
  <c r="A347" i="16"/>
  <c r="A299" i="17"/>
  <c r="A297" i="17"/>
  <c r="A481" i="14"/>
  <c r="A301" i="17"/>
  <c r="A303" i="17"/>
  <c r="A485" i="14"/>
  <c r="A1767" i="14"/>
  <c r="A1250" i="16"/>
  <c r="A1247" i="16"/>
  <c r="A1248" i="16"/>
  <c r="A1766" i="14"/>
  <c r="A1245" i="16"/>
  <c r="A1768" i="14"/>
  <c r="A1160" i="17"/>
  <c r="A416" i="17"/>
  <c r="A1252" i="16"/>
  <c r="A1249" i="16"/>
  <c r="A1771" i="14"/>
  <c r="A1246" i="16"/>
  <c r="A1251" i="16"/>
  <c r="A1769" i="14"/>
  <c r="A1770" i="14"/>
  <c r="A1159" i="17"/>
  <c r="A1158" i="17"/>
  <c r="A2028" i="14"/>
  <c r="A675" i="14"/>
  <c r="A418" i="17"/>
  <c r="A483" i="16"/>
  <c r="A414" i="17"/>
  <c r="A677" i="14"/>
  <c r="A484" i="16"/>
  <c r="B485" i="16" s="1"/>
  <c r="A673" i="14"/>
  <c r="A417" i="17"/>
  <c r="A419" i="17"/>
  <c r="A415" i="17"/>
  <c r="A676" i="14"/>
  <c r="A678" i="14"/>
  <c r="A413" i="17"/>
  <c r="A674" i="14"/>
  <c r="A482" i="16"/>
  <c r="A481" i="16"/>
  <c r="A2032" i="14"/>
  <c r="A1319" i="17"/>
  <c r="A1423" i="16"/>
  <c r="A2026" i="14"/>
  <c r="A2027" i="14"/>
  <c r="A2029" i="14"/>
  <c r="A2025" i="14"/>
  <c r="A2031" i="14"/>
  <c r="A2030" i="14"/>
  <c r="A752" i="16"/>
  <c r="A972" i="16"/>
  <c r="B973" i="16" s="1"/>
  <c r="A1036" i="14"/>
  <c r="A753" i="16"/>
  <c r="A1035" i="14"/>
  <c r="A1039" i="14"/>
  <c r="A663" i="17"/>
  <c r="A1370" i="14"/>
  <c r="A1037" i="14"/>
  <c r="A662" i="17"/>
  <c r="A1038" i="14"/>
  <c r="A664" i="17"/>
  <c r="A1371" i="14"/>
  <c r="A896" i="17"/>
  <c r="A1373" i="14"/>
  <c r="A898" i="17"/>
  <c r="A1343" i="14"/>
  <c r="A970" i="16"/>
  <c r="A897" i="17"/>
  <c r="A1372" i="14"/>
  <c r="A971" i="16"/>
  <c r="A1374" i="14"/>
  <c r="B1375" i="14" s="1"/>
  <c r="A895" i="17"/>
  <c r="A894" i="17"/>
  <c r="A865" i="17"/>
  <c r="A866" i="17"/>
  <c r="A1340" i="14"/>
  <c r="A946" i="16"/>
  <c r="A947" i="16"/>
  <c r="A867" i="17"/>
  <c r="A944" i="16"/>
  <c r="A1341" i="14"/>
  <c r="A945" i="16"/>
  <c r="A1342" i="14"/>
  <c r="A948" i="16"/>
  <c r="A943" i="16"/>
  <c r="A1339" i="14"/>
  <c r="A939" i="17"/>
  <c r="A1020" i="16"/>
  <c r="A1428" i="14"/>
  <c r="A1429" i="14"/>
  <c r="A1430" i="14"/>
  <c r="A940" i="17"/>
  <c r="A1021" i="16"/>
  <c r="A1431" i="14"/>
  <c r="A938" i="17"/>
  <c r="A1427" i="14"/>
  <c r="A998" i="16"/>
  <c r="A921" i="17"/>
  <c r="B922" i="17" s="1"/>
  <c r="A1396" i="14"/>
  <c r="A919" i="17"/>
  <c r="A1399" i="14"/>
  <c r="B1400" i="14" s="1"/>
  <c r="A1397" i="14"/>
  <c r="A995" i="16"/>
  <c r="A1395" i="14"/>
  <c r="A920" i="17"/>
  <c r="A996" i="16"/>
  <c r="A994" i="16"/>
  <c r="A1398" i="14"/>
  <c r="A997" i="16"/>
  <c r="A176" i="15"/>
  <c r="A173" i="15"/>
  <c r="A191" i="17"/>
  <c r="A321" i="14"/>
  <c r="A322" i="14"/>
  <c r="A178" i="15"/>
  <c r="B179" i="15" s="1"/>
  <c r="A174" i="15"/>
  <c r="A194" i="17"/>
  <c r="A217" i="16"/>
  <c r="A171" i="15"/>
  <c r="A192" i="17"/>
  <c r="A177" i="15"/>
  <c r="A323" i="14"/>
  <c r="A325" i="14"/>
  <c r="A175" i="15"/>
  <c r="A320" i="14"/>
  <c r="A666" i="16"/>
  <c r="A172" i="15"/>
  <c r="A193" i="17"/>
  <c r="A214" i="16"/>
  <c r="A216" i="16"/>
  <c r="A324" i="14"/>
  <c r="A215" i="16"/>
  <c r="A590" i="17"/>
  <c r="A934" i="14"/>
  <c r="A667" i="16"/>
  <c r="A591" i="17"/>
  <c r="A932" i="14"/>
  <c r="A668" i="16"/>
  <c r="A935" i="14"/>
  <c r="A664" i="16"/>
  <c r="A589" i="17"/>
  <c r="A931" i="14"/>
  <c r="A933" i="14"/>
  <c r="A665" i="16"/>
  <c r="A1803" i="14"/>
  <c r="A1202" i="16"/>
  <c r="A1176" i="17"/>
  <c r="A1282" i="16"/>
  <c r="A1800" i="14"/>
  <c r="A1798" i="14"/>
  <c r="A1801" i="14"/>
  <c r="A1796" i="14"/>
  <c r="A1179" i="17"/>
  <c r="A1280" i="16"/>
  <c r="A1177" i="17"/>
  <c r="A1802" i="14"/>
  <c r="A1799" i="14"/>
  <c r="A1281" i="16"/>
  <c r="A1797" i="14"/>
  <c r="A1178" i="17"/>
  <c r="A1198" i="16"/>
  <c r="A1199" i="16"/>
  <c r="A1141" i="17"/>
  <c r="A1735" i="14"/>
  <c r="A1737" i="14"/>
  <c r="A1200" i="16"/>
  <c r="A1142" i="17"/>
  <c r="A1140" i="17"/>
  <c r="A1738" i="14"/>
  <c r="A1201" i="16"/>
  <c r="A1197" i="16"/>
  <c r="A1736" i="14"/>
  <c r="A1739" i="14"/>
  <c r="A649" i="17"/>
  <c r="A210" i="14"/>
  <c r="A154" i="17"/>
  <c r="A129" i="15"/>
  <c r="A156" i="16"/>
  <c r="A205" i="14"/>
  <c r="A206" i="14"/>
  <c r="A207" i="14"/>
  <c r="A208" i="14"/>
  <c r="A209" i="14"/>
  <c r="A212" i="14"/>
  <c r="A211" i="14"/>
  <c r="A651" i="17"/>
  <c r="A1014" i="14"/>
  <c r="A731" i="16"/>
  <c r="A733" i="16"/>
  <c r="A1016" i="14"/>
  <c r="A650" i="17"/>
  <c r="A1018" i="14"/>
  <c r="A732" i="16"/>
  <c r="A735" i="16"/>
  <c r="A730" i="16"/>
  <c r="A734" i="16"/>
  <c r="A1017" i="14"/>
  <c r="A1015" i="14"/>
  <c r="A736" i="16"/>
  <c r="A1882" i="14"/>
  <c r="A1454" i="16"/>
  <c r="A2069" i="14"/>
  <c r="A1317" i="16"/>
  <c r="B1318" i="16" s="1"/>
  <c r="A1234" i="17"/>
  <c r="B1235" i="17" s="1"/>
  <c r="A1885" i="14"/>
  <c r="A1883" i="14"/>
  <c r="A1232" i="17"/>
  <c r="A1316" i="16"/>
  <c r="A1231" i="17"/>
  <c r="A1881" i="14"/>
  <c r="A1884" i="14"/>
  <c r="A1880" i="14"/>
  <c r="A1233" i="17"/>
  <c r="A1339" i="17"/>
  <c r="A2074" i="14"/>
  <c r="A1458" i="16"/>
  <c r="A1456" i="16"/>
  <c r="A2071" i="14"/>
  <c r="A1340" i="17"/>
  <c r="A2072" i="14"/>
  <c r="A583" i="14"/>
  <c r="A1453" i="16"/>
  <c r="A2070" i="14"/>
  <c r="A581" i="14"/>
  <c r="A2073" i="14"/>
  <c r="A1457" i="16"/>
  <c r="A1455" i="16"/>
  <c r="A413" i="16"/>
  <c r="A579" i="14"/>
  <c r="A584" i="14"/>
  <c r="A416" i="16"/>
  <c r="A359" i="17"/>
  <c r="A417" i="16"/>
  <c r="A414" i="16"/>
  <c r="A361" i="17"/>
  <c r="A580" i="14"/>
  <c r="A582" i="14"/>
  <c r="A306" i="15"/>
  <c r="A360" i="17"/>
  <c r="A412" i="16"/>
  <c r="A415" i="16"/>
  <c r="A307" i="15"/>
  <c r="A736" i="17"/>
  <c r="A1135" i="14"/>
  <c r="A1137" i="14"/>
  <c r="A737" i="17"/>
  <c r="A1133" i="14"/>
  <c r="A1139" i="14"/>
  <c r="A1136" i="14"/>
  <c r="A735" i="17"/>
  <c r="A814" i="16"/>
  <c r="A1134" i="14"/>
  <c r="A1943" i="14"/>
  <c r="A1138" i="14"/>
  <c r="A813" i="16"/>
  <c r="A1942" i="14"/>
  <c r="A1342" i="16"/>
  <c r="A1266" i="17"/>
  <c r="A1343" i="16"/>
  <c r="A1268" i="17"/>
  <c r="A1945" i="14"/>
  <c r="A1937" i="14"/>
  <c r="A1269" i="17"/>
  <c r="A1267" i="17"/>
  <c r="A1344" i="16"/>
  <c r="A1946" i="14"/>
  <c r="A1944" i="14"/>
  <c r="A1341" i="16"/>
  <c r="A1345" i="16"/>
  <c r="A1033" i="16"/>
  <c r="A1339" i="16"/>
  <c r="A1263" i="17"/>
  <c r="A1335" i="16"/>
  <c r="A1337" i="16"/>
  <c r="A1264" i="17"/>
  <c r="A1936" i="14"/>
  <c r="A1941" i="14"/>
  <c r="A1939" i="14"/>
  <c r="A1265" i="17"/>
  <c r="A1336" i="16"/>
  <c r="A1338" i="16"/>
  <c r="A1340" i="16"/>
  <c r="A1938" i="14"/>
  <c r="A1940" i="14"/>
  <c r="A961" i="17"/>
  <c r="A965" i="17"/>
  <c r="A958" i="17"/>
  <c r="A1453" i="14"/>
  <c r="A1454" i="14"/>
  <c r="A517" i="14"/>
  <c r="A963" i="17"/>
  <c r="A966" i="17"/>
  <c r="A962" i="17"/>
  <c r="A1034" i="16"/>
  <c r="A1456" i="14"/>
  <c r="A959" i="17"/>
  <c r="A387" i="16"/>
  <c r="A964" i="17"/>
  <c r="A960" i="17"/>
  <c r="A518" i="14"/>
  <c r="A1455" i="14"/>
  <c r="A1457" i="14"/>
  <c r="A388" i="16"/>
  <c r="A383" i="16"/>
  <c r="A336" i="17"/>
  <c r="A337" i="17"/>
  <c r="A384" i="16"/>
  <c r="A515" i="14"/>
  <c r="A288" i="15"/>
  <c r="A338" i="17"/>
  <c r="A519" i="14"/>
  <c r="A386" i="16"/>
  <c r="A335" i="17"/>
  <c r="A516" i="14"/>
  <c r="A385" i="16"/>
  <c r="A289" i="15"/>
  <c r="A339" i="17"/>
  <c r="A1928" i="14"/>
  <c r="A1934" i="14"/>
  <c r="A1257" i="17"/>
  <c r="A1935" i="14"/>
  <c r="A1929" i="14"/>
  <c r="A1931" i="14"/>
  <c r="A1932" i="14"/>
  <c r="A1262" i="17"/>
  <c r="A1334" i="16"/>
  <c r="A1930" i="14"/>
  <c r="A1933" i="14"/>
  <c r="A1922" i="14"/>
  <c r="A1256" i="17"/>
  <c r="A1919" i="14"/>
  <c r="A1920" i="14"/>
  <c r="A1254" i="17"/>
  <c r="A1918" i="14"/>
  <c r="A1331" i="16"/>
  <c r="A1921" i="14"/>
  <c r="A1258" i="17"/>
  <c r="A437" i="17"/>
  <c r="A1255" i="17"/>
  <c r="A1252" i="17"/>
  <c r="A1253" i="17"/>
  <c r="A1330" i="16"/>
  <c r="A508" i="16"/>
  <c r="A705" i="14"/>
  <c r="A505" i="16"/>
  <c r="A509" i="16"/>
  <c r="A708" i="14"/>
  <c r="A438" i="17"/>
  <c r="A506" i="16"/>
  <c r="A510" i="16"/>
  <c r="A710" i="14"/>
  <c r="A706" i="14"/>
  <c r="A709" i="14"/>
  <c r="A511" i="16"/>
  <c r="A439" i="17"/>
  <c r="A507" i="16"/>
  <c r="A707" i="14"/>
  <c r="A956" i="14"/>
  <c r="A955" i="14"/>
  <c r="A958" i="14"/>
  <c r="A690" i="16"/>
  <c r="A603" i="17"/>
  <c r="A693" i="16"/>
  <c r="A953" i="14"/>
  <c r="A606" i="17"/>
  <c r="A604" i="17"/>
  <c r="A602" i="17"/>
  <c r="A845" i="14"/>
  <c r="A691" i="16"/>
  <c r="A954" i="14"/>
  <c r="A689" i="16"/>
  <c r="A959" i="14"/>
  <c r="A692" i="16"/>
  <c r="A957" i="14"/>
  <c r="A605" i="17"/>
  <c r="A847" i="14"/>
  <c r="A844" i="14"/>
  <c r="A523" i="17"/>
  <c r="A848" i="14"/>
  <c r="A590" i="16"/>
  <c r="A1324" i="16"/>
  <c r="A846" i="14"/>
  <c r="A843" i="14"/>
  <c r="A521" i="17"/>
  <c r="A591" i="16"/>
  <c r="A588" i="16"/>
  <c r="A522" i="17"/>
  <c r="A589" i="16"/>
  <c r="A1907" i="14"/>
  <c r="A1326" i="16"/>
  <c r="A1325" i="16"/>
  <c r="A1244" i="17"/>
  <c r="A1246" i="17"/>
  <c r="A1908" i="14"/>
  <c r="A1910" i="14"/>
  <c r="A1905" i="14"/>
  <c r="A1245" i="17"/>
  <c r="A1247" i="17"/>
  <c r="A1906" i="14"/>
  <c r="A1909" i="14"/>
  <c r="A1351" i="16"/>
  <c r="A1951" i="14"/>
  <c r="A1347" i="16"/>
  <c r="A1272" i="17"/>
  <c r="A1270" i="17"/>
  <c r="A1949" i="14"/>
  <c r="A1348" i="16"/>
  <c r="A1273" i="17"/>
  <c r="A1947" i="14"/>
  <c r="A1349" i="16"/>
  <c r="A1950" i="14"/>
  <c r="A1271" i="17"/>
  <c r="A1352" i="16"/>
  <c r="A1350" i="16"/>
  <c r="A1346" i="16"/>
  <c r="A1948" i="14"/>
  <c r="A1333" i="16"/>
  <c r="A1923" i="14"/>
  <c r="A1925" i="14"/>
  <c r="A1926" i="14"/>
  <c r="A1259" i="17"/>
  <c r="A1261" i="17"/>
  <c r="A1924" i="14"/>
  <c r="A1332" i="16"/>
  <c r="A1260" i="17"/>
  <c r="A1927" i="14"/>
  <c r="B1928" i="14" s="1"/>
  <c r="A1611" i="14"/>
  <c r="A1109" i="16"/>
  <c r="A1045" i="17"/>
  <c r="A1610" i="14"/>
  <c r="A1046" i="17"/>
  <c r="A1047" i="17"/>
  <c r="A1110" i="16"/>
  <c r="A1613" i="14"/>
  <c r="A1612" i="14"/>
  <c r="A1609" i="14"/>
  <c r="A1111" i="16"/>
  <c r="A1108" i="16"/>
  <c r="A175" i="16"/>
  <c r="A1029" i="17"/>
  <c r="A1578" i="14"/>
  <c r="A1577" i="14"/>
  <c r="A1576" i="14"/>
  <c r="A1579" i="14"/>
  <c r="A1093" i="16"/>
  <c r="A1031" i="17"/>
  <c r="A1030" i="17"/>
  <c r="A1575" i="14"/>
  <c r="A1581" i="14"/>
  <c r="A1574" i="14"/>
  <c r="A1094" i="16"/>
  <c r="A1580" i="14"/>
  <c r="A257" i="14"/>
  <c r="A176" i="16"/>
  <c r="A139" i="15"/>
  <c r="A164" i="17"/>
  <c r="A255" i="14"/>
  <c r="A140" i="15"/>
  <c r="A166" i="17"/>
  <c r="B167" i="17" s="1"/>
  <c r="A258" i="14"/>
  <c r="A165" i="17"/>
  <c r="A254" i="14"/>
  <c r="A174" i="16"/>
  <c r="A259" i="14"/>
  <c r="A256" i="14"/>
  <c r="A378" i="14"/>
  <c r="A379" i="14"/>
  <c r="A227" i="17"/>
  <c r="A271" i="16"/>
  <c r="A228" i="17"/>
  <c r="A375" i="14"/>
  <c r="A230" i="17"/>
  <c r="A381" i="14"/>
  <c r="A376" i="14"/>
  <c r="A205" i="15"/>
  <c r="A377" i="14"/>
  <c r="A229" i="17"/>
  <c r="A272" i="16"/>
  <c r="A380" i="14"/>
  <c r="A176" i="17"/>
  <c r="A293" i="14"/>
  <c r="A175" i="17"/>
  <c r="A294" i="14"/>
  <c r="A149" i="15"/>
  <c r="A195" i="16"/>
  <c r="A290" i="14"/>
  <c r="A194" i="16"/>
  <c r="A150" i="15"/>
  <c r="A292" i="14"/>
  <c r="A296" i="14"/>
  <c r="A289" i="14"/>
  <c r="A291" i="14"/>
  <c r="A196" i="16"/>
  <c r="A295" i="14"/>
  <c r="A351" i="14"/>
  <c r="A209" i="17"/>
  <c r="A245" i="16"/>
  <c r="A249" i="16"/>
  <c r="A198" i="15"/>
  <c r="B199" i="15" s="1"/>
  <c r="A211" i="17"/>
  <c r="A210" i="17"/>
  <c r="A243" i="16"/>
  <c r="A246" i="16"/>
  <c r="A347" i="14"/>
  <c r="A197" i="15"/>
  <c r="A349" i="14"/>
  <c r="A242" i="16"/>
  <c r="A244" i="16"/>
  <c r="A248" i="16"/>
  <c r="A348" i="14"/>
  <c r="A350" i="14"/>
  <c r="A247" i="16"/>
  <c r="A7" i="16"/>
  <c r="A1411" i="16"/>
  <c r="A1404" i="16"/>
  <c r="A1410" i="16"/>
  <c r="A2011" i="14"/>
  <c r="B2012" i="14" s="1"/>
  <c r="A1409" i="16"/>
  <c r="A1314" i="17"/>
  <c r="A1408" i="16"/>
  <c r="A1313" i="17"/>
  <c r="A2007" i="14"/>
  <c r="A1407" i="16"/>
  <c r="A1312" i="17"/>
  <c r="A2008" i="14"/>
  <c r="A1412" i="16"/>
  <c r="B1413" i="16" s="1"/>
  <c r="B1414" i="16" s="1"/>
  <c r="A1406" i="16"/>
  <c r="A2009" i="14"/>
  <c r="A1405" i="16"/>
  <c r="A2010" i="14"/>
  <c r="A6" i="14"/>
  <c r="A4" i="14"/>
  <c r="A5" i="14"/>
  <c r="A3" i="14"/>
  <c r="A886" i="14"/>
  <c r="A547" i="17"/>
  <c r="A887" i="14"/>
  <c r="A624" i="16"/>
  <c r="A623" i="16"/>
  <c r="A888" i="14"/>
  <c r="A545" i="17"/>
  <c r="A549" i="17"/>
  <c r="A885" i="14"/>
  <c r="A890" i="14"/>
  <c r="A621" i="16"/>
  <c r="A548" i="17"/>
  <c r="A546" i="17"/>
  <c r="A889" i="14"/>
  <c r="A622" i="16"/>
  <c r="A1368" i="16"/>
  <c r="A1281" i="17"/>
  <c r="A1966" i="14"/>
  <c r="A1969" i="14"/>
  <c r="A1372" i="16"/>
  <c r="A1282" i="17"/>
  <c r="A1369" i="16"/>
  <c r="A1964" i="14"/>
  <c r="A1967" i="14"/>
  <c r="A1970" i="14"/>
  <c r="A1280" i="17"/>
  <c r="A1367" i="16"/>
  <c r="A1370" i="16"/>
  <c r="A1965" i="14"/>
  <c r="A1968" i="14"/>
  <c r="A1371" i="16"/>
  <c r="A1069" i="17"/>
  <c r="A1639" i="14"/>
  <c r="A1067" i="17"/>
  <c r="A1139" i="16"/>
  <c r="A1136" i="16"/>
  <c r="A1070" i="17"/>
  <c r="A1637" i="14"/>
  <c r="A1065" i="17"/>
  <c r="A1640" i="14"/>
  <c r="A1137" i="16"/>
  <c r="A1068" i="17"/>
  <c r="A1071" i="17"/>
  <c r="A1135" i="16"/>
  <c r="A1638" i="14"/>
  <c r="A1066" i="17"/>
  <c r="A1138" i="16"/>
  <c r="A1641" i="14"/>
  <c r="A1032" i="14"/>
  <c r="A661" i="17"/>
  <c r="A1033" i="14"/>
  <c r="A662" i="16"/>
  <c r="A659" i="17"/>
  <c r="A750" i="16"/>
  <c r="A1031" i="14"/>
  <c r="A1034" i="14"/>
  <c r="A660" i="17"/>
  <c r="A751" i="16"/>
  <c r="A1030" i="14"/>
  <c r="A506" i="17"/>
  <c r="A494" i="17"/>
  <c r="A497" i="17"/>
  <c r="A806" i="14"/>
  <c r="A558" i="16"/>
  <c r="A496" i="17"/>
  <c r="A561" i="16"/>
  <c r="A816" i="14"/>
  <c r="A498" i="17"/>
  <c r="A818" i="14"/>
  <c r="A814" i="14"/>
  <c r="A801" i="14"/>
  <c r="A507" i="17"/>
  <c r="A808" i="14"/>
  <c r="A803" i="14"/>
  <c r="A805" i="14"/>
  <c r="A562" i="16"/>
  <c r="B563" i="16" s="1"/>
  <c r="A807" i="14"/>
  <c r="A569" i="16"/>
  <c r="A493" i="17"/>
  <c r="A800" i="14"/>
  <c r="A804" i="14"/>
  <c r="A499" i="17"/>
  <c r="A495" i="17"/>
  <c r="A802" i="14"/>
  <c r="A568" i="16"/>
  <c r="A560" i="16"/>
  <c r="A815" i="14"/>
  <c r="A567" i="16"/>
  <c r="A566" i="16"/>
  <c r="A817" i="14"/>
  <c r="A500" i="17"/>
  <c r="A559" i="16"/>
  <c r="A508" i="17"/>
  <c r="A430" i="14"/>
  <c r="A236" i="15"/>
  <c r="A255" i="17"/>
  <c r="A235" i="15"/>
  <c r="A457" i="14"/>
  <c r="A238" i="15"/>
  <c r="A257" i="17"/>
  <c r="A239" i="15"/>
  <c r="A305" i="16"/>
  <c r="A302" i="16"/>
  <c r="A256" i="17"/>
  <c r="A459" i="14"/>
  <c r="A427" i="14"/>
  <c r="A425" i="14"/>
  <c r="A460" i="14"/>
  <c r="A240" i="15"/>
  <c r="A429" i="14"/>
  <c r="A426" i="14"/>
  <c r="A304" i="16"/>
  <c r="A237" i="15"/>
  <c r="A461" i="14"/>
  <c r="A234" i="15"/>
  <c r="A303" i="16"/>
  <c r="A428" i="14"/>
  <c r="A456" i="14"/>
  <c r="A458" i="14"/>
  <c r="A95" i="15"/>
  <c r="A101" i="17"/>
  <c r="A96" i="17"/>
  <c r="A115" i="14"/>
  <c r="A98" i="17"/>
  <c r="A96" i="15"/>
  <c r="A112" i="14"/>
  <c r="A102" i="16"/>
  <c r="A99" i="17"/>
  <c r="A104" i="16"/>
  <c r="A113" i="14"/>
  <c r="A25" i="11"/>
  <c r="A106" i="16"/>
  <c r="A97" i="17"/>
  <c r="A100" i="17"/>
  <c r="A103" i="16"/>
  <c r="A111" i="14"/>
  <c r="A114" i="14"/>
  <c r="A105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3" i="11"/>
  <c r="A8" i="15"/>
  <c r="A21" i="14"/>
  <c r="A11" i="11"/>
  <c r="A19" i="14"/>
  <c r="A9" i="15"/>
  <c r="A22" i="14"/>
  <c r="A22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4" i="11"/>
  <c r="A13" i="11"/>
  <c r="A22" i="16"/>
  <c r="A21" i="16"/>
  <c r="A297" i="15"/>
  <c r="A539" i="14"/>
  <c r="A542" i="14"/>
  <c r="A541" i="14"/>
  <c r="A540" i="14"/>
  <c r="A538" i="14"/>
  <c r="A296" i="15"/>
  <c r="A546" i="14"/>
  <c r="A545" i="14"/>
  <c r="A402" i="16"/>
  <c r="B403" i="16" s="1"/>
  <c r="A544" i="14"/>
  <c r="A352" i="17"/>
  <c r="A543" i="14"/>
  <c r="A296" i="17"/>
  <c r="A275" i="15"/>
  <c r="A345" i="16"/>
  <c r="A479" i="14"/>
  <c r="A339" i="16"/>
  <c r="A474" i="14"/>
  <c r="A477" i="14"/>
  <c r="A294" i="17"/>
  <c r="A291" i="17"/>
  <c r="A344" i="16"/>
  <c r="A293" i="17"/>
  <c r="A274" i="15"/>
  <c r="A343" i="16"/>
  <c r="A478" i="14"/>
  <c r="A475" i="14"/>
  <c r="A341" i="16"/>
  <c r="A295" i="17"/>
  <c r="A292" i="17"/>
  <c r="A476" i="14"/>
  <c r="A340" i="16"/>
  <c r="A342" i="16"/>
  <c r="A480" i="14"/>
  <c r="A1874" i="14"/>
  <c r="A1314" i="16"/>
  <c r="A1875" i="14"/>
  <c r="A1879" i="14"/>
  <c r="A1315" i="16"/>
  <c r="A1876" i="14"/>
  <c r="A1877" i="14"/>
  <c r="A1228" i="17"/>
  <c r="A1878" i="14"/>
  <c r="A1230" i="17"/>
  <c r="A1229" i="17"/>
  <c r="A1764" i="14"/>
  <c r="A1762" i="14"/>
  <c r="A1237" i="16"/>
  <c r="A1763" i="14"/>
  <c r="A1244" i="16"/>
  <c r="A1761" i="14"/>
  <c r="A1239" i="16"/>
  <c r="A1242" i="16"/>
  <c r="A1157" i="17"/>
  <c r="B1158" i="17" s="1"/>
  <c r="A1243" i="16"/>
  <c r="A1238" i="16"/>
  <c r="A1765" i="14"/>
  <c r="A1236" i="16"/>
  <c r="A1241" i="16"/>
  <c r="A1156" i="17"/>
  <c r="A1155" i="17"/>
  <c r="A1240" i="16"/>
  <c r="A572" i="17"/>
  <c r="A646" i="16"/>
  <c r="A568" i="17"/>
  <c r="A915" i="14"/>
  <c r="A647" i="16"/>
  <c r="A911" i="14"/>
  <c r="A573" i="17"/>
  <c r="A570" i="17"/>
  <c r="A569" i="17"/>
  <c r="A913" i="14"/>
  <c r="A648" i="16"/>
  <c r="A571" i="17"/>
  <c r="A912" i="14"/>
  <c r="A914" i="14"/>
  <c r="A649" i="16"/>
  <c r="A972" i="17"/>
  <c r="B973" i="17" s="1"/>
  <c r="A1465" i="14"/>
  <c r="A1037" i="16"/>
  <c r="A971" i="17"/>
  <c r="A1467" i="14"/>
  <c r="A1464" i="14"/>
  <c r="A970" i="17"/>
  <c r="A1466" i="14"/>
  <c r="A1463" i="14"/>
  <c r="A1038" i="16"/>
  <c r="A114" i="15"/>
  <c r="A158" i="14"/>
  <c r="A115" i="15"/>
  <c r="A153" i="14"/>
  <c r="A141" i="17"/>
  <c r="A138" i="16"/>
  <c r="A139" i="17"/>
  <c r="A156" i="14"/>
  <c r="A116" i="15"/>
  <c r="A154" i="14"/>
  <c r="A136" i="16"/>
  <c r="A139" i="16"/>
  <c r="A140" i="17"/>
  <c r="A157" i="14"/>
  <c r="A152" i="14"/>
  <c r="A155" i="14"/>
  <c r="A137" i="16"/>
  <c r="A1695" i="14"/>
  <c r="A1181" i="16"/>
  <c r="A1696" i="14"/>
  <c r="A1183" i="16"/>
  <c r="B1184" i="16" s="1"/>
  <c r="A1697" i="14"/>
  <c r="A1121" i="17"/>
  <c r="A1119" i="17"/>
  <c r="A1698" i="14"/>
  <c r="A1122" i="17"/>
  <c r="A1182" i="16"/>
  <c r="A1700" i="14"/>
  <c r="A1180" i="16"/>
  <c r="A1120" i="17"/>
  <c r="A1179" i="16"/>
  <c r="A1699" i="14"/>
  <c r="A743" i="17"/>
  <c r="A1150" i="14"/>
  <c r="A781" i="17"/>
  <c r="B782" i="17" s="1"/>
  <c r="A817" i="16"/>
  <c r="A1147" i="14"/>
  <c r="A741" i="17"/>
  <c r="A1151" i="14"/>
  <c r="A1148" i="14"/>
  <c r="A742" i="17"/>
  <c r="A818" i="16"/>
  <c r="A1146" i="14"/>
  <c r="A1149" i="14"/>
  <c r="A1206" i="14"/>
  <c r="A779" i="17"/>
  <c r="A855" i="16"/>
  <c r="A852" i="16"/>
  <c r="A856" i="16"/>
  <c r="A1202" i="14"/>
  <c r="A850" i="16"/>
  <c r="A1207" i="14"/>
  <c r="A780" i="17"/>
  <c r="A1205" i="14"/>
  <c r="A853" i="16"/>
  <c r="A1203" i="14"/>
  <c r="A1204" i="14"/>
  <c r="A851" i="16"/>
  <c r="A854" i="16"/>
  <c r="A617" i="16"/>
  <c r="A543" i="17"/>
  <c r="A544" i="17"/>
  <c r="A878" i="14"/>
  <c r="A1432" i="16"/>
  <c r="A618" i="16"/>
  <c r="A880" i="14"/>
  <c r="A1433" i="16"/>
  <c r="A541" i="17"/>
  <c r="A619" i="16"/>
  <c r="A881" i="14"/>
  <c r="A883" i="14"/>
  <c r="A620" i="16"/>
  <c r="A542" i="17"/>
  <c r="A879" i="14"/>
  <c r="A882" i="14"/>
  <c r="A884" i="14"/>
  <c r="A839" i="14"/>
  <c r="A840" i="14"/>
  <c r="A520" i="17"/>
  <c r="A583" i="16"/>
  <c r="A518" i="17"/>
  <c r="A582" i="16"/>
  <c r="A838" i="14"/>
  <c r="A587" i="16"/>
  <c r="A841" i="14"/>
  <c r="A837" i="14"/>
  <c r="A586" i="16"/>
  <c r="A842" i="14"/>
  <c r="A585" i="16"/>
  <c r="A519" i="17"/>
  <c r="A584" i="16"/>
  <c r="A2044" i="14"/>
  <c r="A1325" i="17"/>
  <c r="A1334" i="14"/>
  <c r="A937" i="16"/>
  <c r="A2040" i="14"/>
  <c r="A1323" i="17"/>
  <c r="A1431" i="16"/>
  <c r="A1429" i="16"/>
  <c r="A1434" i="16"/>
  <c r="A2043" i="14"/>
  <c r="A2041" i="14"/>
  <c r="A1324" i="17"/>
  <c r="A1435" i="16"/>
  <c r="A2042" i="14"/>
  <c r="A2039" i="14"/>
  <c r="A1430" i="16"/>
  <c r="A864" i="17"/>
  <c r="A1335" i="14"/>
  <c r="A938" i="16"/>
  <c r="A941" i="16"/>
  <c r="A1336" i="14"/>
  <c r="A1337" i="14"/>
  <c r="A939" i="16"/>
  <c r="A936" i="16"/>
  <c r="A1338" i="14"/>
  <c r="A862" i="17"/>
  <c r="A863" i="17"/>
  <c r="A942" i="16"/>
  <c r="A940" i="16"/>
  <c r="A138" i="15"/>
  <c r="A429" i="16"/>
  <c r="A432" i="16"/>
  <c r="A596" i="14"/>
  <c r="A433" i="16"/>
  <c r="A601" i="14"/>
  <c r="A249" i="14"/>
  <c r="A373" i="17"/>
  <c r="A375" i="17"/>
  <c r="A430" i="16"/>
  <c r="A312" i="15"/>
  <c r="A597" i="14"/>
  <c r="A599" i="14"/>
  <c r="A371" i="17"/>
  <c r="A374" i="17"/>
  <c r="A376" i="17"/>
  <c r="A431" i="16"/>
  <c r="A313" i="15"/>
  <c r="A598" i="14"/>
  <c r="A600" i="14"/>
  <c r="A372" i="17"/>
  <c r="A611" i="14"/>
  <c r="A171" i="16"/>
  <c r="A315" i="15"/>
  <c r="A253" i="14"/>
  <c r="A384" i="17"/>
  <c r="A250" i="14"/>
  <c r="A607" i="14"/>
  <c r="A612" i="14"/>
  <c r="A439" i="16"/>
  <c r="A381" i="17"/>
  <c r="A172" i="16"/>
  <c r="A173" i="16"/>
  <c r="A162" i="17"/>
  <c r="A382" i="17"/>
  <c r="A440" i="16"/>
  <c r="A441" i="16"/>
  <c r="A163" i="17"/>
  <c r="A613" i="14"/>
  <c r="A137" i="15"/>
  <c r="A443" i="16"/>
  <c r="A608" i="14"/>
  <c r="A609" i="14"/>
  <c r="A610" i="14"/>
  <c r="A383" i="17"/>
  <c r="A251" i="14"/>
  <c r="A169" i="16"/>
  <c r="A252" i="14"/>
  <c r="A168" i="16"/>
  <c r="A170" i="16"/>
  <c r="A442" i="16"/>
  <c r="A203" i="14"/>
  <c r="A1160" i="16"/>
  <c r="A65" i="14"/>
  <c r="A199" i="14"/>
  <c r="A1161" i="16"/>
  <c r="A1100" i="17"/>
  <c r="A1666" i="14"/>
  <c r="A1101" i="17"/>
  <c r="A1102" i="17"/>
  <c r="A1667" i="14"/>
  <c r="A1663" i="14"/>
  <c r="A1099" i="17"/>
  <c r="A1159" i="16"/>
  <c r="A1668" i="14"/>
  <c r="A1669" i="14"/>
  <c r="A1665" i="14"/>
  <c r="A1664" i="14"/>
  <c r="A153" i="17"/>
  <c r="A155" i="16"/>
  <c r="A128" i="15"/>
  <c r="A197" i="14"/>
  <c r="A202" i="14"/>
  <c r="A68" i="14"/>
  <c r="A198" i="14"/>
  <c r="A42" i="15"/>
  <c r="A240" i="16"/>
  <c r="A200" i="14"/>
  <c r="A204" i="14"/>
  <c r="A234" i="16"/>
  <c r="A20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29" i="16"/>
  <c r="A1392" i="16"/>
  <c r="B1393" i="16" s="1"/>
  <c r="A1235" i="16"/>
  <c r="A1759" i="14"/>
  <c r="A1153" i="17"/>
  <c r="A1232" i="16"/>
  <c r="A1992" i="14"/>
  <c r="A1227" i="16"/>
  <c r="A1230" i="16"/>
  <c r="A1233" i="16"/>
  <c r="A1154" i="17"/>
  <c r="A1757" i="14"/>
  <c r="A1760" i="14"/>
  <c r="A1228" i="16"/>
  <c r="A1231" i="16"/>
  <c r="A1152" i="17"/>
  <c r="A1756" i="14"/>
  <c r="A1758" i="14"/>
  <c r="A1234" i="16"/>
  <c r="A1299" i="17"/>
  <c r="A1990" i="14"/>
  <c r="A1297" i="17"/>
  <c r="A1391" i="16"/>
  <c r="A1993" i="14"/>
  <c r="A1991" i="14"/>
  <c r="A1994" i="14"/>
  <c r="A1298" i="17"/>
  <c r="A1995" i="14"/>
  <c r="B1996" i="14" s="1"/>
  <c r="A1301" i="17"/>
  <c r="A1300" i="17"/>
  <c r="A1296" i="17"/>
  <c r="A1390" i="16"/>
  <c r="A832" i="14"/>
  <c r="A835" i="14"/>
  <c r="A517" i="17"/>
  <c r="A580" i="16"/>
  <c r="A833" i="14"/>
  <c r="A836" i="14"/>
  <c r="A578" i="16"/>
  <c r="A581" i="16"/>
  <c r="A515" i="17"/>
  <c r="A831" i="14"/>
  <c r="A516" i="17"/>
  <c r="A834" i="14"/>
  <c r="A579" i="16"/>
  <c r="A1012" i="14"/>
  <c r="A646" i="17"/>
  <c r="A1009" i="14"/>
  <c r="A728" i="16"/>
  <c r="A725" i="16"/>
  <c r="A1007" i="14"/>
  <c r="A1010" i="14"/>
  <c r="A1013" i="14"/>
  <c r="A647" i="17"/>
  <c r="A726" i="16"/>
  <c r="A729" i="16"/>
  <c r="A1008" i="14"/>
  <c r="A1011" i="14"/>
  <c r="A969" i="16"/>
  <c r="A1006" i="14"/>
  <c r="A648" i="17"/>
  <c r="A727" i="16"/>
  <c r="A624" i="17"/>
  <c r="A712" i="16"/>
  <c r="A988" i="14"/>
  <c r="A987" i="14"/>
  <c r="A622" i="17"/>
  <c r="A625" i="17"/>
  <c r="A985" i="14"/>
  <c r="A989" i="14"/>
  <c r="B990" i="14" s="1"/>
  <c r="A626" i="17"/>
  <c r="A710" i="16"/>
  <c r="A623" i="17"/>
  <c r="A627" i="17"/>
  <c r="A887" i="17"/>
  <c r="A621" i="17"/>
  <c r="A986" i="14"/>
  <c r="A711" i="16"/>
  <c r="A888" i="17"/>
  <c r="A1363" i="16"/>
  <c r="A1367" i="14"/>
  <c r="A1366" i="16"/>
  <c r="A1369" i="14"/>
  <c r="B1370" i="14" s="1"/>
  <c r="A968" i="16"/>
  <c r="A891" i="17"/>
  <c r="A886" i="17"/>
  <c r="A1365" i="16"/>
  <c r="A1366" i="14"/>
  <c r="A892" i="17"/>
  <c r="A1365" i="14"/>
  <c r="A1984" i="14"/>
  <c r="A889" i="17"/>
  <c r="A1368" i="14"/>
  <c r="A890" i="17"/>
  <c r="A893" i="17"/>
  <c r="A1361" i="16"/>
  <c r="A1961" i="14"/>
  <c r="A1962" i="14"/>
  <c r="A1278" i="17"/>
  <c r="A1362" i="16"/>
  <c r="A1364" i="16"/>
  <c r="A1963" i="14"/>
  <c r="A1959" i="14"/>
  <c r="A1985" i="14"/>
  <c r="A90" i="15"/>
  <c r="A1279" i="17"/>
  <c r="B1280" i="17" s="1"/>
  <c r="A38" i="15"/>
  <c r="A1360" i="16"/>
  <c r="A1958" i="14"/>
  <c r="A1960" i="14"/>
  <c r="A1277" i="17"/>
  <c r="A148" i="15"/>
  <c r="A1091" i="16"/>
  <c r="A281" i="14"/>
  <c r="A189" i="16"/>
  <c r="A173" i="17"/>
  <c r="A1568" i="14"/>
  <c r="A190" i="16"/>
  <c r="A1571" i="14"/>
  <c r="A283" i="14"/>
  <c r="A1572" i="14"/>
  <c r="A286" i="14"/>
  <c r="A1573" i="14"/>
  <c r="A284" i="14"/>
  <c r="A174" i="17"/>
  <c r="A282" i="14"/>
  <c r="A287" i="14"/>
  <c r="A191" i="16"/>
  <c r="A1026" i="17"/>
  <c r="A1027" i="17"/>
  <c r="A192" i="16"/>
  <c r="A1092" i="16"/>
  <c r="A193" i="16"/>
  <c r="A147" i="15"/>
  <c r="A1567" i="14"/>
  <c r="A285" i="14"/>
  <c r="A1569" i="14"/>
  <c r="A1570" i="14"/>
  <c r="A1028" i="17"/>
  <c r="A288" i="14"/>
  <c r="A25" i="15"/>
  <c r="A35" i="15"/>
  <c r="A6" i="15"/>
  <c r="A153" i="15"/>
  <c r="A161" i="15"/>
  <c r="A29" i="15"/>
  <c r="A162" i="15"/>
  <c r="A94" i="15"/>
  <c r="A7" i="15"/>
  <c r="A126" i="15"/>
  <c r="A30" i="15"/>
  <c r="A144" i="15"/>
  <c r="A34" i="15"/>
  <c r="A157" i="15"/>
  <c r="A89" i="15"/>
  <c r="A164" i="15"/>
  <c r="A109" i="15"/>
  <c r="A20" i="15"/>
  <c r="A133" i="15"/>
  <c r="A27" i="15"/>
  <c r="A146" i="15"/>
  <c r="A36" i="15"/>
  <c r="A159" i="15"/>
  <c r="A4" i="15"/>
  <c r="A91" i="15"/>
  <c r="A111" i="15"/>
  <c r="A22" i="15"/>
  <c r="A135" i="15"/>
  <c r="A31" i="15"/>
  <c r="A154" i="15"/>
  <c r="A113" i="15"/>
  <c r="A93" i="15"/>
  <c r="A24" i="15"/>
  <c r="A143" i="15"/>
  <c r="A33" i="15"/>
  <c r="A156" i="15"/>
  <c r="A40" i="15"/>
  <c r="A163" i="15"/>
  <c r="A108" i="15"/>
  <c r="B108" i="15" s="1"/>
  <c r="A19" i="15"/>
  <c r="A127" i="15"/>
  <c r="A26" i="15"/>
  <c r="A145" i="15"/>
  <c r="A158" i="15"/>
  <c r="A110" i="15"/>
  <c r="A21" i="15"/>
  <c r="A134" i="15"/>
  <c r="A28" i="15"/>
  <c r="A112" i="15"/>
  <c r="A37" i="15"/>
  <c r="A160" i="15"/>
  <c r="A92" i="15"/>
  <c r="A5" i="15"/>
  <c r="A39" i="15"/>
  <c r="A23" i="15"/>
  <c r="A136" i="15"/>
  <c r="A32" i="15"/>
  <c r="A155" i="15"/>
  <c r="A190" i="17"/>
  <c r="A189" i="17"/>
  <c r="A188" i="17"/>
  <c r="A187" i="17"/>
  <c r="A205" i="17"/>
  <c r="A204" i="17"/>
  <c r="A203" i="17"/>
  <c r="A169" i="15"/>
  <c r="A211" i="15"/>
  <c r="A224" i="15"/>
  <c r="A270" i="15"/>
  <c r="A310" i="15"/>
  <c r="A170" i="15"/>
  <c r="A212" i="15"/>
  <c r="A225" i="15"/>
  <c r="A271" i="15"/>
  <c r="A311" i="15"/>
  <c r="A193" i="15"/>
  <c r="A213" i="15"/>
  <c r="A226" i="15"/>
  <c r="A272" i="15"/>
  <c r="A314" i="15"/>
  <c r="A194" i="15"/>
  <c r="A214" i="15"/>
  <c r="A227" i="15"/>
  <c r="A273" i="15"/>
  <c r="A316" i="15"/>
  <c r="A195" i="15"/>
  <c r="A215" i="15"/>
  <c r="A228" i="15"/>
  <c r="A284" i="15"/>
  <c r="A318" i="15"/>
  <c r="A305" i="15"/>
  <c r="A196" i="15"/>
  <c r="A216" i="15"/>
  <c r="A229" i="15"/>
  <c r="A285" i="15"/>
  <c r="A201" i="15"/>
  <c r="A217" i="15"/>
  <c r="A230" i="15"/>
  <c r="A286" i="15"/>
  <c r="A202" i="15"/>
  <c r="A218" i="15"/>
  <c r="A231" i="15"/>
  <c r="A287" i="15"/>
  <c r="A165" i="15"/>
  <c r="A203" i="15"/>
  <c r="A219" i="15"/>
  <c r="A232" i="15"/>
  <c r="A294" i="15"/>
  <c r="A166" i="15"/>
  <c r="A204" i="15"/>
  <c r="A221" i="15"/>
  <c r="A233" i="15"/>
  <c r="A295" i="15"/>
  <c r="B296" i="15" s="1"/>
  <c r="A167" i="15"/>
  <c r="A207" i="15"/>
  <c r="A222" i="15"/>
  <c r="A268" i="15"/>
  <c r="A304" i="15"/>
  <c r="A168" i="15"/>
  <c r="A208" i="15"/>
  <c r="A223" i="15"/>
  <c r="A269" i="15"/>
  <c r="A319" i="14"/>
  <c r="A212" i="16"/>
  <c r="A318" i="14"/>
  <c r="A211" i="16"/>
  <c r="A317" i="14"/>
  <c r="A210" i="16"/>
  <c r="A316" i="14"/>
  <c r="A315" i="14"/>
  <c r="A213" i="16"/>
  <c r="A2083" i="14"/>
  <c r="A1452" i="16"/>
  <c r="B1453" i="16" s="1"/>
  <c r="A2105" i="14"/>
  <c r="A1472" i="16"/>
  <c r="A2064" i="14"/>
  <c r="A1348" i="17"/>
  <c r="A1338" i="17"/>
  <c r="A1459" i="16"/>
  <c r="A1360" i="17"/>
  <c r="A1343" i="17"/>
  <c r="A1470" i="16"/>
  <c r="A1357" i="17"/>
  <c r="A1355" i="17"/>
  <c r="A1356" i="17"/>
  <c r="A2094" i="14"/>
  <c r="A2080" i="14"/>
  <c r="A2102" i="14"/>
  <c r="A2077" i="14"/>
  <c r="A2095" i="14"/>
  <c r="A2084" i="14"/>
  <c r="A2104" i="14"/>
  <c r="A1447" i="16"/>
  <c r="A1448" i="16"/>
  <c r="A2085" i="14"/>
  <c r="A1468" i="16"/>
  <c r="A2067" i="14"/>
  <c r="A2078" i="14"/>
  <c r="A2097" i="14"/>
  <c r="A1464" i="16"/>
  <c r="B1465" i="16" s="1"/>
  <c r="A1473" i="16"/>
  <c r="A2091" i="14"/>
  <c r="A1461" i="16"/>
  <c r="A1341" i="17"/>
  <c r="A2068" i="14"/>
  <c r="A1361" i="17"/>
  <c r="A2082" i="14"/>
  <c r="A2099" i="14"/>
  <c r="A2107" i="14"/>
  <c r="A2092" i="14"/>
  <c r="A1462" i="16"/>
  <c r="A1471" i="16"/>
  <c r="A2075" i="14"/>
  <c r="A2103" i="14"/>
  <c r="A1337" i="17"/>
  <c r="A1354" i="17"/>
  <c r="A2106" i="14"/>
  <c r="A1346" i="17"/>
  <c r="A1463" i="16"/>
  <c r="A1363" i="17"/>
  <c r="A2076" i="14"/>
  <c r="A1345" i="17"/>
  <c r="A1344" i="17"/>
  <c r="A1358" i="17"/>
  <c r="A2101" i="14"/>
  <c r="A2100" i="14"/>
  <c r="A1449" i="16"/>
  <c r="A1460" i="16"/>
  <c r="A2098" i="14"/>
  <c r="A2065" i="14"/>
  <c r="A2108" i="14"/>
  <c r="A1359" i="17"/>
  <c r="A1469" i="16"/>
  <c r="A1450" i="16"/>
  <c r="A2079" i="14"/>
  <c r="A2096" i="14"/>
  <c r="A2093" i="14"/>
  <c r="A1342" i="17"/>
  <c r="A1451" i="16"/>
  <c r="A1362" i="17"/>
  <c r="A2081" i="14"/>
  <c r="A2066" i="14"/>
  <c r="A1347" i="17"/>
  <c r="A90" i="17"/>
  <c r="A100" i="16"/>
  <c r="A109" i="14"/>
  <c r="A107" i="14"/>
  <c r="A93" i="17"/>
  <c r="A110" i="14"/>
  <c r="A91" i="17"/>
  <c r="A101" i="16"/>
  <c r="B102" i="16" s="1"/>
  <c r="A95" i="17"/>
  <c r="A108" i="14"/>
  <c r="A98" i="16"/>
  <c r="A464" i="17"/>
  <c r="A92" i="17"/>
  <c r="A462" i="17"/>
  <c r="A532" i="16"/>
  <c r="A99" i="16"/>
  <c r="A106" i="14"/>
  <c r="A94" i="17"/>
  <c r="A748" i="14"/>
  <c r="A746" i="14"/>
  <c r="A747" i="14"/>
  <c r="A533" i="16"/>
  <c r="A465" i="17"/>
  <c r="B466" i="17" s="1"/>
  <c r="A743" i="14"/>
  <c r="A744" i="14"/>
  <c r="A534" i="16"/>
  <c r="A463" i="17"/>
  <c r="A745" i="14"/>
  <c r="A687" i="16"/>
  <c r="A949" i="14"/>
  <c r="A601" i="17"/>
  <c r="A950" i="14"/>
  <c r="A684" i="16"/>
  <c r="A688" i="16"/>
  <c r="A947" i="14"/>
  <c r="A682" i="16"/>
  <c r="A685" i="16"/>
  <c r="A599" i="17"/>
  <c r="A680" i="16"/>
  <c r="A683" i="16"/>
  <c r="A771" i="17"/>
  <c r="A948" i="14"/>
  <c r="A951" i="14"/>
  <c r="A686" i="16"/>
  <c r="A600" i="17"/>
  <c r="A681" i="16"/>
  <c r="A952" i="14"/>
  <c r="B953" i="14" s="1"/>
  <c r="A770" i="17"/>
  <c r="A1185" i="14"/>
  <c r="A1188" i="14"/>
  <c r="A772" i="17"/>
  <c r="A768" i="17"/>
  <c r="A769" i="17"/>
  <c r="A839" i="16"/>
  <c r="A1186" i="14"/>
  <c r="A840" i="16"/>
  <c r="A1187" i="14"/>
  <c r="A841" i="16"/>
  <c r="A1184" i="14"/>
  <c r="A2024" i="14"/>
  <c r="A992" i="16"/>
  <c r="A918" i="17"/>
  <c r="A1392" i="14"/>
  <c r="A987" i="16"/>
  <c r="A917" i="17"/>
  <c r="A993" i="16"/>
  <c r="B994" i="16" s="1"/>
  <c r="A1390" i="14"/>
  <c r="A1393" i="14"/>
  <c r="A989" i="16"/>
  <c r="A990" i="16"/>
  <c r="A1391" i="14"/>
  <c r="A988" i="16"/>
  <c r="A991" i="16"/>
  <c r="A916" i="17"/>
  <c r="A986" i="16"/>
  <c r="A1394" i="14"/>
  <c r="B1395" i="14" s="1"/>
  <c r="A1220" i="16"/>
  <c r="A1988" i="14"/>
  <c r="A1224" i="16"/>
  <c r="A1867" i="14"/>
  <c r="A1397" i="16"/>
  <c r="A1835" i="14"/>
  <c r="A1312" i="16"/>
  <c r="A2061" i="14"/>
  <c r="A1353" i="16"/>
  <c r="A1428" i="16"/>
  <c r="A1223" i="16"/>
  <c r="A2019" i="14"/>
  <c r="A1322" i="17"/>
  <c r="A1227" i="17"/>
  <c r="B1228" i="17" s="1"/>
  <c r="A2033" i="14"/>
  <c r="A1755" i="14"/>
  <c r="A1354" i="16"/>
  <c r="A1834" i="14"/>
  <c r="A1837" i="14"/>
  <c r="B1838" i="14" s="1"/>
  <c r="B1839" i="14" s="1"/>
  <c r="A1333" i="17"/>
  <c r="A1291" i="17"/>
  <c r="A1851" i="14"/>
  <c r="A1425" i="16"/>
  <c r="A1204" i="17"/>
  <c r="A1785" i="14"/>
  <c r="A1357" i="16"/>
  <c r="A185" i="14"/>
  <c r="A1445" i="16"/>
  <c r="A1209" i="17"/>
  <c r="A1335" i="17"/>
  <c r="A1399" i="16"/>
  <c r="A1388" i="16"/>
  <c r="A1310" i="17"/>
  <c r="A1219" i="16"/>
  <c r="A1206" i="17"/>
  <c r="A1169" i="17"/>
  <c r="A2062" i="14"/>
  <c r="A1311" i="16"/>
  <c r="A1853" i="14"/>
  <c r="A1171" i="17"/>
  <c r="A1275" i="17"/>
  <c r="A1355" i="16"/>
  <c r="A1290" i="17"/>
  <c r="A1205" i="17"/>
  <c r="A1191" i="17"/>
  <c r="A1986" i="14"/>
  <c r="A1830" i="14"/>
  <c r="A1190" i="17"/>
  <c r="A1276" i="17"/>
  <c r="A2063" i="14"/>
  <c r="A1356" i="16"/>
  <c r="A1954" i="14"/>
  <c r="A1831" i="14"/>
  <c r="A1956" i="14"/>
  <c r="A1850" i="14"/>
  <c r="A1150" i="17"/>
  <c r="A1957" i="14"/>
  <c r="A1872" i="14"/>
  <c r="A1309" i="17"/>
  <c r="A2035" i="14"/>
  <c r="A1151" i="17"/>
  <c r="A1862" i="14"/>
  <c r="A2037" i="14"/>
  <c r="A1208" i="17"/>
  <c r="A2004" i="14"/>
  <c r="A1210" i="17"/>
  <c r="A1336" i="17"/>
  <c r="A1273" i="16"/>
  <c r="A1168" i="17"/>
  <c r="A1836" i="14"/>
  <c r="A1225" i="17"/>
  <c r="A1832" i="14"/>
  <c r="A1791" i="14"/>
  <c r="A1313" i="16"/>
  <c r="A1989" i="14"/>
  <c r="A1290" i="16"/>
  <c r="A1869" i="14"/>
  <c r="A1793" i="14"/>
  <c r="A1289" i="16"/>
  <c r="A1987" i="14"/>
  <c r="A1871" i="14"/>
  <c r="A1192" i="17"/>
  <c r="B1193" i="17" s="1"/>
  <c r="A1794" i="14"/>
  <c r="A1201" i="17"/>
  <c r="A1422" i="16"/>
  <c r="B1423" i="16" s="1"/>
  <c r="A1196" i="17"/>
  <c r="A1303" i="16"/>
  <c r="A1292" i="16"/>
  <c r="A1293" i="17"/>
  <c r="A1795" i="14"/>
  <c r="B1796" i="14" s="1"/>
  <c r="A2005" i="14"/>
  <c r="A1952" i="14"/>
  <c r="A1226" i="16"/>
  <c r="B1227" i="16" s="1"/>
  <c r="A1295" i="17"/>
  <c r="A2034" i="14"/>
  <c r="A1864" i="14"/>
  <c r="A1294" i="17"/>
  <c r="A1203" i="17"/>
  <c r="A1302" i="16"/>
  <c r="B1303" i="16" s="1"/>
  <c r="A2038" i="14"/>
  <c r="A1787" i="14"/>
  <c r="A1754" i="14"/>
  <c r="A1200" i="17"/>
  <c r="A1334" i="17"/>
  <c r="A1819" i="14"/>
  <c r="A1310" i="16"/>
  <c r="A1398" i="16"/>
  <c r="A1170" i="17"/>
  <c r="A1866" i="14"/>
  <c r="A1821" i="14"/>
  <c r="A1396" i="16"/>
  <c r="A1820" i="14"/>
  <c r="A1868" i="14"/>
  <c r="A2060" i="14"/>
  <c r="A1402" i="16"/>
  <c r="A1291" i="16"/>
  <c r="A1225" i="16"/>
  <c r="A1955" i="14"/>
  <c r="A1272" i="16"/>
  <c r="A1847" i="14"/>
  <c r="A1146" i="17"/>
  <c r="A1403" i="16"/>
  <c r="B1404" i="16" s="1"/>
  <c r="A1823" i="14"/>
  <c r="A2018" i="14"/>
  <c r="A1833" i="14"/>
  <c r="A1202" i="17"/>
  <c r="A2036" i="14"/>
  <c r="A1783" i="14"/>
  <c r="A2006" i="14"/>
  <c r="B2007" i="14" s="1"/>
  <c r="A1873" i="14"/>
  <c r="A1358" i="16"/>
  <c r="A2017" i="14"/>
  <c r="A1848" i="14"/>
  <c r="A1149" i="17"/>
  <c r="A1427" i="16"/>
  <c r="A1865" i="14"/>
  <c r="A1147" i="17"/>
  <c r="A2020" i="14"/>
  <c r="A1359" i="16"/>
  <c r="A1822" i="14"/>
  <c r="A1786" i="14"/>
  <c r="A1311" i="17"/>
  <c r="A193" i="14"/>
  <c r="A1211" i="17"/>
  <c r="A1274" i="16"/>
  <c r="A1387" i="16"/>
  <c r="A1790" i="14"/>
  <c r="A1218" i="16"/>
  <c r="A1400" i="16"/>
  <c r="A1789" i="14"/>
  <c r="A1389" i="16"/>
  <c r="B1390" i="16" s="1"/>
  <c r="A1321" i="17"/>
  <c r="A2002" i="14"/>
  <c r="A1401" i="16"/>
  <c r="A1852" i="14"/>
  <c r="A1222" i="16"/>
  <c r="A1221" i="16"/>
  <c r="A2021" i="14"/>
  <c r="A1792" i="14"/>
  <c r="A1226" i="17"/>
  <c r="A1849" i="14"/>
  <c r="A1148" i="17"/>
  <c r="A1292" i="17"/>
  <c r="A1274" i="17"/>
  <c r="A1953" i="14"/>
  <c r="A1198" i="17"/>
  <c r="A2022" i="14"/>
  <c r="A2023" i="14"/>
  <c r="A1224" i="17"/>
  <c r="A1784" i="14"/>
  <c r="A1870" i="14"/>
  <c r="A1426" i="16"/>
  <c r="A1199" i="17"/>
  <c r="A2059" i="14"/>
  <c r="A2003" i="14"/>
  <c r="A1271" i="16"/>
  <c r="A1863" i="14"/>
  <c r="A1788" i="14"/>
  <c r="A1207" i="17"/>
  <c r="A1446" i="16"/>
  <c r="A101" i="14"/>
  <c r="A1041" i="14"/>
  <c r="A665" i="14"/>
  <c r="A148" i="14"/>
  <c r="A1635" i="14"/>
  <c r="A7" i="14"/>
  <c r="A928" i="14"/>
  <c r="A9" i="14"/>
  <c r="A1707" i="14"/>
  <c r="A532" i="14"/>
  <c r="A1042" i="14"/>
  <c r="A1243" i="14"/>
  <c r="A782" i="14"/>
  <c r="A1002" i="14"/>
  <c r="A765" i="14"/>
  <c r="A1461" i="14"/>
  <c r="A420" i="14"/>
  <c r="A824" i="14"/>
  <c r="A1168" i="14"/>
  <c r="A468" i="14"/>
  <c r="A1727" i="14"/>
  <c r="A620" i="14"/>
  <c r="A189" i="14"/>
  <c r="A362" i="14"/>
  <c r="A11" i="14"/>
  <c r="A369" i="14"/>
  <c r="A471" i="14"/>
  <c r="A660" i="14"/>
  <c r="A368" i="14"/>
  <c r="A10" i="14"/>
  <c r="A1121" i="14"/>
  <c r="A1448" i="14"/>
  <c r="A306" i="14"/>
  <c r="A1046" i="14"/>
  <c r="A1358" i="14"/>
  <c r="A1324" i="14"/>
  <c r="A731" i="14"/>
  <c r="A1480" i="14"/>
  <c r="A1356" i="14"/>
  <c r="A273" i="14"/>
  <c r="A649" i="14"/>
  <c r="A1236" i="14"/>
  <c r="A1174" i="14"/>
  <c r="A1634" i="14"/>
  <c r="A1483" i="14"/>
  <c r="A1115" i="17"/>
  <c r="A1462" i="14"/>
  <c r="A604" i="14"/>
  <c r="A1044" i="14"/>
  <c r="A691" i="14"/>
  <c r="A1563" i="14"/>
  <c r="A1291" i="14"/>
  <c r="A505" i="14"/>
  <c r="A1126" i="14"/>
  <c r="A1095" i="14"/>
  <c r="A1285" i="14"/>
  <c r="A1659" i="14"/>
  <c r="A930" i="14"/>
  <c r="A1752" i="14"/>
  <c r="A1005" i="14"/>
  <c r="A1724" i="14"/>
  <c r="A180" i="14"/>
  <c r="B180" i="14" s="1"/>
  <c r="A1128" i="14"/>
  <c r="A423" i="14"/>
  <c r="A370" i="14"/>
  <c r="A696" i="14"/>
  <c r="A409" i="14"/>
  <c r="A472" i="14"/>
  <c r="A270" i="14"/>
  <c r="A1728" i="14"/>
  <c r="A872" i="14"/>
  <c r="A697" i="14"/>
  <c r="A1095" i="17"/>
  <c r="A1660" i="14"/>
  <c r="A1364" i="14"/>
  <c r="A1421" i="14"/>
  <c r="A1271" i="14"/>
  <c r="A1272" i="14"/>
  <c r="A1328" i="14"/>
  <c r="A1239" i="14"/>
  <c r="A507" i="14"/>
  <c r="A1266" i="14"/>
  <c r="A1235" i="14"/>
  <c r="A1223" i="17"/>
  <c r="A1161" i="14"/>
  <c r="A1054" i="14"/>
  <c r="A1124" i="14"/>
  <c r="A1222" i="17"/>
  <c r="A1181" i="14"/>
  <c r="A1130" i="17"/>
  <c r="A1255" i="14"/>
  <c r="A1105" i="14"/>
  <c r="A1632" i="14"/>
  <c r="A184" i="14"/>
  <c r="A1141" i="14"/>
  <c r="A1175" i="17"/>
  <c r="A1304" i="16"/>
  <c r="A1250" i="14"/>
  <c r="A664" i="14"/>
  <c r="A685" i="14"/>
  <c r="A1096" i="14"/>
  <c r="A150" i="14"/>
  <c r="A57" i="14"/>
  <c r="A1118" i="17"/>
  <c r="A52" i="14"/>
  <c r="A1690" i="14"/>
  <c r="A1422" i="14"/>
  <c r="A1331" i="14"/>
  <c r="A1360" i="14"/>
  <c r="A413" i="14"/>
  <c r="A1267" i="14"/>
  <c r="A1237" i="14"/>
  <c r="A467" i="14"/>
  <c r="A1110" i="14"/>
  <c r="A509" i="14"/>
  <c r="A1117" i="17"/>
  <c r="A977" i="14"/>
  <c r="A1076" i="14"/>
  <c r="A1657" i="14"/>
  <c r="A868" i="14"/>
  <c r="A1063" i="14"/>
  <c r="A1633" i="14"/>
  <c r="A241" i="14"/>
  <c r="A142" i="14"/>
  <c r="A53" i="14"/>
  <c r="A646" i="14"/>
  <c r="A1275" i="16"/>
  <c r="A795" i="14"/>
  <c r="A143" i="14"/>
  <c r="A822" i="14"/>
  <c r="A1170" i="14"/>
  <c r="A1732" i="14"/>
  <c r="A1566" i="14"/>
  <c r="A104" i="14"/>
  <c r="A1163" i="14"/>
  <c r="A980" i="14"/>
  <c r="A1045" i="14"/>
  <c r="A346" i="14"/>
  <c r="A1317" i="14"/>
  <c r="B1318" i="14" s="1"/>
  <c r="A908" i="14"/>
  <c r="A1283" i="14"/>
  <c r="A1292" i="14"/>
  <c r="A1287" i="14"/>
  <c r="A1333" i="14"/>
  <c r="A1443" i="14"/>
  <c r="A1144" i="14"/>
  <c r="A100" i="14"/>
  <c r="A466" i="14"/>
  <c r="A1604" i="14"/>
  <c r="A1043" i="14"/>
  <c r="A733" i="14"/>
  <c r="A1387" i="14"/>
  <c r="A943" i="14"/>
  <c r="A1155" i="14"/>
  <c r="A590" i="14"/>
  <c r="A927" i="14"/>
  <c r="A606" i="14"/>
  <c r="A269" i="14"/>
  <c r="A141" i="14"/>
  <c r="A1051" i="14"/>
  <c r="A105" i="14"/>
  <c r="A871" i="14"/>
  <c r="A1258" i="14"/>
  <c r="A1212" i="17"/>
  <c r="B1213" i="17" s="1"/>
  <c r="B1214" i="17" s="1"/>
  <c r="B1215" i="17" s="1"/>
  <c r="B1216" i="17" s="1"/>
  <c r="B1217" i="17" s="1"/>
  <c r="B1218" i="17" s="1"/>
  <c r="B1219" i="17" s="1"/>
  <c r="B1220" i="17" s="1"/>
  <c r="B1221" i="17" s="1"/>
  <c r="A658" i="14"/>
  <c r="A702" i="14"/>
  <c r="A1607" i="14"/>
  <c r="A1658" i="14"/>
  <c r="A1296" i="14"/>
  <c r="A1132" i="17"/>
  <c r="A1423" i="14"/>
  <c r="A1606" i="14"/>
  <c r="A244" i="14"/>
  <c r="A1053" i="14"/>
  <c r="A1169" i="14"/>
  <c r="A424" i="14"/>
  <c r="B425" i="14" s="1"/>
  <c r="A359" i="14"/>
  <c r="A1252" i="14"/>
  <c r="A1162" i="14"/>
  <c r="A1064" i="14"/>
  <c r="A146" i="14"/>
  <c r="A614" i="14"/>
  <c r="A1299" i="14"/>
  <c r="A192" i="14"/>
  <c r="A944" i="14"/>
  <c r="A1127" i="17"/>
  <c r="B1128" i="17" s="1"/>
  <c r="A1112" i="14"/>
  <c r="A99" i="14"/>
  <c r="A1330" i="14"/>
  <c r="A1061" i="14"/>
  <c r="A1050" i="14"/>
  <c r="A408" i="14"/>
  <c r="A979" i="17"/>
  <c r="A978" i="14"/>
  <c r="A533" i="14"/>
  <c r="A1305" i="14"/>
  <c r="A1730" i="14"/>
  <c r="A536" i="14"/>
  <c r="A1073" i="14"/>
  <c r="A530" i="14"/>
  <c r="A1355" i="14"/>
  <c r="A1327" i="14"/>
  <c r="A1297" i="14"/>
  <c r="A1062" i="17"/>
  <c r="A1562" i="14"/>
  <c r="A690" i="14"/>
  <c r="B691" i="14" s="1"/>
  <c r="A1254" i="14"/>
  <c r="A1251" i="14"/>
  <c r="A357" i="14"/>
  <c r="A1253" i="14"/>
  <c r="A470" i="14"/>
  <c r="A1101" i="14"/>
  <c r="A576" i="14"/>
  <c r="A1183" i="14"/>
  <c r="A1059" i="17"/>
  <c r="A1294" i="14"/>
  <c r="A1284" i="14"/>
  <c r="A1137" i="17"/>
  <c r="A820" i="14"/>
  <c r="A186" i="14"/>
  <c r="A667" i="14"/>
  <c r="A1127" i="14"/>
  <c r="A266" i="14"/>
  <c r="A704" i="14"/>
  <c r="A1223" i="14"/>
  <c r="A698" i="14"/>
  <c r="A1302" i="14"/>
  <c r="A1693" i="14"/>
  <c r="A875" i="14"/>
  <c r="A1278" i="16"/>
  <c r="A464" i="14"/>
  <c r="A1295" i="14"/>
  <c r="A1195" i="14"/>
  <c r="A1190" i="14"/>
  <c r="A1098" i="14"/>
  <c r="A669" i="14"/>
  <c r="A144" i="14"/>
  <c r="A1177" i="14"/>
  <c r="A307" i="14"/>
  <c r="A1240" i="14"/>
  <c r="A1063" i="17"/>
  <c r="A732" i="14"/>
  <c r="A1201" i="14"/>
  <c r="A1171" i="14"/>
  <c r="A1420" i="14"/>
  <c r="A1386" i="14"/>
  <c r="A983" i="14"/>
  <c r="A1176" i="14"/>
  <c r="A941" i="14"/>
  <c r="A1192" i="14"/>
  <c r="A1260" i="14"/>
  <c r="A766" i="14"/>
  <c r="A1226" i="14"/>
  <c r="A1178" i="14"/>
  <c r="A1160" i="14"/>
  <c r="A1025" i="17"/>
  <c r="A1425" i="14"/>
  <c r="A1447" i="14"/>
  <c r="A1138" i="17"/>
  <c r="A358" i="14"/>
  <c r="A361" i="14"/>
  <c r="A761" i="14"/>
  <c r="A661" i="14"/>
  <c r="A1056" i="14"/>
  <c r="A1133" i="17"/>
  <c r="A982" i="14"/>
  <c r="A195" i="14"/>
  <c r="A181" i="14"/>
  <c r="A151" i="14"/>
  <c r="A1196" i="14"/>
  <c r="A689" i="14"/>
  <c r="A1023" i="17"/>
  <c r="A145" i="14"/>
  <c r="A1048" i="14"/>
  <c r="A1224" i="14"/>
  <c r="A1714" i="14"/>
  <c r="A1359" i="14"/>
  <c r="A1200" i="14"/>
  <c r="A577" i="14"/>
  <c r="A703" i="14"/>
  <c r="A1090" i="14"/>
  <c r="A149" i="14"/>
  <c r="A1107" i="14"/>
  <c r="A574" i="14"/>
  <c r="A98" i="14"/>
  <c r="A465" i="14"/>
  <c r="A403" i="14"/>
  <c r="A535" i="14"/>
  <c r="A1180" i="14"/>
  <c r="A1225" i="14"/>
  <c r="A1194" i="14"/>
  <c r="A1748" i="14"/>
  <c r="A309" i="14"/>
  <c r="A821" i="14"/>
  <c r="A975" i="14"/>
  <c r="A344" i="14"/>
  <c r="A1049" i="14"/>
  <c r="A365" i="14"/>
  <c r="A1113" i="14"/>
  <c r="A873" i="14"/>
  <c r="A1389" i="14"/>
  <c r="A1753" i="14"/>
  <c r="A102" i="14"/>
  <c r="A13" i="14"/>
  <c r="A418" i="14"/>
  <c r="A1166" i="14"/>
  <c r="A644" i="14"/>
  <c r="A1060" i="17"/>
  <c r="A1116" i="17"/>
  <c r="A1734" i="14"/>
  <c r="B1735" i="14" s="1"/>
  <c r="A1326" i="14"/>
  <c r="A929" i="14"/>
  <c r="A1143" i="14"/>
  <c r="A1042" i="17"/>
  <c r="A657" i="14"/>
  <c r="A973" i="14"/>
  <c r="A278" i="14"/>
  <c r="A531" i="14"/>
  <c r="A97" i="14"/>
  <c r="A62" i="14"/>
  <c r="A699" i="14"/>
  <c r="A280" i="14"/>
  <c r="A1276" i="16"/>
  <c r="A508" i="14"/>
  <c r="A593" i="14"/>
  <c r="A592" i="14"/>
  <c r="A1729" i="14"/>
  <c r="A342" i="14"/>
  <c r="A366" i="14"/>
  <c r="A242" i="14"/>
  <c r="A1165" i="14"/>
  <c r="A1726" i="14"/>
  <c r="A1731" i="14"/>
  <c r="A404" i="14"/>
  <c r="A979" i="14"/>
  <c r="A946" i="14"/>
  <c r="A1305" i="16"/>
  <c r="B1306" i="16" s="1"/>
  <c r="B1307" i="16" s="1"/>
  <c r="B1308" i="16" s="1"/>
  <c r="B1309" i="16" s="1"/>
  <c r="A1199" i="14"/>
  <c r="A16" i="14"/>
  <c r="A1061" i="17"/>
  <c r="A1282" i="14"/>
  <c r="A1424" i="14"/>
  <c r="A1103" i="14"/>
  <c r="A591" i="14"/>
  <c r="A763" i="14"/>
  <c r="A393" i="14"/>
  <c r="A462" i="14"/>
  <c r="A279" i="14"/>
  <c r="A410" i="14"/>
  <c r="A1241" i="14"/>
  <c r="A510" i="14"/>
  <c r="A311" i="14"/>
  <c r="A1264" i="14"/>
  <c r="A1259" i="14"/>
  <c r="A1304" i="14"/>
  <c r="A974" i="14"/>
  <c r="A371" i="14"/>
  <c r="A740" i="14"/>
  <c r="A1062" i="14"/>
  <c r="A1189" i="14"/>
  <c r="A473" i="14"/>
  <c r="A616" i="14"/>
  <c r="A1249" i="14"/>
  <c r="A1362" i="14"/>
  <c r="A1097" i="17"/>
  <c r="A1712" i="14"/>
  <c r="A1290" i="14"/>
  <c r="A1445" i="14"/>
  <c r="A1058" i="17"/>
  <c r="A1450" i="14"/>
  <c r="A50" i="14"/>
  <c r="A1479" i="14"/>
  <c r="A1057" i="17"/>
  <c r="A1442" i="14"/>
  <c r="A1298" i="14"/>
  <c r="A1131" i="17"/>
  <c r="A1024" i="17"/>
  <c r="A1855" i="14"/>
  <c r="A784" i="14"/>
  <c r="B785" i="14" s="1"/>
  <c r="A1152" i="14"/>
  <c r="A1172" i="14"/>
  <c r="A1069" i="14"/>
  <c r="A1052" i="14"/>
  <c r="A1004" i="14"/>
  <c r="A268" i="14"/>
  <c r="A1070" i="14"/>
  <c r="A738" i="14"/>
  <c r="A1066" i="14"/>
  <c r="A631" i="14"/>
  <c r="A926" i="14"/>
  <c r="A695" i="14"/>
  <c r="A240" i="14"/>
  <c r="A1306" i="14"/>
  <c r="A1130" i="14"/>
  <c r="A1109" i="14"/>
  <c r="A1320" i="17"/>
  <c r="A506" i="14"/>
  <c r="A511" i="14"/>
  <c r="A799" i="14"/>
  <c r="A1131" i="14"/>
  <c r="A778" i="14"/>
  <c r="A668" i="14"/>
  <c r="A147" i="14"/>
  <c r="A183" i="14"/>
  <c r="A265" i="14"/>
  <c r="A1193" i="14"/>
  <c r="A909" i="14"/>
  <c r="A1114" i="14"/>
  <c r="B1115" i="14" s="1"/>
  <c r="A416" i="14"/>
  <c r="A1179" i="14"/>
  <c r="A1111" i="14"/>
  <c r="A700" i="14"/>
  <c r="A647" i="14"/>
  <c r="A686" i="14"/>
  <c r="A1605" i="14"/>
  <c r="A671" i="14"/>
  <c r="A337" i="14"/>
  <c r="A876" i="14"/>
  <c r="A1312" i="14"/>
  <c r="A1263" i="14"/>
  <c r="A1067" i="14"/>
  <c r="A602" i="14"/>
  <c r="A1093" i="14"/>
  <c r="A823" i="14"/>
  <c r="A1265" i="14"/>
  <c r="A1068" i="14"/>
  <c r="A829" i="14"/>
  <c r="A313" i="14"/>
  <c r="A1227" i="14"/>
  <c r="A1003" i="14"/>
  <c r="A1244" i="14"/>
  <c r="A633" i="14"/>
  <c r="A190" i="14"/>
  <c r="A1001" i="14"/>
  <c r="A906" i="14"/>
  <c r="A267" i="14"/>
  <c r="A1725" i="14"/>
  <c r="A1277" i="16"/>
  <c r="A1746" i="14"/>
  <c r="A1246" i="14"/>
  <c r="A1167" i="14"/>
  <c r="A1314" i="14"/>
  <c r="A1091" i="14"/>
  <c r="A870" i="14"/>
  <c r="A415" i="14"/>
  <c r="A976" i="14"/>
  <c r="A1856" i="14"/>
  <c r="B1857" i="14" s="1"/>
  <c r="B1858" i="14" s="1"/>
  <c r="B1859" i="14" s="1"/>
  <c r="B1860" i="14" s="1"/>
  <c r="B1861" i="14" s="1"/>
  <c r="A1057" i="14"/>
  <c r="A1172" i="17"/>
  <c r="A196" i="14"/>
  <c r="A1182" i="14"/>
  <c r="A942" i="14"/>
  <c r="A645" i="14"/>
  <c r="A1303" i="14"/>
  <c r="A274" i="14"/>
  <c r="A779" i="14"/>
  <c r="A1262" i="14"/>
  <c r="A1245" i="14"/>
  <c r="A605" i="14"/>
  <c r="A869" i="14"/>
  <c r="A1140" i="14"/>
  <c r="A103" i="14"/>
  <c r="A666" i="14"/>
  <c r="A537" i="14"/>
  <c r="A688" i="14"/>
  <c r="A1747" i="14"/>
  <c r="A619" i="14"/>
  <c r="A764" i="14"/>
  <c r="A194" i="14"/>
  <c r="A1000" i="14"/>
  <c r="A1100" i="14"/>
  <c r="A648" i="14"/>
  <c r="A182" i="14"/>
  <c r="A187" i="14"/>
  <c r="A828" i="14"/>
  <c r="A617" i="14"/>
  <c r="A783" i="14"/>
  <c r="A1175" i="14"/>
  <c r="A367" i="14"/>
  <c r="A338" i="14"/>
  <c r="A1157" i="14"/>
  <c r="A615" i="14"/>
  <c r="A945" i="14"/>
  <c r="A1065" i="14"/>
  <c r="A796" i="14"/>
  <c r="A514" i="14"/>
  <c r="A1854" i="14"/>
  <c r="A239" i="14"/>
  <c r="A405" i="14"/>
  <c r="A1248" i="14"/>
  <c r="A771" i="14"/>
  <c r="A1164" i="14"/>
  <c r="A1125" i="14"/>
  <c r="A392" i="14"/>
  <c r="A1043" i="17"/>
  <c r="A1451" i="14"/>
  <c r="A1064" i="17"/>
  <c r="A1269" i="14"/>
  <c r="A1444" i="14"/>
  <c r="A1280" i="14"/>
  <c r="A1458" i="14"/>
  <c r="A61" i="14"/>
  <c r="A1484" i="14"/>
  <c r="A1363" i="14"/>
  <c r="A14" i="14"/>
  <c r="A1273" i="14"/>
  <c r="A1482" i="14"/>
  <c r="A1691" i="14"/>
  <c r="A1332" i="14"/>
  <c r="A910" i="14"/>
  <c r="A1242" i="14"/>
  <c r="A662" i="14"/>
  <c r="A407" i="14"/>
  <c r="A737" i="14"/>
  <c r="A339" i="14"/>
  <c r="A670" i="14"/>
  <c r="A1094" i="14"/>
  <c r="A1139" i="17"/>
  <c r="A603" i="14"/>
  <c r="A797" i="14"/>
  <c r="A360" i="14"/>
  <c r="A798" i="14"/>
  <c r="A1075" i="14"/>
  <c r="A981" i="14"/>
  <c r="A1123" i="14"/>
  <c r="A1047" i="14"/>
  <c r="A618" i="14"/>
  <c r="A308" i="14"/>
  <c r="A1092" i="14"/>
  <c r="A659" i="14"/>
  <c r="A819" i="14"/>
  <c r="A1153" i="14"/>
  <c r="A1173" i="14"/>
  <c r="A1325" i="14"/>
  <c r="A341" i="14"/>
  <c r="A271" i="14"/>
  <c r="A1156" i="14"/>
  <c r="A412" i="14"/>
  <c r="A363" i="14"/>
  <c r="A394" i="14"/>
  <c r="B395" i="14" s="1"/>
  <c r="B396" i="14" s="1"/>
  <c r="A1122" i="14"/>
  <c r="A1318" i="17"/>
  <c r="B1319" i="17" s="1"/>
  <c r="A406" i="14"/>
  <c r="A512" i="14"/>
  <c r="A1709" i="14"/>
  <c r="A12" i="14"/>
  <c r="A1713" i="14"/>
  <c r="A1329" i="14"/>
  <c r="A1134" i="17"/>
  <c r="A60" i="14"/>
  <c r="A1270" i="14"/>
  <c r="A1357" i="14"/>
  <c r="A1044" i="17"/>
  <c r="A1710" i="14"/>
  <c r="A54" i="14"/>
  <c r="A1096" i="17"/>
  <c r="A1460" i="14"/>
  <c r="A1136" i="17"/>
  <c r="A1361" i="14"/>
  <c r="A742" i="14"/>
  <c r="B743" i="14" s="1"/>
  <c r="B744" i="14" s="1"/>
  <c r="A340" i="14"/>
  <c r="A1059" i="14"/>
  <c r="A345" i="14"/>
  <c r="A1301" i="14"/>
  <c r="A826" i="14"/>
  <c r="A1074" i="14"/>
  <c r="A1315" i="14"/>
  <c r="A1247" i="14"/>
  <c r="A907" i="14"/>
  <c r="A1097" i="14"/>
  <c r="A1751" i="14"/>
  <c r="A305" i="14"/>
  <c r="A1174" i="17"/>
  <c r="A595" i="14"/>
  <c r="A275" i="14"/>
  <c r="A692" i="14"/>
  <c r="A621" i="14"/>
  <c r="A248" i="14"/>
  <c r="A245" i="14"/>
  <c r="A1055" i="14"/>
  <c r="A389" i="14"/>
  <c r="A277" i="14"/>
  <c r="A741" i="14"/>
  <c r="A1222" i="14"/>
  <c r="A701" i="14"/>
  <c r="A364" i="14"/>
  <c r="A687" i="14"/>
  <c r="A56" i="14"/>
  <c r="A58" i="14"/>
  <c r="A64" i="14"/>
  <c r="A1385" i="14"/>
  <c r="A1446" i="14"/>
  <c r="A1293" i="14"/>
  <c r="A1481" i="14"/>
  <c r="A1708" i="14"/>
  <c r="A1388" i="14"/>
  <c r="A1268" i="14"/>
  <c r="A1288" i="14"/>
  <c r="A1418" i="14"/>
  <c r="A1300" i="14"/>
  <c r="A1561" i="14"/>
  <c r="A1098" i="17"/>
  <c r="B1099" i="17" s="1"/>
  <c r="A827" i="14"/>
  <c r="A372" i="14"/>
  <c r="A1197" i="14"/>
  <c r="A391" i="14"/>
  <c r="A1060" i="14"/>
  <c r="A1749" i="14"/>
  <c r="A1159" i="14"/>
  <c r="A663" i="14"/>
  <c r="A469" i="14"/>
  <c r="A1424" i="16"/>
  <c r="A575" i="14"/>
  <c r="A825" i="14"/>
  <c r="A655" i="14"/>
  <c r="A1173" i="17"/>
  <c r="A276" i="14"/>
  <c r="A632" i="14"/>
  <c r="A635" i="14"/>
  <c r="A414" i="14"/>
  <c r="A1108" i="14"/>
  <c r="A830" i="14"/>
  <c r="A1154" i="14"/>
  <c r="A1565" i="14"/>
  <c r="A877" i="14"/>
  <c r="A762" i="14"/>
  <c r="A781" i="14"/>
  <c r="A314" i="14"/>
  <c r="A422" i="14"/>
  <c r="A769" i="14"/>
  <c r="A1145" i="14"/>
  <c r="A310" i="14"/>
  <c r="A373" i="14"/>
  <c r="A419" i="14"/>
  <c r="A272" i="14"/>
  <c r="A1071" i="14"/>
  <c r="A390" i="14"/>
  <c r="A421" i="14"/>
  <c r="A1485" i="14"/>
  <c r="A1135" i="17"/>
  <c r="A1452" i="14"/>
  <c r="A96" i="14"/>
  <c r="A1692" i="14"/>
  <c r="A1417" i="14"/>
  <c r="A1281" i="14"/>
  <c r="A1289" i="14"/>
  <c r="A1662" i="14"/>
  <c r="A1711" i="14"/>
  <c r="A15" i="14"/>
  <c r="A1129" i="17"/>
  <c r="A1419" i="14"/>
  <c r="A1694" i="14"/>
  <c r="A693" i="14"/>
  <c r="A1750" i="14"/>
  <c r="A411" i="14"/>
  <c r="A312" i="14"/>
  <c r="A1058" i="14"/>
  <c r="A1316" i="14"/>
  <c r="A246" i="14"/>
  <c r="A1072" i="14"/>
  <c r="A1040" i="14"/>
  <c r="A343" i="14"/>
  <c r="A1132" i="14"/>
  <c r="A1238" i="14"/>
  <c r="A463" i="14"/>
  <c r="A513" i="14"/>
  <c r="A1733" i="14"/>
  <c r="A634" i="14"/>
  <c r="A768" i="14"/>
  <c r="A1158" i="14"/>
  <c r="A594" i="14"/>
  <c r="A656" i="14"/>
  <c r="A243" i="14"/>
  <c r="A374" i="14"/>
  <c r="A1120" i="14"/>
  <c r="A636" i="14"/>
  <c r="B637" i="14" s="1"/>
  <c r="A984" i="14"/>
  <c r="A874" i="14"/>
  <c r="A1261" i="14"/>
  <c r="A578" i="14"/>
  <c r="A247" i="14"/>
  <c r="A417" i="14"/>
  <c r="A1129" i="14"/>
  <c r="A1106" i="14"/>
  <c r="A1257" i="14"/>
  <c r="A1102" i="14"/>
  <c r="A191" i="14"/>
  <c r="A1104" i="14"/>
  <c r="A534" i="14"/>
  <c r="A734" i="14"/>
  <c r="A1279" i="16"/>
  <c r="A672" i="14"/>
  <c r="A739" i="14"/>
  <c r="A1256" i="14"/>
  <c r="A735" i="14"/>
  <c r="A402" i="14"/>
  <c r="A1486" i="14"/>
  <c r="B1487" i="14" s="1"/>
  <c r="A63" i="14"/>
  <c r="A1608" i="14"/>
  <c r="A1426" i="14"/>
  <c r="A49" i="14"/>
  <c r="A59" i="14"/>
  <c r="A8" i="14"/>
  <c r="A55" i="14"/>
  <c r="A1286" i="14"/>
  <c r="A1449" i="14"/>
  <c r="A1564" i="14"/>
  <c r="A1459" i="14"/>
  <c r="A1636" i="14"/>
  <c r="A1661" i="14"/>
  <c r="A51" i="14"/>
  <c r="A694" i="14"/>
  <c r="A1077" i="14"/>
  <c r="B1078" i="14" s="1"/>
  <c r="A736" i="14"/>
  <c r="A780" i="14"/>
  <c r="A1191" i="14"/>
  <c r="A770" i="14"/>
  <c r="A1198" i="14"/>
  <c r="A1142" i="14"/>
  <c r="A188" i="14"/>
  <c r="A767" i="14"/>
  <c r="A1313" i="14"/>
  <c r="A1099" i="14"/>
  <c r="B1100" i="14" s="1"/>
  <c r="A919" i="16"/>
  <c r="A909" i="16"/>
  <c r="A10" i="16"/>
  <c r="A907" i="16"/>
  <c r="A920" i="16"/>
  <c r="A834" i="17"/>
  <c r="A852" i="17"/>
  <c r="A921" i="16"/>
  <c r="A910" i="16"/>
  <c r="A827" i="17"/>
  <c r="A901" i="16"/>
  <c r="A893" i="16"/>
  <c r="A912" i="16"/>
  <c r="A850" i="17"/>
  <c r="A904" i="16"/>
  <c r="A902" i="16"/>
  <c r="A825" i="17"/>
  <c r="A840" i="17"/>
  <c r="A903" i="16"/>
  <c r="A828" i="17"/>
  <c r="A843" i="17"/>
  <c r="A835" i="17"/>
  <c r="A837" i="17"/>
  <c r="A836" i="17"/>
  <c r="A821" i="17"/>
  <c r="A841" i="17"/>
  <c r="A900" i="16"/>
  <c r="A842" i="17"/>
  <c r="A936" i="17"/>
  <c r="A833" i="17"/>
  <c r="A905" i="16"/>
  <c r="A851" i="17"/>
  <c r="A819" i="17"/>
  <c r="A830" i="17"/>
  <c r="A892" i="16"/>
  <c r="A906" i="16"/>
  <c r="A826" i="17"/>
  <c r="A908" i="16"/>
  <c r="A838" i="17"/>
  <c r="A917" i="16"/>
  <c r="A891" i="16"/>
  <c r="A820" i="17"/>
  <c r="A918" i="16"/>
  <c r="A950" i="17"/>
  <c r="A894" i="16"/>
  <c r="B895" i="16" s="1"/>
  <c r="A832" i="17"/>
  <c r="A899" i="16"/>
  <c r="A911" i="16"/>
  <c r="A839" i="17"/>
  <c r="A829" i="17"/>
  <c r="A831" i="17"/>
  <c r="A858" i="17"/>
  <c r="A876" i="17"/>
  <c r="A877" i="17"/>
  <c r="A878" i="17"/>
  <c r="A882" i="17"/>
  <c r="A934" i="16"/>
  <c r="A932" i="16"/>
  <c r="A966" i="16"/>
  <c r="A1090" i="16"/>
  <c r="A1036" i="16"/>
  <c r="B1037" i="16" s="1"/>
  <c r="A964" i="16"/>
  <c r="A875" i="17"/>
  <c r="A929" i="16"/>
  <c r="A1018" i="16"/>
  <c r="A985" i="16"/>
  <c r="A1089" i="16"/>
  <c r="A860" i="17"/>
  <c r="A963" i="16"/>
  <c r="A935" i="16"/>
  <c r="A931" i="16"/>
  <c r="A881" i="17"/>
  <c r="A1019" i="16"/>
  <c r="A857" i="17"/>
  <c r="A1031" i="16"/>
  <c r="A967" i="16"/>
  <c r="A981" i="16"/>
  <c r="A927" i="16"/>
  <c r="A880" i="17"/>
  <c r="A983" i="16"/>
  <c r="A930" i="16"/>
  <c r="A874" i="17"/>
  <c r="A962" i="16"/>
  <c r="A856" i="17"/>
  <c r="A933" i="16"/>
  <c r="A861" i="17"/>
  <c r="A1043" i="16"/>
  <c r="A1017" i="16"/>
  <c r="A1029" i="16"/>
  <c r="A1026" i="16"/>
  <c r="A1016" i="16"/>
  <c r="A1028" i="16"/>
  <c r="A965" i="16"/>
  <c r="A961" i="16"/>
  <c r="A1035" i="16"/>
  <c r="A1030" i="16"/>
  <c r="A928" i="16"/>
  <c r="A879" i="17"/>
  <c r="A984" i="16"/>
  <c r="A982" i="16"/>
  <c r="A1027" i="16"/>
  <c r="A859" i="17"/>
  <c r="A952" i="17"/>
  <c r="A1105" i="16"/>
  <c r="A1132" i="16"/>
  <c r="A1194" i="16"/>
  <c r="A1212" i="16"/>
  <c r="A913" i="17"/>
  <c r="A1215" i="16"/>
  <c r="A955" i="17"/>
  <c r="A1106" i="16"/>
  <c r="A1209" i="16"/>
  <c r="A1214" i="16"/>
  <c r="A1175" i="16"/>
  <c r="A937" i="17"/>
  <c r="A1133" i="16"/>
  <c r="A932" i="17"/>
  <c r="A1158" i="16"/>
  <c r="A957" i="17"/>
  <c r="B958" i="17" s="1"/>
  <c r="A934" i="17"/>
  <c r="A948" i="17"/>
  <c r="A885" i="17"/>
  <c r="A967" i="17"/>
  <c r="A1211" i="16"/>
  <c r="A1189" i="16"/>
  <c r="A953" i="17"/>
  <c r="A1176" i="16"/>
  <c r="A933" i="17"/>
  <c r="A1177" i="16"/>
  <c r="A1178" i="16"/>
  <c r="A883" i="17"/>
  <c r="A1196" i="16"/>
  <c r="A1134" i="16"/>
  <c r="A1104" i="16"/>
  <c r="A1155" i="16"/>
  <c r="A915" i="17"/>
  <c r="A969" i="17"/>
  <c r="B970" i="17" s="1"/>
  <c r="A1210" i="16"/>
  <c r="A1216" i="16"/>
  <c r="A954" i="17"/>
  <c r="A818" i="17"/>
  <c r="A1217" i="16"/>
  <c r="A947" i="17"/>
  <c r="A1157" i="16"/>
  <c r="A1192" i="16"/>
  <c r="A814" i="17"/>
  <c r="A949" i="17"/>
  <c r="A1131" i="16"/>
  <c r="A935" i="17"/>
  <c r="A951" i="17"/>
  <c r="A914" i="17"/>
  <c r="A1156" i="16"/>
  <c r="A1213" i="16"/>
  <c r="A1174" i="16"/>
  <c r="A1193" i="16"/>
  <c r="A817" i="17"/>
  <c r="A1195" i="16"/>
  <c r="A956" i="17"/>
  <c r="A816" i="17"/>
  <c r="A1191" i="16"/>
  <c r="A968" i="17"/>
  <c r="A884" i="17"/>
  <c r="A1107" i="16"/>
  <c r="B1108" i="16" s="1"/>
  <c r="A868" i="16"/>
  <c r="A807" i="17"/>
  <c r="A803" i="17"/>
  <c r="A886" i="16"/>
  <c r="A875" i="16"/>
  <c r="A876" i="16"/>
  <c r="A844" i="16"/>
  <c r="A775" i="17"/>
  <c r="A885" i="16"/>
  <c r="A802" i="17"/>
  <c r="A883" i="16"/>
  <c r="A810" i="17"/>
  <c r="A867" i="16"/>
  <c r="A866" i="16"/>
  <c r="A792" i="17"/>
  <c r="A791" i="17"/>
  <c r="A888" i="16"/>
  <c r="A878" i="16"/>
  <c r="A884" i="16"/>
  <c r="A809" i="17"/>
  <c r="A882" i="16"/>
  <c r="A1293" i="16"/>
  <c r="B1294" i="16" s="1"/>
  <c r="B1295" i="16" s="1"/>
  <c r="A811" i="17"/>
  <c r="A790" i="17"/>
  <c r="A1301" i="16"/>
  <c r="A873" i="16"/>
  <c r="A815" i="17"/>
  <c r="A1299" i="16"/>
  <c r="A880" i="16"/>
  <c r="A849" i="16"/>
  <c r="A887" i="16"/>
  <c r="A801" i="17"/>
  <c r="A1103" i="16"/>
  <c r="A847" i="16"/>
  <c r="A848" i="16"/>
  <c r="A808" i="17"/>
  <c r="A874" i="16"/>
  <c r="A813" i="17"/>
  <c r="A879" i="16"/>
  <c r="A805" i="17"/>
  <c r="A806" i="17"/>
  <c r="A788" i="17"/>
  <c r="A789" i="17"/>
  <c r="A800" i="17"/>
  <c r="A1102" i="16"/>
  <c r="A846" i="16"/>
  <c r="A777" i="17"/>
  <c r="A778" i="17"/>
  <c r="A812" i="17"/>
  <c r="A804" i="17"/>
  <c r="A793" i="17"/>
  <c r="B794" i="17" s="1"/>
  <c r="A890" i="16"/>
  <c r="A845" i="16"/>
  <c r="A776" i="17"/>
  <c r="A877" i="16"/>
  <c r="A889" i="16"/>
  <c r="A881" i="16"/>
  <c r="A750" i="17"/>
  <c r="A748" i="17"/>
  <c r="A746" i="17"/>
  <c r="A826" i="16"/>
  <c r="A822" i="16"/>
  <c r="A751" i="17"/>
  <c r="A744" i="17"/>
  <c r="A754" i="17"/>
  <c r="A827" i="16"/>
  <c r="A821" i="16"/>
  <c r="A824" i="16"/>
  <c r="A753" i="17"/>
  <c r="A816" i="16"/>
  <c r="A819" i="16"/>
  <c r="A740" i="17"/>
  <c r="A749" i="17"/>
  <c r="A739" i="17"/>
  <c r="A820" i="16"/>
  <c r="A752" i="17"/>
  <c r="A825" i="16"/>
  <c r="A747" i="17"/>
  <c r="A745" i="17"/>
  <c r="A823" i="16"/>
  <c r="B824" i="16" s="1"/>
  <c r="A757" i="17"/>
  <c r="A760" i="17"/>
  <c r="A756" i="17"/>
  <c r="A755" i="17"/>
  <c r="A828" i="16"/>
  <c r="A829" i="16"/>
  <c r="A759" i="17"/>
  <c r="A758" i="17"/>
  <c r="A830" i="16"/>
  <c r="A716" i="17"/>
  <c r="A715" i="17"/>
  <c r="A806" i="16"/>
  <c r="A713" i="17"/>
  <c r="A815" i="16"/>
  <c r="A837" i="16"/>
  <c r="A734" i="17"/>
  <c r="A835" i="16"/>
  <c r="A811" i="16"/>
  <c r="A833" i="16"/>
  <c r="A718" i="17"/>
  <c r="A714" i="17"/>
  <c r="A800" i="16"/>
  <c r="A721" i="17"/>
  <c r="A700" i="17"/>
  <c r="A831" i="16"/>
  <c r="A723" i="17"/>
  <c r="B724" i="17" s="1"/>
  <c r="A805" i="16"/>
  <c r="A733" i="17"/>
  <c r="A717" i="17"/>
  <c r="A732" i="17"/>
  <c r="A803" i="16"/>
  <c r="A810" i="16"/>
  <c r="A801" i="16"/>
  <c r="A836" i="16"/>
  <c r="A812" i="16"/>
  <c r="A722" i="17"/>
  <c r="A720" i="17"/>
  <c r="A832" i="16"/>
  <c r="A834" i="16"/>
  <c r="A719" i="17"/>
  <c r="A802" i="16"/>
  <c r="A804" i="16"/>
  <c r="A731" i="17"/>
  <c r="A702" i="17"/>
  <c r="A676" i="17"/>
  <c r="A792" i="16"/>
  <c r="A764" i="17"/>
  <c r="A762" i="17"/>
  <c r="A690" i="17"/>
  <c r="A774" i="16"/>
  <c r="A708" i="17"/>
  <c r="A763" i="17"/>
  <c r="A838" i="16"/>
  <c r="A786" i="16"/>
  <c r="A680" i="17"/>
  <c r="A679" i="17"/>
  <c r="A763" i="16"/>
  <c r="A764" i="16"/>
  <c r="A842" i="16"/>
  <c r="A765" i="17"/>
  <c r="A761" i="16"/>
  <c r="A798" i="16"/>
  <c r="A773" i="16"/>
  <c r="A682" i="17"/>
  <c r="A788" i="16"/>
  <c r="A707" i="17"/>
  <c r="A773" i="17"/>
  <c r="A703" i="17"/>
  <c r="A672" i="17"/>
  <c r="A761" i="17"/>
  <c r="A701" i="17"/>
  <c r="A705" i="17"/>
  <c r="A794" i="16"/>
  <c r="A760" i="16"/>
  <c r="A787" i="16"/>
  <c r="A704" i="17"/>
  <c r="A776" i="16"/>
  <c r="A758" i="16"/>
  <c r="A711" i="17"/>
  <c r="A772" i="16"/>
  <c r="A766" i="16"/>
  <c r="A709" i="17"/>
  <c r="A675" i="17"/>
  <c r="A689" i="17"/>
  <c r="A766" i="17"/>
  <c r="A684" i="17"/>
  <c r="A712" i="17"/>
  <c r="A767" i="16"/>
  <c r="A774" i="17"/>
  <c r="A673" i="17"/>
  <c r="A799" i="16"/>
  <c r="A710" i="17"/>
  <c r="A671" i="17"/>
  <c r="A756" i="16"/>
  <c r="A674" i="17"/>
  <c r="A793" i="16"/>
  <c r="A789" i="16"/>
  <c r="A795" i="16"/>
  <c r="A670" i="17"/>
  <c r="A790" i="16"/>
  <c r="A691" i="17"/>
  <c r="A767" i="17"/>
  <c r="B768" i="17" s="1"/>
  <c r="A765" i="16"/>
  <c r="A791" i="16"/>
  <c r="A755" i="16"/>
  <c r="A683" i="17"/>
  <c r="A797" i="16"/>
  <c r="A706" i="17"/>
  <c r="A757" i="16"/>
  <c r="A796" i="16"/>
  <c r="A738" i="17"/>
  <c r="A681" i="17"/>
  <c r="B682" i="17" s="1"/>
  <c r="A762" i="16"/>
  <c r="A775" i="16"/>
  <c r="A759" i="16"/>
  <c r="A380" i="16"/>
  <c r="A687" i="17"/>
  <c r="A563" i="17"/>
  <c r="A597" i="17"/>
  <c r="A677" i="16"/>
  <c r="A617" i="17"/>
  <c r="A540" i="17"/>
  <c r="A676" i="16"/>
  <c r="A616" i="17"/>
  <c r="A539" i="17"/>
  <c r="A675" i="16"/>
  <c r="A615" i="17"/>
  <c r="A709" i="16"/>
  <c r="A596" i="17"/>
  <c r="A334" i="17"/>
  <c r="B335" i="17" s="1"/>
  <c r="A644" i="17"/>
  <c r="A645" i="16"/>
  <c r="A643" i="17"/>
  <c r="A598" i="17"/>
  <c r="A688" i="17"/>
  <c r="A614" i="17"/>
  <c r="A768" i="16"/>
  <c r="A329" i="17"/>
  <c r="A331" i="17"/>
  <c r="A619" i="17"/>
  <c r="A379" i="16"/>
  <c r="A332" i="17"/>
  <c r="A565" i="17"/>
  <c r="A333" i="17"/>
  <c r="A566" i="17"/>
  <c r="A644" i="16"/>
  <c r="A663" i="16"/>
  <c r="A588" i="17"/>
  <c r="A674" i="16"/>
  <c r="A661" i="16"/>
  <c r="A587" i="17"/>
  <c r="A330" i="17"/>
  <c r="A660" i="16"/>
  <c r="A586" i="17"/>
  <c r="A708" i="16"/>
  <c r="A564" i="17"/>
  <c r="A659" i="16"/>
  <c r="A707" i="16"/>
  <c r="A843" i="16"/>
  <c r="A686" i="17"/>
  <c r="A658" i="16"/>
  <c r="A567" i="17"/>
  <c r="A642" i="16"/>
  <c r="A706" i="16"/>
  <c r="A771" i="16"/>
  <c r="A685" i="17"/>
  <c r="A382" i="16"/>
  <c r="A616" i="16"/>
  <c r="B617" i="16" s="1"/>
  <c r="A679" i="16"/>
  <c r="A770" i="16"/>
  <c r="A678" i="17"/>
  <c r="A381" i="16"/>
  <c r="A620" i="17"/>
  <c r="A615" i="16"/>
  <c r="A678" i="16"/>
  <c r="A618" i="17"/>
  <c r="A769" i="16"/>
  <c r="A643" i="16"/>
  <c r="A609" i="16"/>
  <c r="A533" i="17"/>
  <c r="A270" i="16"/>
  <c r="A574" i="16"/>
  <c r="A536" i="17"/>
  <c r="A225" i="17"/>
  <c r="A268" i="16"/>
  <c r="A534" i="17"/>
  <c r="A610" i="16"/>
  <c r="A577" i="16"/>
  <c r="A608" i="16"/>
  <c r="A611" i="16"/>
  <c r="A269" i="16"/>
  <c r="A267" i="16"/>
  <c r="A575" i="16"/>
  <c r="A224" i="17"/>
  <c r="A573" i="16"/>
  <c r="A535" i="17"/>
  <c r="A53" i="16"/>
  <c r="A606" i="16"/>
  <c r="A576" i="16"/>
  <c r="A607" i="16"/>
  <c r="A514" i="17"/>
  <c r="A223" i="17"/>
  <c r="A226" i="17"/>
  <c r="A89" i="17"/>
  <c r="A480" i="17"/>
  <c r="A17" i="16"/>
  <c r="A476" i="17"/>
  <c r="A479" i="17"/>
  <c r="A54" i="16"/>
  <c r="A460" i="17"/>
  <c r="A491" i="17"/>
  <c r="A490" i="17"/>
  <c r="A488" i="17"/>
  <c r="A487" i="17"/>
  <c r="A485" i="17"/>
  <c r="A477" i="17"/>
  <c r="A461" i="17"/>
  <c r="A492" i="17"/>
  <c r="A481" i="17"/>
  <c r="B482" i="17" s="1"/>
  <c r="A489" i="17"/>
  <c r="A478" i="17"/>
  <c r="A475" i="17"/>
  <c r="A15" i="16"/>
  <c r="A459" i="17"/>
  <c r="A86" i="17"/>
  <c r="A62" i="16"/>
  <c r="A3" i="11"/>
  <c r="A13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77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3" i="16"/>
  <c r="A434" i="17"/>
  <c r="A88" i="17"/>
  <c r="A61" i="16"/>
  <c r="A206" i="17"/>
  <c r="A60" i="16"/>
  <c r="A667" i="17"/>
  <c r="A721" i="16"/>
  <c r="A546" i="16"/>
  <c r="A475" i="16"/>
  <c r="A495" i="16"/>
  <c r="A427" i="17"/>
  <c r="A548" i="16"/>
  <c r="B549" i="16" s="1"/>
  <c r="B550" i="16" s="1"/>
  <c r="A496" i="16"/>
  <c r="A412" i="17"/>
  <c r="A474" i="16"/>
  <c r="A614" i="16"/>
  <c r="A426" i="17"/>
  <c r="A499" i="16"/>
  <c r="A409" i="17"/>
  <c r="A392" i="17"/>
  <c r="B393" i="17" s="1"/>
  <c r="A407" i="17"/>
  <c r="A453" i="17"/>
  <c r="A492" i="16"/>
  <c r="A408" i="17"/>
  <c r="A571" i="16"/>
  <c r="A402" i="17"/>
  <c r="A93" i="16"/>
  <c r="A263" i="16"/>
  <c r="A83" i="17"/>
  <c r="A388" i="17"/>
  <c r="A557" i="16"/>
  <c r="A498" i="16"/>
  <c r="A570" i="16"/>
  <c r="A399" i="17"/>
  <c r="A544" i="16"/>
  <c r="A538" i="17"/>
  <c r="A468" i="16"/>
  <c r="A132" i="16"/>
  <c r="A500" i="16"/>
  <c r="A400" i="17"/>
  <c r="A494" i="16"/>
  <c r="A530" i="16"/>
  <c r="A478" i="16"/>
  <c r="A531" i="16"/>
  <c r="B532" i="16" s="1"/>
  <c r="A433" i="17"/>
  <c r="A401" i="16"/>
  <c r="A207" i="17"/>
  <c r="A232" i="16"/>
  <c r="A460" i="16"/>
  <c r="A541" i="16"/>
  <c r="A466" i="16"/>
  <c r="A543" i="16"/>
  <c r="A668" i="17"/>
  <c r="A391" i="17"/>
  <c r="A540" i="16"/>
  <c r="A472" i="16"/>
  <c r="A430" i="17"/>
  <c r="A669" i="17"/>
  <c r="A537" i="17"/>
  <c r="A411" i="17"/>
  <c r="A452" i="17"/>
  <c r="A81" i="17"/>
  <c r="A277" i="16"/>
  <c r="A95" i="16"/>
  <c r="A512" i="17"/>
  <c r="A545" i="16"/>
  <c r="A431" i="17"/>
  <c r="A397" i="17"/>
  <c r="A428" i="17"/>
  <c r="A471" i="16"/>
  <c r="A401" i="17"/>
  <c r="A410" i="17"/>
  <c r="A511" i="17"/>
  <c r="A436" i="17"/>
  <c r="A503" i="16"/>
  <c r="A406" i="17"/>
  <c r="A613" i="16"/>
  <c r="A153" i="16"/>
  <c r="A264" i="16"/>
  <c r="A231" i="16"/>
  <c r="A479" i="16"/>
  <c r="A677" i="17"/>
  <c r="A404" i="17"/>
  <c r="A398" i="17"/>
  <c r="A435" i="17"/>
  <c r="A429" i="17"/>
  <c r="A469" i="16"/>
  <c r="A467" i="16"/>
  <c r="A405" i="17"/>
  <c r="A612" i="16"/>
  <c r="A480" i="16"/>
  <c r="A556" i="16"/>
  <c r="A278" i="16"/>
  <c r="A84" i="17"/>
  <c r="A539" i="16"/>
  <c r="A553" i="16"/>
  <c r="B554" i="16" s="1"/>
  <c r="A477" i="16"/>
  <c r="A542" i="16"/>
  <c r="A432" i="17"/>
  <c r="A555" i="16"/>
  <c r="A57" i="17"/>
  <c r="A63" i="16"/>
  <c r="A280" i="16"/>
  <c r="B281" i="16" s="1"/>
  <c r="A52" i="16"/>
  <c r="A87" i="17"/>
  <c r="A10" i="17"/>
  <c r="A497" i="16"/>
  <c r="A491" i="16"/>
  <c r="A510" i="17"/>
  <c r="A513" i="17"/>
  <c r="A645" i="17"/>
  <c r="A528" i="16"/>
  <c r="A279" i="16"/>
  <c r="A85" i="17"/>
  <c r="A572" i="16"/>
  <c r="A504" i="16"/>
  <c r="A501" i="16"/>
  <c r="A502" i="16"/>
  <c r="A665" i="17"/>
  <c r="A547" i="16"/>
  <c r="A720" i="16"/>
  <c r="A666" i="17"/>
  <c r="A493" i="16"/>
  <c r="A396" i="17"/>
  <c r="A722" i="16"/>
  <c r="A529" i="16"/>
  <c r="A723" i="16"/>
  <c r="A403" i="17"/>
  <c r="A476" i="16"/>
  <c r="A237" i="17"/>
  <c r="B238" i="17" s="1"/>
  <c r="A55" i="17"/>
  <c r="A166" i="16"/>
  <c r="A152" i="17"/>
  <c r="A236" i="17"/>
  <c r="A188" i="16"/>
  <c r="A333" i="16"/>
  <c r="A289" i="17"/>
  <c r="A216" i="17"/>
  <c r="A97" i="16"/>
  <c r="A230" i="16"/>
  <c r="A186" i="17"/>
  <c r="A96" i="16"/>
  <c r="A158" i="17"/>
  <c r="A229" i="16"/>
  <c r="A334" i="16"/>
  <c r="A290" i="17"/>
  <c r="A235" i="17"/>
  <c r="A227" i="16"/>
  <c r="A260" i="16"/>
  <c r="A336" i="16"/>
  <c r="A337" i="16"/>
  <c r="A9" i="16"/>
  <c r="A154" i="16"/>
  <c r="A161" i="17"/>
  <c r="A258" i="16"/>
  <c r="A162" i="16"/>
  <c r="A57" i="16"/>
  <c r="A238" i="16"/>
  <c r="A285" i="17"/>
  <c r="A49" i="17"/>
  <c r="A159" i="17"/>
  <c r="A170" i="17"/>
  <c r="A261" i="16"/>
  <c r="A167" i="16"/>
  <c r="A335" i="16"/>
  <c r="A18" i="16"/>
  <c r="A14" i="16"/>
  <c r="A228" i="16"/>
  <c r="A183" i="16"/>
  <c r="A185" i="16"/>
  <c r="A287" i="17"/>
  <c r="A187" i="16"/>
  <c r="A338" i="16"/>
  <c r="A151" i="17"/>
  <c r="A160" i="16"/>
  <c r="A241" i="16"/>
  <c r="B242" i="16" s="1"/>
  <c r="A259" i="16"/>
  <c r="A218" i="17"/>
  <c r="A286" i="17"/>
  <c r="A7" i="17"/>
  <c r="A59" i="16"/>
  <c r="A184" i="16"/>
  <c r="A169" i="17"/>
  <c r="A8" i="16"/>
  <c r="A288" i="17"/>
  <c r="A52" i="17"/>
  <c r="A165" i="16"/>
  <c r="A239" i="16"/>
  <c r="A186" i="16"/>
  <c r="A171" i="17"/>
  <c r="A444" i="16"/>
  <c r="A79" i="17"/>
  <c r="A6" i="16"/>
  <c r="A131" i="16"/>
  <c r="A134" i="17"/>
  <c r="A243" i="17"/>
  <c r="A183" i="17"/>
  <c r="A220" i="17"/>
  <c r="A209" i="16"/>
  <c r="B210" i="16" s="1"/>
  <c r="A463" i="16"/>
  <c r="A326" i="16"/>
  <c r="A138" i="17"/>
  <c r="A286" i="16"/>
  <c r="A237" i="16"/>
  <c r="A462" i="16"/>
  <c r="A331" i="16"/>
  <c r="A246" i="17"/>
  <c r="A458" i="16"/>
  <c r="A457" i="17"/>
  <c r="A290" i="16"/>
  <c r="A2" i="17"/>
  <c r="A217" i="17"/>
  <c r="A235" i="16"/>
  <c r="A163" i="16"/>
  <c r="A455" i="17"/>
  <c r="A3" i="17"/>
  <c r="A134" i="16"/>
  <c r="A133" i="17"/>
  <c r="A129" i="16"/>
  <c r="A219" i="17"/>
  <c r="A181" i="17"/>
  <c r="A754" i="16"/>
  <c r="A291" i="16"/>
  <c r="A82" i="17"/>
  <c r="A92" i="16"/>
  <c r="A222" i="17"/>
  <c r="A184" i="17"/>
  <c r="A385" i="17"/>
  <c r="A4" i="16"/>
  <c r="A94" i="16"/>
  <c r="A244" i="17"/>
  <c r="A242" i="17"/>
  <c r="A451" i="16"/>
  <c r="A2" i="16"/>
  <c r="A136" i="17"/>
  <c r="A285" i="16"/>
  <c r="A208" i="16"/>
  <c r="A161" i="16"/>
  <c r="A323" i="16"/>
  <c r="A3" i="16"/>
  <c r="A370" i="17"/>
  <c r="A459" i="16"/>
  <c r="A287" i="16"/>
  <c r="A182" i="17"/>
  <c r="A4" i="17"/>
  <c r="A133" i="16"/>
  <c r="A130" i="16"/>
  <c r="A78" i="17"/>
  <c r="A377" i="17"/>
  <c r="A208" i="17"/>
  <c r="A172" i="17"/>
  <c r="B173" i="17" s="1"/>
  <c r="A80" i="17"/>
  <c r="A137" i="17"/>
  <c r="A289" i="16"/>
  <c r="A128" i="16"/>
  <c r="A241" i="17"/>
  <c r="A221" i="17"/>
  <c r="A207" i="16"/>
  <c r="A425" i="16"/>
  <c r="A266" i="16"/>
  <c r="B267" i="16" s="1"/>
  <c r="A265" i="16"/>
  <c r="A5" i="16"/>
  <c r="A288" i="16"/>
  <c r="A245" i="17"/>
  <c r="A450" i="16"/>
  <c r="A135" i="17"/>
  <c r="A275" i="17"/>
  <c r="A447" i="16"/>
  <c r="A276" i="17"/>
  <c r="A428" i="16"/>
  <c r="A300" i="16"/>
  <c r="A366" i="17"/>
  <c r="A328" i="17"/>
  <c r="A328" i="16"/>
  <c r="A325" i="16"/>
  <c r="A375" i="16"/>
  <c r="A332" i="16"/>
  <c r="A351" i="17"/>
  <c r="A278" i="17"/>
  <c r="A378" i="17"/>
  <c r="A283" i="17"/>
  <c r="A297" i="16"/>
  <c r="A456" i="17"/>
  <c r="A368" i="17"/>
  <c r="A436" i="16"/>
  <c r="A327" i="17"/>
  <c r="A369" i="17"/>
  <c r="A426" i="16"/>
  <c r="A376" i="16"/>
  <c r="A247" i="17"/>
  <c r="A409" i="16"/>
  <c r="A325" i="17"/>
  <c r="A322" i="16"/>
  <c r="A356" i="17"/>
  <c r="A324" i="16"/>
  <c r="A254" i="17"/>
  <c r="A461" i="16"/>
  <c r="A251" i="17"/>
  <c r="A434" i="16"/>
  <c r="A249" i="17"/>
  <c r="A262" i="16"/>
  <c r="A454" i="17"/>
  <c r="A280" i="17"/>
  <c r="A365" i="17"/>
  <c r="A250" i="17"/>
  <c r="A357" i="17"/>
  <c r="A301" i="16"/>
  <c r="A180" i="17"/>
  <c r="A160" i="17"/>
  <c r="A387" i="17"/>
  <c r="A271" i="17"/>
  <c r="A252" i="17"/>
  <c r="A281" i="17"/>
  <c r="A410" i="16"/>
  <c r="A326" i="17"/>
  <c r="A408" i="16"/>
  <c r="A329" i="16"/>
  <c r="A293" i="16"/>
  <c r="A323" i="17"/>
  <c r="A446" i="16"/>
  <c r="A295" i="16"/>
  <c r="A324" i="17"/>
  <c r="A449" i="16"/>
  <c r="A327" i="16"/>
  <c r="A435" i="16"/>
  <c r="A284" i="17"/>
  <c r="A299" i="16"/>
  <c r="A179" i="17"/>
  <c r="A509" i="17"/>
  <c r="A724" i="16"/>
  <c r="A294" i="16"/>
  <c r="A427" i="16"/>
  <c r="A279" i="17"/>
  <c r="A298" i="16"/>
  <c r="A438" i="16"/>
  <c r="A272" i="17"/>
  <c r="A185" i="17"/>
  <c r="A164" i="16"/>
  <c r="A379" i="17"/>
  <c r="A380" i="17"/>
  <c r="A296" i="16"/>
  <c r="A273" i="17"/>
  <c r="A367" i="17"/>
  <c r="A277" i="17"/>
  <c r="A330" i="16"/>
  <c r="A274" i="17"/>
  <c r="A248" i="17"/>
  <c r="A448" i="16"/>
  <c r="A236" i="16"/>
  <c r="A458" i="17"/>
  <c r="A406" i="16"/>
  <c r="A358" i="17"/>
  <c r="A411" i="16"/>
  <c r="B412" i="16" s="1"/>
  <c r="A292" i="16"/>
  <c r="A437" i="16"/>
  <c r="A282" i="17"/>
  <c r="A407" i="16"/>
  <c r="A253" i="17"/>
  <c r="B389" i="18" l="1"/>
  <c r="B651" i="18"/>
  <c r="B652" i="18" s="1"/>
  <c r="AC651" i="18"/>
  <c r="C651" i="18" s="1"/>
  <c r="B414" i="18"/>
  <c r="B294" i="18"/>
  <c r="B1065" i="15"/>
  <c r="AC748" i="18"/>
  <c r="C748" i="18" s="1"/>
  <c r="B17" i="15"/>
  <c r="B1990" i="14"/>
  <c r="B970" i="16"/>
  <c r="B638" i="18"/>
  <c r="B503" i="18"/>
  <c r="B319" i="17"/>
  <c r="B1384" i="17"/>
  <c r="B18" i="15"/>
  <c r="B46" i="16"/>
  <c r="B47" i="16" s="1"/>
  <c r="B48" i="16" s="1"/>
  <c r="B49" i="16" s="1"/>
  <c r="B50" i="16" s="1"/>
  <c r="B51" i="16" s="1"/>
  <c r="B2139" i="14"/>
  <c r="B2140" i="14" s="1"/>
  <c r="B2141" i="14" s="1"/>
  <c r="B250" i="18"/>
  <c r="B641" i="18"/>
  <c r="B2109" i="14"/>
  <c r="B2110" i="14" s="1"/>
  <c r="B2111" i="14" s="1"/>
  <c r="B2112" i="14" s="1"/>
  <c r="B2113" i="14" s="1"/>
  <c r="B2114" i="14" s="1"/>
  <c r="B691" i="18"/>
  <c r="AC746" i="18"/>
  <c r="C746" i="18" s="1"/>
  <c r="B746" i="18"/>
  <c r="B747" i="18" s="1"/>
  <c r="B748" i="18" s="1"/>
  <c r="B1474" i="16"/>
  <c r="B807" i="16"/>
  <c r="B808" i="16" s="1"/>
  <c r="B1300" i="16"/>
  <c r="B2129" i="14"/>
  <c r="B2130" i="14" s="1"/>
  <c r="B2131" i="14" s="1"/>
  <c r="B2132" i="14" s="1"/>
  <c r="B2133" i="14" s="1"/>
  <c r="B2134" i="14" s="1"/>
  <c r="B2135" i="14" s="1"/>
  <c r="B2136" i="14" s="1"/>
  <c r="B2137" i="14" s="1"/>
  <c r="B526" i="18"/>
  <c r="B743" i="18"/>
  <c r="B432" i="18"/>
  <c r="B417" i="18"/>
  <c r="B664" i="18"/>
  <c r="B101" i="11"/>
  <c r="B348" i="18"/>
  <c r="B236" i="18"/>
  <c r="B421" i="18"/>
  <c r="B1310" i="16"/>
  <c r="B544" i="18"/>
  <c r="B519" i="18"/>
  <c r="B286" i="18"/>
  <c r="B419" i="18"/>
  <c r="B560" i="18"/>
  <c r="B489" i="18"/>
  <c r="AC10" i="18"/>
  <c r="C10" i="18" s="1"/>
  <c r="B935" i="15"/>
  <c r="B936" i="15" s="1"/>
  <c r="B937" i="15" s="1"/>
  <c r="B938" i="15" s="1"/>
  <c r="B939" i="15" s="1"/>
  <c r="B940" i="15" s="1"/>
  <c r="B941" i="15" s="1"/>
  <c r="B9" i="18"/>
  <c r="AC9" i="18"/>
  <c r="C9" i="18" s="1"/>
  <c r="B499" i="14"/>
  <c r="B500" i="14" s="1"/>
  <c r="B501" i="14" s="1"/>
  <c r="B502" i="14" s="1"/>
  <c r="B503" i="14" s="1"/>
  <c r="B504" i="14" s="1"/>
  <c r="B1997" i="14"/>
  <c r="B1998" i="14" s="1"/>
  <c r="B1999" i="14" s="1"/>
  <c r="B2000" i="14" s="1"/>
  <c r="B2001" i="14" s="1"/>
  <c r="B432" i="11"/>
  <c r="B624" i="18"/>
  <c r="B707" i="18"/>
  <c r="B431" i="18"/>
  <c r="B233" i="18"/>
  <c r="B466" i="18"/>
  <c r="B698" i="18"/>
  <c r="B548" i="18"/>
  <c r="B372" i="16"/>
  <c r="B373" i="16" s="1"/>
  <c r="B374" i="16" s="1"/>
  <c r="B476" i="18"/>
  <c r="B410" i="18"/>
  <c r="B342" i="18"/>
  <c r="B383" i="18"/>
  <c r="B1377" i="17"/>
  <c r="B1378" i="17" s="1"/>
  <c r="B1379" i="17" s="1"/>
  <c r="B1380" i="17" s="1"/>
  <c r="B1381" i="17" s="1"/>
  <c r="B320" i="17"/>
  <c r="B321" i="17" s="1"/>
  <c r="B322" i="17" s="1"/>
  <c r="B653" i="18"/>
  <c r="B340" i="18"/>
  <c r="B402" i="18"/>
  <c r="B423" i="18"/>
  <c r="B406" i="18"/>
  <c r="B397" i="18"/>
  <c r="B557" i="18"/>
  <c r="B612" i="18"/>
  <c r="B1061" i="15"/>
  <c r="B1062" i="15" s="1"/>
  <c r="AC745" i="18"/>
  <c r="B367" i="18"/>
  <c r="B309" i="18"/>
  <c r="B336" i="18"/>
  <c r="B657" i="18"/>
  <c r="B225" i="18"/>
  <c r="B581" i="18"/>
  <c r="B562" i="18"/>
  <c r="B338" i="18"/>
  <c r="B685" i="18"/>
  <c r="B1486" i="16"/>
  <c r="B714" i="18"/>
  <c r="B555" i="18"/>
  <c r="B412" i="18"/>
  <c r="B517" i="18"/>
  <c r="B556" i="18"/>
  <c r="B302" i="18"/>
  <c r="B724" i="18"/>
  <c r="B711" i="18"/>
  <c r="B676" i="18"/>
  <c r="B501" i="18"/>
  <c r="B649" i="18"/>
  <c r="B514" i="18"/>
  <c r="B737" i="18"/>
  <c r="B491" i="18"/>
  <c r="B702" i="18"/>
  <c r="B744" i="18"/>
  <c r="AC744" i="18"/>
  <c r="C744" i="18" s="1"/>
  <c r="B305" i="18"/>
  <c r="B1165" i="17"/>
  <c r="B1166" i="17" s="1"/>
  <c r="B1167" i="17" s="1"/>
  <c r="B959" i="17"/>
  <c r="B960" i="17" s="1"/>
  <c r="B961" i="17" s="1"/>
  <c r="B962" i="17" s="1"/>
  <c r="B963" i="17" s="1"/>
  <c r="B964" i="17" s="1"/>
  <c r="B965" i="17" s="1"/>
  <c r="B966" i="17" s="1"/>
  <c r="B1330" i="17"/>
  <c r="B1331" i="17" s="1"/>
  <c r="B1332" i="17" s="1"/>
  <c r="B157" i="17"/>
  <c r="B1483" i="16"/>
  <c r="B1484" i="16" s="1"/>
  <c r="B1485" i="16" s="1"/>
  <c r="B772" i="14"/>
  <c r="B773" i="14" s="1"/>
  <c r="B774" i="14" s="1"/>
  <c r="B775" i="14" s="1"/>
  <c r="B776" i="14" s="1"/>
  <c r="B777" i="14" s="1"/>
  <c r="B281" i="11"/>
  <c r="B282" i="11" s="1"/>
  <c r="B241" i="11"/>
  <c r="B197" i="11"/>
  <c r="B198" i="11" s="1"/>
  <c r="B59" i="11"/>
  <c r="B238" i="18"/>
  <c r="B369" i="18"/>
  <c r="B695" i="18"/>
  <c r="B573" i="18"/>
  <c r="B377" i="18"/>
  <c r="B670" i="18"/>
  <c r="B430" i="18"/>
  <c r="B571" i="18"/>
  <c r="B579" i="18"/>
  <c r="B478" i="18"/>
  <c r="B538" i="18"/>
  <c r="B607" i="18"/>
  <c r="B252" i="18"/>
  <c r="B468" i="18"/>
  <c r="B298" i="18"/>
  <c r="B293" i="18"/>
  <c r="B454" i="18"/>
  <c r="B291" i="18"/>
  <c r="B394" i="18"/>
  <c r="B312" i="18"/>
  <c r="B1436" i="16"/>
  <c r="B1437" i="16" s="1"/>
  <c r="B1438" i="16" s="1"/>
  <c r="B1439" i="16" s="1"/>
  <c r="B965" i="15"/>
  <c r="B966" i="15" s="1"/>
  <c r="B967" i="15" s="1"/>
  <c r="B968" i="15" s="1"/>
  <c r="B200" i="18"/>
  <c r="B434" i="18"/>
  <c r="B403" i="18"/>
  <c r="B505" i="18"/>
  <c r="B549" i="18"/>
  <c r="B620" i="18"/>
  <c r="B739" i="18"/>
  <c r="B726" i="18"/>
  <c r="B696" i="18"/>
  <c r="B616" i="18"/>
  <c r="B290" i="18"/>
  <c r="B680" i="18"/>
  <c r="B322" i="18"/>
  <c r="B595" i="18"/>
  <c r="B496" i="18"/>
  <c r="B611" i="18"/>
  <c r="B583" i="18"/>
  <c r="B622" i="18"/>
  <c r="B380" i="18"/>
  <c r="B2124" i="14"/>
  <c r="B2125" i="14" s="1"/>
  <c r="B2126" i="14" s="1"/>
  <c r="B2127" i="14" s="1"/>
  <c r="B2128" i="14" s="1"/>
  <c r="B646" i="17"/>
  <c r="B647" i="17" s="1"/>
  <c r="B648" i="17" s="1"/>
  <c r="B177" i="16"/>
  <c r="B178" i="16" s="1"/>
  <c r="B179" i="16" s="1"/>
  <c r="B180" i="16" s="1"/>
  <c r="B181" i="16" s="1"/>
  <c r="B182" i="16" s="1"/>
  <c r="B218" i="16"/>
  <c r="B1380" i="14"/>
  <c r="B1381" i="14" s="1"/>
  <c r="B1382" i="14" s="1"/>
  <c r="B1383" i="14" s="1"/>
  <c r="B1384" i="14" s="1"/>
  <c r="B400" i="18"/>
  <c r="B450" i="18"/>
  <c r="B437" i="18"/>
  <c r="B688" i="18"/>
  <c r="B205" i="18"/>
  <c r="B516" i="18"/>
  <c r="B196" i="18"/>
  <c r="AC194" i="18"/>
  <c r="C194" i="18" s="1"/>
  <c r="B399" i="18"/>
  <c r="B435" i="18"/>
  <c r="B554" i="18"/>
  <c r="B228" i="18"/>
  <c r="B483" i="18"/>
  <c r="B428" i="18"/>
  <c r="B240" i="18"/>
  <c r="B659" i="18"/>
  <c r="B386" i="18"/>
  <c r="B464" i="18"/>
  <c r="B203" i="18"/>
  <c r="B531" i="18"/>
  <c r="B351" i="18"/>
  <c r="B636" i="18"/>
  <c r="B289" i="18"/>
  <c r="B438" i="18"/>
  <c r="B453" i="18"/>
  <c r="B677" i="18"/>
  <c r="B615" i="18"/>
  <c r="B552" i="18"/>
  <c r="B705" i="18"/>
  <c r="B223" i="18"/>
  <c r="B703" i="18"/>
  <c r="B215" i="18"/>
  <c r="B601" i="18"/>
  <c r="B385" i="18"/>
  <c r="B231" i="18"/>
  <c r="B1029" i="15"/>
  <c r="B1030" i="15" s="1"/>
  <c r="B528" i="18"/>
  <c r="B374" i="18"/>
  <c r="B353" i="18"/>
  <c r="B241" i="18"/>
  <c r="B451" i="18"/>
  <c r="B627" i="18"/>
  <c r="B543" i="18"/>
  <c r="B465" i="18"/>
  <c r="B222" i="18"/>
  <c r="B672" i="18"/>
  <c r="B315" i="18"/>
  <c r="B663" i="18"/>
  <c r="B283" i="18"/>
  <c r="B2086" i="14"/>
  <c r="B2087" i="14" s="1"/>
  <c r="B2088" i="14" s="1"/>
  <c r="B2089" i="14" s="1"/>
  <c r="B2090" i="14" s="1"/>
  <c r="B204" i="18"/>
  <c r="B455" i="18"/>
  <c r="B344" i="18"/>
  <c r="B678" i="18"/>
  <c r="B413" i="18"/>
  <c r="B326" i="18"/>
  <c r="B296" i="18"/>
  <c r="B643" i="18"/>
  <c r="B630" i="18"/>
  <c r="B1391" i="16"/>
  <c r="B1392" i="16" s="1"/>
  <c r="B541" i="18"/>
  <c r="B540" i="18"/>
  <c r="B426" i="18"/>
  <c r="B471" i="18"/>
  <c r="B650" i="18"/>
  <c r="B520" i="18"/>
  <c r="B447" i="18"/>
  <c r="B359" i="18"/>
  <c r="B372" i="18"/>
  <c r="B700" i="18"/>
  <c r="B606" i="18"/>
  <c r="B567" i="18"/>
  <c r="B610" i="18"/>
  <c r="B511" i="18"/>
  <c r="B720" i="18"/>
  <c r="B242" i="18"/>
  <c r="B729" i="18"/>
  <c r="B354" i="18"/>
  <c r="B675" i="18"/>
  <c r="B366" i="18"/>
  <c r="B508" i="18"/>
  <c r="B564" i="18"/>
  <c r="B361" i="18"/>
  <c r="B480" i="18"/>
  <c r="B558" i="18"/>
  <c r="B373" i="18"/>
  <c r="B221" i="18"/>
  <c r="B475" i="18"/>
  <c r="B302" i="16"/>
  <c r="B303" i="16" s="1"/>
  <c r="B304" i="16" s="1"/>
  <c r="B305" i="16" s="1"/>
  <c r="B197" i="18"/>
  <c r="B525" i="18"/>
  <c r="B404" i="18"/>
  <c r="B586" i="18"/>
  <c r="B246" i="18"/>
  <c r="B301" i="18"/>
  <c r="B486" i="18"/>
  <c r="B398" i="18"/>
  <c r="B683" i="18"/>
  <c r="B384" i="11"/>
  <c r="B537" i="18"/>
  <c r="B646" i="18"/>
  <c r="B456" i="18"/>
  <c r="B637" i="18"/>
  <c r="B709" i="18"/>
  <c r="B244" i="18"/>
  <c r="B527" i="18"/>
  <c r="B216" i="18"/>
  <c r="B731" i="18"/>
  <c r="B433" i="18"/>
  <c r="B568" i="18"/>
  <c r="B593" i="18"/>
  <c r="B208" i="18"/>
  <c r="B668" i="18"/>
  <c r="B411" i="18"/>
  <c r="B718" i="18"/>
  <c r="B617" i="18"/>
  <c r="B409" i="18"/>
  <c r="B467" i="18"/>
  <c r="B647" i="18"/>
  <c r="B499" i="18"/>
  <c r="B274" i="18"/>
  <c r="B416" i="18"/>
  <c r="B590" i="18"/>
  <c r="AC195" i="18"/>
  <c r="C195" i="18" s="1"/>
  <c r="B1009" i="15"/>
  <c r="B1010" i="15" s="1"/>
  <c r="B440" i="18"/>
  <c r="B254" i="18"/>
  <c r="B319" i="18"/>
  <c r="B673" i="18"/>
  <c r="B712" i="18"/>
  <c r="B569" i="18"/>
  <c r="B469" i="18"/>
  <c r="B546" i="18"/>
  <c r="B492" i="18"/>
  <c r="B613" i="18"/>
  <c r="B444" i="18"/>
  <c r="B261" i="18"/>
  <c r="B334" i="18"/>
  <c r="B248" i="18"/>
  <c r="B459" i="18"/>
  <c r="B524" i="18"/>
  <c r="B656" i="18"/>
  <c r="B547" i="18"/>
  <c r="B396" i="18"/>
  <c r="B722" i="18"/>
  <c r="B270" i="18"/>
  <c r="B449" i="18"/>
  <c r="B365" i="18"/>
  <c r="B278" i="18"/>
  <c r="B393" i="18"/>
  <c r="AC193" i="18"/>
  <c r="C193" i="18" s="1"/>
  <c r="B1248" i="17"/>
  <c r="B1249" i="17" s="1"/>
  <c r="B1250" i="17" s="1"/>
  <c r="B1251" i="17" s="1"/>
  <c r="B1287" i="17"/>
  <c r="B1288" i="17" s="1"/>
  <c r="B1289" i="17" s="1"/>
  <c r="B822" i="17"/>
  <c r="B823" i="17" s="1"/>
  <c r="B824" i="17" s="1"/>
  <c r="B1194" i="17"/>
  <c r="B1195" i="17" s="1"/>
  <c r="B1302" i="17"/>
  <c r="B1303" i="17" s="1"/>
  <c r="B1304" i="17" s="1"/>
  <c r="B1305" i="17" s="1"/>
  <c r="B1306" i="17" s="1"/>
  <c r="B1307" i="17" s="1"/>
  <c r="B1308" i="17" s="1"/>
  <c r="B1339" i="17"/>
  <c r="B1340" i="17" s="1"/>
  <c r="B440" i="17"/>
  <c r="B905" i="17"/>
  <c r="B906" i="17" s="1"/>
  <c r="B907" i="17" s="1"/>
  <c r="B908" i="17" s="1"/>
  <c r="B909" i="17" s="1"/>
  <c r="B910" i="17" s="1"/>
  <c r="B911" i="17" s="1"/>
  <c r="B912" i="17" s="1"/>
  <c r="B467" i="17"/>
  <c r="B468" i="17" s="1"/>
  <c r="B469" i="17" s="1"/>
  <c r="B470" i="17" s="1"/>
  <c r="B1048" i="17"/>
  <c r="B1049" i="17" s="1"/>
  <c r="B1050" i="17" s="1"/>
  <c r="B192" i="18"/>
  <c r="AC192" i="18"/>
  <c r="C192" i="18" s="1"/>
  <c r="B1238" i="17"/>
  <c r="B1239" i="17" s="1"/>
  <c r="B1240" i="17" s="1"/>
  <c r="B1029" i="17"/>
  <c r="B1030" i="17" s="1"/>
  <c r="B1031" i="17" s="1"/>
  <c r="B370" i="11"/>
  <c r="B371" i="11" s="1"/>
  <c r="B298" i="11"/>
  <c r="B1900" i="14"/>
  <c r="B1901" i="14" s="1"/>
  <c r="B1902" i="14" s="1"/>
  <c r="B1903" i="14" s="1"/>
  <c r="B1904" i="14" s="1"/>
  <c r="B1001" i="15"/>
  <c r="B1002" i="15" s="1"/>
  <c r="B950" i="15"/>
  <c r="B951" i="15" s="1"/>
  <c r="B952" i="15" s="1"/>
  <c r="B953" i="15" s="1"/>
  <c r="B954" i="15" s="1"/>
  <c r="B955" i="15" s="1"/>
  <c r="B1319" i="16"/>
  <c r="B237" i="11"/>
  <c r="B2045" i="14"/>
  <c r="B2046" i="14" s="1"/>
  <c r="B2047" i="14" s="1"/>
  <c r="B2048" i="14" s="1"/>
  <c r="B2049" i="14" s="1"/>
  <c r="B2050" i="14" s="1"/>
  <c r="B2051" i="14" s="1"/>
  <c r="B2069" i="14"/>
  <c r="B2070" i="14" s="1"/>
  <c r="B2071" i="14" s="1"/>
  <c r="B2072" i="14" s="1"/>
  <c r="B2073" i="14" s="1"/>
  <c r="B2074" i="14" s="1"/>
  <c r="AC742" i="18"/>
  <c r="B452" i="16"/>
  <c r="B1862" i="14"/>
  <c r="B1863" i="14" s="1"/>
  <c r="B1864" i="14" s="1"/>
  <c r="B1865" i="14" s="1"/>
  <c r="B1866" i="14" s="1"/>
  <c r="B1867" i="14" s="1"/>
  <c r="B1991" i="14"/>
  <c r="B1992" i="14" s="1"/>
  <c r="B1993" i="14" s="1"/>
  <c r="B1994" i="14" s="1"/>
  <c r="B1995" i="14" s="1"/>
  <c r="B1701" i="14"/>
  <c r="B1702" i="14" s="1"/>
  <c r="B1703" i="14" s="1"/>
  <c r="B1704" i="14" s="1"/>
  <c r="B1705" i="14" s="1"/>
  <c r="B1706" i="14" s="1"/>
  <c r="B995" i="14"/>
  <c r="B996" i="14" s="1"/>
  <c r="B997" i="14" s="1"/>
  <c r="B998" i="14" s="1"/>
  <c r="B999" i="14" s="1"/>
  <c r="B1041" i="16"/>
  <c r="B1042" i="16" s="1"/>
  <c r="B160" i="18"/>
  <c r="B1058" i="15"/>
  <c r="B273" i="16"/>
  <c r="B274" i="16" s="1"/>
  <c r="B275" i="16" s="1"/>
  <c r="B276" i="16" s="1"/>
  <c r="B423" i="11"/>
  <c r="B424" i="11" s="1"/>
  <c r="B1320" i="16"/>
  <c r="B1321" i="16" s="1"/>
  <c r="B431" i="11"/>
  <c r="B1334" i="14"/>
  <c r="B1335" i="14" s="1"/>
  <c r="B1336" i="14" s="1"/>
  <c r="B1337" i="14" s="1"/>
  <c r="B1338" i="14" s="1"/>
  <c r="B1111" i="17"/>
  <c r="B678" i="15"/>
  <c r="B869" i="16"/>
  <c r="B1281" i="17"/>
  <c r="B1282" i="17" s="1"/>
  <c r="B1322" i="16"/>
  <c r="B1323" i="16" s="1"/>
  <c r="B551" i="16"/>
  <c r="B552" i="16" s="1"/>
  <c r="B336" i="11"/>
  <c r="B337" i="11" s="1"/>
  <c r="B166" i="18"/>
  <c r="B300" i="15"/>
  <c r="B301" i="15" s="1"/>
  <c r="B145" i="11"/>
  <c r="B146" i="11" s="1"/>
  <c r="B255" i="15"/>
  <c r="B256" i="15" s="1"/>
  <c r="B257" i="15" s="1"/>
  <c r="B258" i="15" s="1"/>
  <c r="B259" i="15" s="1"/>
  <c r="B260" i="15" s="1"/>
  <c r="B261" i="15" s="1"/>
  <c r="B418" i="16"/>
  <c r="B419" i="16" s="1"/>
  <c r="B420" i="16" s="1"/>
  <c r="B421" i="16" s="1"/>
  <c r="B422" i="16" s="1"/>
  <c r="B423" i="16" s="1"/>
  <c r="B424" i="16" s="1"/>
  <c r="B1043" i="15"/>
  <c r="B1044" i="15" s="1"/>
  <c r="B1045" i="15" s="1"/>
  <c r="B1046" i="15" s="1"/>
  <c r="B1047" i="15" s="1"/>
  <c r="B148" i="11"/>
  <c r="B1266" i="17"/>
  <c r="B1267" i="17" s="1"/>
  <c r="B1268" i="17" s="1"/>
  <c r="B1269" i="17" s="1"/>
  <c r="B310" i="16"/>
  <c r="B311" i="16" s="1"/>
  <c r="B312" i="16" s="1"/>
  <c r="B313" i="16" s="1"/>
  <c r="B89" i="11"/>
  <c r="B920" i="15"/>
  <c r="B386" i="15"/>
  <c r="B387" i="15" s="1"/>
  <c r="B388" i="15" s="1"/>
  <c r="B389" i="15" s="1"/>
  <c r="B390" i="15" s="1"/>
  <c r="B391" i="15" s="1"/>
  <c r="B392" i="15" s="1"/>
  <c r="B393" i="15" s="1"/>
  <c r="B394" i="15" s="1"/>
  <c r="B395" i="15" s="1"/>
  <c r="B445" i="16"/>
  <c r="B703" i="15"/>
  <c r="B704" i="15" s="1"/>
  <c r="B149" i="18"/>
  <c r="B1312" i="17"/>
  <c r="B1313" i="17" s="1"/>
  <c r="B1314" i="17" s="1"/>
  <c r="B2039" i="14"/>
  <c r="B2040" i="14" s="1"/>
  <c r="B2041" i="14" s="1"/>
  <c r="B2042" i="14" s="1"/>
  <c r="B2043" i="14" s="1"/>
  <c r="B2044" i="14" s="1"/>
  <c r="B1911" i="14"/>
  <c r="B1912" i="14" s="1"/>
  <c r="B1913" i="14" s="1"/>
  <c r="B1914" i="14" s="1"/>
  <c r="B1915" i="14" s="1"/>
  <c r="B1916" i="14" s="1"/>
  <c r="B1917" i="14" s="1"/>
  <c r="AC743" i="18"/>
  <c r="C743" i="18" s="1"/>
  <c r="B1045" i="17"/>
  <c r="B1046" i="17" s="1"/>
  <c r="B1047" i="17" s="1"/>
  <c r="B1241" i="17"/>
  <c r="B1242" i="17" s="1"/>
  <c r="B1243" i="17" s="1"/>
  <c r="B1119" i="17"/>
  <c r="B1120" i="17" s="1"/>
  <c r="B1121" i="17" s="1"/>
  <c r="B1122" i="17" s="1"/>
  <c r="B1326" i="17"/>
  <c r="B1327" i="17" s="1"/>
  <c r="B1328" i="17" s="1"/>
  <c r="B696" i="17"/>
  <c r="B697" i="17" s="1"/>
  <c r="B698" i="17" s="1"/>
  <c r="B699" i="17" s="1"/>
  <c r="B1197" i="17"/>
  <c r="B1364" i="17"/>
  <c r="B1365" i="17" s="1"/>
  <c r="B1366" i="17" s="1"/>
  <c r="B1262" i="17"/>
  <c r="B1367" i="17"/>
  <c r="B1368" i="17" s="1"/>
  <c r="B1369" i="17" s="1"/>
  <c r="B1370" i="17" s="1"/>
  <c r="B1371" i="17" s="1"/>
  <c r="B1372" i="17" s="1"/>
  <c r="B680" i="16"/>
  <c r="B681" i="16" s="1"/>
  <c r="B682" i="16" s="1"/>
  <c r="B683" i="16" s="1"/>
  <c r="B684" i="16" s="1"/>
  <c r="B685" i="16" s="1"/>
  <c r="B686" i="16" s="1"/>
  <c r="B687" i="16" s="1"/>
  <c r="B688" i="16" s="1"/>
  <c r="B1162" i="16"/>
  <c r="B1163" i="16" s="1"/>
  <c r="B1164" i="16" s="1"/>
  <c r="B850" i="16"/>
  <c r="B851" i="16" s="1"/>
  <c r="B852" i="16" s="1"/>
  <c r="B853" i="16" s="1"/>
  <c r="B854" i="16" s="1"/>
  <c r="B855" i="16" s="1"/>
  <c r="B856" i="16" s="1"/>
  <c r="B650" i="16"/>
  <c r="B651" i="16" s="1"/>
  <c r="B652" i="16" s="1"/>
  <c r="B653" i="16" s="1"/>
  <c r="B1415" i="16"/>
  <c r="B1416" i="16" s="1"/>
  <c r="B1417" i="16" s="1"/>
  <c r="B1418" i="16" s="1"/>
  <c r="B1419" i="16" s="1"/>
  <c r="B1420" i="16" s="1"/>
  <c r="B1421" i="16" s="1"/>
  <c r="B516" i="16"/>
  <c r="B517" i="16" s="1"/>
  <c r="B518" i="16" s="1"/>
  <c r="B519" i="16" s="1"/>
  <c r="B520" i="16" s="1"/>
  <c r="B1429" i="16"/>
  <c r="B1430" i="16" s="1"/>
  <c r="B1431" i="16" s="1"/>
  <c r="B1432" i="16" s="1"/>
  <c r="B1433" i="16" s="1"/>
  <c r="B1434" i="16" s="1"/>
  <c r="B1435" i="16" s="1"/>
  <c r="B1360" i="16"/>
  <c r="B1361" i="16" s="1"/>
  <c r="B1362" i="16" s="1"/>
  <c r="B1363" i="16" s="1"/>
  <c r="B1364" i="16" s="1"/>
  <c r="B1365" i="16" s="1"/>
  <c r="B1366" i="16" s="1"/>
  <c r="B909" i="16"/>
  <c r="B1394" i="16"/>
  <c r="B1395" i="16" s="1"/>
  <c r="B1381" i="16"/>
  <c r="B1382" i="16" s="1"/>
  <c r="B1383" i="16" s="1"/>
  <c r="B1384" i="16" s="1"/>
  <c r="B1385" i="16" s="1"/>
  <c r="B1386" i="16" s="1"/>
  <c r="B1440" i="16"/>
  <c r="B1441" i="16" s="1"/>
  <c r="B1442" i="16" s="1"/>
  <c r="B1443" i="16" s="1"/>
  <c r="B1444" i="16" s="1"/>
  <c r="B969" i="15"/>
  <c r="B970" i="15" s="1"/>
  <c r="B971" i="15" s="1"/>
  <c r="B972" i="15" s="1"/>
  <c r="B973" i="15" s="1"/>
  <c r="B974" i="15" s="1"/>
  <c r="B975" i="15" s="1"/>
  <c r="B976" i="15" s="1"/>
  <c r="B1059" i="15"/>
  <c r="B1060" i="15" s="1"/>
  <c r="B1039" i="15"/>
  <c r="B1040" i="15" s="1"/>
  <c r="B632" i="15"/>
  <c r="B1804" i="14"/>
  <c r="B1805" i="14" s="1"/>
  <c r="B1806" i="14" s="1"/>
  <c r="B1807" i="14" s="1"/>
  <c r="B1808" i="14" s="1"/>
  <c r="B1809" i="14" s="1"/>
  <c r="B1810" i="14" s="1"/>
  <c r="B297" i="14"/>
  <c r="B298" i="14" s="1"/>
  <c r="B299" i="14" s="1"/>
  <c r="B300" i="14" s="1"/>
  <c r="B301" i="14" s="1"/>
  <c r="B302" i="14" s="1"/>
  <c r="B303" i="14" s="1"/>
  <c r="B304" i="14" s="1"/>
  <c r="B856" i="14"/>
  <c r="B857" i="14" s="1"/>
  <c r="B858" i="14" s="1"/>
  <c r="B859" i="14" s="1"/>
  <c r="B860" i="14" s="1"/>
  <c r="B861" i="14" s="1"/>
  <c r="B1978" i="14"/>
  <c r="B1979" i="14" s="1"/>
  <c r="B1980" i="14" s="1"/>
  <c r="B1981" i="14" s="1"/>
  <c r="B1982" i="14" s="1"/>
  <c r="B1983" i="14" s="1"/>
  <c r="B2119" i="14"/>
  <c r="B2120" i="14" s="1"/>
  <c r="B2121" i="14" s="1"/>
  <c r="B2122" i="14" s="1"/>
  <c r="B2123" i="14" s="1"/>
  <c r="B1824" i="14"/>
  <c r="B1825" i="14" s="1"/>
  <c r="B1826" i="14" s="1"/>
  <c r="B1827" i="14" s="1"/>
  <c r="B1828" i="14" s="1"/>
  <c r="B1829" i="14" s="1"/>
  <c r="B1971" i="14"/>
  <c r="B1972" i="14" s="1"/>
  <c r="B1973" i="14" s="1"/>
  <c r="B1974" i="14" s="1"/>
  <c r="B1975" i="14" s="1"/>
  <c r="B1976" i="14" s="1"/>
  <c r="B1977" i="14" s="1"/>
  <c r="B1958" i="14"/>
  <c r="B1959" i="14" s="1"/>
  <c r="B1960" i="14" s="1"/>
  <c r="B1961" i="14" s="1"/>
  <c r="B1962" i="14" s="1"/>
  <c r="B1963" i="14" s="1"/>
  <c r="B2025" i="14"/>
  <c r="B2026" i="14" s="1"/>
  <c r="B2027" i="14" s="1"/>
  <c r="B2028" i="14" s="1"/>
  <c r="B2029" i="14" s="1"/>
  <c r="B2030" i="14" s="1"/>
  <c r="B2031" i="14" s="1"/>
  <c r="B2032" i="14" s="1"/>
  <c r="B515" i="14"/>
  <c r="B516" i="14" s="1"/>
  <c r="B517" i="14" s="1"/>
  <c r="B518" i="14" s="1"/>
  <c r="B519" i="14" s="1"/>
  <c r="B2064" i="14"/>
  <c r="B2065" i="14" s="1"/>
  <c r="B2066" i="14" s="1"/>
  <c r="B2067" i="14" s="1"/>
  <c r="B2068" i="14" s="1"/>
  <c r="B1637" i="14"/>
  <c r="B1638" i="14" s="1"/>
  <c r="B1639" i="14" s="1"/>
  <c r="B1640" i="14" s="1"/>
  <c r="B1641" i="14" s="1"/>
  <c r="B705" i="14"/>
  <c r="B404" i="11"/>
  <c r="B394" i="11"/>
  <c r="B1447" i="16"/>
  <c r="B1448" i="16" s="1"/>
  <c r="B1449" i="16" s="1"/>
  <c r="B1450" i="16" s="1"/>
  <c r="B1451" i="16" s="1"/>
  <c r="B1452" i="16" s="1"/>
  <c r="B1026" i="15"/>
  <c r="B1027" i="15" s="1"/>
  <c r="B1028" i="15" s="1"/>
  <c r="B1363" i="17"/>
  <c r="B1335" i="16"/>
  <c r="B1336" i="16" s="1"/>
  <c r="B1337" i="16" s="1"/>
  <c r="B1338" i="16" s="1"/>
  <c r="B1339" i="16" s="1"/>
  <c r="B1340" i="16" s="1"/>
  <c r="B375" i="11"/>
  <c r="B2101" i="14"/>
  <c r="B2102" i="14" s="1"/>
  <c r="B2103" i="14" s="1"/>
  <c r="B2104" i="14" s="1"/>
  <c r="B2105" i="14" s="1"/>
  <c r="B2106" i="14" s="1"/>
  <c r="B2107" i="14" s="1"/>
  <c r="B2108" i="14" s="1"/>
  <c r="B2096" i="14"/>
  <c r="B2097" i="14" s="1"/>
  <c r="B2098" i="14" s="1"/>
  <c r="B2099" i="14" s="1"/>
  <c r="B2100" i="14" s="1"/>
  <c r="B418" i="11"/>
  <c r="B392" i="11"/>
  <c r="B994" i="15"/>
  <c r="B421" i="11"/>
  <c r="B422" i="11" s="1"/>
  <c r="B381" i="11"/>
  <c r="B412" i="11"/>
  <c r="B413" i="11" s="1"/>
  <c r="B1021" i="15"/>
  <c r="B1022" i="15" s="1"/>
  <c r="B1947" i="14"/>
  <c r="B1948" i="14" s="1"/>
  <c r="B1949" i="14" s="1"/>
  <c r="B1950" i="14" s="1"/>
  <c r="B1951" i="14" s="1"/>
  <c r="B400" i="11"/>
  <c r="B398" i="11"/>
  <c r="B399" i="11" s="1"/>
  <c r="B390" i="11"/>
  <c r="B2115" i="14"/>
  <c r="B2116" i="14" s="1"/>
  <c r="B2117" i="14" s="1"/>
  <c r="B2118" i="14" s="1"/>
  <c r="B2081" i="14"/>
  <c r="B2082" i="14" s="1"/>
  <c r="B2083" i="14" s="1"/>
  <c r="B2084" i="14" s="1"/>
  <c r="B2085" i="14" s="1"/>
  <c r="B1473" i="16"/>
  <c r="B1936" i="14"/>
  <c r="B1937" i="14" s="1"/>
  <c r="B1938" i="14" s="1"/>
  <c r="B1939" i="14" s="1"/>
  <c r="B1940" i="14" s="1"/>
  <c r="B1941" i="14" s="1"/>
  <c r="B378" i="11"/>
  <c r="B1041" i="15"/>
  <c r="B1042" i="15" s="1"/>
  <c r="B1880" i="14"/>
  <c r="B1881" i="14" s="1"/>
  <c r="B1882" i="14" s="1"/>
  <c r="B1883" i="14" s="1"/>
  <c r="B1884" i="14" s="1"/>
  <c r="B1885" i="14" s="1"/>
  <c r="B849" i="14"/>
  <c r="B850" i="14" s="1"/>
  <c r="B851" i="14" s="1"/>
  <c r="B852" i="14" s="1"/>
  <c r="B853" i="14" s="1"/>
  <c r="B854" i="14" s="1"/>
  <c r="B1222" i="17"/>
  <c r="B1223" i="17" s="1"/>
  <c r="B1224" i="17" s="1"/>
  <c r="B1353" i="16"/>
  <c r="B1354" i="16" s="1"/>
  <c r="B1355" i="16" s="1"/>
  <c r="B1356" i="16" s="1"/>
  <c r="B1357" i="16" s="1"/>
  <c r="B1358" i="16" s="1"/>
  <c r="B1359" i="16" s="1"/>
  <c r="B1923" i="14"/>
  <c r="B1924" i="14" s="1"/>
  <c r="B1925" i="14" s="1"/>
  <c r="B1926" i="14" s="1"/>
  <c r="B1927" i="14" s="1"/>
  <c r="B1346" i="16"/>
  <c r="B1347" i="16" s="1"/>
  <c r="B1348" i="16" s="1"/>
  <c r="B1349" i="16" s="1"/>
  <c r="B1350" i="16" s="1"/>
  <c r="B1351" i="16" s="1"/>
  <c r="B1352" i="16" s="1"/>
  <c r="B2033" i="14"/>
  <c r="B2034" i="14" s="1"/>
  <c r="B2035" i="14" s="1"/>
  <c r="B2036" i="14" s="1"/>
  <c r="B2037" i="14" s="1"/>
  <c r="B2038" i="14" s="1"/>
  <c r="B389" i="11"/>
  <c r="B380" i="11"/>
  <c r="B396" i="11"/>
  <c r="B397" i="11" s="1"/>
  <c r="B410" i="11"/>
  <c r="B427" i="11"/>
  <c r="B425" i="11"/>
  <c r="B998" i="15"/>
  <c r="B1015" i="15"/>
  <c r="B1016" i="15" s="1"/>
  <c r="B1337" i="17"/>
  <c r="B1338" i="17" s="1"/>
  <c r="B1471" i="16"/>
  <c r="B1472" i="16" s="1"/>
  <c r="B411" i="11"/>
  <c r="B402" i="11"/>
  <c r="B1050" i="15"/>
  <c r="B1263" i="17"/>
  <c r="B1264" i="17" s="1"/>
  <c r="B1265" i="17" s="1"/>
  <c r="B923" i="15"/>
  <c r="B924" i="15" s="1"/>
  <c r="B1225" i="17"/>
  <c r="B1226" i="17" s="1"/>
  <c r="B1227" i="17" s="1"/>
  <c r="B1345" i="17"/>
  <c r="B1346" i="17" s="1"/>
  <c r="B1347" i="17" s="1"/>
  <c r="B1348" i="17" s="1"/>
  <c r="B1334" i="16"/>
  <c r="B1964" i="14"/>
  <c r="B1965" i="14" s="1"/>
  <c r="B1966" i="14" s="1"/>
  <c r="B1967" i="14" s="1"/>
  <c r="B1968" i="14" s="1"/>
  <c r="B1969" i="14" s="1"/>
  <c r="B1970" i="14" s="1"/>
  <c r="B1307" i="14"/>
  <c r="B1308" i="14" s="1"/>
  <c r="B1309" i="14" s="1"/>
  <c r="B1310" i="14" s="1"/>
  <c r="B1311" i="14" s="1"/>
  <c r="B2008" i="14"/>
  <c r="B2009" i="14" s="1"/>
  <c r="B2010" i="14" s="1"/>
  <c r="B2011" i="14" s="1"/>
  <c r="B274" i="15"/>
  <c r="B275" i="15" s="1"/>
  <c r="B1952" i="14"/>
  <c r="B1953" i="14" s="1"/>
  <c r="B1954" i="14" s="1"/>
  <c r="B1955" i="14" s="1"/>
  <c r="B1956" i="14" s="1"/>
  <c r="B1957" i="14" s="1"/>
  <c r="B1327" i="16"/>
  <c r="B1328" i="16" s="1"/>
  <c r="B1329" i="16" s="1"/>
  <c r="B1929" i="14"/>
  <c r="B1930" i="14" s="1"/>
  <c r="B1931" i="14" s="1"/>
  <c r="B1932" i="14" s="1"/>
  <c r="B1933" i="14" s="1"/>
  <c r="B1934" i="14" s="1"/>
  <c r="B1935" i="14" s="1"/>
  <c r="B1341" i="16"/>
  <c r="B1342" i="16" s="1"/>
  <c r="B1343" i="16" s="1"/>
  <c r="B1344" i="16" s="1"/>
  <c r="B1345" i="16" s="1"/>
  <c r="B1454" i="16"/>
  <c r="B1455" i="16" s="1"/>
  <c r="B1456" i="16" s="1"/>
  <c r="B1457" i="16" s="1"/>
  <c r="B1458" i="16" s="1"/>
  <c r="B669" i="16"/>
  <c r="B670" i="16" s="1"/>
  <c r="B671" i="16" s="1"/>
  <c r="B672" i="16" s="1"/>
  <c r="B673" i="16" s="1"/>
  <c r="B1320" i="17"/>
  <c r="B1321" i="17" s="1"/>
  <c r="B1322" i="17" s="1"/>
  <c r="B1330" i="16"/>
  <c r="B1331" i="16" s="1"/>
  <c r="B395" i="11"/>
  <c r="B942" i="15"/>
  <c r="B943" i="15" s="1"/>
  <c r="B944" i="15" s="1"/>
  <c r="B945" i="15" s="1"/>
  <c r="B946" i="15" s="1"/>
  <c r="B947" i="15" s="1"/>
  <c r="B948" i="15" s="1"/>
  <c r="B949" i="15" s="1"/>
  <c r="B981" i="15"/>
  <c r="B982" i="15" s="1"/>
  <c r="B956" i="15"/>
  <c r="B957" i="15" s="1"/>
  <c r="B958" i="15" s="1"/>
  <c r="B959" i="15" s="1"/>
  <c r="B960" i="15" s="1"/>
  <c r="B961" i="15" s="1"/>
  <c r="B962" i="15" s="1"/>
  <c r="B415" i="11"/>
  <c r="B416" i="11" s="1"/>
  <c r="B128" i="18"/>
  <c r="B977" i="15"/>
  <c r="B978" i="15" s="1"/>
  <c r="B1373" i="17"/>
  <c r="B1374" i="17" s="1"/>
  <c r="B1375" i="17" s="1"/>
  <c r="B1376" i="17" s="1"/>
  <c r="B1984" i="14"/>
  <c r="B1985" i="14" s="1"/>
  <c r="B1986" i="14" s="1"/>
  <c r="B1987" i="14" s="1"/>
  <c r="B1988" i="14" s="1"/>
  <c r="B1989" i="14" s="1"/>
  <c r="B1301" i="16"/>
  <c r="B1302" i="16" s="1"/>
  <c r="B1014" i="15"/>
  <c r="B1333" i="17"/>
  <c r="B1334" i="17" s="1"/>
  <c r="B1335" i="17" s="1"/>
  <c r="B1336" i="17" s="1"/>
  <c r="B168" i="18"/>
  <c r="B1475" i="16"/>
  <c r="B1299" i="16"/>
  <c r="B1840" i="14"/>
  <c r="B1841" i="14" s="1"/>
  <c r="B1842" i="14" s="1"/>
  <c r="B1843" i="14" s="1"/>
  <c r="B1844" i="14" s="1"/>
  <c r="B1845" i="14" s="1"/>
  <c r="B1846" i="14" s="1"/>
  <c r="B1283" i="17"/>
  <c r="B1284" i="17" s="1"/>
  <c r="B1285" i="17" s="1"/>
  <c r="B1286" i="17" s="1"/>
  <c r="B1315" i="17"/>
  <c r="B1316" i="17" s="1"/>
  <c r="B1317" i="17" s="1"/>
  <c r="B1341" i="17"/>
  <c r="B1342" i="17" s="1"/>
  <c r="B1343" i="17" s="1"/>
  <c r="B1344" i="17" s="1"/>
  <c r="B1253" i="16"/>
  <c r="B1254" i="16" s="1"/>
  <c r="B1255" i="16" s="1"/>
  <c r="B1256" i="16" s="1"/>
  <c r="B1257" i="16" s="1"/>
  <c r="B1258" i="16" s="1"/>
  <c r="B1259" i="16" s="1"/>
  <c r="B1260" i="16" s="1"/>
  <c r="B1354" i="17"/>
  <c r="B1355" i="17" s="1"/>
  <c r="B1356" i="17" s="1"/>
  <c r="B701" i="16"/>
  <c r="B702" i="16" s="1"/>
  <c r="B703" i="16" s="1"/>
  <c r="B704" i="16" s="1"/>
  <c r="B705" i="16" s="1"/>
  <c r="B1198" i="17"/>
  <c r="B1199" i="17" s="1"/>
  <c r="B1200" i="17" s="1"/>
  <c r="B1201" i="17" s="1"/>
  <c r="B1202" i="17" s="1"/>
  <c r="B1203" i="17" s="1"/>
  <c r="B1204" i="17" s="1"/>
  <c r="B159" i="16"/>
  <c r="B983" i="15"/>
  <c r="B984" i="15" s="1"/>
  <c r="B985" i="15" s="1"/>
  <c r="B986" i="15" s="1"/>
  <c r="B987" i="15" s="1"/>
  <c r="B988" i="15" s="1"/>
  <c r="B1031" i="15"/>
  <c r="B1032" i="15" s="1"/>
  <c r="B405" i="11"/>
  <c r="B430" i="11"/>
  <c r="B1196" i="17"/>
  <c r="B574" i="17"/>
  <c r="B575" i="17" s="1"/>
  <c r="B576" i="17" s="1"/>
  <c r="B577" i="17" s="1"/>
  <c r="B578" i="17" s="1"/>
  <c r="B1373" i="16"/>
  <c r="B1374" i="16" s="1"/>
  <c r="B1375" i="16" s="1"/>
  <c r="B1376" i="16" s="1"/>
  <c r="B1377" i="16" s="1"/>
  <c r="B1378" i="16" s="1"/>
  <c r="B923" i="17"/>
  <c r="B924" i="17" s="1"/>
  <c r="B387" i="11"/>
  <c r="B388" i="11" s="1"/>
  <c r="B2091" i="14"/>
  <c r="B2092" i="14" s="1"/>
  <c r="B2093" i="14" s="1"/>
  <c r="B2094" i="14" s="1"/>
  <c r="B2095" i="14" s="1"/>
  <c r="B1847" i="14"/>
  <c r="B1848" i="14" s="1"/>
  <c r="B1849" i="14" s="1"/>
  <c r="B1850" i="14" s="1"/>
  <c r="B1851" i="14" s="1"/>
  <c r="B901" i="14"/>
  <c r="B902" i="14" s="1"/>
  <c r="B903" i="14" s="1"/>
  <c r="B904" i="14" s="1"/>
  <c r="B905" i="14" s="1"/>
  <c r="B1000" i="15"/>
  <c r="B1033" i="15"/>
  <c r="B1034" i="15" s="1"/>
  <c r="B1054" i="17"/>
  <c r="B1055" i="17" s="1"/>
  <c r="B1056" i="17" s="1"/>
  <c r="B1011" i="15"/>
  <c r="B1012" i="15" s="1"/>
  <c r="B862" i="17"/>
  <c r="B863" i="17" s="1"/>
  <c r="B864" i="17" s="1"/>
  <c r="B1868" i="14"/>
  <c r="B1869" i="14" s="1"/>
  <c r="B1870" i="14" s="1"/>
  <c r="B1871" i="14" s="1"/>
  <c r="B1872" i="14" s="1"/>
  <c r="B1873" i="14" s="1"/>
  <c r="B1462" i="16"/>
  <c r="B1463" i="16" s="1"/>
  <c r="B1464" i="16" s="1"/>
  <c r="B1231" i="17"/>
  <c r="B1232" i="17" s="1"/>
  <c r="B1233" i="17" s="1"/>
  <c r="B1234" i="17" s="1"/>
  <c r="B501" i="17"/>
  <c r="B502" i="17" s="1"/>
  <c r="B503" i="17" s="1"/>
  <c r="B504" i="17" s="1"/>
  <c r="B505" i="17" s="1"/>
  <c r="B1259" i="17"/>
  <c r="B1260" i="17" s="1"/>
  <c r="B1261" i="17" s="1"/>
  <c r="B1942" i="14"/>
  <c r="B1943" i="14" s="1"/>
  <c r="B1944" i="14" s="1"/>
  <c r="B1945" i="14" s="1"/>
  <c r="B1946" i="14" s="1"/>
  <c r="B1886" i="14"/>
  <c r="B1887" i="14" s="1"/>
  <c r="B1888" i="14" s="1"/>
  <c r="B1889" i="14" s="1"/>
  <c r="B1890" i="14" s="1"/>
  <c r="B1891" i="14" s="1"/>
  <c r="B1024" i="16"/>
  <c r="B1025" i="16" s="1"/>
  <c r="B403" i="11"/>
  <c r="B2013" i="14"/>
  <c r="B2014" i="14" s="1"/>
  <c r="B2015" i="14" s="1"/>
  <c r="B2016" i="14" s="1"/>
  <c r="B1004" i="15"/>
  <c r="B1037" i="15"/>
  <c r="B1038" i="15" s="1"/>
  <c r="B318" i="16"/>
  <c r="B319" i="16" s="1"/>
  <c r="B320" i="16" s="1"/>
  <c r="B321" i="16" s="1"/>
  <c r="B1052" i="15"/>
  <c r="B1053" i="15" s="1"/>
  <c r="B1054" i="15" s="1"/>
  <c r="B1055" i="15" s="1"/>
  <c r="B1056" i="15" s="1"/>
  <c r="B1479" i="16"/>
  <c r="B1480" i="16" s="1"/>
  <c r="B1481" i="16" s="1"/>
  <c r="B1482" i="16" s="1"/>
  <c r="AC645" i="18"/>
  <c r="C645" i="18" s="1"/>
  <c r="B596" i="16"/>
  <c r="B597" i="16" s="1"/>
  <c r="B598" i="16" s="1"/>
  <c r="B599" i="16" s="1"/>
  <c r="B600" i="16" s="1"/>
  <c r="B601" i="16" s="1"/>
  <c r="B336" i="17"/>
  <c r="B337" i="17" s="1"/>
  <c r="B338" i="17" s="1"/>
  <c r="B339" i="17" s="1"/>
  <c r="B1101" i="14"/>
  <c r="B1102" i="14" s="1"/>
  <c r="B1103" i="14" s="1"/>
  <c r="B1104" i="14" s="1"/>
  <c r="B1304" i="16"/>
  <c r="B1305" i="16" s="1"/>
  <c r="B1274" i="17"/>
  <c r="B1275" i="17" s="1"/>
  <c r="B1276" i="17" s="1"/>
  <c r="B1459" i="16"/>
  <c r="B1460" i="16" s="1"/>
  <c r="B1461" i="16" s="1"/>
  <c r="B1236" i="17"/>
  <c r="B1237" i="17" s="1"/>
  <c r="B1019" i="14"/>
  <c r="B1020" i="14" s="1"/>
  <c r="B1021" i="14" s="1"/>
  <c r="B1022" i="14" s="1"/>
  <c r="B1023" i="14" s="1"/>
  <c r="B1024" i="14" s="1"/>
  <c r="B1252" i="17"/>
  <c r="B1253" i="17" s="1"/>
  <c r="B1254" i="17" s="1"/>
  <c r="B1255" i="17" s="1"/>
  <c r="B1256" i="17" s="1"/>
  <c r="B1257" i="17" s="1"/>
  <c r="B1258" i="17" s="1"/>
  <c r="B401" i="11"/>
  <c r="B1468" i="16"/>
  <c r="B1469" i="16" s="1"/>
  <c r="B1470" i="16" s="1"/>
  <c r="B2054" i="14"/>
  <c r="B2055" i="14" s="1"/>
  <c r="B2056" i="14" s="1"/>
  <c r="B2057" i="14" s="1"/>
  <c r="B2058" i="14" s="1"/>
  <c r="B264" i="17"/>
  <c r="B265" i="17" s="1"/>
  <c r="B266" i="17" s="1"/>
  <c r="B267" i="17" s="1"/>
  <c r="B1387" i="16"/>
  <c r="B1388" i="16" s="1"/>
  <c r="B1389" i="16" s="1"/>
  <c r="B1290" i="17"/>
  <c r="B1291" i="17" s="1"/>
  <c r="B1292" i="17" s="1"/>
  <c r="B1293" i="17" s="1"/>
  <c r="B1294" i="17" s="1"/>
  <c r="B1295" i="17" s="1"/>
  <c r="B374" i="11"/>
  <c r="B1005" i="15"/>
  <c r="B1006" i="15" s="1"/>
  <c r="B1445" i="16"/>
  <c r="B1446" i="16" s="1"/>
  <c r="B1244" i="17"/>
  <c r="B1245" i="17" s="1"/>
  <c r="B1246" i="17" s="1"/>
  <c r="B1247" i="17" s="1"/>
  <c r="B921" i="15"/>
  <c r="B1314" i="16"/>
  <c r="B1315" i="16" s="1"/>
  <c r="B1312" i="16"/>
  <c r="B1313" i="16" s="1"/>
  <c r="B1229" i="17"/>
  <c r="B1230" i="17" s="1"/>
  <c r="B1349" i="17"/>
  <c r="B1350" i="17" s="1"/>
  <c r="B1351" i="17" s="1"/>
  <c r="B1352" i="17" s="1"/>
  <c r="B1353" i="17" s="1"/>
  <c r="B297" i="15"/>
  <c r="B1405" i="16"/>
  <c r="B1406" i="16" s="1"/>
  <c r="B1407" i="16" s="1"/>
  <c r="B1408" i="16" s="1"/>
  <c r="B1409" i="16" s="1"/>
  <c r="B1410" i="16" s="1"/>
  <c r="B1411" i="16" s="1"/>
  <c r="B1412" i="16" s="1"/>
  <c r="B1332" i="16"/>
  <c r="B1333" i="16" s="1"/>
  <c r="B1270" i="17"/>
  <c r="B1271" i="17" s="1"/>
  <c r="B1272" i="17" s="1"/>
  <c r="B1273" i="17" s="1"/>
  <c r="B2075" i="14"/>
  <c r="B2076" i="14" s="1"/>
  <c r="B2077" i="14" s="1"/>
  <c r="B2078" i="14" s="1"/>
  <c r="B2079" i="14" s="1"/>
  <c r="B2080" i="14" s="1"/>
  <c r="B377" i="11"/>
  <c r="B417" i="11"/>
  <c r="B393" i="11"/>
  <c r="B406" i="11"/>
  <c r="B330" i="11"/>
  <c r="B1684" i="14"/>
  <c r="B1685" i="14" s="1"/>
  <c r="B1686" i="14" s="1"/>
  <c r="B1687" i="14" s="1"/>
  <c r="B1688" i="14" s="1"/>
  <c r="B1689" i="14" s="1"/>
  <c r="B408" i="11"/>
  <c r="B1261" i="16"/>
  <c r="B1262" i="16" s="1"/>
  <c r="B1263" i="16" s="1"/>
  <c r="B1264" i="16" s="1"/>
  <c r="B1265" i="16" s="1"/>
  <c r="B1266" i="16" s="1"/>
  <c r="B1267" i="16" s="1"/>
  <c r="B1268" i="16" s="1"/>
  <c r="B1269" i="16" s="1"/>
  <c r="B1270" i="16" s="1"/>
  <c r="B1024" i="15"/>
  <c r="B1025" i="15" s="1"/>
  <c r="B995" i="15"/>
  <c r="B996" i="15" s="1"/>
  <c r="B990" i="15"/>
  <c r="B991" i="15" s="1"/>
  <c r="B351" i="15"/>
  <c r="B352" i="15" s="1"/>
  <c r="B1007" i="15"/>
  <c r="B1008" i="15" s="1"/>
  <c r="B2002" i="14"/>
  <c r="B2003" i="14" s="1"/>
  <c r="B2004" i="14" s="1"/>
  <c r="B2005" i="14" s="1"/>
  <c r="B2006" i="14" s="1"/>
  <c r="B1905" i="14"/>
  <c r="B1906" i="14" s="1"/>
  <c r="B1907" i="14" s="1"/>
  <c r="B1908" i="14" s="1"/>
  <c r="B1909" i="14" s="1"/>
  <c r="B1910" i="14" s="1"/>
  <c r="B1830" i="14"/>
  <c r="B1831" i="14" s="1"/>
  <c r="B1832" i="14" s="1"/>
  <c r="B1833" i="14" s="1"/>
  <c r="B1834" i="14" s="1"/>
  <c r="B1835" i="14" s="1"/>
  <c r="B1836" i="14" s="1"/>
  <c r="B1837" i="14" s="1"/>
  <c r="B189" i="16"/>
  <c r="B190" i="16" s="1"/>
  <c r="B191" i="16" s="1"/>
  <c r="B192" i="16" s="1"/>
  <c r="B193" i="16" s="1"/>
  <c r="B1277" i="17"/>
  <c r="B1278" i="17" s="1"/>
  <c r="B1279" i="17" s="1"/>
  <c r="B1323" i="17"/>
  <c r="B1324" i="17" s="1"/>
  <c r="B1325" i="17" s="1"/>
  <c r="B157" i="16"/>
  <c r="B419" i="11"/>
  <c r="B420" i="11" s="1"/>
  <c r="B199" i="17"/>
  <c r="B200" i="17" s="1"/>
  <c r="B201" i="17" s="1"/>
  <c r="B202" i="17" s="1"/>
  <c r="B1422" i="16"/>
  <c r="B1048" i="15"/>
  <c r="B1049" i="15" s="1"/>
  <c r="B979" i="15"/>
  <c r="B980" i="15" s="1"/>
  <c r="B1035" i="15"/>
  <c r="B1036" i="15" s="1"/>
  <c r="B1396" i="16"/>
  <c r="B1397" i="16" s="1"/>
  <c r="B1398" i="16" s="1"/>
  <c r="B1399" i="16" s="1"/>
  <c r="B1400" i="16" s="1"/>
  <c r="B1401" i="16" s="1"/>
  <c r="B1402" i="16" s="1"/>
  <c r="B1403" i="16" s="1"/>
  <c r="B320" i="14"/>
  <c r="B321" i="14" s="1"/>
  <c r="B322" i="14" s="1"/>
  <c r="B323" i="14" s="1"/>
  <c r="B324" i="14" s="1"/>
  <c r="B325" i="14" s="1"/>
  <c r="B929" i="17"/>
  <c r="B930" i="17" s="1"/>
  <c r="B931" i="17" s="1"/>
  <c r="B1318" i="17"/>
  <c r="B1019" i="15"/>
  <c r="B1020" i="15" s="1"/>
  <c r="B929" i="15"/>
  <c r="B930" i="15" s="1"/>
  <c r="B931" i="15" s="1"/>
  <c r="B932" i="15" s="1"/>
  <c r="B933" i="15" s="1"/>
  <c r="B934" i="15" s="1"/>
  <c r="B1309" i="17"/>
  <c r="B1310" i="17" s="1"/>
  <c r="B1311" i="17" s="1"/>
  <c r="B385" i="11"/>
  <c r="B386" i="11" s="1"/>
  <c r="B1324" i="16"/>
  <c r="B1325" i="16" s="1"/>
  <c r="B1326" i="16" s="1"/>
  <c r="B372" i="11"/>
  <c r="B1715" i="14"/>
  <c r="B1716" i="14" s="1"/>
  <c r="B1717" i="14" s="1"/>
  <c r="B1718" i="14" s="1"/>
  <c r="B1719" i="14" s="1"/>
  <c r="B1720" i="14" s="1"/>
  <c r="B1721" i="14" s="1"/>
  <c r="B1722" i="14" s="1"/>
  <c r="B1723" i="14" s="1"/>
  <c r="B1205" i="17"/>
  <c r="B1206" i="17" s="1"/>
  <c r="B1207" i="17" s="1"/>
  <c r="B1208" i="17" s="1"/>
  <c r="B1209" i="17" s="1"/>
  <c r="B1210" i="17" s="1"/>
  <c r="B1211" i="17" s="1"/>
  <c r="B1212" i="17" s="1"/>
  <c r="B1367" i="16"/>
  <c r="B1368" i="16" s="1"/>
  <c r="B1369" i="16" s="1"/>
  <c r="B1370" i="16" s="1"/>
  <c r="B1371" i="16" s="1"/>
  <c r="B1372" i="16" s="1"/>
  <c r="B1039" i="16"/>
  <c r="B1040" i="16" s="1"/>
  <c r="B1316" i="16"/>
  <c r="B1317" i="16" s="1"/>
  <c r="B1918" i="14"/>
  <c r="B1919" i="14" s="1"/>
  <c r="B1920" i="14" s="1"/>
  <c r="B1921" i="14" s="1"/>
  <c r="B1922" i="14" s="1"/>
  <c r="B409" i="11"/>
  <c r="B391" i="11"/>
  <c r="B382" i="11"/>
  <c r="B383" i="11" s="1"/>
  <c r="B1349" i="14"/>
  <c r="B1350" i="14" s="1"/>
  <c r="B1351" i="14" s="1"/>
  <c r="B1352" i="14" s="1"/>
  <c r="B1353" i="14" s="1"/>
  <c r="B1354" i="14" s="1"/>
  <c r="B2017" i="14"/>
  <c r="B2018" i="14" s="1"/>
  <c r="B2019" i="14" s="1"/>
  <c r="B2020" i="14" s="1"/>
  <c r="B2021" i="14" s="1"/>
  <c r="B2022" i="14" s="1"/>
  <c r="B2023" i="14" s="1"/>
  <c r="B2024" i="14" s="1"/>
  <c r="B922" i="15"/>
  <c r="B1476" i="16"/>
  <c r="B1477" i="16" s="1"/>
  <c r="B1478" i="16" s="1"/>
  <c r="B1874" i="14"/>
  <c r="B1875" i="14" s="1"/>
  <c r="B1876" i="14" s="1"/>
  <c r="B1877" i="14" s="1"/>
  <c r="B1878" i="14" s="1"/>
  <c r="B1879" i="14" s="1"/>
  <c r="B1311" i="16"/>
  <c r="B1296" i="17"/>
  <c r="B1297" i="17" s="1"/>
  <c r="B1298" i="17" s="1"/>
  <c r="B1299" i="17" s="1"/>
  <c r="B1300" i="17" s="1"/>
  <c r="B1301" i="17" s="1"/>
  <c r="B1852" i="14"/>
  <c r="B1853" i="14" s="1"/>
  <c r="B1854" i="14" s="1"/>
  <c r="B1855" i="14" s="1"/>
  <c r="B1856" i="14" s="1"/>
  <c r="B1357" i="17"/>
  <c r="B1358" i="17" s="1"/>
  <c r="B1359" i="17" s="1"/>
  <c r="B1360" i="17" s="1"/>
  <c r="B1361" i="17" s="1"/>
  <c r="B1362" i="17" s="1"/>
  <c r="B1424" i="16"/>
  <c r="B1425" i="16" s="1"/>
  <c r="B1426" i="16" s="1"/>
  <c r="B1427" i="16" s="1"/>
  <c r="B1428" i="16" s="1"/>
  <c r="B379" i="11"/>
  <c r="B426" i="11"/>
  <c r="B134" i="11"/>
  <c r="B135" i="11" s="1"/>
  <c r="B1466" i="16"/>
  <c r="B1467" i="16" s="1"/>
  <c r="B178" i="11"/>
  <c r="B993" i="15"/>
  <c r="B925" i="15"/>
  <c r="B926" i="15" s="1"/>
  <c r="B989" i="15"/>
  <c r="B1018" i="15"/>
  <c r="B2059" i="14"/>
  <c r="B2060" i="14" s="1"/>
  <c r="B2061" i="14" s="1"/>
  <c r="B2062" i="14" s="1"/>
  <c r="B2063" i="14" s="1"/>
  <c r="B1893" i="14"/>
  <c r="B1894" i="14" s="1"/>
  <c r="B1895" i="14" s="1"/>
  <c r="B1896" i="14" s="1"/>
  <c r="B1897" i="14" s="1"/>
  <c r="B1898" i="14" s="1"/>
  <c r="B1296" i="16"/>
  <c r="B1297" i="16" s="1"/>
  <c r="B1298" i="16" s="1"/>
  <c r="AC644" i="18"/>
  <c r="C644" i="18" s="1"/>
  <c r="B540" i="15"/>
  <c r="B541" i="15" s="1"/>
  <c r="B542" i="15" s="1"/>
  <c r="B689" i="16"/>
  <c r="B690" i="16" s="1"/>
  <c r="B691" i="16" s="1"/>
  <c r="B692" i="16" s="1"/>
  <c r="B693" i="16" s="1"/>
  <c r="B389" i="16"/>
  <c r="B390" i="16" s="1"/>
  <c r="B391" i="16" s="1"/>
  <c r="B392" i="16" s="1"/>
  <c r="B393" i="16" s="1"/>
  <c r="B1032" i="17"/>
  <c r="B1033" i="17" s="1"/>
  <c r="B1034" i="17" s="1"/>
  <c r="B1035" i="17" s="1"/>
  <c r="B1072" i="17"/>
  <c r="B1073" i="17" s="1"/>
  <c r="B1074" i="17" s="1"/>
  <c r="B1075" i="17" s="1"/>
  <c r="B1076" i="17" s="1"/>
  <c r="B1077" i="17" s="1"/>
  <c r="B1078" i="17" s="1"/>
  <c r="B1079" i="17" s="1"/>
  <c r="B999" i="16"/>
  <c r="B1000" i="16" s="1"/>
  <c r="B1001" i="16" s="1"/>
  <c r="B1002" i="16" s="1"/>
  <c r="B1003" i="16" s="1"/>
  <c r="B1004" i="16" s="1"/>
  <c r="B1005" i="16" s="1"/>
  <c r="B1006" i="16" s="1"/>
  <c r="B843" i="14"/>
  <c r="B844" i="14" s="1"/>
  <c r="B845" i="14" s="1"/>
  <c r="B846" i="14" s="1"/>
  <c r="B847" i="14" s="1"/>
  <c r="B848" i="14" s="1"/>
  <c r="B878" i="14"/>
  <c r="B879" i="14" s="1"/>
  <c r="B880" i="14" s="1"/>
  <c r="B881" i="14" s="1"/>
  <c r="B882" i="14" s="1"/>
  <c r="B883" i="14" s="1"/>
  <c r="B884" i="14" s="1"/>
  <c r="B474" i="14"/>
  <c r="B475" i="14" s="1"/>
  <c r="B476" i="14" s="1"/>
  <c r="B477" i="14" s="1"/>
  <c r="B478" i="14" s="1"/>
  <c r="B479" i="14" s="1"/>
  <c r="B480" i="14" s="1"/>
  <c r="B258" i="17"/>
  <c r="B259" i="17" s="1"/>
  <c r="B260" i="17" s="1"/>
  <c r="B564" i="16"/>
  <c r="B565" i="16" s="1"/>
  <c r="B141" i="11"/>
  <c r="B139" i="15"/>
  <c r="B140" i="15" s="1"/>
  <c r="B839" i="16"/>
  <c r="B840" i="16" s="1"/>
  <c r="B841" i="16" s="1"/>
  <c r="B662" i="17"/>
  <c r="B663" i="17" s="1"/>
  <c r="B664" i="17" s="1"/>
  <c r="B260" i="14"/>
  <c r="B261" i="14" s="1"/>
  <c r="B262" i="14" s="1"/>
  <c r="B263" i="14" s="1"/>
  <c r="B264" i="14" s="1"/>
  <c r="B938" i="17"/>
  <c r="B939" i="17" s="1"/>
  <c r="B940" i="17" s="1"/>
  <c r="B413" i="14"/>
  <c r="B414" i="14" s="1"/>
  <c r="B415" i="14" s="1"/>
  <c r="B416" i="14" s="1"/>
  <c r="B417" i="14" s="1"/>
  <c r="B418" i="14" s="1"/>
  <c r="B1245" i="16"/>
  <c r="B1246" i="16" s="1"/>
  <c r="B1247" i="16" s="1"/>
  <c r="B1248" i="16" s="1"/>
  <c r="B1249" i="16" s="1"/>
  <c r="B1250" i="16" s="1"/>
  <c r="B1251" i="16" s="1"/>
  <c r="B1252" i="16" s="1"/>
  <c r="B276" i="15"/>
  <c r="B277" i="15" s="1"/>
  <c r="B289" i="14"/>
  <c r="B290" i="14" s="1"/>
  <c r="B291" i="14" s="1"/>
  <c r="B292" i="14" s="1"/>
  <c r="B293" i="14" s="1"/>
  <c r="B294" i="14" s="1"/>
  <c r="B295" i="14" s="1"/>
  <c r="B296" i="14" s="1"/>
  <c r="B65" i="11"/>
  <c r="B891" i="14"/>
  <c r="B892" i="14" s="1"/>
  <c r="B893" i="14" s="1"/>
  <c r="B894" i="14" s="1"/>
  <c r="B895" i="14" s="1"/>
  <c r="B48" i="11"/>
  <c r="B47" i="11"/>
  <c r="B173" i="11"/>
  <c r="B827" i="15"/>
  <c r="B828" i="15" s="1"/>
  <c r="B829" i="15" s="1"/>
  <c r="B830" i="15" s="1"/>
  <c r="B122" i="11"/>
  <c r="B1051" i="17"/>
  <c r="B1052" i="17" s="1"/>
  <c r="B1053" i="17" s="1"/>
  <c r="B142" i="11"/>
  <c r="B966" i="14"/>
  <c r="B967" i="14" s="1"/>
  <c r="B968" i="14" s="1"/>
  <c r="B969" i="14" s="1"/>
  <c r="B970" i="14" s="1"/>
  <c r="B971" i="14" s="1"/>
  <c r="B972" i="14" s="1"/>
  <c r="B128" i="16"/>
  <c r="B1488" i="14"/>
  <c r="B1489" i="14" s="1"/>
  <c r="B1490" i="14" s="1"/>
  <c r="B1491" i="14" s="1"/>
  <c r="B1595" i="14"/>
  <c r="B1596" i="14" s="1"/>
  <c r="B1597" i="14" s="1"/>
  <c r="B1598" i="14" s="1"/>
  <c r="B1599" i="14" s="1"/>
  <c r="B1600" i="14" s="1"/>
  <c r="B1601" i="14" s="1"/>
  <c r="B1602" i="14" s="1"/>
  <c r="B1603" i="14" s="1"/>
  <c r="B520" i="15"/>
  <c r="B230" i="14"/>
  <c r="B231" i="14" s="1"/>
  <c r="B232" i="14" s="1"/>
  <c r="B233" i="14" s="1"/>
  <c r="B234" i="14" s="1"/>
  <c r="B235" i="14" s="1"/>
  <c r="B236" i="14" s="1"/>
  <c r="B237" i="14" s="1"/>
  <c r="B238" i="14" s="1"/>
  <c r="B1778" i="14"/>
  <c r="B1779" i="14" s="1"/>
  <c r="B1780" i="14" s="1"/>
  <c r="B1781" i="14" s="1"/>
  <c r="B1782" i="14" s="1"/>
  <c r="B537" i="15"/>
  <c r="B538" i="15" s="1"/>
  <c r="B539" i="15" s="1"/>
  <c r="B292" i="15"/>
  <c r="B293" i="15" s="1"/>
  <c r="B904" i="15"/>
  <c r="B905" i="15" s="1"/>
  <c r="B362" i="17"/>
  <c r="B363" i="17" s="1"/>
  <c r="B364" i="17" s="1"/>
  <c r="B348" i="11"/>
  <c r="B349" i="11" s="1"/>
  <c r="B1589" i="14"/>
  <c r="B1590" i="14" s="1"/>
  <c r="B1591" i="14" s="1"/>
  <c r="B1592" i="14" s="1"/>
  <c r="B1593" i="14" s="1"/>
  <c r="B1594" i="14" s="1"/>
  <c r="B209" i="15"/>
  <c r="B210" i="15" s="1"/>
  <c r="B362" i="11"/>
  <c r="B106" i="11"/>
  <c r="B111" i="11"/>
  <c r="B331" i="15"/>
  <c r="B332" i="15" s="1"/>
  <c r="B537" i="16"/>
  <c r="B538" i="16" s="1"/>
  <c r="B521" i="16"/>
  <c r="B522" i="16" s="1"/>
  <c r="B523" i="16" s="1"/>
  <c r="B524" i="16" s="1"/>
  <c r="B525" i="16" s="1"/>
  <c r="B526" i="16" s="1"/>
  <c r="B527" i="16" s="1"/>
  <c r="B1146" i="14"/>
  <c r="B1147" i="14" s="1"/>
  <c r="B1148" i="14" s="1"/>
  <c r="B1149" i="14" s="1"/>
  <c r="B1150" i="14" s="1"/>
  <c r="B1151" i="14" s="1"/>
  <c r="B1283" i="16"/>
  <c r="B1284" i="16" s="1"/>
  <c r="B1285" i="16" s="1"/>
  <c r="B163" i="11"/>
  <c r="B610" i="17"/>
  <c r="B611" i="17" s="1"/>
  <c r="B612" i="17" s="1"/>
  <c r="B613" i="17" s="1"/>
  <c r="B223" i="16"/>
  <c r="B224" i="16" s="1"/>
  <c r="B225" i="16" s="1"/>
  <c r="B226" i="16" s="1"/>
  <c r="B443" i="14"/>
  <c r="B444" i="14" s="1"/>
  <c r="B445" i="14" s="1"/>
  <c r="B446" i="14" s="1"/>
  <c r="B447" i="14" s="1"/>
  <c r="B448" i="14" s="1"/>
  <c r="B715" i="15"/>
  <c r="B716" i="15" s="1"/>
  <c r="B586" i="15"/>
  <c r="B587" i="15" s="1"/>
  <c r="B464" i="16"/>
  <c r="B465" i="16" s="1"/>
  <c r="B809" i="16"/>
  <c r="B175" i="17"/>
  <c r="B176" i="17" s="1"/>
  <c r="B1468" i="14"/>
  <c r="B1469" i="14" s="1"/>
  <c r="B1470" i="14" s="1"/>
  <c r="B1471" i="14" s="1"/>
  <c r="B1472" i="14" s="1"/>
  <c r="B1473" i="14" s="1"/>
  <c r="B481" i="14"/>
  <c r="B482" i="14" s="1"/>
  <c r="B483" i="14" s="1"/>
  <c r="B484" i="14" s="1"/>
  <c r="B485" i="14" s="1"/>
  <c r="B486" i="14" s="1"/>
  <c r="B694" i="16"/>
  <c r="B695" i="16" s="1"/>
  <c r="B696" i="16" s="1"/>
  <c r="B697" i="16" s="1"/>
  <c r="B698" i="16" s="1"/>
  <c r="B699" i="16" s="1"/>
  <c r="B700" i="16" s="1"/>
  <c r="B632" i="16"/>
  <c r="B633" i="16" s="1"/>
  <c r="B634" i="16" s="1"/>
  <c r="B635" i="16" s="1"/>
  <c r="B636" i="16" s="1"/>
  <c r="B151" i="11"/>
  <c r="B91" i="18"/>
  <c r="B592" i="16"/>
  <c r="B593" i="16" s="1"/>
  <c r="B594" i="16" s="1"/>
  <c r="B595" i="16" s="1"/>
  <c r="B800" i="14"/>
  <c r="B801" i="14" s="1"/>
  <c r="B802" i="14" s="1"/>
  <c r="B803" i="14" s="1"/>
  <c r="B1250" i="14"/>
  <c r="B1251" i="14" s="1"/>
  <c r="B1252" i="14" s="1"/>
  <c r="B1253" i="14" s="1"/>
  <c r="B1254" i="14" s="1"/>
  <c r="B949" i="16"/>
  <c r="B950" i="16" s="1"/>
  <c r="B951" i="16" s="1"/>
  <c r="B952" i="16" s="1"/>
  <c r="B953" i="16" s="1"/>
  <c r="B954" i="16" s="1"/>
  <c r="B955" i="16" s="1"/>
  <c r="B356" i="11"/>
  <c r="B363" i="11"/>
  <c r="B1143" i="17"/>
  <c r="B1144" i="17" s="1"/>
  <c r="B1145" i="17" s="1"/>
  <c r="B71" i="11"/>
  <c r="B1100" i="16"/>
  <c r="B1101" i="16" s="1"/>
  <c r="B622" i="14"/>
  <c r="B623" i="14" s="1"/>
  <c r="B624" i="14" s="1"/>
  <c r="B625" i="14" s="1"/>
  <c r="B626" i="14" s="1"/>
  <c r="B627" i="14" s="1"/>
  <c r="B628" i="14" s="1"/>
  <c r="B629" i="14" s="1"/>
  <c r="B630" i="14" s="1"/>
  <c r="B1123" i="17"/>
  <c r="B1124" i="17" s="1"/>
  <c r="B1125" i="17" s="1"/>
  <c r="B1126" i="17" s="1"/>
  <c r="B1437" i="14"/>
  <c r="B1438" i="14" s="1"/>
  <c r="B1439" i="14" s="1"/>
  <c r="B1440" i="14" s="1"/>
  <c r="B1441" i="14" s="1"/>
  <c r="B1116" i="16"/>
  <c r="B1117" i="16" s="1"/>
  <c r="B1118" i="16" s="1"/>
  <c r="B1119" i="16" s="1"/>
  <c r="B1120" i="16" s="1"/>
  <c r="B1121" i="16" s="1"/>
  <c r="B1122" i="16" s="1"/>
  <c r="B1123" i="16" s="1"/>
  <c r="B291" i="17"/>
  <c r="B292" i="17" s="1"/>
  <c r="B293" i="17" s="1"/>
  <c r="B294" i="17" s="1"/>
  <c r="B295" i="17" s="1"/>
  <c r="B296" i="17" s="1"/>
  <c r="B437" i="17"/>
  <c r="B438" i="17" s="1"/>
  <c r="B439" i="17" s="1"/>
  <c r="B413" i="17"/>
  <c r="B414" i="17" s="1"/>
  <c r="B415" i="17" s="1"/>
  <c r="B416" i="17" s="1"/>
  <c r="B417" i="17" s="1"/>
  <c r="B418" i="17" s="1"/>
  <c r="B419" i="17" s="1"/>
  <c r="B397" i="14"/>
  <c r="B398" i="14" s="1"/>
  <c r="B399" i="14" s="1"/>
  <c r="B400" i="14" s="1"/>
  <c r="B401" i="14" s="1"/>
  <c r="B1371" i="14"/>
  <c r="B1372" i="14" s="1"/>
  <c r="B1373" i="14" s="1"/>
  <c r="B1374" i="14" s="1"/>
  <c r="B857" i="16"/>
  <c r="B858" i="16" s="1"/>
  <c r="B859" i="16" s="1"/>
  <c r="B860" i="16" s="1"/>
  <c r="B288" i="11"/>
  <c r="B725" i="14"/>
  <c r="B726" i="14" s="1"/>
  <c r="B727" i="14" s="1"/>
  <c r="B728" i="14" s="1"/>
  <c r="B729" i="14" s="1"/>
  <c r="B730" i="14" s="1"/>
  <c r="B621" i="17"/>
  <c r="B622" i="17" s="1"/>
  <c r="B623" i="17" s="1"/>
  <c r="B624" i="17" s="1"/>
  <c r="B625" i="17" s="1"/>
  <c r="B626" i="17" s="1"/>
  <c r="B627" i="17" s="1"/>
  <c r="B692" i="17"/>
  <c r="B693" i="17" s="1"/>
  <c r="B694" i="17" s="1"/>
  <c r="B695" i="17" s="1"/>
  <c r="B991" i="14"/>
  <c r="B992" i="14" s="1"/>
  <c r="B993" i="14" s="1"/>
  <c r="B994" i="14" s="1"/>
  <c r="B1103" i="17"/>
  <c r="B1104" i="17" s="1"/>
  <c r="B1105" i="17" s="1"/>
  <c r="B1106" i="17" s="1"/>
  <c r="B865" i="17"/>
  <c r="B866" i="17" s="1"/>
  <c r="B867" i="17" s="1"/>
  <c r="B588" i="16"/>
  <c r="B589" i="16" s="1"/>
  <c r="B590" i="16" s="1"/>
  <c r="B591" i="16" s="1"/>
  <c r="B761" i="15"/>
  <c r="B762" i="15" s="1"/>
  <c r="B763" i="15" s="1"/>
  <c r="B764" i="15" s="1"/>
  <c r="B765" i="15" s="1"/>
  <c r="B766" i="15" s="1"/>
  <c r="B711" i="15"/>
  <c r="B712" i="15" s="1"/>
  <c r="B1025" i="14"/>
  <c r="B1026" i="14" s="1"/>
  <c r="B1027" i="14" s="1"/>
  <c r="B1028" i="14" s="1"/>
  <c r="B1029" i="14" s="1"/>
  <c r="AC740" i="18"/>
  <c r="C740" i="18" s="1"/>
  <c r="B1695" i="14"/>
  <c r="B1696" i="14" s="1"/>
  <c r="B1697" i="14" s="1"/>
  <c r="B1698" i="14" s="1"/>
  <c r="B1699" i="14" s="1"/>
  <c r="B1700" i="14" s="1"/>
  <c r="B1626" i="14"/>
  <c r="B1627" i="14" s="1"/>
  <c r="B1628" i="14" s="1"/>
  <c r="B1629" i="14" s="1"/>
  <c r="B1630" i="14" s="1"/>
  <c r="B1631" i="14" s="1"/>
  <c r="B535" i="16"/>
  <c r="B536" i="16" s="1"/>
  <c r="B317" i="15"/>
  <c r="B936" i="14"/>
  <c r="B937" i="14" s="1"/>
  <c r="B938" i="14" s="1"/>
  <c r="B939" i="14" s="1"/>
  <c r="B940" i="14" s="1"/>
  <c r="B1474" i="14"/>
  <c r="B1475" i="14" s="1"/>
  <c r="B1476" i="14" s="1"/>
  <c r="B1477" i="14" s="1"/>
  <c r="B1478" i="14" s="1"/>
  <c r="B743" i="16"/>
  <c r="B744" i="16" s="1"/>
  <c r="B745" i="16" s="1"/>
  <c r="B746" i="16" s="1"/>
  <c r="B747" i="16" s="1"/>
  <c r="B748" i="16" s="1"/>
  <c r="B749" i="16" s="1"/>
  <c r="B439" i="16"/>
  <c r="B440" i="16" s="1"/>
  <c r="B441" i="16" s="1"/>
  <c r="B442" i="16" s="1"/>
  <c r="B443" i="16" s="1"/>
  <c r="B1228" i="14"/>
  <c r="B1229" i="14" s="1"/>
  <c r="B1230" i="14" s="1"/>
  <c r="B1231" i="14" s="1"/>
  <c r="B1232" i="14" s="1"/>
  <c r="B1233" i="14" s="1"/>
  <c r="B1234" i="14" s="1"/>
  <c r="B886" i="15"/>
  <c r="B887" i="15" s="1"/>
  <c r="AC741" i="18"/>
  <c r="C741" i="18" s="1"/>
  <c r="B1135" i="16"/>
  <c r="B1136" i="16" s="1"/>
  <c r="B1137" i="16" s="1"/>
  <c r="B1138" i="16" s="1"/>
  <c r="B1139" i="16" s="1"/>
  <c r="B239" i="17"/>
  <c r="B240" i="17" s="1"/>
  <c r="B402" i="16"/>
  <c r="B493" i="17"/>
  <c r="B494" i="17" s="1"/>
  <c r="B495" i="17" s="1"/>
  <c r="B971" i="17"/>
  <c r="B972" i="17" s="1"/>
  <c r="B579" i="14"/>
  <c r="B580" i="14" s="1"/>
  <c r="B581" i="14" s="1"/>
  <c r="B582" i="14" s="1"/>
  <c r="B583" i="14" s="1"/>
  <c r="B584" i="14" s="1"/>
  <c r="B1582" i="14"/>
  <c r="B1583" i="14" s="1"/>
  <c r="B1584" i="14" s="1"/>
  <c r="B1585" i="14" s="1"/>
  <c r="B1586" i="14" s="1"/>
  <c r="B1587" i="14" s="1"/>
  <c r="B1588" i="14" s="1"/>
  <c r="B1052" i="16"/>
  <c r="B1053" i="16" s="1"/>
  <c r="B331" i="11"/>
  <c r="B271" i="16"/>
  <c r="B272" i="16" s="1"/>
  <c r="B1339" i="14"/>
  <c r="B1340" i="14" s="1"/>
  <c r="B1341" i="14" s="1"/>
  <c r="B1342" i="14" s="1"/>
  <c r="B1343" i="14" s="1"/>
  <c r="B752" i="16"/>
  <c r="B753" i="16" s="1"/>
  <c r="B592" i="17"/>
  <c r="B593" i="17" s="1"/>
  <c r="B594" i="17" s="1"/>
  <c r="B595" i="17" s="1"/>
  <c r="B1185" i="17"/>
  <c r="B1186" i="17" s="1"/>
  <c r="B1187" i="17" s="1"/>
  <c r="B1188" i="17" s="1"/>
  <c r="B1189" i="17" s="1"/>
  <c r="B448" i="17"/>
  <c r="B449" i="17" s="1"/>
  <c r="B450" i="17" s="1"/>
  <c r="B451" i="17" s="1"/>
  <c r="B555" i="15"/>
  <c r="B556" i="15" s="1"/>
  <c r="B557" i="15" s="1"/>
  <c r="B533" i="15"/>
  <c r="B534" i="15" s="1"/>
  <c r="B535" i="15" s="1"/>
  <c r="B536" i="15" s="1"/>
  <c r="B874" i="15"/>
  <c r="B875" i="15" s="1"/>
  <c r="B84" i="18"/>
  <c r="AC739" i="18"/>
  <c r="C739" i="18" s="1"/>
  <c r="B98" i="18"/>
  <c r="B212" i="17"/>
  <c r="B213" i="17" s="1"/>
  <c r="B214" i="17" s="1"/>
  <c r="B215" i="17" s="1"/>
  <c r="B579" i="17"/>
  <c r="B580" i="17" s="1"/>
  <c r="B581" i="17" s="1"/>
  <c r="B582" i="17" s="1"/>
  <c r="B583" i="17" s="1"/>
  <c r="B584" i="17" s="1"/>
  <c r="B585" i="17" s="1"/>
  <c r="B785" i="17"/>
  <c r="B786" i="17" s="1"/>
  <c r="B787" i="17" s="1"/>
  <c r="B255" i="17"/>
  <c r="B256" i="17" s="1"/>
  <c r="B257" i="17" s="1"/>
  <c r="B394" i="17"/>
  <c r="B395" i="17" s="1"/>
  <c r="B986" i="17"/>
  <c r="B987" i="17" s="1"/>
  <c r="B988" i="17" s="1"/>
  <c r="B989" i="17" s="1"/>
  <c r="B819" i="17"/>
  <c r="B820" i="17" s="1"/>
  <c r="B821" i="17" s="1"/>
  <c r="B652" i="17"/>
  <c r="B653" i="17" s="1"/>
  <c r="B654" i="17" s="1"/>
  <c r="B486" i="17"/>
  <c r="B1161" i="17"/>
  <c r="B1162" i="17" s="1"/>
  <c r="B1163" i="17" s="1"/>
  <c r="B1164" i="17" s="1"/>
  <c r="B389" i="17"/>
  <c r="B390" i="17" s="1"/>
  <c r="B177" i="17"/>
  <c r="B178" i="17" s="1"/>
  <c r="B589" i="17"/>
  <c r="B590" i="17" s="1"/>
  <c r="B591" i="17" s="1"/>
  <c r="B779" i="17"/>
  <c r="B780" i="17" s="1"/>
  <c r="B781" i="17" s="1"/>
  <c r="B162" i="17"/>
  <c r="B163" i="17" s="1"/>
  <c r="B187" i="17"/>
  <c r="B188" i="17" s="1"/>
  <c r="B189" i="17" s="1"/>
  <c r="B190" i="17" s="1"/>
  <c r="B1107" i="17"/>
  <c r="B1108" i="17" s="1"/>
  <c r="B1109" i="17" s="1"/>
  <c r="B1110" i="17" s="1"/>
  <c r="B550" i="17"/>
  <c r="B551" i="17" s="1"/>
  <c r="B552" i="17" s="1"/>
  <c r="B553" i="17" s="1"/>
  <c r="B649" i="17"/>
  <c r="B650" i="17" s="1"/>
  <c r="B651" i="17" s="1"/>
  <c r="B149" i="16"/>
  <c r="B150" i="16" s="1"/>
  <c r="B151" i="16" s="1"/>
  <c r="B152" i="16" s="1"/>
  <c r="B1190" i="16"/>
  <c r="B394" i="16"/>
  <c r="B395" i="16" s="1"/>
  <c r="B396" i="16" s="1"/>
  <c r="B397" i="16" s="1"/>
  <c r="B398" i="16" s="1"/>
  <c r="B399" i="16" s="1"/>
  <c r="B400" i="16" s="1"/>
  <c r="B1044" i="16"/>
  <c r="B1045" i="16" s="1"/>
  <c r="B1046" i="16" s="1"/>
  <c r="B913" i="16"/>
  <c r="B914" i="16" s="1"/>
  <c r="B915" i="16" s="1"/>
  <c r="B916" i="16" s="1"/>
  <c r="B777" i="16"/>
  <c r="B778" i="16" s="1"/>
  <c r="B779" i="16" s="1"/>
  <c r="B780" i="16" s="1"/>
  <c r="B781" i="16" s="1"/>
  <c r="B922" i="16"/>
  <c r="B923" i="16" s="1"/>
  <c r="B924" i="16" s="1"/>
  <c r="B925" i="16" s="1"/>
  <c r="B926" i="16" s="1"/>
  <c r="B250" i="16"/>
  <c r="B251" i="16" s="1"/>
  <c r="B252" i="16" s="1"/>
  <c r="B253" i="16" s="1"/>
  <c r="B254" i="16" s="1"/>
  <c r="B255" i="16" s="1"/>
  <c r="B256" i="16" s="1"/>
  <c r="B257" i="16" s="1"/>
  <c r="B713" i="16"/>
  <c r="B714" i="16" s="1"/>
  <c r="B715" i="16" s="1"/>
  <c r="B995" i="16"/>
  <c r="B996" i="16" s="1"/>
  <c r="B997" i="16" s="1"/>
  <c r="B998" i="16" s="1"/>
  <c r="B1140" i="16"/>
  <c r="B1141" i="16" s="1"/>
  <c r="B1142" i="16" s="1"/>
  <c r="B1143" i="16" s="1"/>
  <c r="B1144" i="16" s="1"/>
  <c r="B1112" i="16"/>
  <c r="B1113" i="16" s="1"/>
  <c r="B1114" i="16" s="1"/>
  <c r="B1115" i="16" s="1"/>
  <c r="B1169" i="16"/>
  <c r="B1170" i="16" s="1"/>
  <c r="B1171" i="16" s="1"/>
  <c r="B1172" i="16" s="1"/>
  <c r="B1173" i="16" s="1"/>
  <c r="B1165" i="16"/>
  <c r="B1166" i="16" s="1"/>
  <c r="B1167" i="16" s="1"/>
  <c r="B1168" i="16" s="1"/>
  <c r="B1012" i="16"/>
  <c r="B1013" i="16" s="1"/>
  <c r="B1014" i="16" s="1"/>
  <c r="B1015" i="16" s="1"/>
  <c r="B1124" i="16"/>
  <c r="B1125" i="16" s="1"/>
  <c r="B1126" i="16" s="1"/>
  <c r="B1127" i="16" s="1"/>
  <c r="B1128" i="16" s="1"/>
  <c r="B1129" i="16" s="1"/>
  <c r="B1130" i="16" s="1"/>
  <c r="B131" i="15"/>
  <c r="B838" i="15"/>
  <c r="B839" i="15" s="1"/>
  <c r="B840" i="15" s="1"/>
  <c r="B841" i="15" s="1"/>
  <c r="B787" i="15"/>
  <c r="B788" i="15" s="1"/>
  <c r="B789" i="15" s="1"/>
  <c r="B790" i="15" s="1"/>
  <c r="B791" i="15" s="1"/>
  <c r="B792" i="15" s="1"/>
  <c r="B690" i="15"/>
  <c r="B691" i="15" s="1"/>
  <c r="B141" i="15"/>
  <c r="B142" i="15" s="1"/>
  <c r="B504" i="15"/>
  <c r="B505" i="15" s="1"/>
  <c r="B308" i="15"/>
  <c r="B309" i="15" s="1"/>
  <c r="B1360" i="14"/>
  <c r="B1361" i="14" s="1"/>
  <c r="B1362" i="14" s="1"/>
  <c r="B1363" i="14" s="1"/>
  <c r="B1364" i="14" s="1"/>
  <c r="B525" i="14"/>
  <c r="B526" i="14" s="1"/>
  <c r="B527" i="14" s="1"/>
  <c r="B528" i="14" s="1"/>
  <c r="B529" i="14" s="1"/>
  <c r="B711" i="14"/>
  <c r="B712" i="14" s="1"/>
  <c r="B713" i="14" s="1"/>
  <c r="B714" i="14" s="1"/>
  <c r="B715" i="14" s="1"/>
  <c r="B716" i="14" s="1"/>
  <c r="B717" i="14" s="1"/>
  <c r="B718" i="14" s="1"/>
  <c r="B326" i="14"/>
  <c r="B327" i="14" s="1"/>
  <c r="B328" i="14" s="1"/>
  <c r="B329" i="14" s="1"/>
  <c r="B330" i="14" s="1"/>
  <c r="B331" i="14" s="1"/>
  <c r="B921" i="14"/>
  <c r="B922" i="14" s="1"/>
  <c r="B923" i="14" s="1"/>
  <c r="B924" i="14" s="1"/>
  <c r="B925" i="14" s="1"/>
  <c r="B1035" i="14"/>
  <c r="B1036" i="14" s="1"/>
  <c r="B1037" i="14" s="1"/>
  <c r="B1038" i="14" s="1"/>
  <c r="B1039" i="14" s="1"/>
  <c r="B896" i="14"/>
  <c r="B897" i="14" s="1"/>
  <c r="B898" i="14" s="1"/>
  <c r="B899" i="14" s="1"/>
  <c r="B900" i="14" s="1"/>
  <c r="B673" i="14"/>
  <c r="B674" i="14" s="1"/>
  <c r="B675" i="14" s="1"/>
  <c r="B676" i="14" s="1"/>
  <c r="B677" i="14" s="1"/>
  <c r="B678" i="14" s="1"/>
  <c r="B1105" i="14"/>
  <c r="B1106" i="14" s="1"/>
  <c r="B1107" i="14" s="1"/>
  <c r="B1108" i="14" s="1"/>
  <c r="B1109" i="14" s="1"/>
  <c r="B1574" i="14"/>
  <c r="B1575" i="14" s="1"/>
  <c r="B1576" i="14" s="1"/>
  <c r="B1577" i="14" s="1"/>
  <c r="B1578" i="14" s="1"/>
  <c r="B1579" i="14" s="1"/>
  <c r="B1580" i="14" s="1"/>
  <c r="B1581" i="14" s="1"/>
  <c r="B1133" i="14"/>
  <c r="B1134" i="14" s="1"/>
  <c r="B1135" i="14" s="1"/>
  <c r="B1136" i="14" s="1"/>
  <c r="B1137" i="14" s="1"/>
  <c r="B1138" i="14" s="1"/>
  <c r="B1139" i="14" s="1"/>
  <c r="B1411" i="14"/>
  <c r="B1412" i="14" s="1"/>
  <c r="B1413" i="14" s="1"/>
  <c r="B1414" i="14" s="1"/>
  <c r="B1415" i="14" s="1"/>
  <c r="B1416" i="14" s="1"/>
  <c r="B332" i="14"/>
  <c r="B333" i="14" s="1"/>
  <c r="B334" i="14" s="1"/>
  <c r="B335" i="14" s="1"/>
  <c r="B336" i="14" s="1"/>
  <c r="B1652" i="14"/>
  <c r="B1653" i="14" s="1"/>
  <c r="B1654" i="14" s="1"/>
  <c r="B1655" i="14" s="1"/>
  <c r="B1656" i="14" s="1"/>
  <c r="B520" i="14"/>
  <c r="B521" i="14" s="1"/>
  <c r="B522" i="14" s="1"/>
  <c r="B523" i="14" s="1"/>
  <c r="B524" i="14" s="1"/>
  <c r="B87" i="11"/>
  <c r="B88" i="11" s="1"/>
  <c r="B256" i="11"/>
  <c r="B267" i="11"/>
  <c r="B268" i="11" s="1"/>
  <c r="B329" i="11"/>
  <c r="B5" i="11"/>
  <c r="B238" i="11"/>
  <c r="B53" i="11"/>
  <c r="B104" i="11"/>
  <c r="B353" i="11"/>
  <c r="B354" i="11" s="1"/>
  <c r="B170" i="11"/>
  <c r="B189" i="11"/>
  <c r="B172" i="11"/>
  <c r="B206" i="11"/>
  <c r="B176" i="11"/>
  <c r="B177" i="11" s="1"/>
  <c r="B250" i="11"/>
  <c r="B196" i="11"/>
  <c r="B212" i="11"/>
  <c r="B213" i="11" s="1"/>
  <c r="AC738" i="18"/>
  <c r="C738" i="18" s="1"/>
  <c r="B1159" i="16"/>
  <c r="B1160" i="16" s="1"/>
  <c r="B1161" i="16" s="1"/>
  <c r="B1463" i="14"/>
  <c r="B1464" i="14" s="1"/>
  <c r="B1465" i="14" s="1"/>
  <c r="B1466" i="14" s="1"/>
  <c r="B1467" i="14" s="1"/>
  <c r="B205" i="15"/>
  <c r="B1084" i="14"/>
  <c r="B1085" i="14" s="1"/>
  <c r="B1086" i="14" s="1"/>
  <c r="B1087" i="14" s="1"/>
  <c r="B1088" i="14" s="1"/>
  <c r="B1089" i="14" s="1"/>
  <c r="B415" i="15"/>
  <c r="B416" i="15" s="1"/>
  <c r="B73" i="11"/>
  <c r="B347" i="11"/>
  <c r="B91" i="11"/>
  <c r="B92" i="11" s="1"/>
  <c r="B599" i="17"/>
  <c r="B600" i="17" s="1"/>
  <c r="B601" i="17" s="1"/>
  <c r="B1216" i="14"/>
  <c r="B1217" i="14" s="1"/>
  <c r="B1218" i="14" s="1"/>
  <c r="B1219" i="14" s="1"/>
  <c r="B1220" i="14" s="1"/>
  <c r="B1221" i="14" s="1"/>
  <c r="B187" i="11"/>
  <c r="B462" i="17"/>
  <c r="B463" i="17" s="1"/>
  <c r="B464" i="17" s="1"/>
  <c r="B465" i="17" s="1"/>
  <c r="B714" i="17"/>
  <c r="B715" i="17" s="1"/>
  <c r="B716" i="17" s="1"/>
  <c r="B717" i="17" s="1"/>
  <c r="B916" i="17"/>
  <c r="B917" i="17" s="1"/>
  <c r="B918" i="17" s="1"/>
  <c r="B353" i="17"/>
  <c r="B431" i="14"/>
  <c r="B432" i="14" s="1"/>
  <c r="B433" i="14" s="1"/>
  <c r="B434" i="14" s="1"/>
  <c r="B435" i="14" s="1"/>
  <c r="B436" i="14" s="1"/>
  <c r="B290" i="15"/>
  <c r="B291" i="15" s="1"/>
  <c r="B304" i="17"/>
  <c r="B305" i="17" s="1"/>
  <c r="B306" i="17" s="1"/>
  <c r="B307" i="17" s="1"/>
  <c r="B308" i="17" s="1"/>
  <c r="B309" i="17" s="1"/>
  <c r="B210" i="11"/>
  <c r="B1007" i="16"/>
  <c r="B1008" i="16" s="1"/>
  <c r="B1009" i="16" s="1"/>
  <c r="B1010" i="16" s="1"/>
  <c r="B1011" i="16" s="1"/>
  <c r="B654" i="16"/>
  <c r="B655" i="16" s="1"/>
  <c r="B656" i="16" s="1"/>
  <c r="B657" i="16" s="1"/>
  <c r="B347" i="14"/>
  <c r="B348" i="14" s="1"/>
  <c r="B349" i="14" s="1"/>
  <c r="B350" i="14" s="1"/>
  <c r="B351" i="14" s="1"/>
  <c r="B1014" i="14"/>
  <c r="B1015" i="14" s="1"/>
  <c r="B1016" i="14" s="1"/>
  <c r="B1017" i="14" s="1"/>
  <c r="B1018" i="14" s="1"/>
  <c r="B521" i="17"/>
  <c r="B522" i="17" s="1"/>
  <c r="B523" i="17" s="1"/>
  <c r="B1502" i="14"/>
  <c r="B1503" i="14" s="1"/>
  <c r="B1504" i="14" s="1"/>
  <c r="B1505" i="14" s="1"/>
  <c r="B1506" i="14" s="1"/>
  <c r="B1507" i="14" s="1"/>
  <c r="B1508" i="14" s="1"/>
  <c r="B312" i="11"/>
  <c r="B596" i="14"/>
  <c r="B597" i="14" s="1"/>
  <c r="B598" i="14" s="1"/>
  <c r="B599" i="14" s="1"/>
  <c r="B600" i="14" s="1"/>
  <c r="B601" i="14" s="1"/>
  <c r="B211" i="16"/>
  <c r="B212" i="16" s="1"/>
  <c r="B213" i="16" s="1"/>
  <c r="B227" i="17"/>
  <c r="B228" i="17" s="1"/>
  <c r="B229" i="17" s="1"/>
  <c r="B230" i="17" s="1"/>
  <c r="B985" i="14"/>
  <c r="B986" i="14" s="1"/>
  <c r="B987" i="14" s="1"/>
  <c r="B988" i="14" s="1"/>
  <c r="B989" i="14" s="1"/>
  <c r="B1453" i="14"/>
  <c r="B1454" i="14" s="1"/>
  <c r="B1455" i="14" s="1"/>
  <c r="B1456" i="14" s="1"/>
  <c r="B1457" i="14" s="1"/>
  <c r="B99" i="11"/>
  <c r="B152" i="11"/>
  <c r="B153" i="11" s="1"/>
  <c r="B136" i="11"/>
  <c r="B725" i="16"/>
  <c r="B726" i="16" s="1"/>
  <c r="B727" i="16" s="1"/>
  <c r="B728" i="16" s="1"/>
  <c r="B729" i="16" s="1"/>
  <c r="B710" i="17"/>
  <c r="B711" i="17" s="1"/>
  <c r="B712" i="17" s="1"/>
  <c r="B713" i="17" s="1"/>
  <c r="B1427" i="14"/>
  <c r="B1428" i="14" s="1"/>
  <c r="B1429" i="14" s="1"/>
  <c r="B1430" i="14" s="1"/>
  <c r="B1431" i="14" s="1"/>
  <c r="B264" i="11"/>
  <c r="B265" i="11" s="1"/>
  <c r="B136" i="18"/>
  <c r="B655" i="17"/>
  <c r="B656" i="17" s="1"/>
  <c r="B657" i="17" s="1"/>
  <c r="B658" i="17" s="1"/>
  <c r="B194" i="16"/>
  <c r="B195" i="16" s="1"/>
  <c r="B196" i="16" s="1"/>
  <c r="B211" i="11"/>
  <c r="B1180" i="17"/>
  <c r="B1181" i="17" s="1"/>
  <c r="B1182" i="17" s="1"/>
  <c r="B1183" i="17" s="1"/>
  <c r="B1184" i="17" s="1"/>
  <c r="B853" i="17"/>
  <c r="B854" i="17" s="1"/>
  <c r="B855" i="17" s="1"/>
  <c r="B809" i="14"/>
  <c r="B810" i="14" s="1"/>
  <c r="B811" i="14" s="1"/>
  <c r="B812" i="14" s="1"/>
  <c r="B813" i="14" s="1"/>
  <c r="B737" i="16"/>
  <c r="B738" i="16" s="1"/>
  <c r="B739" i="16" s="1"/>
  <c r="B740" i="16" s="1"/>
  <c r="B741" i="16" s="1"/>
  <c r="B51" i="11"/>
  <c r="B871" i="17"/>
  <c r="B872" i="17" s="1"/>
  <c r="B873" i="17" s="1"/>
  <c r="B1039" i="17"/>
  <c r="B1040" i="17" s="1"/>
  <c r="B1041" i="17" s="1"/>
  <c r="B735" i="17"/>
  <c r="B736" i="17" s="1"/>
  <c r="B737" i="17" s="1"/>
  <c r="B512" i="16"/>
  <c r="B513" i="16" s="1"/>
  <c r="B514" i="16" s="1"/>
  <c r="B515" i="16" s="1"/>
  <c r="B745" i="14"/>
  <c r="B746" i="14" s="1"/>
  <c r="B747" i="14" s="1"/>
  <c r="B748" i="14" s="1"/>
  <c r="B426" i="14"/>
  <c r="B427" i="14" s="1"/>
  <c r="B428" i="14" s="1"/>
  <c r="B429" i="14" s="1"/>
  <c r="B430" i="14" s="1"/>
  <c r="B214" i="16"/>
  <c r="B215" i="16" s="1"/>
  <c r="B216" i="16" s="1"/>
  <c r="B217" i="16" s="1"/>
  <c r="B1740" i="14"/>
  <c r="B1741" i="14" s="1"/>
  <c r="B1742" i="14" s="1"/>
  <c r="B1743" i="14" s="1"/>
  <c r="B1744" i="14" s="1"/>
  <c r="B1745" i="14" s="1"/>
  <c r="B1772" i="14"/>
  <c r="B1773" i="14" s="1"/>
  <c r="B1774" i="14" s="1"/>
  <c r="B1775" i="14" s="1"/>
  <c r="B1776" i="14" s="1"/>
  <c r="B1777" i="14" s="1"/>
  <c r="B351" i="16"/>
  <c r="B352" i="16" s="1"/>
  <c r="B353" i="16" s="1"/>
  <c r="B354" i="16" s="1"/>
  <c r="B355" i="16" s="1"/>
  <c r="B356" i="16" s="1"/>
  <c r="B357" i="16" s="1"/>
  <c r="B358" i="16" s="1"/>
  <c r="B329" i="17"/>
  <c r="B330" i="17" s="1"/>
  <c r="B331" i="17" s="1"/>
  <c r="B332" i="17" s="1"/>
  <c r="B333" i="17" s="1"/>
  <c r="B334" i="17" s="1"/>
  <c r="B408" i="17"/>
  <c r="B409" i="17" s="1"/>
  <c r="B410" i="17" s="1"/>
  <c r="B411" i="17" s="1"/>
  <c r="B412" i="17" s="1"/>
  <c r="B1280" i="16"/>
  <c r="B1281" i="16" s="1"/>
  <c r="B1282" i="16" s="1"/>
  <c r="B231" i="17"/>
  <c r="B232" i="17" s="1"/>
  <c r="B233" i="17" s="1"/>
  <c r="B234" i="17" s="1"/>
  <c r="B133" i="11"/>
  <c r="B367" i="11"/>
  <c r="B1509" i="14"/>
  <c r="B1510" i="14" s="1"/>
  <c r="B1511" i="14" s="1"/>
  <c r="B1512" i="14" s="1"/>
  <c r="B156" i="17"/>
  <c r="B782" i="15"/>
  <c r="B783" i="15" s="1"/>
  <c r="B125" i="18"/>
  <c r="B449" i="14"/>
  <c r="B450" i="14" s="1"/>
  <c r="B451" i="14" s="1"/>
  <c r="B452" i="14" s="1"/>
  <c r="B453" i="14" s="1"/>
  <c r="B454" i="14" s="1"/>
  <c r="B455" i="14" s="1"/>
  <c r="B646" i="16"/>
  <c r="B647" i="16" s="1"/>
  <c r="B648" i="16" s="1"/>
  <c r="B649" i="16" s="1"/>
  <c r="B697" i="14"/>
  <c r="B698" i="14" s="1"/>
  <c r="B699" i="14" s="1"/>
  <c r="B700" i="14" s="1"/>
  <c r="B701" i="14" s="1"/>
  <c r="B702" i="14" s="1"/>
  <c r="B703" i="14" s="1"/>
  <c r="B704" i="14" s="1"/>
  <c r="B1145" i="16"/>
  <c r="B1146" i="16" s="1"/>
  <c r="B1147" i="16" s="1"/>
  <c r="B1148" i="16" s="1"/>
  <c r="B1149" i="16" s="1"/>
  <c r="B1513" i="14"/>
  <c r="B1514" i="14" s="1"/>
  <c r="B1515" i="14" s="1"/>
  <c r="B1516" i="14" s="1"/>
  <c r="B1517" i="14" s="1"/>
  <c r="B314" i="16"/>
  <c r="B315" i="16" s="1"/>
  <c r="B316" i="16" s="1"/>
  <c r="B317" i="16" s="1"/>
  <c r="B854" i="15"/>
  <c r="B855" i="15" s="1"/>
  <c r="B505" i="16"/>
  <c r="B506" i="16" s="1"/>
  <c r="B507" i="16" s="1"/>
  <c r="B508" i="16" s="1"/>
  <c r="B509" i="16" s="1"/>
  <c r="B510" i="16" s="1"/>
  <c r="B511" i="16" s="1"/>
  <c r="B1065" i="17"/>
  <c r="B1066" i="17" s="1"/>
  <c r="B1067" i="17" s="1"/>
  <c r="B1068" i="17" s="1"/>
  <c r="B1069" i="17" s="1"/>
  <c r="B1070" i="17" s="1"/>
  <c r="B1071" i="17" s="1"/>
  <c r="B1670" i="14"/>
  <c r="B1671" i="14" s="1"/>
  <c r="B1672" i="14" s="1"/>
  <c r="B1673" i="14" s="1"/>
  <c r="B1674" i="14" s="1"/>
  <c r="B1675" i="14" s="1"/>
  <c r="B1676" i="14" s="1"/>
  <c r="B1766" i="14"/>
  <c r="B1767" i="14" s="1"/>
  <c r="B1768" i="14" s="1"/>
  <c r="B1769" i="14" s="1"/>
  <c r="B1770" i="14" s="1"/>
  <c r="B1771" i="14" s="1"/>
  <c r="B487" i="14"/>
  <c r="B488" i="14" s="1"/>
  <c r="B489" i="14" s="1"/>
  <c r="B490" i="14" s="1"/>
  <c r="B491" i="14" s="1"/>
  <c r="B492" i="14" s="1"/>
  <c r="B219" i="11"/>
  <c r="B862" i="16"/>
  <c r="B863" i="16" s="1"/>
  <c r="B864" i="16" s="1"/>
  <c r="B865" i="16" s="1"/>
  <c r="B1621" i="14"/>
  <c r="B1622" i="14" s="1"/>
  <c r="B1623" i="14" s="1"/>
  <c r="B1624" i="14" s="1"/>
  <c r="B1625" i="14" s="1"/>
  <c r="B956" i="16"/>
  <c r="B957" i="16" s="1"/>
  <c r="B958" i="16" s="1"/>
  <c r="B959" i="16" s="1"/>
  <c r="B960" i="16" s="1"/>
  <c r="B810" i="15"/>
  <c r="B811" i="15" s="1"/>
  <c r="B197" i="16"/>
  <c r="B198" i="16" s="1"/>
  <c r="B199" i="16" s="1"/>
  <c r="B200" i="16" s="1"/>
  <c r="B201" i="16" s="1"/>
  <c r="B114" i="11"/>
  <c r="B709" i="15"/>
  <c r="B710" i="15" s="1"/>
  <c r="B243" i="16"/>
  <c r="B244" i="16" s="1"/>
  <c r="B245" i="16" s="1"/>
  <c r="B246" i="16" s="1"/>
  <c r="B247" i="16" s="1"/>
  <c r="B248" i="16" s="1"/>
  <c r="B249" i="16" s="1"/>
  <c r="B429" i="16"/>
  <c r="B430" i="16" s="1"/>
  <c r="B431" i="16" s="1"/>
  <c r="B432" i="16" s="1"/>
  <c r="B433" i="16" s="1"/>
  <c r="B1208" i="14"/>
  <c r="B1209" i="14" s="1"/>
  <c r="B1210" i="14" s="1"/>
  <c r="B1211" i="14" s="1"/>
  <c r="B1212" i="14" s="1"/>
  <c r="B1213" i="14" s="1"/>
  <c r="B1214" i="14" s="1"/>
  <c r="B547" i="14"/>
  <c r="B548" i="14" s="1"/>
  <c r="B549" i="14" s="1"/>
  <c r="B550" i="14" s="1"/>
  <c r="B551" i="14" s="1"/>
  <c r="B552" i="14" s="1"/>
  <c r="B553" i="14" s="1"/>
  <c r="B554" i="14" s="1"/>
  <c r="B555" i="14" s="1"/>
  <c r="B354" i="17"/>
  <c r="B266" i="11"/>
  <c r="B604" i="16"/>
  <c r="B605" i="16" s="1"/>
  <c r="B320" i="15"/>
  <c r="B321" i="15" s="1"/>
  <c r="B880" i="15"/>
  <c r="B881" i="15" s="1"/>
  <c r="B386" i="17"/>
  <c r="B168" i="16"/>
  <c r="B169" i="16" s="1"/>
  <c r="B170" i="16" s="1"/>
  <c r="B171" i="16" s="1"/>
  <c r="B172" i="16" s="1"/>
  <c r="B173" i="16" s="1"/>
  <c r="B916" i="14"/>
  <c r="B917" i="14" s="1"/>
  <c r="B918" i="14" s="1"/>
  <c r="B919" i="14" s="1"/>
  <c r="B920" i="14" s="1"/>
  <c r="B329" i="15"/>
  <c r="B330" i="15" s="1"/>
  <c r="B155" i="18"/>
  <c r="B1019" i="17"/>
  <c r="B1020" i="17" s="1"/>
  <c r="B1021" i="17" s="1"/>
  <c r="B1022" i="17" s="1"/>
  <c r="B668" i="17"/>
  <c r="B669" i="17" s="1"/>
  <c r="B670" i="17" s="1"/>
  <c r="B671" i="17" s="1"/>
  <c r="B672" i="17" s="1"/>
  <c r="B673" i="17" s="1"/>
  <c r="B84" i="11"/>
  <c r="B655" i="15"/>
  <c r="B656" i="15" s="1"/>
  <c r="B131" i="18"/>
  <c r="AC735" i="18"/>
  <c r="C735" i="18" s="1"/>
  <c r="AC737" i="18"/>
  <c r="C737" i="18" s="1"/>
  <c r="B886" i="17"/>
  <c r="B887" i="17" s="1"/>
  <c r="B888" i="17" s="1"/>
  <c r="B889" i="17" s="1"/>
  <c r="B890" i="17" s="1"/>
  <c r="B891" i="17" s="1"/>
  <c r="B892" i="17" s="1"/>
  <c r="B893" i="17" s="1"/>
  <c r="B1140" i="17"/>
  <c r="B1141" i="17" s="1"/>
  <c r="B1142" i="17" s="1"/>
  <c r="B471" i="17"/>
  <c r="B472" i="17" s="1"/>
  <c r="B473" i="17" s="1"/>
  <c r="B474" i="17" s="1"/>
  <c r="B980" i="17"/>
  <c r="B981" i="17" s="1"/>
  <c r="B982" i="17" s="1"/>
  <c r="B195" i="17"/>
  <c r="B196" i="17" s="1"/>
  <c r="B197" i="17" s="1"/>
  <c r="B198" i="17" s="1"/>
  <c r="B420" i="17"/>
  <c r="B421" i="17" s="1"/>
  <c r="B422" i="17" s="1"/>
  <c r="B423" i="17" s="1"/>
  <c r="B424" i="17" s="1"/>
  <c r="B425" i="17" s="1"/>
  <c r="B868" i="17"/>
  <c r="B869" i="17" s="1"/>
  <c r="B870" i="17" s="1"/>
  <c r="B607" i="17"/>
  <c r="B608" i="17" s="1"/>
  <c r="B609" i="17" s="1"/>
  <c r="B443" i="17"/>
  <c r="B444" i="17" s="1"/>
  <c r="B445" i="17" s="1"/>
  <c r="B446" i="17" s="1"/>
  <c r="B447" i="17" s="1"/>
  <c r="B844" i="17"/>
  <c r="B845" i="17" s="1"/>
  <c r="B846" i="17" s="1"/>
  <c r="B847" i="17" s="1"/>
  <c r="B848" i="17" s="1"/>
  <c r="B849" i="17" s="1"/>
  <c r="B530" i="17"/>
  <c r="B531" i="17" s="1"/>
  <c r="B532" i="17" s="1"/>
  <c r="B164" i="17"/>
  <c r="B165" i="17" s="1"/>
  <c r="B166" i="17" s="1"/>
  <c r="B355" i="17"/>
  <c r="B268" i="17"/>
  <c r="B269" i="17" s="1"/>
  <c r="B270" i="17" s="1"/>
  <c r="B558" i="17"/>
  <c r="B559" i="17" s="1"/>
  <c r="B560" i="17" s="1"/>
  <c r="B561" i="17" s="1"/>
  <c r="B562" i="17" s="1"/>
  <c r="B1000" i="17"/>
  <c r="B1001" i="17" s="1"/>
  <c r="B1002" i="17" s="1"/>
  <c r="B527" i="17"/>
  <c r="B528" i="17" s="1"/>
  <c r="B529" i="17" s="1"/>
  <c r="B496" i="17"/>
  <c r="B497" i="17" s="1"/>
  <c r="B498" i="17" s="1"/>
  <c r="B499" i="17" s="1"/>
  <c r="B500" i="17" s="1"/>
  <c r="B899" i="17"/>
  <c r="B900" i="17" s="1"/>
  <c r="B901" i="17" s="1"/>
  <c r="B902" i="17" s="1"/>
  <c r="B903" i="17" s="1"/>
  <c r="B904" i="17" s="1"/>
  <c r="B944" i="17"/>
  <c r="B945" i="17" s="1"/>
  <c r="B946" i="17" s="1"/>
  <c r="B1026" i="17"/>
  <c r="B1027" i="17" s="1"/>
  <c r="B1028" i="17" s="1"/>
  <c r="B515" i="17"/>
  <c r="B516" i="17" s="1"/>
  <c r="B517" i="17" s="1"/>
  <c r="B602" i="17"/>
  <c r="B603" i="17" s="1"/>
  <c r="B604" i="17" s="1"/>
  <c r="B605" i="17" s="1"/>
  <c r="B606" i="17" s="1"/>
  <c r="B381" i="17"/>
  <c r="B382" i="17" s="1"/>
  <c r="B383" i="17" s="1"/>
  <c r="B384" i="17" s="1"/>
  <c r="B1159" i="17"/>
  <c r="B1160" i="17" s="1"/>
  <c r="B635" i="17"/>
  <c r="B636" i="17" s="1"/>
  <c r="B637" i="17" s="1"/>
  <c r="B638" i="17" s="1"/>
  <c r="B639" i="17" s="1"/>
  <c r="B640" i="17" s="1"/>
  <c r="B641" i="17" s="1"/>
  <c r="B642" i="17" s="1"/>
  <c r="B1176" i="17"/>
  <c r="B1177" i="17" s="1"/>
  <c r="B1178" i="17" s="1"/>
  <c r="B1179" i="17" s="1"/>
  <c r="B1080" i="17"/>
  <c r="B1081" i="17" s="1"/>
  <c r="B1082" i="17" s="1"/>
  <c r="B1083" i="17" s="1"/>
  <c r="B1084" i="17" s="1"/>
  <c r="B1085" i="17" s="1"/>
  <c r="B1086" i="17" s="1"/>
  <c r="B261" i="17"/>
  <c r="B262" i="17" s="1"/>
  <c r="B263" i="17" s="1"/>
  <c r="B524" i="17"/>
  <c r="B525" i="17" s="1"/>
  <c r="B526" i="17" s="1"/>
  <c r="B976" i="17"/>
  <c r="B977" i="17" s="1"/>
  <c r="B978" i="17" s="1"/>
  <c r="B340" i="17"/>
  <c r="B341" i="17" s="1"/>
  <c r="B342" i="17" s="1"/>
  <c r="B343" i="17" s="1"/>
  <c r="B344" i="17" s="1"/>
  <c r="B345" i="17" s="1"/>
  <c r="B1286" i="16"/>
  <c r="B1287" i="16" s="1"/>
  <c r="B1288" i="16" s="1"/>
  <c r="B359" i="16"/>
  <c r="B360" i="16" s="1"/>
  <c r="B361" i="16" s="1"/>
  <c r="B362" i="16" s="1"/>
  <c r="B363" i="16" s="1"/>
  <c r="B364" i="16" s="1"/>
  <c r="B365" i="16" s="1"/>
  <c r="B366" i="16" s="1"/>
  <c r="B174" i="16"/>
  <c r="B175" i="16" s="1"/>
  <c r="B176" i="16" s="1"/>
  <c r="B828" i="16"/>
  <c r="B829" i="16" s="1"/>
  <c r="B830" i="16" s="1"/>
  <c r="B831" i="16" s="1"/>
  <c r="B832" i="16" s="1"/>
  <c r="B1109" i="16"/>
  <c r="B1110" i="16" s="1"/>
  <c r="B1111" i="16" s="1"/>
  <c r="B664" i="16"/>
  <c r="B665" i="16" s="1"/>
  <c r="B666" i="16" s="1"/>
  <c r="B667" i="16" s="1"/>
  <c r="B668" i="16" s="1"/>
  <c r="B986" i="16"/>
  <c r="B987" i="16" s="1"/>
  <c r="B988" i="16" s="1"/>
  <c r="B989" i="16" s="1"/>
  <c r="B990" i="16" s="1"/>
  <c r="B991" i="16" s="1"/>
  <c r="B992" i="16" s="1"/>
  <c r="B993" i="16" s="1"/>
  <c r="B817" i="16"/>
  <c r="B818" i="16" s="1"/>
  <c r="B813" i="16"/>
  <c r="B814" i="16" s="1"/>
  <c r="B1197" i="16"/>
  <c r="B1198" i="16" s="1"/>
  <c r="B1199" i="16" s="1"/>
  <c r="B1200" i="16" s="1"/>
  <c r="B1201" i="16" s="1"/>
  <c r="B1202" i="16" s="1"/>
  <c r="B1091" i="16"/>
  <c r="B1092" i="16" s="1"/>
  <c r="B219" i="16"/>
  <c r="B220" i="16" s="1"/>
  <c r="B221" i="16" s="1"/>
  <c r="B222" i="16" s="1"/>
  <c r="B896" i="16"/>
  <c r="B897" i="16" s="1"/>
  <c r="B898" i="16" s="1"/>
  <c r="B783" i="16"/>
  <c r="B784" i="16" s="1"/>
  <c r="B785" i="16" s="1"/>
  <c r="B333" i="16"/>
  <c r="B334" i="16" s="1"/>
  <c r="B335" i="16" s="1"/>
  <c r="B336" i="16" s="1"/>
  <c r="B337" i="16" s="1"/>
  <c r="B338" i="16" s="1"/>
  <c r="B1095" i="16"/>
  <c r="B1096" i="16" s="1"/>
  <c r="B1097" i="16" s="1"/>
  <c r="B936" i="16"/>
  <c r="B937" i="16" s="1"/>
  <c r="B938" i="16" s="1"/>
  <c r="B939" i="16" s="1"/>
  <c r="B940" i="16" s="1"/>
  <c r="B941" i="16" s="1"/>
  <c r="B942" i="16" s="1"/>
  <c r="B730" i="16"/>
  <c r="B731" i="16" s="1"/>
  <c r="B732" i="16" s="1"/>
  <c r="B733" i="16" s="1"/>
  <c r="B734" i="16" s="1"/>
  <c r="B735" i="16" s="1"/>
  <c r="B736" i="16" s="1"/>
  <c r="B1179" i="16"/>
  <c r="B1180" i="16" s="1"/>
  <c r="B1181" i="16" s="1"/>
  <c r="B1182" i="16" s="1"/>
  <c r="B1183" i="16" s="1"/>
  <c r="B1057" i="16"/>
  <c r="B1058" i="16" s="1"/>
  <c r="B1059" i="16" s="1"/>
  <c r="B523" i="15"/>
  <c r="B524" i="15" s="1"/>
  <c r="B288" i="15"/>
  <c r="B289" i="15" s="1"/>
  <c r="B470" i="15"/>
  <c r="B471" i="15" s="1"/>
  <c r="B472" i="15" s="1"/>
  <c r="B473" i="15" s="1"/>
  <c r="B474" i="15" s="1"/>
  <c r="B475" i="15" s="1"/>
  <c r="B476" i="15" s="1"/>
  <c r="B477" i="15" s="1"/>
  <c r="B403" i="15"/>
  <c r="B864" i="15"/>
  <c r="B865" i="15" s="1"/>
  <c r="B241" i="15"/>
  <c r="B242" i="15" s="1"/>
  <c r="B243" i="15" s="1"/>
  <c r="B244" i="15" s="1"/>
  <c r="B245" i="15" s="1"/>
  <c r="B246" i="15" s="1"/>
  <c r="B206" i="15"/>
  <c r="B278" i="15"/>
  <c r="B279" i="15" s="1"/>
  <c r="B754" i="15"/>
  <c r="B755" i="15" s="1"/>
  <c r="B629" i="15"/>
  <c r="B630" i="15" s="1"/>
  <c r="B247" i="15"/>
  <c r="B248" i="15" s="1"/>
  <c r="B249" i="15" s="1"/>
  <c r="B250" i="15" s="1"/>
  <c r="B251" i="15" s="1"/>
  <c r="B252" i="15" s="1"/>
  <c r="B253" i="15" s="1"/>
  <c r="B254" i="15" s="1"/>
  <c r="B312" i="15"/>
  <c r="B313" i="15" s="1"/>
  <c r="B151" i="15"/>
  <c r="B152" i="15" s="1"/>
  <c r="B498" i="15"/>
  <c r="B499" i="15" s="1"/>
  <c r="B180" i="15"/>
  <c r="B181" i="15" s="1"/>
  <c r="B182" i="15" s="1"/>
  <c r="B183" i="15" s="1"/>
  <c r="B184" i="15" s="1"/>
  <c r="B213" i="15"/>
  <c r="B214" i="15" s="1"/>
  <c r="B215" i="15" s="1"/>
  <c r="B216" i="15" s="1"/>
  <c r="B217" i="15" s="1"/>
  <c r="B218" i="15" s="1"/>
  <c r="B219" i="15" s="1"/>
  <c r="B220" i="15" s="1"/>
  <c r="B171" i="15"/>
  <c r="B172" i="15" s="1"/>
  <c r="B173" i="15" s="1"/>
  <c r="B174" i="15" s="1"/>
  <c r="B175" i="15" s="1"/>
  <c r="B176" i="15" s="1"/>
  <c r="B177" i="15" s="1"/>
  <c r="B178" i="15" s="1"/>
  <c r="B486" i="15"/>
  <c r="B487" i="15" s="1"/>
  <c r="B262" i="15"/>
  <c r="B263" i="15" s="1"/>
  <c r="B264" i="15" s="1"/>
  <c r="B265" i="15" s="1"/>
  <c r="B266" i="15" s="1"/>
  <c r="B267" i="15" s="1"/>
  <c r="B650" i="14"/>
  <c r="B651" i="14" s="1"/>
  <c r="B652" i="14" s="1"/>
  <c r="B653" i="14" s="1"/>
  <c r="B654" i="14" s="1"/>
  <c r="B1614" i="14"/>
  <c r="B1615" i="14" s="1"/>
  <c r="B1616" i="14" s="1"/>
  <c r="B1617" i="14" s="1"/>
  <c r="B1618" i="14" s="1"/>
  <c r="B1619" i="14" s="1"/>
  <c r="B1620" i="14" s="1"/>
  <c r="B556" i="14"/>
  <c r="B557" i="14" s="1"/>
  <c r="B558" i="14" s="1"/>
  <c r="B559" i="14" s="1"/>
  <c r="B560" i="14" s="1"/>
  <c r="B561" i="14" s="1"/>
  <c r="B562" i="14" s="1"/>
  <c r="B563" i="14" s="1"/>
  <c r="B564" i="14" s="1"/>
  <c r="B960" i="14"/>
  <c r="B961" i="14" s="1"/>
  <c r="B962" i="14" s="1"/>
  <c r="B963" i="14" s="1"/>
  <c r="B964" i="14" s="1"/>
  <c r="B965" i="14" s="1"/>
  <c r="B1647" i="14"/>
  <c r="B1648" i="14" s="1"/>
  <c r="B1649" i="14" s="1"/>
  <c r="B1650" i="14" s="1"/>
  <c r="B1651" i="14" s="1"/>
  <c r="B1390" i="14"/>
  <c r="B1391" i="14" s="1"/>
  <c r="B1392" i="14" s="1"/>
  <c r="B1393" i="14" s="1"/>
  <c r="B1394" i="14" s="1"/>
  <c r="B607" i="14"/>
  <c r="B608" i="14" s="1"/>
  <c r="B609" i="14" s="1"/>
  <c r="B610" i="14" s="1"/>
  <c r="B611" i="14" s="1"/>
  <c r="B612" i="14" s="1"/>
  <c r="B613" i="14" s="1"/>
  <c r="B1432" i="14"/>
  <c r="B1433" i="14" s="1"/>
  <c r="B1434" i="14" s="1"/>
  <c r="B1435" i="14" s="1"/>
  <c r="B1436" i="14" s="1"/>
  <c r="B1396" i="14"/>
  <c r="B1397" i="14" s="1"/>
  <c r="B1398" i="14" s="1"/>
  <c r="B1399" i="14" s="1"/>
  <c r="B249" i="14"/>
  <c r="B250" i="14" s="1"/>
  <c r="B251" i="14" s="1"/>
  <c r="B252" i="14" s="1"/>
  <c r="B253" i="14" s="1"/>
  <c r="B375" i="14"/>
  <c r="B376" i="14" s="1"/>
  <c r="B377" i="14" s="1"/>
  <c r="B378" i="14" s="1"/>
  <c r="B379" i="14" s="1"/>
  <c r="B380" i="14" s="1"/>
  <c r="B381" i="14" s="1"/>
  <c r="B1116" i="14"/>
  <c r="B1117" i="14" s="1"/>
  <c r="B1118" i="14" s="1"/>
  <c r="B1119" i="14" s="1"/>
  <c r="B1344" i="14"/>
  <c r="B1345" i="14" s="1"/>
  <c r="B1346" i="14" s="1"/>
  <c r="B1347" i="14" s="1"/>
  <c r="B1348" i="14" s="1"/>
  <c r="B1401" i="14"/>
  <c r="B1402" i="14" s="1"/>
  <c r="B1403" i="14" s="1"/>
  <c r="B1404" i="14" s="1"/>
  <c r="B1422" i="14"/>
  <c r="B1423" i="14" s="1"/>
  <c r="B1424" i="14" s="1"/>
  <c r="B1425" i="14" s="1"/>
  <c r="B1426" i="14" s="1"/>
  <c r="B1405" i="14"/>
  <c r="B1406" i="14" s="1"/>
  <c r="B1407" i="14" s="1"/>
  <c r="B1408" i="14" s="1"/>
  <c r="B1409" i="14" s="1"/>
  <c r="B1533" i="14"/>
  <c r="B1534" i="14" s="1"/>
  <c r="B1535" i="14" s="1"/>
  <c r="B1536" i="14" s="1"/>
  <c r="B1537" i="14" s="1"/>
  <c r="B1538" i="14" s="1"/>
  <c r="B1539" i="14" s="1"/>
  <c r="B362" i="14"/>
  <c r="B363" i="14" s="1"/>
  <c r="B364" i="14" s="1"/>
  <c r="B365" i="14" s="1"/>
  <c r="B366" i="14" s="1"/>
  <c r="B367" i="14" s="1"/>
  <c r="B368" i="14" s="1"/>
  <c r="B719" i="14"/>
  <c r="B720" i="14" s="1"/>
  <c r="B721" i="14" s="1"/>
  <c r="B722" i="14" s="1"/>
  <c r="B723" i="14" s="1"/>
  <c r="B724" i="14" s="1"/>
  <c r="B352" i="14"/>
  <c r="B353" i="14" s="1"/>
  <c r="B354" i="14" s="1"/>
  <c r="B355" i="14" s="1"/>
  <c r="B356" i="14" s="1"/>
  <c r="B585" i="14"/>
  <c r="B586" i="14" s="1"/>
  <c r="B587" i="14" s="1"/>
  <c r="B588" i="14" s="1"/>
  <c r="B589" i="14" s="1"/>
  <c r="B756" i="14"/>
  <c r="B757" i="14" s="1"/>
  <c r="B758" i="14" s="1"/>
  <c r="B759" i="14" s="1"/>
  <c r="B760" i="14" s="1"/>
  <c r="B1245" i="14"/>
  <c r="B1246" i="14" s="1"/>
  <c r="B1247" i="14" s="1"/>
  <c r="B1248" i="14" s="1"/>
  <c r="B1249" i="14" s="1"/>
  <c r="B355" i="11"/>
  <c r="B158" i="11"/>
  <c r="B248" i="11"/>
  <c r="B323" i="11"/>
  <c r="B324" i="11" s="1"/>
  <c r="B325" i="11" s="1"/>
  <c r="B164" i="11"/>
  <c r="B165" i="11" s="1"/>
  <c r="B66" i="11"/>
  <c r="B344" i="11"/>
  <c r="B368" i="11"/>
  <c r="B224" i="11"/>
  <c r="B100" i="11"/>
  <c r="B274" i="11"/>
  <c r="B351" i="11"/>
  <c r="B968" i="16"/>
  <c r="B969" i="16" s="1"/>
  <c r="B954" i="14"/>
  <c r="B955" i="14" s="1"/>
  <c r="B956" i="14" s="1"/>
  <c r="B957" i="14" s="1"/>
  <c r="B958" i="14" s="1"/>
  <c r="B959" i="14" s="1"/>
  <c r="B558" i="16"/>
  <c r="B559" i="16" s="1"/>
  <c r="B369" i="14"/>
  <c r="B370" i="14" s="1"/>
  <c r="B371" i="14" s="1"/>
  <c r="B372" i="14" s="1"/>
  <c r="B373" i="14" s="1"/>
  <c r="B374" i="14" s="1"/>
  <c r="B137" i="15"/>
  <c r="B138" i="15" s="1"/>
  <c r="B306" i="15"/>
  <c r="B307" i="15" s="1"/>
  <c r="B1202" i="14"/>
  <c r="B1203" i="14" s="1"/>
  <c r="B1204" i="14" s="1"/>
  <c r="B1205" i="14" s="1"/>
  <c r="B1206" i="14" s="1"/>
  <c r="B1207" i="14" s="1"/>
  <c r="B339" i="16"/>
  <c r="B340" i="16" s="1"/>
  <c r="B341" i="16" s="1"/>
  <c r="B342" i="16" s="1"/>
  <c r="B343" i="16" s="1"/>
  <c r="B344" i="16" s="1"/>
  <c r="B345" i="16" s="1"/>
  <c r="B710" i="16"/>
  <c r="B711" i="16" s="1"/>
  <c r="B712" i="16" s="1"/>
  <c r="B568" i="17"/>
  <c r="B569" i="17" s="1"/>
  <c r="B570" i="17" s="1"/>
  <c r="B571" i="17" s="1"/>
  <c r="B572" i="17" s="1"/>
  <c r="B573" i="17" s="1"/>
  <c r="B1006" i="14"/>
  <c r="B1007" i="14" s="1"/>
  <c r="B1008" i="14" s="1"/>
  <c r="B1009" i="14" s="1"/>
  <c r="B1010" i="14" s="1"/>
  <c r="B1011" i="14" s="1"/>
  <c r="B1012" i="14" s="1"/>
  <c r="B1013" i="14" s="1"/>
  <c r="B971" i="16"/>
  <c r="B972" i="16" s="1"/>
  <c r="B371" i="17"/>
  <c r="B372" i="17" s="1"/>
  <c r="B373" i="17" s="1"/>
  <c r="B374" i="17" s="1"/>
  <c r="B375" i="17" s="1"/>
  <c r="B376" i="17" s="1"/>
  <c r="B718" i="17"/>
  <c r="B719" i="17" s="1"/>
  <c r="B720" i="17" s="1"/>
  <c r="B721" i="17" s="1"/>
  <c r="B722" i="17" s="1"/>
  <c r="B723" i="17" s="1"/>
  <c r="B1663" i="14"/>
  <c r="B1664" i="14" s="1"/>
  <c r="B1665" i="14" s="1"/>
  <c r="B1666" i="14" s="1"/>
  <c r="B1667" i="14" s="1"/>
  <c r="B1668" i="14" s="1"/>
  <c r="B1669" i="14" s="1"/>
  <c r="B741" i="17"/>
  <c r="B742" i="17" s="1"/>
  <c r="B743" i="17" s="1"/>
  <c r="B931" i="14"/>
  <c r="B932" i="14" s="1"/>
  <c r="B933" i="14" s="1"/>
  <c r="B934" i="14" s="1"/>
  <c r="B935" i="14" s="1"/>
  <c r="B574" i="16"/>
  <c r="B575" i="16" s="1"/>
  <c r="B576" i="16" s="1"/>
  <c r="B577" i="16" s="1"/>
  <c r="B679" i="17"/>
  <c r="B680" i="17" s="1"/>
  <c r="B681" i="17" s="1"/>
  <c r="B156" i="16"/>
  <c r="B560" i="15"/>
  <c r="B561" i="15" s="1"/>
  <c r="B538" i="14"/>
  <c r="B539" i="14" s="1"/>
  <c r="B540" i="14" s="1"/>
  <c r="B541" i="14" s="1"/>
  <c r="B542" i="14" s="1"/>
  <c r="B543" i="14" s="1"/>
  <c r="B544" i="14" s="1"/>
  <c r="B545" i="14" s="1"/>
  <c r="B546" i="14" s="1"/>
  <c r="B468" i="14"/>
  <c r="B469" i="14" s="1"/>
  <c r="B470" i="14" s="1"/>
  <c r="B471" i="14" s="1"/>
  <c r="B472" i="14" s="1"/>
  <c r="B473" i="14" s="1"/>
  <c r="B661" i="14"/>
  <c r="B662" i="14" s="1"/>
  <c r="B663" i="14" s="1"/>
  <c r="B664" i="14" s="1"/>
  <c r="B665" i="14" s="1"/>
  <c r="B666" i="14" s="1"/>
  <c r="B126" i="11"/>
  <c r="B896" i="15"/>
  <c r="B897" i="15" s="1"/>
  <c r="B327" i="16"/>
  <c r="B328" i="16" s="1"/>
  <c r="B329" i="16" s="1"/>
  <c r="B330" i="16" s="1"/>
  <c r="B331" i="16" s="1"/>
  <c r="B332" i="16" s="1"/>
  <c r="B651" i="15"/>
  <c r="B652" i="15" s="1"/>
  <c r="B406" i="15"/>
  <c r="B407" i="15" s="1"/>
  <c r="B408" i="15" s="1"/>
  <c r="B409" i="15" s="1"/>
  <c r="B410" i="15" s="1"/>
  <c r="B411" i="15" s="1"/>
  <c r="B412" i="15" s="1"/>
  <c r="B660" i="15"/>
  <c r="B661" i="15" s="1"/>
  <c r="B293" i="16"/>
  <c r="B294" i="16" s="1"/>
  <c r="B295" i="16" s="1"/>
  <c r="B296" i="16" s="1"/>
  <c r="B297" i="16" s="1"/>
  <c r="B749" i="17"/>
  <c r="B750" i="17" s="1"/>
  <c r="B751" i="17" s="1"/>
  <c r="B752" i="17" s="1"/>
  <c r="B753" i="17" s="1"/>
  <c r="B754" i="17" s="1"/>
  <c r="B236" i="16"/>
  <c r="B237" i="16" s="1"/>
  <c r="B238" i="16" s="1"/>
  <c r="B239" i="16" s="1"/>
  <c r="B240" i="16" s="1"/>
  <c r="B241" i="16" s="1"/>
  <c r="B268" i="16"/>
  <c r="B269" i="16" s="1"/>
  <c r="B270" i="16" s="1"/>
  <c r="B825" i="16"/>
  <c r="B826" i="16" s="1"/>
  <c r="B827" i="16" s="1"/>
  <c r="B890" i="16"/>
  <c r="B776" i="17"/>
  <c r="B777" i="17" s="1"/>
  <c r="B778" i="17" s="1"/>
  <c r="B950" i="17"/>
  <c r="B951" i="17" s="1"/>
  <c r="B952" i="17" s="1"/>
  <c r="B953" i="17" s="1"/>
  <c r="B954" i="17" s="1"/>
  <c r="B955" i="17" s="1"/>
  <c r="B956" i="17" s="1"/>
  <c r="B957" i="17" s="1"/>
  <c r="B737" i="14"/>
  <c r="B738" i="14" s="1"/>
  <c r="B739" i="14" s="1"/>
  <c r="B740" i="14" s="1"/>
  <c r="B741" i="14" s="1"/>
  <c r="B742" i="14" s="1"/>
  <c r="B911" i="14"/>
  <c r="B912" i="14" s="1"/>
  <c r="B913" i="14" s="1"/>
  <c r="B914" i="14" s="1"/>
  <c r="B915" i="14" s="1"/>
  <c r="B1260" i="14"/>
  <c r="B1261" i="14" s="1"/>
  <c r="B1262" i="14" s="1"/>
  <c r="B1263" i="14" s="1"/>
  <c r="B1264" i="14" s="1"/>
  <c r="B1265" i="14" s="1"/>
  <c r="B1266" i="14" s="1"/>
  <c r="B1267" i="14" s="1"/>
  <c r="B1448" i="14"/>
  <c r="B1449" i="14" s="1"/>
  <c r="B1450" i="14" s="1"/>
  <c r="B1451" i="14" s="1"/>
  <c r="B1452" i="14" s="1"/>
  <c r="B1128" i="14"/>
  <c r="B1129" i="14" s="1"/>
  <c r="B1130" i="14" s="1"/>
  <c r="B1131" i="14" s="1"/>
  <c r="B1132" i="14" s="1"/>
  <c r="B825" i="14"/>
  <c r="B826" i="14" s="1"/>
  <c r="B827" i="14" s="1"/>
  <c r="B828" i="14" s="1"/>
  <c r="B829" i="14" s="1"/>
  <c r="B830" i="14" s="1"/>
  <c r="B1149" i="17"/>
  <c r="B1150" i="17" s="1"/>
  <c r="B1151" i="17" s="1"/>
  <c r="B204" i="15"/>
  <c r="B195" i="15"/>
  <c r="B196" i="15" s="1"/>
  <c r="B147" i="15"/>
  <c r="B148" i="15" s="1"/>
  <c r="B167" i="11"/>
  <c r="B204" i="11"/>
  <c r="B342" i="11"/>
  <c r="B343" i="11" s="1"/>
  <c r="B119" i="11"/>
  <c r="B56" i="11"/>
  <c r="B231" i="11"/>
  <c r="B1070" i="16"/>
  <c r="B1071" i="16" s="1"/>
  <c r="B1072" i="16" s="1"/>
  <c r="B1073" i="16" s="1"/>
  <c r="B1074" i="16" s="1"/>
  <c r="B1013" i="17"/>
  <c r="B1014" i="17" s="1"/>
  <c r="B1015" i="17" s="1"/>
  <c r="B664" i="15"/>
  <c r="B665" i="15" s="1"/>
  <c r="B666" i="15" s="1"/>
  <c r="B667" i="15" s="1"/>
  <c r="B668" i="15" s="1"/>
  <c r="B658" i="15"/>
  <c r="B659" i="15" s="1"/>
  <c r="B572" i="15"/>
  <c r="B573" i="15" s="1"/>
  <c r="B831" i="15"/>
  <c r="B832" i="15" s="1"/>
  <c r="B833" i="15" s="1"/>
  <c r="B834" i="15" s="1"/>
  <c r="B835" i="15" s="1"/>
  <c r="B836" i="15" s="1"/>
  <c r="B837" i="15" s="1"/>
  <c r="B913" i="15"/>
  <c r="B914" i="15" s="1"/>
  <c r="B413" i="15"/>
  <c r="B414" i="15" s="1"/>
  <c r="B756" i="15"/>
  <c r="B757" i="15" s="1"/>
  <c r="B758" i="15" s="1"/>
  <c r="B759" i="15" s="1"/>
  <c r="B760" i="15" s="1"/>
  <c r="B93" i="18"/>
  <c r="B457" i="17"/>
  <c r="B458" i="17" s="1"/>
  <c r="B459" i="17" s="1"/>
  <c r="B460" i="17" s="1"/>
  <c r="B461" i="17" s="1"/>
  <c r="B197" i="15"/>
  <c r="B198" i="15" s="1"/>
  <c r="B315" i="15"/>
  <c r="B159" i="15"/>
  <c r="B160" i="15" s="1"/>
  <c r="B161" i="15" s="1"/>
  <c r="B162" i="15" s="1"/>
  <c r="B163" i="15" s="1"/>
  <c r="B164" i="15" s="1"/>
  <c r="B560" i="16"/>
  <c r="B561" i="16" s="1"/>
  <c r="B562" i="16" s="1"/>
  <c r="B343" i="15"/>
  <c r="B344" i="15" s="1"/>
  <c r="B176" i="18"/>
  <c r="B772" i="16"/>
  <c r="B773" i="16" s="1"/>
  <c r="B774" i="16" s="1"/>
  <c r="B775" i="16" s="1"/>
  <c r="B776" i="16" s="1"/>
  <c r="B837" i="17"/>
  <c r="B1098" i="16"/>
  <c r="B1099" i="16" s="1"/>
  <c r="B795" i="15"/>
  <c r="B578" i="16"/>
  <c r="B579" i="16" s="1"/>
  <c r="B580" i="16" s="1"/>
  <c r="B581" i="16" s="1"/>
  <c r="B1761" i="14"/>
  <c r="B1762" i="14" s="1"/>
  <c r="B1763" i="14" s="1"/>
  <c r="B1764" i="14" s="1"/>
  <c r="B1765" i="14" s="1"/>
  <c r="B925" i="17"/>
  <c r="B926" i="17" s="1"/>
  <c r="B927" i="17" s="1"/>
  <c r="B928" i="17" s="1"/>
  <c r="B345" i="15"/>
  <c r="B346" i="15" s="1"/>
  <c r="B107" i="18"/>
  <c r="B1218" i="16"/>
  <c r="B1219" i="16" s="1"/>
  <c r="B1220" i="16" s="1"/>
  <c r="B1221" i="16" s="1"/>
  <c r="B1222" i="16" s="1"/>
  <c r="B1223" i="16" s="1"/>
  <c r="B1224" i="16" s="1"/>
  <c r="B1225" i="16" s="1"/>
  <c r="B1226" i="16" s="1"/>
  <c r="B1567" i="14"/>
  <c r="B1568" i="14" s="1"/>
  <c r="B1569" i="14" s="1"/>
  <c r="B1570" i="14" s="1"/>
  <c r="B1571" i="14" s="1"/>
  <c r="B1572" i="14" s="1"/>
  <c r="B1573" i="14" s="1"/>
  <c r="B234" i="15"/>
  <c r="B235" i="15" s="1"/>
  <c r="B236" i="15" s="1"/>
  <c r="B237" i="15" s="1"/>
  <c r="B238" i="15" s="1"/>
  <c r="B239" i="15" s="1"/>
  <c r="B240" i="15" s="1"/>
  <c r="B1093" i="16"/>
  <c r="B1094" i="16" s="1"/>
  <c r="B335" i="11"/>
  <c r="B160" i="11"/>
  <c r="B161" i="11" s="1"/>
  <c r="B228" i="11"/>
  <c r="B302" i="11"/>
  <c r="B306" i="11"/>
  <c r="B1060" i="16"/>
  <c r="B1061" i="16" s="1"/>
  <c r="B1062" i="16" s="1"/>
  <c r="B1063" i="16" s="1"/>
  <c r="B1080" i="16"/>
  <c r="B1081" i="16" s="1"/>
  <c r="B455" i="15"/>
  <c r="B456" i="15" s="1"/>
  <c r="B457" i="15" s="1"/>
  <c r="B458" i="15" s="1"/>
  <c r="B459" i="15" s="1"/>
  <c r="B460" i="15" s="1"/>
  <c r="B461" i="15" s="1"/>
  <c r="B462" i="15" s="1"/>
  <c r="B463" i="15" s="1"/>
  <c r="B324" i="15"/>
  <c r="B325" i="15" s="1"/>
  <c r="B326" i="15" s="1"/>
  <c r="B327" i="15" s="1"/>
  <c r="B328" i="15" s="1"/>
  <c r="B442" i="15"/>
  <c r="B443" i="15" s="1"/>
  <c r="B444" i="15" s="1"/>
  <c r="B445" i="15" s="1"/>
  <c r="B446" i="15" s="1"/>
  <c r="B447" i="15" s="1"/>
  <c r="B186" i="18"/>
  <c r="B1302" i="14"/>
  <c r="B1303" i="14" s="1"/>
  <c r="B1304" i="14" s="1"/>
  <c r="B1305" i="14" s="1"/>
  <c r="B1306" i="14" s="1"/>
  <c r="B894" i="17"/>
  <c r="B895" i="17" s="1"/>
  <c r="B896" i="17" s="1"/>
  <c r="B897" i="17" s="1"/>
  <c r="B898" i="17" s="1"/>
  <c r="B113" i="11"/>
  <c r="B195" i="11"/>
  <c r="B203" i="16"/>
  <c r="B204" i="16" s="1"/>
  <c r="B205" i="16" s="1"/>
  <c r="B584" i="15"/>
  <c r="B585" i="15" s="1"/>
  <c r="B610" i="15"/>
  <c r="B611" i="15" s="1"/>
  <c r="B530" i="16"/>
  <c r="B531" i="16" s="1"/>
  <c r="B273" i="14"/>
  <c r="B274" i="14" s="1"/>
  <c r="B275" i="14" s="1"/>
  <c r="B276" i="14" s="1"/>
  <c r="B277" i="14" s="1"/>
  <c r="B278" i="14" s="1"/>
  <c r="B279" i="14" s="1"/>
  <c r="B280" i="14" s="1"/>
  <c r="B943" i="16"/>
  <c r="B944" i="16" s="1"/>
  <c r="B945" i="16" s="1"/>
  <c r="B946" i="16" s="1"/>
  <c r="B947" i="16" s="1"/>
  <c r="B948" i="16" s="1"/>
  <c r="B322" i="11"/>
  <c r="B488" i="15"/>
  <c r="B489" i="15" s="1"/>
  <c r="B1050" i="14"/>
  <c r="B1051" i="14" s="1"/>
  <c r="B1052" i="14" s="1"/>
  <c r="B1053" i="14" s="1"/>
  <c r="B1054" i="14" s="1"/>
  <c r="B297" i="17"/>
  <c r="B298" i="17" s="1"/>
  <c r="B299" i="17" s="1"/>
  <c r="B300" i="17" s="1"/>
  <c r="B301" i="17" s="1"/>
  <c r="B302" i="17" s="1"/>
  <c r="B303" i="17" s="1"/>
  <c r="B245" i="11"/>
  <c r="B990" i="17"/>
  <c r="B308" i="11"/>
  <c r="B1076" i="16"/>
  <c r="B1077" i="16" s="1"/>
  <c r="B1078" i="16" s="1"/>
  <c r="B1079" i="16" s="1"/>
  <c r="B894" i="15"/>
  <c r="B895" i="15" s="1"/>
  <c r="B382" i="14"/>
  <c r="B383" i="14" s="1"/>
  <c r="B384" i="14" s="1"/>
  <c r="B385" i="14" s="1"/>
  <c r="B386" i="14" s="1"/>
  <c r="B387" i="14" s="1"/>
  <c r="B388" i="14" s="1"/>
  <c r="B78" i="11"/>
  <c r="B79" i="11" s="1"/>
  <c r="B617" i="15"/>
  <c r="B618" i="15" s="1"/>
  <c r="B530" i="15"/>
  <c r="B531" i="15" s="1"/>
  <c r="B532" i="15" s="1"/>
  <c r="B464" i="15"/>
  <c r="B465" i="15" s="1"/>
  <c r="B466" i="15" s="1"/>
  <c r="B467" i="15" s="1"/>
  <c r="B468" i="15" s="1"/>
  <c r="B469" i="15" s="1"/>
  <c r="B1751" i="14"/>
  <c r="B1752" i="14" s="1"/>
  <c r="B1753" i="14" s="1"/>
  <c r="B1754" i="14" s="1"/>
  <c r="B1755" i="14" s="1"/>
  <c r="B752" i="15"/>
  <c r="B753" i="15" s="1"/>
  <c r="B605" i="15"/>
  <c r="B606" i="15" s="1"/>
  <c r="B607" i="15" s="1"/>
  <c r="B608" i="15" s="1"/>
  <c r="B609" i="15" s="1"/>
  <c r="B794" i="16"/>
  <c r="B795" i="16" s="1"/>
  <c r="B796" i="16" s="1"/>
  <c r="B797" i="16" s="1"/>
  <c r="B798" i="16" s="1"/>
  <c r="B481" i="16"/>
  <c r="B482" i="16" s="1"/>
  <c r="B483" i="16" s="1"/>
  <c r="B484" i="16" s="1"/>
  <c r="B265" i="16"/>
  <c r="B266" i="16" s="1"/>
  <c r="B383" i="16"/>
  <c r="B384" i="16" s="1"/>
  <c r="B385" i="16" s="1"/>
  <c r="B386" i="16" s="1"/>
  <c r="B387" i="16" s="1"/>
  <c r="B388" i="16" s="1"/>
  <c r="B885" i="16"/>
  <c r="B886" i="16" s="1"/>
  <c r="B887" i="16" s="1"/>
  <c r="B888" i="16" s="1"/>
  <c r="B889" i="16" s="1"/>
  <c r="B815" i="17"/>
  <c r="B816" i="17" s="1"/>
  <c r="B817" i="17" s="1"/>
  <c r="B880" i="17"/>
  <c r="B881" i="17" s="1"/>
  <c r="B882" i="17" s="1"/>
  <c r="B883" i="17" s="1"/>
  <c r="B884" i="17" s="1"/>
  <c r="B885" i="17" s="1"/>
  <c r="B910" i="16"/>
  <c r="B911" i="16" s="1"/>
  <c r="B912" i="16" s="1"/>
  <c r="B1174" i="14"/>
  <c r="B1175" i="14" s="1"/>
  <c r="B1176" i="14" s="1"/>
  <c r="B1177" i="14" s="1"/>
  <c r="B1178" i="14" s="1"/>
  <c r="B419" i="14"/>
  <c r="B420" i="14" s="1"/>
  <c r="B421" i="14" s="1"/>
  <c r="B422" i="14" s="1"/>
  <c r="B423" i="14" s="1"/>
  <c r="B424" i="14" s="1"/>
  <c r="B310" i="14"/>
  <c r="B311" i="14" s="1"/>
  <c r="B312" i="14" s="1"/>
  <c r="B313" i="14" s="1"/>
  <c r="B314" i="14" s="1"/>
  <c r="B149" i="15"/>
  <c r="B150" i="15" s="1"/>
  <c r="B582" i="16"/>
  <c r="B583" i="16" s="1"/>
  <c r="B584" i="16" s="1"/>
  <c r="B585" i="16" s="1"/>
  <c r="B586" i="16" s="1"/>
  <c r="B587" i="16" s="1"/>
  <c r="B6" i="11"/>
  <c r="B1203" i="16"/>
  <c r="B1204" i="16" s="1"/>
  <c r="B1205" i="16" s="1"/>
  <c r="B1206" i="16" s="1"/>
  <c r="B1207" i="16" s="1"/>
  <c r="B1208" i="16" s="1"/>
  <c r="B404" i="16"/>
  <c r="B279" i="11"/>
  <c r="B294" i="11"/>
  <c r="B295" i="11" s="1"/>
  <c r="B185" i="11"/>
  <c r="B205" i="11"/>
  <c r="B139" i="11"/>
  <c r="B221" i="11"/>
  <c r="B171" i="11"/>
  <c r="B232" i="11"/>
  <c r="B233" i="11" s="1"/>
  <c r="B247" i="11"/>
  <c r="B1811" i="14"/>
  <c r="B1812" i="14" s="1"/>
  <c r="B1813" i="14" s="1"/>
  <c r="B1814" i="14" s="1"/>
  <c r="B1815" i="14" s="1"/>
  <c r="B1816" i="14" s="1"/>
  <c r="B1817" i="14" s="1"/>
  <c r="B1818" i="14" s="1"/>
  <c r="B1150" i="16"/>
  <c r="B1151" i="16" s="1"/>
  <c r="B1152" i="16" s="1"/>
  <c r="B1153" i="16" s="1"/>
  <c r="B1154" i="16" s="1"/>
  <c r="B494" i="15"/>
  <c r="B495" i="15" s="1"/>
  <c r="B580" i="15"/>
  <c r="B581" i="15" s="1"/>
  <c r="B484" i="15"/>
  <c r="B485" i="15" s="1"/>
  <c r="B882" i="16"/>
  <c r="B883" i="16" s="1"/>
  <c r="B884" i="16" s="1"/>
  <c r="B1020" i="16"/>
  <c r="B1021" i="16" s="1"/>
  <c r="B315" i="14"/>
  <c r="B316" i="14" s="1"/>
  <c r="B317" i="14" s="1"/>
  <c r="B318" i="14" s="1"/>
  <c r="B319" i="14" s="1"/>
  <c r="B209" i="11"/>
  <c r="B314" i="11"/>
  <c r="B635" i="15"/>
  <c r="B636" i="15" s="1"/>
  <c r="B199" i="11"/>
  <c r="B278" i="17"/>
  <c r="B279" i="17" s="1"/>
  <c r="B280" i="17" s="1"/>
  <c r="B281" i="17" s="1"/>
  <c r="B282" i="17" s="1"/>
  <c r="B283" i="17" s="1"/>
  <c r="B284" i="17" s="1"/>
  <c r="B767" i="16"/>
  <c r="B768" i="16" s="1"/>
  <c r="B755" i="17"/>
  <c r="B756" i="17" s="1"/>
  <c r="B757" i="17" s="1"/>
  <c r="B758" i="17" s="1"/>
  <c r="B1609" i="14"/>
  <c r="B1610" i="14" s="1"/>
  <c r="B1611" i="14" s="1"/>
  <c r="B1612" i="14" s="1"/>
  <c r="B1613" i="14" s="1"/>
  <c r="B1255" i="14"/>
  <c r="B1256" i="14" s="1"/>
  <c r="B1257" i="14" s="1"/>
  <c r="B1258" i="14" s="1"/>
  <c r="B1259" i="14" s="1"/>
  <c r="B1365" i="14"/>
  <c r="B1366" i="14" s="1"/>
  <c r="B1367" i="14" s="1"/>
  <c r="B1368" i="14" s="1"/>
  <c r="B1369" i="14" s="1"/>
  <c r="B749" i="14"/>
  <c r="B750" i="14" s="1"/>
  <c r="B751" i="14" s="1"/>
  <c r="B752" i="14" s="1"/>
  <c r="B753" i="14" s="1"/>
  <c r="B754" i="14" s="1"/>
  <c r="B628" i="17"/>
  <c r="B629" i="17" s="1"/>
  <c r="B630" i="17" s="1"/>
  <c r="B631" i="17" s="1"/>
  <c r="B632" i="17" s="1"/>
  <c r="B633" i="17" s="1"/>
  <c r="B634" i="17" s="1"/>
  <c r="B837" i="14"/>
  <c r="B838" i="14" s="1"/>
  <c r="B839" i="14" s="1"/>
  <c r="B840" i="14" s="1"/>
  <c r="B841" i="14" s="1"/>
  <c r="B842" i="14" s="1"/>
  <c r="B306" i="16"/>
  <c r="B307" i="16" s="1"/>
  <c r="B308" i="16" s="1"/>
  <c r="B309" i="16" s="1"/>
  <c r="B679" i="14"/>
  <c r="B680" i="14" s="1"/>
  <c r="B681" i="14" s="1"/>
  <c r="B682" i="14" s="1"/>
  <c r="B683" i="14" s="1"/>
  <c r="B684" i="14" s="1"/>
  <c r="B296" i="11"/>
  <c r="B297" i="11" s="1"/>
  <c r="B140" i="11"/>
  <c r="B159" i="11"/>
  <c r="B1054" i="16"/>
  <c r="B847" i="15"/>
  <c r="B848" i="15" s="1"/>
  <c r="B849" i="15" s="1"/>
  <c r="B850" i="15" s="1"/>
  <c r="B851" i="15" s="1"/>
  <c r="B625" i="15"/>
  <c r="B626" i="15" s="1"/>
  <c r="B341" i="15"/>
  <c r="B342" i="15" s="1"/>
  <c r="B562" i="15"/>
  <c r="B653" i="15"/>
  <c r="B654" i="15" s="1"/>
  <c r="B359" i="17"/>
  <c r="B360" i="17" s="1"/>
  <c r="B361" i="17" s="1"/>
  <c r="B704" i="17"/>
  <c r="B705" i="17" s="1"/>
  <c r="B706" i="17" s="1"/>
  <c r="B707" i="17" s="1"/>
  <c r="B708" i="17" s="1"/>
  <c r="B709" i="17" s="1"/>
  <c r="B759" i="17"/>
  <c r="B760" i="17" s="1"/>
  <c r="B761" i="17" s="1"/>
  <c r="B762" i="17" s="1"/>
  <c r="B763" i="17" s="1"/>
  <c r="B764" i="17" s="1"/>
  <c r="B1194" i="16"/>
  <c r="B1195" i="16" s="1"/>
  <c r="B1196" i="16" s="1"/>
  <c r="B1274" i="14"/>
  <c r="B1275" i="14" s="1"/>
  <c r="B1276" i="14" s="1"/>
  <c r="B1277" i="14" s="1"/>
  <c r="B1278" i="14" s="1"/>
  <c r="B1279" i="14" s="1"/>
  <c r="B502" i="15"/>
  <c r="B503" i="15" s="1"/>
  <c r="B615" i="15"/>
  <c r="B616" i="15" s="1"/>
  <c r="B89" i="18"/>
  <c r="B150" i="18"/>
  <c r="B1095" i="14"/>
  <c r="B1096" i="14" s="1"/>
  <c r="B1097" i="14" s="1"/>
  <c r="B1098" i="14" s="1"/>
  <c r="B1099" i="14" s="1"/>
  <c r="B625" i="16"/>
  <c r="B626" i="16" s="1"/>
  <c r="B627" i="16" s="1"/>
  <c r="B628" i="16" s="1"/>
  <c r="B629" i="16" s="1"/>
  <c r="B630" i="16" s="1"/>
  <c r="B759" i="16"/>
  <c r="B760" i="16" s="1"/>
  <c r="B1073" i="14"/>
  <c r="B1074" i="14" s="1"/>
  <c r="B1075" i="14" s="1"/>
  <c r="B1076" i="14" s="1"/>
  <c r="B1077" i="14" s="1"/>
  <c r="B947" i="14"/>
  <c r="B948" i="14" s="1"/>
  <c r="B949" i="14" s="1"/>
  <c r="B950" i="14" s="1"/>
  <c r="B951" i="14" s="1"/>
  <c r="B952" i="14" s="1"/>
  <c r="B358" i="11"/>
  <c r="B271" i="11"/>
  <c r="B862" i="14"/>
  <c r="B863" i="14" s="1"/>
  <c r="B864" i="14" s="1"/>
  <c r="B865" i="14" s="1"/>
  <c r="B866" i="14" s="1"/>
  <c r="B867" i="14" s="1"/>
  <c r="B95" i="18"/>
  <c r="B285" i="17"/>
  <c r="B286" i="17" s="1"/>
  <c r="B287" i="17" s="1"/>
  <c r="B288" i="17" s="1"/>
  <c r="B289" i="17" s="1"/>
  <c r="B290" i="17" s="1"/>
  <c r="B352" i="17"/>
  <c r="B512" i="17"/>
  <c r="B513" i="17" s="1"/>
  <c r="B514" i="17" s="1"/>
  <c r="B479" i="17"/>
  <c r="B480" i="17" s="1"/>
  <c r="B481" i="17" s="1"/>
  <c r="B769" i="16"/>
  <c r="B770" i="16" s="1"/>
  <c r="B771" i="16" s="1"/>
  <c r="B875" i="16"/>
  <c r="B876" i="16" s="1"/>
  <c r="B346" i="16"/>
  <c r="B347" i="16" s="1"/>
  <c r="B348" i="16" s="1"/>
  <c r="B349" i="16" s="1"/>
  <c r="B350" i="16" s="1"/>
  <c r="B155" i="17"/>
  <c r="B255" i="11"/>
  <c r="B243" i="11"/>
  <c r="B108" i="11"/>
  <c r="B321" i="11"/>
  <c r="B309" i="11"/>
  <c r="B1290" i="14"/>
  <c r="B1291" i="14" s="1"/>
  <c r="B1292" i="14" s="1"/>
  <c r="B1293" i="14" s="1"/>
  <c r="B1294" i="14" s="1"/>
  <c r="B831" i="14"/>
  <c r="B832" i="14" s="1"/>
  <c r="B833" i="14" s="1"/>
  <c r="B834" i="14" s="1"/>
  <c r="B835" i="14" s="1"/>
  <c r="B836" i="14" s="1"/>
  <c r="B281" i="14"/>
  <c r="B282" i="14" s="1"/>
  <c r="B283" i="14" s="1"/>
  <c r="B284" i="14" s="1"/>
  <c r="B285" i="14" s="1"/>
  <c r="B286" i="14" s="1"/>
  <c r="B287" i="14" s="1"/>
  <c r="B288" i="14" s="1"/>
  <c r="B1184" i="14"/>
  <c r="B1185" i="14" s="1"/>
  <c r="B1186" i="14" s="1"/>
  <c r="B1187" i="14" s="1"/>
  <c r="B1188" i="14" s="1"/>
  <c r="B919" i="17"/>
  <c r="B920" i="17" s="1"/>
  <c r="B921" i="17" s="1"/>
  <c r="B554" i="17"/>
  <c r="B555" i="17" s="1"/>
  <c r="B556" i="17" s="1"/>
  <c r="B557" i="17" s="1"/>
  <c r="B437" i="14"/>
  <c r="B438" i="14" s="1"/>
  <c r="B439" i="14" s="1"/>
  <c r="B440" i="14" s="1"/>
  <c r="B441" i="14" s="1"/>
  <c r="B442" i="14" s="1"/>
  <c r="B137" i="11"/>
  <c r="B480" i="15"/>
  <c r="B481" i="15" s="1"/>
  <c r="B772" i="15"/>
  <c r="B773" i="15" s="1"/>
  <c r="B774" i="15" s="1"/>
  <c r="B775" i="15" s="1"/>
  <c r="B776" i="15" s="1"/>
  <c r="B777" i="15" s="1"/>
  <c r="B778" i="15" s="1"/>
  <c r="B249" i="17"/>
  <c r="B250" i="17" s="1"/>
  <c r="B251" i="17" s="1"/>
  <c r="B1157" i="14"/>
  <c r="B1158" i="14" s="1"/>
  <c r="B1159" i="14" s="1"/>
  <c r="B1160" i="14" s="1"/>
  <c r="B1161" i="14" s="1"/>
  <c r="B1162" i="14" s="1"/>
  <c r="B1163" i="14" s="1"/>
  <c r="B145" i="15"/>
  <c r="B146" i="15" s="1"/>
  <c r="B1642" i="14"/>
  <c r="B1643" i="14" s="1"/>
  <c r="B1644" i="14" s="1"/>
  <c r="B1645" i="14" s="1"/>
  <c r="B1646" i="14" s="1"/>
  <c r="B258" i="11"/>
  <c r="B259" i="11" s="1"/>
  <c r="B162" i="11"/>
  <c r="B291" i="11"/>
  <c r="B202" i="11"/>
  <c r="B203" i="11" s="1"/>
  <c r="B117" i="11"/>
  <c r="B366" i="11"/>
  <c r="B627" i="15"/>
  <c r="B628" i="15" s="1"/>
  <c r="B613" i="15"/>
  <c r="B614" i="15" s="1"/>
  <c r="B915" i="15"/>
  <c r="B916" i="15" s="1"/>
  <c r="B123" i="18"/>
  <c r="B163" i="18"/>
  <c r="B289" i="16"/>
  <c r="B290" i="16" s="1"/>
  <c r="B291" i="16" s="1"/>
  <c r="B292" i="16" s="1"/>
  <c r="B402" i="17"/>
  <c r="B403" i="17" s="1"/>
  <c r="B404" i="17" s="1"/>
  <c r="B405" i="17" s="1"/>
  <c r="B406" i="17" s="1"/>
  <c r="B407" i="17" s="1"/>
  <c r="B545" i="16"/>
  <c r="B546" i="16" s="1"/>
  <c r="B547" i="16" s="1"/>
  <c r="B548" i="16" s="1"/>
  <c r="B252" i="17"/>
  <c r="B253" i="17" s="1"/>
  <c r="B254" i="17" s="1"/>
  <c r="B209" i="17"/>
  <c r="B210" i="17" s="1"/>
  <c r="B211" i="17" s="1"/>
  <c r="B223" i="17"/>
  <c r="B224" i="17" s="1"/>
  <c r="B225" i="17" s="1"/>
  <c r="B226" i="17" s="1"/>
  <c r="B164" i="16"/>
  <c r="B165" i="16" s="1"/>
  <c r="B166" i="16" s="1"/>
  <c r="B167" i="16" s="1"/>
  <c r="B219" i="17"/>
  <c r="B220" i="17" s="1"/>
  <c r="B221" i="17" s="1"/>
  <c r="B222" i="17" s="1"/>
  <c r="B496" i="16"/>
  <c r="B497" i="16" s="1"/>
  <c r="B498" i="16" s="1"/>
  <c r="B499" i="16" s="1"/>
  <c r="B500" i="16" s="1"/>
  <c r="B541" i="17"/>
  <c r="B542" i="17" s="1"/>
  <c r="B543" i="17" s="1"/>
  <c r="B544" i="17" s="1"/>
  <c r="B761" i="16"/>
  <c r="B762" i="16" s="1"/>
  <c r="B763" i="16" s="1"/>
  <c r="B764" i="16" s="1"/>
  <c r="B765" i="16" s="1"/>
  <c r="B799" i="16"/>
  <c r="B800" i="16" s="1"/>
  <c r="B801" i="16" s="1"/>
  <c r="B802" i="16" s="1"/>
  <c r="B803" i="16" s="1"/>
  <c r="B833" i="16"/>
  <c r="B834" i="16" s="1"/>
  <c r="B835" i="16" s="1"/>
  <c r="B803" i="17"/>
  <c r="B804" i="17" s="1"/>
  <c r="B805" i="17" s="1"/>
  <c r="B1030" i="16"/>
  <c r="B1031" i="16" s="1"/>
  <c r="B1032" i="16" s="1"/>
  <c r="B706" i="14"/>
  <c r="B707" i="14" s="1"/>
  <c r="B708" i="14" s="1"/>
  <c r="B709" i="14" s="1"/>
  <c r="B710" i="14" s="1"/>
  <c r="B1240" i="14"/>
  <c r="B1241" i="14" s="1"/>
  <c r="B1242" i="14" s="1"/>
  <c r="B1243" i="14" s="1"/>
  <c r="B1244" i="14" s="1"/>
  <c r="B286" i="15"/>
  <c r="B287" i="15" s="1"/>
  <c r="B191" i="17"/>
  <c r="B192" i="17" s="1"/>
  <c r="B193" i="17" s="1"/>
  <c r="B194" i="17" s="1"/>
  <c r="B135" i="15"/>
  <c r="B136" i="15" s="1"/>
  <c r="B298" i="15"/>
  <c r="B299" i="15" s="1"/>
  <c r="B83" i="11"/>
  <c r="B129" i="11"/>
  <c r="B127" i="11"/>
  <c r="B360" i="11"/>
  <c r="B182" i="11"/>
  <c r="B217" i="11"/>
  <c r="B132" i="11"/>
  <c r="B310" i="17"/>
  <c r="B311" i="17" s="1"/>
  <c r="B312" i="17" s="1"/>
  <c r="B313" i="17" s="1"/>
  <c r="B314" i="17" s="1"/>
  <c r="B315" i="17" s="1"/>
  <c r="B346" i="17"/>
  <c r="B347" i="17" s="1"/>
  <c r="B348" i="17" s="1"/>
  <c r="B349" i="17" s="1"/>
  <c r="B350" i="17" s="1"/>
  <c r="B1006" i="17"/>
  <c r="B1007" i="17" s="1"/>
  <c r="B1009" i="17"/>
  <c r="B1010" i="17" s="1"/>
  <c r="B1011" i="17" s="1"/>
  <c r="B1012" i="17" s="1"/>
  <c r="B1546" i="14"/>
  <c r="B1547" i="14" s="1"/>
  <c r="B1548" i="14" s="1"/>
  <c r="B1549" i="14" s="1"/>
  <c r="B1550" i="14" s="1"/>
  <c r="B28" i="11"/>
  <c r="B206" i="16"/>
  <c r="B207" i="16" s="1"/>
  <c r="B208" i="16" s="1"/>
  <c r="B209" i="16" s="1"/>
  <c r="B686" i="15"/>
  <c r="B687" i="15" s="1"/>
  <c r="B589" i="15"/>
  <c r="B590" i="15" s="1"/>
  <c r="B591" i="15" s="1"/>
  <c r="B592" i="15" s="1"/>
  <c r="B593" i="15" s="1"/>
  <c r="B339" i="15"/>
  <c r="B340" i="15" s="1"/>
  <c r="B888" i="15"/>
  <c r="B889" i="15" s="1"/>
  <c r="B154" i="18"/>
  <c r="B182" i="18"/>
  <c r="B537" i="17"/>
  <c r="B538" i="17" s="1"/>
  <c r="B539" i="17" s="1"/>
  <c r="B540" i="17" s="1"/>
  <c r="B678" i="17"/>
  <c r="B429" i="17"/>
  <c r="B430" i="17" s="1"/>
  <c r="B431" i="17" s="1"/>
  <c r="B432" i="17" s="1"/>
  <c r="B476" i="16"/>
  <c r="B477" i="16" s="1"/>
  <c r="B478" i="16" s="1"/>
  <c r="B479" i="16" s="1"/>
  <c r="B480" i="16" s="1"/>
  <c r="B1018" i="16"/>
  <c r="B1019" i="16" s="1"/>
  <c r="B859" i="17"/>
  <c r="B860" i="17" s="1"/>
  <c r="B861" i="17" s="1"/>
  <c r="B342" i="14"/>
  <c r="B343" i="14" s="1"/>
  <c r="B344" i="14" s="1"/>
  <c r="B345" i="14" s="1"/>
  <c r="B346" i="14" s="1"/>
  <c r="B667" i="14"/>
  <c r="B668" i="14" s="1"/>
  <c r="B669" i="14" s="1"/>
  <c r="B670" i="14" s="1"/>
  <c r="B671" i="14" s="1"/>
  <c r="B672" i="14" s="1"/>
  <c r="B510" i="14"/>
  <c r="B511" i="14" s="1"/>
  <c r="B512" i="14" s="1"/>
  <c r="B513" i="14" s="1"/>
  <c r="B514" i="14" s="1"/>
  <c r="B1329" i="14"/>
  <c r="B1330" i="14" s="1"/>
  <c r="B1331" i="14" s="1"/>
  <c r="B1332" i="14" s="1"/>
  <c r="B1333" i="14" s="1"/>
  <c r="B1169" i="14"/>
  <c r="B1170" i="14" s="1"/>
  <c r="B1171" i="14" s="1"/>
  <c r="B1172" i="14" s="1"/>
  <c r="B1173" i="14" s="1"/>
  <c r="B967" i="17"/>
  <c r="B968" i="17" s="1"/>
  <c r="B969" i="17" s="1"/>
  <c r="B466" i="16"/>
  <c r="B467" i="16" s="1"/>
  <c r="B468" i="16" s="1"/>
  <c r="B469" i="16" s="1"/>
  <c r="B470" i="16" s="1"/>
  <c r="B365" i="11"/>
  <c r="B277" i="11"/>
  <c r="B278" i="11" s="1"/>
  <c r="B292" i="11"/>
  <c r="B293" i="11" s="1"/>
  <c r="B361" i="11"/>
  <c r="B98" i="11"/>
  <c r="B118" i="11"/>
  <c r="B184" i="11"/>
  <c r="B218" i="11"/>
  <c r="B230" i="11"/>
  <c r="B814" i="14"/>
  <c r="B815" i="14" s="1"/>
  <c r="B816" i="14" s="1"/>
  <c r="B817" i="14" s="1"/>
  <c r="B818" i="14" s="1"/>
  <c r="B130" i="11"/>
  <c r="B311" i="11"/>
  <c r="B842" i="16"/>
  <c r="B843" i="16" s="1"/>
  <c r="B844" i="16" s="1"/>
  <c r="B845" i="16" s="1"/>
  <c r="B509" i="17"/>
  <c r="B510" i="17" s="1"/>
  <c r="B511" i="17" s="1"/>
  <c r="B819" i="14"/>
  <c r="B820" i="14" s="1"/>
  <c r="B821" i="14" s="1"/>
  <c r="B822" i="14" s="1"/>
  <c r="B823" i="14" s="1"/>
  <c r="B824" i="14" s="1"/>
  <c r="B68" i="11"/>
  <c r="B69" i="11" s="1"/>
  <c r="B1280" i="14"/>
  <c r="B1281" i="14" s="1"/>
  <c r="B1282" i="14" s="1"/>
  <c r="B1283" i="14" s="1"/>
  <c r="B1284" i="14" s="1"/>
  <c r="B471" i="16"/>
  <c r="B472" i="16" s="1"/>
  <c r="B473" i="16" s="1"/>
  <c r="B474" i="16" s="1"/>
  <c r="B475" i="16" s="1"/>
  <c r="B974" i="16"/>
  <c r="B975" i="16" s="1"/>
  <c r="B976" i="16" s="1"/>
  <c r="B977" i="16" s="1"/>
  <c r="B168" i="17"/>
  <c r="B352" i="11"/>
  <c r="B1129" i="17"/>
  <c r="B1130" i="17" s="1"/>
  <c r="B1131" i="17" s="1"/>
  <c r="B1132" i="17" s="1"/>
  <c r="B1133" i="17" s="1"/>
  <c r="B1134" i="17" s="1"/>
  <c r="B1135" i="17" s="1"/>
  <c r="B1209" i="16"/>
  <c r="B1210" i="16" s="1"/>
  <c r="B1211" i="16" s="1"/>
  <c r="B1212" i="16" s="1"/>
  <c r="B1213" i="16" s="1"/>
  <c r="B1214" i="16" s="1"/>
  <c r="B1215" i="16" s="1"/>
  <c r="B1216" i="16" s="1"/>
  <c r="B1217" i="16" s="1"/>
  <c r="B314" i="15"/>
  <c r="B602" i="14"/>
  <c r="B603" i="14" s="1"/>
  <c r="B604" i="14" s="1"/>
  <c r="B605" i="14" s="1"/>
  <c r="B606" i="14" s="1"/>
  <c r="B819" i="16"/>
  <c r="B820" i="16" s="1"/>
  <c r="B821" i="16" s="1"/>
  <c r="B822" i="16" s="1"/>
  <c r="B823" i="16" s="1"/>
  <c r="B1458" i="14"/>
  <c r="B1459" i="14" s="1"/>
  <c r="B1460" i="14" s="1"/>
  <c r="B1461" i="14" s="1"/>
  <c r="B1462" i="14" s="1"/>
  <c r="B103" i="11"/>
  <c r="B191" i="11"/>
  <c r="B192" i="11" s="1"/>
  <c r="B54" i="11"/>
  <c r="B506" i="17"/>
  <c r="B507" i="17" s="1"/>
  <c r="B508" i="17" s="1"/>
  <c r="B171" i="17"/>
  <c r="B172" i="17" s="1"/>
  <c r="B877" i="16"/>
  <c r="B878" i="16" s="1"/>
  <c r="B879" i="16" s="1"/>
  <c r="B880" i="16" s="1"/>
  <c r="B881" i="16" s="1"/>
  <c r="B1136" i="17"/>
  <c r="B1137" i="17" s="1"/>
  <c r="B1138" i="17" s="1"/>
  <c r="B1139" i="17" s="1"/>
  <c r="B1172" i="17"/>
  <c r="B1173" i="17" s="1"/>
  <c r="B1174" i="17" s="1"/>
  <c r="B1175" i="17" s="1"/>
  <c r="B1756" i="14"/>
  <c r="B1757" i="14" s="1"/>
  <c r="B1758" i="14" s="1"/>
  <c r="B1759" i="14" s="1"/>
  <c r="B1760" i="14" s="1"/>
  <c r="B1236" i="16"/>
  <c r="B1237" i="16" s="1"/>
  <c r="B1238" i="16" s="1"/>
  <c r="B1239" i="16" s="1"/>
  <c r="B1240" i="16" s="1"/>
  <c r="B1241" i="16" s="1"/>
  <c r="B1242" i="16" s="1"/>
  <c r="B1243" i="16" s="1"/>
  <c r="B1244" i="16" s="1"/>
  <c r="B444" i="16"/>
  <c r="B434" i="16"/>
  <c r="B435" i="16" s="1"/>
  <c r="B436" i="16" s="1"/>
  <c r="B437" i="16" s="1"/>
  <c r="B438" i="16" s="1"/>
  <c r="B1038" i="16"/>
  <c r="B665" i="17"/>
  <c r="B666" i="17" s="1"/>
  <c r="B667" i="17" s="1"/>
  <c r="B55" i="11"/>
  <c r="B168" i="11"/>
  <c r="B169" i="11" s="1"/>
  <c r="B333" i="11"/>
  <c r="B334" i="11" s="1"/>
  <c r="B57" i="11"/>
  <c r="B58" i="11" s="1"/>
  <c r="B825" i="17"/>
  <c r="B826" i="17" s="1"/>
  <c r="B827" i="17" s="1"/>
  <c r="B991" i="17"/>
  <c r="B992" i="17" s="1"/>
  <c r="B993" i="17" s="1"/>
  <c r="B154" i="11"/>
  <c r="B1008" i="17"/>
  <c r="B357" i="11"/>
  <c r="B1541" i="14"/>
  <c r="B1542" i="14" s="1"/>
  <c r="B1543" i="14" s="1"/>
  <c r="B1544" i="14" s="1"/>
  <c r="B1545" i="14" s="1"/>
  <c r="B688" i="17"/>
  <c r="B689" i="17" s="1"/>
  <c r="B690" i="17" s="1"/>
  <c r="B691" i="17" s="1"/>
  <c r="B846" i="16"/>
  <c r="B847" i="16" s="1"/>
  <c r="B848" i="16" s="1"/>
  <c r="B849" i="16" s="1"/>
  <c r="B818" i="17"/>
  <c r="B935" i="17"/>
  <c r="B936" i="17" s="1"/>
  <c r="B937" i="17" s="1"/>
  <c r="B407" i="14"/>
  <c r="B408" i="14" s="1"/>
  <c r="B409" i="14" s="1"/>
  <c r="B410" i="14" s="1"/>
  <c r="B411" i="14" s="1"/>
  <c r="B412" i="14" s="1"/>
  <c r="B1195" i="14"/>
  <c r="B1196" i="14" s="1"/>
  <c r="B1197" i="14" s="1"/>
  <c r="B1198" i="14" s="1"/>
  <c r="B1199" i="14" s="1"/>
  <c r="B1200" i="14" s="1"/>
  <c r="B1201" i="14" s="1"/>
  <c r="B1164" i="14"/>
  <c r="B1165" i="14" s="1"/>
  <c r="B1166" i="14" s="1"/>
  <c r="B1167" i="14" s="1"/>
  <c r="B1168" i="14" s="1"/>
  <c r="B1268" i="14"/>
  <c r="B1269" i="14" s="1"/>
  <c r="B1270" i="14" s="1"/>
  <c r="B1271" i="14" s="1"/>
  <c r="B1272" i="14" s="1"/>
  <c r="B1273" i="14" s="1"/>
  <c r="B766" i="14"/>
  <c r="B767" i="14" s="1"/>
  <c r="B768" i="14" s="1"/>
  <c r="B769" i="14" s="1"/>
  <c r="B770" i="14" s="1"/>
  <c r="B771" i="14" s="1"/>
  <c r="B227" i="15"/>
  <c r="B228" i="15" s="1"/>
  <c r="B229" i="15" s="1"/>
  <c r="B230" i="15" s="1"/>
  <c r="B231" i="15" s="1"/>
  <c r="B232" i="15" s="1"/>
  <c r="B233" i="15" s="1"/>
  <c r="B377" i="17"/>
  <c r="B378" i="17" s="1"/>
  <c r="B379" i="17" s="1"/>
  <c r="B380" i="17" s="1"/>
  <c r="B885" i="14"/>
  <c r="B886" i="14" s="1"/>
  <c r="B887" i="14" s="1"/>
  <c r="B888" i="14" s="1"/>
  <c r="B889" i="14" s="1"/>
  <c r="B890" i="14" s="1"/>
  <c r="B462" i="14"/>
  <c r="B463" i="14" s="1"/>
  <c r="B464" i="14" s="1"/>
  <c r="B465" i="14" s="1"/>
  <c r="B466" i="14" s="1"/>
  <c r="B467" i="14" s="1"/>
  <c r="B570" i="16"/>
  <c r="B571" i="16" s="1"/>
  <c r="B572" i="16" s="1"/>
  <c r="B573" i="16" s="1"/>
  <c r="B413" i="16"/>
  <c r="B414" i="16" s="1"/>
  <c r="B415" i="16" s="1"/>
  <c r="B416" i="16" s="1"/>
  <c r="B417" i="16" s="1"/>
  <c r="B396" i="17"/>
  <c r="B397" i="17" s="1"/>
  <c r="B398" i="17" s="1"/>
  <c r="B399" i="17" s="1"/>
  <c r="B400" i="17" s="1"/>
  <c r="B401" i="17" s="1"/>
  <c r="B263" i="11"/>
  <c r="B186" i="11"/>
  <c r="B222" i="11"/>
  <c r="B175" i="11"/>
  <c r="B64" i="11"/>
  <c r="B74" i="11"/>
  <c r="B225" i="11"/>
  <c r="B265" i="14"/>
  <c r="B266" i="14" s="1"/>
  <c r="B267" i="14" s="1"/>
  <c r="B268" i="14" s="1"/>
  <c r="B269" i="14" s="1"/>
  <c r="B270" i="14" s="1"/>
  <c r="B271" i="14" s="1"/>
  <c r="B272" i="14" s="1"/>
  <c r="B143" i="15"/>
  <c r="B144" i="15" s="1"/>
  <c r="B1528" i="14"/>
  <c r="B1529" i="14" s="1"/>
  <c r="B1530" i="14" s="1"/>
  <c r="B1531" i="14" s="1"/>
  <c r="B1532" i="14" s="1"/>
  <c r="B765" i="17"/>
  <c r="B766" i="17" s="1"/>
  <c r="B767" i="17" s="1"/>
  <c r="B298" i="16"/>
  <c r="B299" i="16" s="1"/>
  <c r="B300" i="16" s="1"/>
  <c r="B301" i="16" s="1"/>
  <c r="B748" i="17"/>
  <c r="B160" i="17"/>
  <c r="B161" i="17" s="1"/>
  <c r="B183" i="17"/>
  <c r="B184" i="17" s="1"/>
  <c r="B185" i="17" s="1"/>
  <c r="B186" i="17" s="1"/>
  <c r="B707" i="16"/>
  <c r="B708" i="16" s="1"/>
  <c r="B709" i="16" s="1"/>
  <c r="B811" i="16"/>
  <c r="B812" i="16" s="1"/>
  <c r="B891" i="16"/>
  <c r="B892" i="16" s="1"/>
  <c r="B893" i="16" s="1"/>
  <c r="B894" i="16" s="1"/>
  <c r="B806" i="17"/>
  <c r="B807" i="17" s="1"/>
  <c r="B808" i="17" s="1"/>
  <c r="B963" i="16"/>
  <c r="B964" i="16" s="1"/>
  <c r="B965" i="16" s="1"/>
  <c r="B966" i="16" s="1"/>
  <c r="B967" i="16" s="1"/>
  <c r="B932" i="16"/>
  <c r="B933" i="16" s="1"/>
  <c r="B934" i="16" s="1"/>
  <c r="B935" i="16" s="1"/>
  <c r="B838" i="17"/>
  <c r="B839" i="17" s="1"/>
  <c r="B840" i="17" s="1"/>
  <c r="B841" i="17" s="1"/>
  <c r="B842" i="17" s="1"/>
  <c r="B843" i="17" s="1"/>
  <c r="B1179" i="14"/>
  <c r="B1180" i="14" s="1"/>
  <c r="B1181" i="14" s="1"/>
  <c r="B1182" i="14" s="1"/>
  <c r="B1183" i="14" s="1"/>
  <c r="B1055" i="14"/>
  <c r="B1056" i="14" s="1"/>
  <c r="B1057" i="14" s="1"/>
  <c r="B1058" i="14" s="1"/>
  <c r="B1059" i="14" s="1"/>
  <c r="B1060" i="14" s="1"/>
  <c r="B1061" i="14" s="1"/>
  <c r="B692" i="14"/>
  <c r="B693" i="14" s="1"/>
  <c r="B694" i="14" s="1"/>
  <c r="B695" i="14" s="1"/>
  <c r="B696" i="14" s="1"/>
  <c r="B1100" i="17"/>
  <c r="B1101" i="17" s="1"/>
  <c r="B1102" i="17" s="1"/>
  <c r="B614" i="14"/>
  <c r="B615" i="14" s="1"/>
  <c r="B616" i="14" s="1"/>
  <c r="B617" i="14" s="1"/>
  <c r="B618" i="14" s="1"/>
  <c r="B619" i="14" s="1"/>
  <c r="B620" i="14" s="1"/>
  <c r="B621" i="14" s="1"/>
  <c r="B1152" i="14"/>
  <c r="B1153" i="14" s="1"/>
  <c r="B1154" i="14" s="1"/>
  <c r="B1155" i="14" s="1"/>
  <c r="B1156" i="14" s="1"/>
  <c r="B815" i="16"/>
  <c r="B816" i="16" s="1"/>
  <c r="B1376" i="14"/>
  <c r="B1377" i="14" s="1"/>
  <c r="B1378" i="14" s="1"/>
  <c r="B1379" i="14" s="1"/>
  <c r="B277" i="16"/>
  <c r="B278" i="16" s="1"/>
  <c r="B279" i="16" s="1"/>
  <c r="B280" i="16" s="1"/>
  <c r="B70" i="11"/>
  <c r="B190" i="11"/>
  <c r="B207" i="11"/>
  <c r="B226" i="11"/>
  <c r="B234" i="11"/>
  <c r="B235" i="11" s="1"/>
  <c r="B287" i="11"/>
  <c r="B94" i="11"/>
  <c r="B1047" i="16"/>
  <c r="B1048" i="16" s="1"/>
  <c r="B1049" i="16" s="1"/>
  <c r="B1050" i="16" s="1"/>
  <c r="B1051" i="16" s="1"/>
  <c r="B974" i="17"/>
  <c r="B975" i="17" s="1"/>
  <c r="B251" i="11"/>
  <c r="B995" i="17"/>
  <c r="B996" i="17" s="1"/>
  <c r="B997" i="17" s="1"/>
  <c r="B998" i="17" s="1"/>
  <c r="B999" i="17" s="1"/>
  <c r="B433" i="17"/>
  <c r="B434" i="17" s="1"/>
  <c r="B435" i="17" s="1"/>
  <c r="B436" i="17" s="1"/>
  <c r="B501" i="16"/>
  <c r="B502" i="16" s="1"/>
  <c r="B503" i="16" s="1"/>
  <c r="B504" i="16" s="1"/>
  <c r="B611" i="16"/>
  <c r="B612" i="16" s="1"/>
  <c r="B613" i="16" s="1"/>
  <c r="B614" i="16" s="1"/>
  <c r="B615" i="16" s="1"/>
  <c r="B616" i="16" s="1"/>
  <c r="B766" i="16"/>
  <c r="B732" i="17"/>
  <c r="B733" i="17" s="1"/>
  <c r="B734" i="17" s="1"/>
  <c r="B804" i="16"/>
  <c r="B805" i="16" s="1"/>
  <c r="B806" i="16" s="1"/>
  <c r="B831" i="17"/>
  <c r="B832" i="17" s="1"/>
  <c r="B833" i="17" s="1"/>
  <c r="B834" i="17" s="1"/>
  <c r="B835" i="17" s="1"/>
  <c r="B836" i="17" s="1"/>
  <c r="B828" i="17"/>
  <c r="B829" i="17" s="1"/>
  <c r="B830" i="17" s="1"/>
  <c r="B244" i="14"/>
  <c r="B245" i="14" s="1"/>
  <c r="B246" i="14" s="1"/>
  <c r="B247" i="14" s="1"/>
  <c r="B248" i="14" s="1"/>
  <c r="B1068" i="14"/>
  <c r="B1069" i="14" s="1"/>
  <c r="B1070" i="14" s="1"/>
  <c r="B1071" i="14" s="1"/>
  <c r="B1072" i="14" s="1"/>
  <c r="B1285" i="14"/>
  <c r="B1286" i="14" s="1"/>
  <c r="B1287" i="14" s="1"/>
  <c r="B1288" i="14" s="1"/>
  <c r="B1289" i="14" s="1"/>
  <c r="B1045" i="14"/>
  <c r="B1046" i="14" s="1"/>
  <c r="B1047" i="14" s="1"/>
  <c r="B1048" i="14" s="1"/>
  <c r="B1049" i="14" s="1"/>
  <c r="B1275" i="16"/>
  <c r="B1276" i="16" s="1"/>
  <c r="B1277" i="16" s="1"/>
  <c r="B1278" i="16" s="1"/>
  <c r="B1279" i="16" s="1"/>
  <c r="B1152" i="17"/>
  <c r="B1153" i="17" s="1"/>
  <c r="B1154" i="17" s="1"/>
  <c r="B203" i="15"/>
  <c r="B165" i="15"/>
  <c r="B166" i="15" s="1"/>
  <c r="B167" i="15" s="1"/>
  <c r="B168" i="15" s="1"/>
  <c r="B169" i="15" s="1"/>
  <c r="B170" i="15" s="1"/>
  <c r="B385" i="17"/>
  <c r="B545" i="17"/>
  <c r="B546" i="17" s="1"/>
  <c r="B547" i="17" s="1"/>
  <c r="B548" i="17" s="1"/>
  <c r="B549" i="17" s="1"/>
  <c r="B285" i="11"/>
  <c r="B286" i="11" s="1"/>
  <c r="B284" i="11"/>
  <c r="B157" i="11"/>
  <c r="B124" i="11"/>
  <c r="B223" i="11"/>
  <c r="B253" i="11"/>
  <c r="B61" i="11"/>
  <c r="B215" i="11"/>
  <c r="B252" i="11"/>
  <c r="B270" i="11"/>
  <c r="B75" i="11"/>
  <c r="B76" i="11" s="1"/>
  <c r="B227" i="11"/>
  <c r="B319" i="11"/>
  <c r="B320" i="11" s="1"/>
  <c r="B1055" i="16"/>
  <c r="B1056" i="16" s="1"/>
  <c r="B183" i="16"/>
  <c r="B184" i="16" s="1"/>
  <c r="B185" i="16" s="1"/>
  <c r="B426" i="17"/>
  <c r="B427" i="17" s="1"/>
  <c r="B428" i="17" s="1"/>
  <c r="B1004" i="17"/>
  <c r="B1005" i="17" s="1"/>
  <c r="B186" i="16"/>
  <c r="B187" i="16" s="1"/>
  <c r="B188" i="16" s="1"/>
  <c r="B674" i="17"/>
  <c r="B675" i="17" s="1"/>
  <c r="B676" i="17" s="1"/>
  <c r="B677" i="17" s="1"/>
  <c r="B1295" i="14"/>
  <c r="B1296" i="14" s="1"/>
  <c r="B1297" i="14" s="1"/>
  <c r="B1298" i="14" s="1"/>
  <c r="B1299" i="14" s="1"/>
  <c r="B1300" i="14" s="1"/>
  <c r="B1301" i="14" s="1"/>
  <c r="B769" i="17"/>
  <c r="B770" i="17" s="1"/>
  <c r="B771" i="17" s="1"/>
  <c r="B772" i="17" s="1"/>
  <c r="B206" i="17"/>
  <c r="B207" i="17" s="1"/>
  <c r="B208" i="17" s="1"/>
  <c r="B518" i="17"/>
  <c r="B519" i="17" s="1"/>
  <c r="B520" i="17" s="1"/>
  <c r="B1155" i="17"/>
  <c r="B1156" i="17" s="1"/>
  <c r="B1157" i="17" s="1"/>
  <c r="B254" i="14"/>
  <c r="B255" i="14" s="1"/>
  <c r="B256" i="14" s="1"/>
  <c r="B257" i="14" s="1"/>
  <c r="B258" i="14" s="1"/>
  <c r="B259" i="14" s="1"/>
  <c r="B1022" i="16"/>
  <c r="B1023" i="16" s="1"/>
  <c r="B655" i="14"/>
  <c r="B656" i="14" s="1"/>
  <c r="B657" i="14" s="1"/>
  <c r="B658" i="14" s="1"/>
  <c r="B659" i="14" s="1"/>
  <c r="B660" i="14" s="1"/>
  <c r="B235" i="17"/>
  <c r="B236" i="17" s="1"/>
  <c r="B237" i="17" s="1"/>
  <c r="B86" i="11"/>
  <c r="B85" i="11"/>
  <c r="B208" i="11"/>
  <c r="B276" i="11"/>
  <c r="B180" i="11"/>
  <c r="B181" i="11" s="1"/>
  <c r="B244" i="11"/>
  <c r="B52" i="11"/>
  <c r="B95" i="11"/>
  <c r="B96" i="11" s="1"/>
  <c r="B491" i="16"/>
  <c r="B492" i="16" s="1"/>
  <c r="B493" i="16" s="1"/>
  <c r="B494" i="16" s="1"/>
  <c r="B495" i="16" s="1"/>
  <c r="B836" i="16"/>
  <c r="B837" i="16" s="1"/>
  <c r="B838" i="16" s="1"/>
  <c r="B1110" i="14"/>
  <c r="B1111" i="14" s="1"/>
  <c r="B1112" i="14" s="1"/>
  <c r="B1113" i="14" s="1"/>
  <c r="B1114" i="14" s="1"/>
  <c r="B980" i="14"/>
  <c r="B981" i="14" s="1"/>
  <c r="B982" i="14" s="1"/>
  <c r="B983" i="14" s="1"/>
  <c r="B984" i="14" s="1"/>
  <c r="B873" i="14"/>
  <c r="B874" i="14" s="1"/>
  <c r="B875" i="14" s="1"/>
  <c r="B876" i="14" s="1"/>
  <c r="B877" i="14" s="1"/>
  <c r="B773" i="17"/>
  <c r="B774" i="17" s="1"/>
  <c r="B775" i="17" s="1"/>
  <c r="B533" i="16"/>
  <c r="B534" i="16" s="1"/>
  <c r="B270" i="15"/>
  <c r="B271" i="15" s="1"/>
  <c r="B272" i="15"/>
  <c r="B273" i="15" s="1"/>
  <c r="B316" i="15"/>
  <c r="B621" i="16"/>
  <c r="B622" i="16" s="1"/>
  <c r="B623" i="16" s="1"/>
  <c r="B624" i="16" s="1"/>
  <c r="B618" i="16"/>
  <c r="B619" i="16" s="1"/>
  <c r="B620" i="16" s="1"/>
  <c r="B804" i="14"/>
  <c r="B805" i="14" s="1"/>
  <c r="B806" i="14" s="1"/>
  <c r="B807" i="14" s="1"/>
  <c r="B808" i="14" s="1"/>
  <c r="B1140" i="14"/>
  <c r="B1141" i="14" s="1"/>
  <c r="B1142" i="14" s="1"/>
  <c r="B1143" i="14" s="1"/>
  <c r="B1144" i="14" s="1"/>
  <c r="B1145" i="14" s="1"/>
  <c r="B1736" i="14"/>
  <c r="B1737" i="14" s="1"/>
  <c r="B1738" i="14" s="1"/>
  <c r="B1739" i="14" s="1"/>
  <c r="B1797" i="14"/>
  <c r="B1798" i="14" s="1"/>
  <c r="B1799" i="14" s="1"/>
  <c r="B1800" i="14" s="1"/>
  <c r="B1801" i="14" s="1"/>
  <c r="B1802" i="14" s="1"/>
  <c r="B1803" i="14" s="1"/>
  <c r="B941" i="17"/>
  <c r="B942" i="17" s="1"/>
  <c r="B943" i="17" s="1"/>
  <c r="B207" i="15"/>
  <c r="B208" i="15" s="1"/>
  <c r="B317" i="11"/>
  <c r="B318" i="11" s="1"/>
  <c r="B300" i="11"/>
  <c r="B301" i="11" s="1"/>
  <c r="B125" i="11"/>
  <c r="B236" i="11"/>
  <c r="B144" i="11"/>
  <c r="B254" i="11"/>
  <c r="B62" i="11"/>
  <c r="B63" i="11" s="1"/>
  <c r="B290" i="11"/>
  <c r="B216" i="11"/>
  <c r="B116" i="11"/>
  <c r="B261" i="11"/>
  <c r="B262" i="11" s="1"/>
  <c r="B246" i="11"/>
  <c r="B1497" i="14"/>
  <c r="B1498" i="14" s="1"/>
  <c r="B1499" i="14" s="1"/>
  <c r="B1500" i="14" s="1"/>
  <c r="B1501" i="14" s="1"/>
  <c r="B307" i="11"/>
  <c r="B1518" i="14"/>
  <c r="B1519" i="14" s="1"/>
  <c r="B1520" i="14" s="1"/>
  <c r="B1521" i="14" s="1"/>
  <c r="B1522" i="14" s="1"/>
  <c r="B441" i="17"/>
  <c r="B442" i="17" s="1"/>
  <c r="B246" i="17"/>
  <c r="B247" i="17" s="1"/>
  <c r="B248" i="17" s="1"/>
  <c r="B615" i="17"/>
  <c r="B616" i="17" s="1"/>
  <c r="B617" i="17" s="1"/>
  <c r="B618" i="17" s="1"/>
  <c r="B619" i="17" s="1"/>
  <c r="B620" i="17" s="1"/>
  <c r="B683" i="17"/>
  <c r="B684" i="17" s="1"/>
  <c r="B685" i="17" s="1"/>
  <c r="B686" i="17" s="1"/>
  <c r="B687" i="17" s="1"/>
  <c r="B791" i="16"/>
  <c r="B792" i="16" s="1"/>
  <c r="B793" i="16" s="1"/>
  <c r="B809" i="17"/>
  <c r="B810" i="17" s="1"/>
  <c r="B811" i="17" s="1"/>
  <c r="B812" i="17" s="1"/>
  <c r="B813" i="17" s="1"/>
  <c r="B814" i="17" s="1"/>
  <c r="B906" i="16"/>
  <c r="B907" i="16" s="1"/>
  <c r="B908" i="16" s="1"/>
  <c r="B904" i="16"/>
  <c r="B905" i="16" s="1"/>
  <c r="B1062" i="14"/>
  <c r="B1063" i="14" s="1"/>
  <c r="B1064" i="14" s="1"/>
  <c r="B1065" i="14" s="1"/>
  <c r="B1066" i="14" s="1"/>
  <c r="B1067" i="14" s="1"/>
  <c r="B1729" i="14"/>
  <c r="B1730" i="14" s="1"/>
  <c r="B1731" i="14" s="1"/>
  <c r="B1732" i="14" s="1"/>
  <c r="B1733" i="14" s="1"/>
  <c r="B1734" i="14" s="1"/>
  <c r="B1789" i="14"/>
  <c r="B1790" i="14" s="1"/>
  <c r="B1791" i="14" s="1"/>
  <c r="B1792" i="14" s="1"/>
  <c r="B1793" i="14" s="1"/>
  <c r="B1794" i="14" s="1"/>
  <c r="B1795" i="14" s="1"/>
  <c r="B1189" i="14"/>
  <c r="B1190" i="14" s="1"/>
  <c r="B1191" i="14" s="1"/>
  <c r="B1192" i="14" s="1"/>
  <c r="B1193" i="14" s="1"/>
  <c r="B1194" i="14" s="1"/>
  <c r="B1040" i="14"/>
  <c r="B1041" i="14" s="1"/>
  <c r="B1042" i="14" s="1"/>
  <c r="B1043" i="14" s="1"/>
  <c r="B1044" i="14" s="1"/>
  <c r="B389" i="14"/>
  <c r="B390" i="14" s="1"/>
  <c r="B391" i="14" s="1"/>
  <c r="B392" i="14" s="1"/>
  <c r="B393" i="14" s="1"/>
  <c r="B394" i="14" s="1"/>
  <c r="B128" i="11"/>
  <c r="B109" i="11"/>
  <c r="B359" i="11"/>
  <c r="B272" i="11"/>
  <c r="B77" i="11"/>
  <c r="B97" i="11"/>
  <c r="B229" i="11"/>
  <c r="B131" i="11"/>
  <c r="B983" i="17"/>
  <c r="B984" i="17" s="1"/>
  <c r="B985" i="17" s="1"/>
  <c r="B303" i="11"/>
  <c r="B304" i="11" s="1"/>
  <c r="B280" i="11"/>
  <c r="B783" i="17"/>
  <c r="B784" i="17" s="1"/>
  <c r="B1677" i="14"/>
  <c r="B1678" i="14" s="1"/>
  <c r="B1679" i="14" s="1"/>
  <c r="B1680" i="14" s="1"/>
  <c r="B1681" i="14" s="1"/>
  <c r="B1682" i="14" s="1"/>
  <c r="B1683" i="14" s="1"/>
  <c r="B169" i="17"/>
  <c r="B170" i="17" s="1"/>
  <c r="B1523" i="14"/>
  <c r="B1524" i="14" s="1"/>
  <c r="B1525" i="14" s="1"/>
  <c r="B1526" i="14" s="1"/>
  <c r="B1527" i="14" s="1"/>
  <c r="B174" i="17"/>
  <c r="B1228" i="16"/>
  <c r="B1229" i="16" s="1"/>
  <c r="B1230" i="16" s="1"/>
  <c r="B1231" i="16" s="1"/>
  <c r="B1232" i="16" s="1"/>
  <c r="B1233" i="16" s="1"/>
  <c r="B1234" i="16" s="1"/>
  <c r="B1235" i="16" s="1"/>
  <c r="B1035" i="16"/>
  <c r="B1036" i="16" s="1"/>
  <c r="B738" i="17"/>
  <c r="B739" i="17" s="1"/>
  <c r="B740" i="17" s="1"/>
  <c r="B340" i="11"/>
  <c r="B341" i="11" s="1"/>
  <c r="B327" i="11"/>
  <c r="B328" i="11" s="1"/>
  <c r="B486" i="16"/>
  <c r="B487" i="16" s="1"/>
  <c r="B488" i="16" s="1"/>
  <c r="B489" i="16" s="1"/>
  <c r="B490" i="16" s="1"/>
  <c r="B1191" i="16"/>
  <c r="B1192" i="16" s="1"/>
  <c r="B1193" i="16" s="1"/>
  <c r="B179" i="17"/>
  <c r="B180" i="17" s="1"/>
  <c r="B181" i="17" s="1"/>
  <c r="B182" i="17" s="1"/>
  <c r="B744" i="17"/>
  <c r="B745" i="17" s="1"/>
  <c r="B746" i="17" s="1"/>
  <c r="B747" i="17" s="1"/>
  <c r="B754" i="16"/>
  <c r="B755" i="16" s="1"/>
  <c r="B756" i="16" s="1"/>
  <c r="B757" i="16" s="1"/>
  <c r="B758" i="16" s="1"/>
  <c r="B150" i="11"/>
  <c r="B155" i="11"/>
  <c r="B156" i="11" s="1"/>
  <c r="B50" i="11"/>
  <c r="B49" i="11"/>
  <c r="B1492" i="14"/>
  <c r="B1493" i="14" s="1"/>
  <c r="B1494" i="14" s="1"/>
  <c r="B1495" i="14" s="1"/>
  <c r="B1496" i="14" s="1"/>
  <c r="B899" i="16"/>
  <c r="B900" i="16" s="1"/>
  <c r="B901" i="16" s="1"/>
  <c r="B902" i="16" s="1"/>
  <c r="B903" i="16" s="1"/>
  <c r="B158" i="16"/>
  <c r="B379" i="16"/>
  <c r="B380" i="16" s="1"/>
  <c r="B381" i="16" s="1"/>
  <c r="B382" i="16" s="1"/>
  <c r="B1561" i="14"/>
  <c r="B1562" i="14" s="1"/>
  <c r="B1563" i="14" s="1"/>
  <c r="B1564" i="14" s="1"/>
  <c r="B1565" i="14" s="1"/>
  <c r="B1566" i="14" s="1"/>
  <c r="B884" i="15"/>
  <c r="B885" i="15" s="1"/>
  <c r="B713" i="15"/>
  <c r="B714" i="15" s="1"/>
  <c r="B878" i="15"/>
  <c r="B879" i="15" s="1"/>
  <c r="B360" i="15"/>
  <c r="B361" i="15" s="1"/>
  <c r="B362" i="15" s="1"/>
  <c r="B363" i="15" s="1"/>
  <c r="B364" i="15" s="1"/>
  <c r="B365" i="15" s="1"/>
  <c r="B366" i="15" s="1"/>
  <c r="B367" i="15" s="1"/>
  <c r="B1090" i="14"/>
  <c r="B1091" i="14" s="1"/>
  <c r="B1092" i="14" s="1"/>
  <c r="B1093" i="14" s="1"/>
  <c r="B1094" i="14" s="1"/>
  <c r="B275" i="11"/>
  <c r="B700" i="17"/>
  <c r="B701" i="17" s="1"/>
  <c r="B702" i="17" s="1"/>
  <c r="B703" i="17" s="1"/>
  <c r="B866" i="16"/>
  <c r="B867" i="16" s="1"/>
  <c r="B868" i="16" s="1"/>
  <c r="B505" i="14"/>
  <c r="B506" i="14" s="1"/>
  <c r="B507" i="14" s="1"/>
  <c r="B508" i="14" s="1"/>
  <c r="B509" i="14" s="1"/>
  <c r="B102" i="11"/>
  <c r="B586" i="17"/>
  <c r="B587" i="17" s="1"/>
  <c r="B588" i="17" s="1"/>
  <c r="B1235" i="14"/>
  <c r="B1236" i="14" s="1"/>
  <c r="B1237" i="14" s="1"/>
  <c r="B1238" i="14" s="1"/>
  <c r="B1239" i="14" s="1"/>
  <c r="B979" i="17"/>
  <c r="B731" i="17"/>
  <c r="B283" i="11"/>
  <c r="B369" i="11"/>
  <c r="B674" i="16"/>
  <c r="B675" i="16" s="1"/>
  <c r="B676" i="16" s="1"/>
  <c r="B677" i="16" s="1"/>
  <c r="B678" i="16" s="1"/>
  <c r="B679" i="16" s="1"/>
  <c r="B941" i="14"/>
  <c r="B942" i="14" s="1"/>
  <c r="B943" i="14" s="1"/>
  <c r="B944" i="14" s="1"/>
  <c r="B945" i="14" s="1"/>
  <c r="B946" i="14" s="1"/>
  <c r="B485" i="17"/>
  <c r="B193" i="15"/>
  <c r="B194" i="15" s="1"/>
  <c r="B67" i="11"/>
  <c r="B606" i="16"/>
  <c r="B607" i="16" s="1"/>
  <c r="B608" i="16" s="1"/>
  <c r="B609" i="16" s="1"/>
  <c r="B610" i="16" s="1"/>
  <c r="B1189" i="16"/>
  <c r="B350" i="11"/>
  <c r="B1057" i="17"/>
  <c r="B1058" i="17" s="1"/>
  <c r="B1059" i="17" s="1"/>
  <c r="B1060" i="17" s="1"/>
  <c r="B1061" i="17" s="1"/>
  <c r="B1062" i="17" s="1"/>
  <c r="B1063" i="17" s="1"/>
  <c r="B1064" i="17" s="1"/>
  <c r="B1168" i="17"/>
  <c r="B1169" i="17" s="1"/>
  <c r="B1170" i="17" s="1"/>
  <c r="B1171" i="17" s="1"/>
  <c r="B1271" i="16"/>
  <c r="B1272" i="16" s="1"/>
  <c r="B1273" i="16" s="1"/>
  <c r="B1274" i="16" s="1"/>
  <c r="B271" i="17"/>
  <c r="B272" i="17" s="1"/>
  <c r="B273" i="17" s="1"/>
  <c r="B274" i="17" s="1"/>
  <c r="B275" i="17" s="1"/>
  <c r="B276" i="17" s="1"/>
  <c r="B277" i="17" s="1"/>
  <c r="B305" i="14"/>
  <c r="B306" i="14" s="1"/>
  <c r="B307" i="14" s="1"/>
  <c r="B308" i="14" s="1"/>
  <c r="B309" i="14" s="1"/>
  <c r="B549" i="15"/>
  <c r="B550" i="15" s="1"/>
  <c r="B551" i="15" s="1"/>
  <c r="B552" i="15" s="1"/>
  <c r="B553" i="15" s="1"/>
  <c r="B554" i="15" s="1"/>
  <c r="B853" i="15"/>
  <c r="B427" i="15"/>
  <c r="B428" i="15" s="1"/>
  <c r="B429" i="15" s="1"/>
  <c r="B430" i="15" s="1"/>
  <c r="B431" i="15" s="1"/>
  <c r="B432" i="15" s="1"/>
  <c r="B433" i="15" s="1"/>
  <c r="B337" i="15"/>
  <c r="B338" i="15" s="1"/>
  <c r="B902" i="15"/>
  <c r="B903" i="15" s="1"/>
  <c r="B786" i="15"/>
  <c r="B335" i="15"/>
  <c r="B336" i="15" s="1"/>
  <c r="B482" i="15"/>
  <c r="B483" i="15" s="1"/>
  <c r="B793" i="15"/>
  <c r="B794" i="15" s="1"/>
  <c r="B688" i="15"/>
  <c r="B689" i="15" s="1"/>
  <c r="B214" i="11"/>
  <c r="B1312" i="14"/>
  <c r="B1313" i="14" s="1"/>
  <c r="B1314" i="14" s="1"/>
  <c r="B1315" i="14" s="1"/>
  <c r="B1316" i="14" s="1"/>
  <c r="B1317" i="14" s="1"/>
  <c r="B178" i="18"/>
  <c r="B282" i="16"/>
  <c r="B283" i="16" s="1"/>
  <c r="B284" i="16" s="1"/>
  <c r="B1222" i="14"/>
  <c r="B1223" i="14" s="1"/>
  <c r="B1224" i="14" s="1"/>
  <c r="B1225" i="14" s="1"/>
  <c r="B1226" i="14" s="1"/>
  <c r="B1227" i="14" s="1"/>
  <c r="B375" i="16"/>
  <c r="B376" i="16" s="1"/>
  <c r="B377" i="16" s="1"/>
  <c r="B378" i="16" s="1"/>
  <c r="B404" i="15"/>
  <c r="B405" i="15" s="1"/>
  <c r="B876" i="15"/>
  <c r="B877" i="15" s="1"/>
  <c r="B346" i="11"/>
  <c r="B425" i="16"/>
  <c r="B426" i="16" s="1"/>
  <c r="B427" i="16" s="1"/>
  <c r="B428" i="16" s="1"/>
  <c r="B810" i="16"/>
  <c r="B326" i="11"/>
  <c r="B932" i="17"/>
  <c r="B933" i="17" s="1"/>
  <c r="B934" i="17" s="1"/>
  <c r="B596" i="17"/>
  <c r="B597" i="17" s="1"/>
  <c r="B598" i="17" s="1"/>
  <c r="B1155" i="16"/>
  <c r="B1156" i="16" s="1"/>
  <c r="B1157" i="16" s="1"/>
  <c r="B1158" i="16" s="1"/>
  <c r="B227" i="16"/>
  <c r="B228" i="16" s="1"/>
  <c r="B229" i="16" s="1"/>
  <c r="B230" i="16" s="1"/>
  <c r="B231" i="16" s="1"/>
  <c r="B232" i="16" s="1"/>
  <c r="B233" i="16" s="1"/>
  <c r="B234" i="16" s="1"/>
  <c r="B235" i="16" s="1"/>
  <c r="B72" i="11"/>
  <c r="B642" i="16"/>
  <c r="B643" i="16" s="1"/>
  <c r="B644" i="16" s="1"/>
  <c r="B645" i="16" s="1"/>
  <c r="B868" i="14"/>
  <c r="B869" i="14" s="1"/>
  <c r="B870" i="14" s="1"/>
  <c r="B871" i="14" s="1"/>
  <c r="B872" i="14" s="1"/>
  <c r="B1707" i="14"/>
  <c r="B1708" i="14" s="1"/>
  <c r="B1709" i="14" s="1"/>
  <c r="B1710" i="14" s="1"/>
  <c r="B1711" i="14" s="1"/>
  <c r="B1712" i="14" s="1"/>
  <c r="B1713" i="14" s="1"/>
  <c r="B1714" i="14" s="1"/>
  <c r="B856" i="15"/>
  <c r="B857" i="15" s="1"/>
  <c r="B364" i="11"/>
  <c r="B318" i="15"/>
  <c r="B319" i="15" s="1"/>
  <c r="B93" i="11"/>
  <c r="B289" i="11"/>
  <c r="B368" i="15"/>
  <c r="B369" i="15" s="1"/>
  <c r="B370" i="15" s="1"/>
  <c r="B371" i="15" s="1"/>
  <c r="B372" i="15" s="1"/>
  <c r="B373" i="15" s="1"/>
  <c r="B374" i="15" s="1"/>
  <c r="B375" i="15" s="1"/>
  <c r="B376" i="15" s="1"/>
  <c r="B657" i="15"/>
  <c r="B684" i="15"/>
  <c r="B685" i="15" s="1"/>
  <c r="B911" i="15"/>
  <c r="B912" i="15" s="1"/>
  <c r="B508" i="15"/>
  <c r="B509" i="15" s="1"/>
  <c r="B619" i="15"/>
  <c r="B620" i="15" s="1"/>
  <c r="B347" i="15"/>
  <c r="B348" i="15" s="1"/>
  <c r="B917" i="16"/>
  <c r="B918" i="16" s="1"/>
  <c r="B919" i="16" s="1"/>
  <c r="B920" i="16" s="1"/>
  <c r="B921" i="16" s="1"/>
  <c r="B82" i="11"/>
  <c r="B706" i="16"/>
  <c r="B500" i="15"/>
  <c r="B501" i="15" s="1"/>
  <c r="B590" i="14"/>
  <c r="B591" i="14" s="1"/>
  <c r="B592" i="14" s="1"/>
  <c r="B593" i="14" s="1"/>
  <c r="B594" i="14" s="1"/>
  <c r="B595" i="14" s="1"/>
  <c r="B1120" i="14"/>
  <c r="B1121" i="14" s="1"/>
  <c r="B1122" i="14" s="1"/>
  <c r="B1123" i="14" s="1"/>
  <c r="B1124" i="14" s="1"/>
  <c r="B1125" i="14" s="1"/>
  <c r="B1126" i="14" s="1"/>
  <c r="B1127" i="14" s="1"/>
  <c r="B1190" i="17"/>
  <c r="B1191" i="17" s="1"/>
  <c r="B1192" i="17" s="1"/>
  <c r="B356" i="17"/>
  <c r="B357" i="17" s="1"/>
  <c r="B358" i="17" s="1"/>
  <c r="B337" i="14"/>
  <c r="B338" i="14" s="1"/>
  <c r="B339" i="14" s="1"/>
  <c r="B340" i="14" s="1"/>
  <c r="B341" i="14" s="1"/>
  <c r="B120" i="18"/>
  <c r="B563" i="17"/>
  <c r="B564" i="17" s="1"/>
  <c r="B565" i="17" s="1"/>
  <c r="B566" i="17" s="1"/>
  <c r="B567" i="17" s="1"/>
  <c r="B332" i="11"/>
  <c r="B1783" i="14"/>
  <c r="B1784" i="14" s="1"/>
  <c r="B1785" i="14" s="1"/>
  <c r="B1786" i="14" s="1"/>
  <c r="B1787" i="14" s="1"/>
  <c r="B1788" i="14" s="1"/>
  <c r="B631" i="14"/>
  <c r="B632" i="14" s="1"/>
  <c r="B633" i="14" s="1"/>
  <c r="B634" i="14" s="1"/>
  <c r="B635" i="14" s="1"/>
  <c r="B636" i="14" s="1"/>
  <c r="B88" i="18"/>
  <c r="B1146" i="17"/>
  <c r="B1147" i="17" s="1"/>
  <c r="B1148" i="17" s="1"/>
  <c r="B316" i="11"/>
  <c r="B858" i="15"/>
  <c r="B859" i="15" s="1"/>
  <c r="B807" i="15"/>
  <c r="B808" i="15" s="1"/>
  <c r="B809" i="15" s="1"/>
  <c r="B391" i="17"/>
  <c r="B392" i="17" s="1"/>
  <c r="B900" i="15"/>
  <c r="B901" i="15" s="1"/>
  <c r="B123" i="11"/>
  <c r="B722" i="15"/>
  <c r="B723" i="15" s="1"/>
  <c r="B724" i="15" s="1"/>
  <c r="B725" i="15" s="1"/>
  <c r="B726" i="15" s="1"/>
  <c r="B727" i="15" s="1"/>
  <c r="B644" i="14"/>
  <c r="B645" i="14" s="1"/>
  <c r="B646" i="14" s="1"/>
  <c r="B647" i="14" s="1"/>
  <c r="B648" i="14" s="1"/>
  <c r="B649" i="14" s="1"/>
  <c r="B780" i="15"/>
  <c r="B781" i="15" s="1"/>
  <c r="B521" i="15"/>
  <c r="B522" i="15" s="1"/>
  <c r="B676" i="15"/>
  <c r="B677" i="15" s="1"/>
  <c r="B121" i="18"/>
  <c r="B140" i="18"/>
  <c r="B285" i="16"/>
  <c r="B286" i="16" s="1"/>
  <c r="B287" i="16" s="1"/>
  <c r="B288" i="16" s="1"/>
  <c r="B241" i="17"/>
  <c r="B242" i="17" s="1"/>
  <c r="B243" i="17" s="1"/>
  <c r="B244" i="17" s="1"/>
  <c r="B245" i="17" s="1"/>
  <c r="B281" i="15"/>
  <c r="B795" i="14"/>
  <c r="B796" i="14" s="1"/>
  <c r="B797" i="14" s="1"/>
  <c r="B798" i="14" s="1"/>
  <c r="B799" i="14" s="1"/>
  <c r="B800" i="17"/>
  <c r="B801" i="17" s="1"/>
  <c r="B802" i="17" s="1"/>
  <c r="B1479" i="14"/>
  <c r="B1480" i="14" s="1"/>
  <c r="B1481" i="14" s="1"/>
  <c r="B1482" i="14" s="1"/>
  <c r="B1483" i="14" s="1"/>
  <c r="B1484" i="14" s="1"/>
  <c r="B1485" i="14" s="1"/>
  <c r="B1486" i="14" s="1"/>
  <c r="B107" i="11"/>
  <c r="B1289" i="16"/>
  <c r="B1290" i="16" s="1"/>
  <c r="B1291" i="16" s="1"/>
  <c r="B1292" i="16" s="1"/>
  <c r="B1293" i="16" s="1"/>
  <c r="B402" i="15"/>
  <c r="B566" i="14"/>
  <c r="B567" i="14" s="1"/>
  <c r="B568" i="14" s="1"/>
  <c r="B569" i="14" s="1"/>
  <c r="B570" i="14" s="1"/>
  <c r="B571" i="14" s="1"/>
  <c r="B572" i="14" s="1"/>
  <c r="B573" i="14" s="1"/>
  <c r="B112" i="11"/>
  <c r="B174" i="11"/>
  <c r="B882" i="15"/>
  <c r="B643" i="17"/>
  <c r="B644" i="17" s="1"/>
  <c r="B645" i="17" s="1"/>
  <c r="B446" i="16"/>
  <c r="B447" i="16" s="1"/>
  <c r="B448" i="16" s="1"/>
  <c r="B449" i="16" s="1"/>
  <c r="B450" i="16" s="1"/>
  <c r="B451" i="16" s="1"/>
  <c r="B143" i="11"/>
  <c r="B685" i="14"/>
  <c r="B686" i="14" s="1"/>
  <c r="B687" i="14" s="1"/>
  <c r="B688" i="14" s="1"/>
  <c r="B689" i="14" s="1"/>
  <c r="B690" i="14" s="1"/>
  <c r="B1065" i="16"/>
  <c r="B1066" i="16" s="1"/>
  <c r="B1067" i="16" s="1"/>
  <c r="B1068" i="16" s="1"/>
  <c r="B1069" i="16" s="1"/>
  <c r="B1746" i="14"/>
  <c r="B1747" i="14" s="1"/>
  <c r="B1748" i="14" s="1"/>
  <c r="B1749" i="14" s="1"/>
  <c r="B1750" i="14" s="1"/>
  <c r="B153" i="15"/>
  <c r="B154" i="15" s="1"/>
  <c r="B155" i="15" s="1"/>
  <c r="B156" i="15" s="1"/>
  <c r="B157" i="15" s="1"/>
  <c r="B158" i="15" s="1"/>
  <c r="B947" i="17"/>
  <c r="B948" i="17" s="1"/>
  <c r="B949" i="17" s="1"/>
  <c r="B862" i="15"/>
  <c r="B863" i="15" s="1"/>
  <c r="B453" i="16"/>
  <c r="B454" i="16" s="1"/>
  <c r="B455" i="16" s="1"/>
  <c r="B456" i="16" s="1"/>
  <c r="B457" i="16" s="1"/>
  <c r="B434" i="15"/>
  <c r="B435" i="15" s="1"/>
  <c r="B436" i="15" s="1"/>
  <c r="B437" i="15" s="1"/>
  <c r="B438" i="15" s="1"/>
  <c r="B439" i="15" s="1"/>
  <c r="B440" i="15" s="1"/>
  <c r="B441" i="15" s="1"/>
  <c r="B512" i="15"/>
  <c r="B513" i="15" s="1"/>
  <c r="B448" i="15"/>
  <c r="B449" i="15" s="1"/>
  <c r="B450" i="15" s="1"/>
  <c r="B451" i="15" s="1"/>
  <c r="B452" i="15" s="1"/>
  <c r="B453" i="15" s="1"/>
  <c r="B454" i="15" s="1"/>
  <c r="B377" i="15"/>
  <c r="B378" i="15" s="1"/>
  <c r="B379" i="15" s="1"/>
  <c r="B380" i="15" s="1"/>
  <c r="B381" i="15" s="1"/>
  <c r="B382" i="15" s="1"/>
  <c r="B383" i="15" s="1"/>
  <c r="B384" i="15" s="1"/>
  <c r="B385" i="15" s="1"/>
  <c r="B734" i="15"/>
  <c r="B735" i="15" s="1"/>
  <c r="B736" i="15" s="1"/>
  <c r="B737" i="15" s="1"/>
  <c r="B738" i="15" s="1"/>
  <c r="B739" i="15" s="1"/>
  <c r="B740" i="15" s="1"/>
  <c r="B570" i="15"/>
  <c r="B571" i="15" s="1"/>
  <c r="B594" i="15"/>
  <c r="B595" i="15" s="1"/>
  <c r="B596" i="15" s="1"/>
  <c r="B597" i="15" s="1"/>
  <c r="B598" i="15" s="1"/>
  <c r="B599" i="15" s="1"/>
  <c r="B694" i="15"/>
  <c r="B695" i="15" s="1"/>
  <c r="B257" i="11"/>
  <c r="B114" i="18"/>
  <c r="B189" i="18"/>
  <c r="B211" i="15"/>
  <c r="B212" i="15" s="1"/>
  <c r="B240" i="11"/>
  <c r="B323" i="17"/>
  <c r="B324" i="17" s="1"/>
  <c r="B325" i="17" s="1"/>
  <c r="B326" i="17" s="1"/>
  <c r="B327" i="17" s="1"/>
  <c r="B328" i="17" s="1"/>
  <c r="B149" i="11"/>
  <c r="B1112" i="17"/>
  <c r="B1113" i="17" s="1"/>
  <c r="B1114" i="17" s="1"/>
  <c r="B870" i="16"/>
  <c r="B871" i="16" s="1"/>
  <c r="B872" i="16" s="1"/>
  <c r="B365" i="17"/>
  <c r="B366" i="17" s="1"/>
  <c r="B367" i="17" s="1"/>
  <c r="B368" i="17" s="1"/>
  <c r="B369" i="17" s="1"/>
  <c r="B370" i="17" s="1"/>
  <c r="B856" i="17"/>
  <c r="B857" i="17" s="1"/>
  <c r="B858" i="17" s="1"/>
  <c r="B679" i="15"/>
  <c r="B1604" i="14"/>
  <c r="B1605" i="14" s="1"/>
  <c r="B1606" i="14" s="1"/>
  <c r="B1607" i="14" s="1"/>
  <c r="B1608" i="14" s="1"/>
  <c r="B401" i="16"/>
  <c r="B1819" i="14"/>
  <c r="B1820" i="14" s="1"/>
  <c r="B1821" i="14" s="1"/>
  <c r="B1822" i="14" s="1"/>
  <c r="B1823" i="14" s="1"/>
  <c r="B258" i="16"/>
  <c r="B259" i="16" s="1"/>
  <c r="B260" i="16" s="1"/>
  <c r="B261" i="16" s="1"/>
  <c r="B262" i="16" s="1"/>
  <c r="B263" i="16" s="1"/>
  <c r="B264" i="16" s="1"/>
  <c r="B201" i="15"/>
  <c r="B202" i="15" s="1"/>
  <c r="B750" i="16"/>
  <c r="B751" i="16" s="1"/>
  <c r="B1724" i="14"/>
  <c r="B1725" i="14" s="1"/>
  <c r="B1726" i="14" s="1"/>
  <c r="B1727" i="14" s="1"/>
  <c r="B1728" i="14" s="1"/>
  <c r="B1551" i="14"/>
  <c r="B1552" i="14" s="1"/>
  <c r="B1553" i="14" s="1"/>
  <c r="B1554" i="14" s="1"/>
  <c r="B1555" i="14" s="1"/>
  <c r="B1089" i="16"/>
  <c r="B1090" i="16" s="1"/>
  <c r="B1033" i="16"/>
  <c r="B1034" i="16" s="1"/>
  <c r="B890" i="15"/>
  <c r="B891" i="15" s="1"/>
  <c r="B908" i="15"/>
  <c r="B909" i="15" s="1"/>
  <c r="B883" i="15"/>
  <c r="B802" i="15"/>
  <c r="B803" i="15" s="1"/>
  <c r="B804" i="15" s="1"/>
  <c r="B805" i="15" s="1"/>
  <c r="B806" i="15" s="1"/>
  <c r="B673" i="15"/>
  <c r="B701" i="15"/>
  <c r="B702" i="15" s="1"/>
  <c r="B574" i="15"/>
  <c r="B575" i="15" s="1"/>
  <c r="B892" i="15"/>
  <c r="B893" i="15" s="1"/>
  <c r="B568" i="15"/>
  <c r="B569" i="15" s="1"/>
  <c r="B644" i="15"/>
  <c r="B645" i="15" s="1"/>
  <c r="B646" i="15" s="1"/>
  <c r="B647" i="15" s="1"/>
  <c r="B648" i="15" s="1"/>
  <c r="B649" i="15" s="1"/>
  <c r="B650" i="15" s="1"/>
  <c r="B600" i="15"/>
  <c r="B601" i="15" s="1"/>
  <c r="B602" i="15" s="1"/>
  <c r="B603" i="15" s="1"/>
  <c r="B604" i="15" s="1"/>
  <c r="B868" i="15"/>
  <c r="B869" i="15" s="1"/>
  <c r="B662" i="15"/>
  <c r="B663" i="15" s="1"/>
  <c r="B844" i="15"/>
  <c r="B845" i="15" s="1"/>
  <c r="B846" i="15" s="1"/>
  <c r="B147" i="18"/>
  <c r="B145" i="18"/>
  <c r="B142" i="18"/>
  <c r="B153" i="18"/>
  <c r="B284" i="15"/>
  <c r="B285" i="15" s="1"/>
  <c r="B973" i="14"/>
  <c r="B974" i="14" s="1"/>
  <c r="B975" i="14" s="1"/>
  <c r="B976" i="14" s="1"/>
  <c r="B977" i="14" s="1"/>
  <c r="B978" i="14" s="1"/>
  <c r="B979" i="14" s="1"/>
  <c r="B115" i="11"/>
  <c r="B220" i="11"/>
  <c r="B1417" i="14"/>
  <c r="B1418" i="14" s="1"/>
  <c r="B1419" i="14" s="1"/>
  <c r="B1420" i="14" s="1"/>
  <c r="B1421" i="14" s="1"/>
  <c r="B1657" i="14"/>
  <c r="B1658" i="14" s="1"/>
  <c r="B1659" i="14" s="1"/>
  <c r="B1660" i="14" s="1"/>
  <c r="B1661" i="14" s="1"/>
  <c r="B1662" i="14" s="1"/>
  <c r="B1088" i="17"/>
  <c r="B1089" i="17" s="1"/>
  <c r="B1090" i="17" s="1"/>
  <c r="B1091" i="17" s="1"/>
  <c r="B1092" i="17" s="1"/>
  <c r="B1093" i="17" s="1"/>
  <c r="B1094" i="17" s="1"/>
  <c r="B203" i="17"/>
  <c r="B204" i="17" s="1"/>
  <c r="B205" i="17" s="1"/>
  <c r="B357" i="14"/>
  <c r="B358" i="14" s="1"/>
  <c r="B359" i="14" s="1"/>
  <c r="B360" i="14" s="1"/>
  <c r="B361" i="14" s="1"/>
  <c r="B638" i="16"/>
  <c r="B639" i="16" s="1"/>
  <c r="B640" i="16" s="1"/>
  <c r="B641" i="16" s="1"/>
  <c r="B906" i="14"/>
  <c r="B907" i="14" s="1"/>
  <c r="B908" i="14" s="1"/>
  <c r="B909" i="14" s="1"/>
  <c r="B910" i="14" s="1"/>
  <c r="B387" i="17"/>
  <c r="B388" i="17" s="1"/>
  <c r="B1442" i="14"/>
  <c r="B1443" i="14" s="1"/>
  <c r="B1444" i="14" s="1"/>
  <c r="B1445" i="14" s="1"/>
  <c r="B1446" i="14" s="1"/>
  <c r="B1447" i="14" s="1"/>
  <c r="B860" i="15"/>
  <c r="B861" i="15" s="1"/>
  <c r="B707" i="15"/>
  <c r="B708" i="15" s="1"/>
  <c r="B799" i="15"/>
  <c r="B898" i="15"/>
  <c r="B899" i="15" s="1"/>
  <c r="B398" i="15"/>
  <c r="B399" i="15" s="1"/>
  <c r="B818" i="15"/>
  <c r="B819" i="15" s="1"/>
  <c r="B820" i="15" s="1"/>
  <c r="B821" i="15" s="1"/>
  <c r="B822" i="15" s="1"/>
  <c r="B823" i="15"/>
  <c r="B824" i="15" s="1"/>
  <c r="B825" i="15" s="1"/>
  <c r="B826" i="15" s="1"/>
  <c r="B496" i="15"/>
  <c r="B497" i="15" s="1"/>
  <c r="B812" i="15"/>
  <c r="B813" i="15" s="1"/>
  <c r="B814" i="15" s="1"/>
  <c r="B815" i="15" s="1"/>
  <c r="B816" i="15" s="1"/>
  <c r="B817" i="15" s="1"/>
  <c r="B576" i="15"/>
  <c r="B577" i="15" s="1"/>
  <c r="B874" i="17"/>
  <c r="B875" i="17" s="1"/>
  <c r="B876" i="17" s="1"/>
  <c r="B877" i="17" s="1"/>
  <c r="B878" i="17" s="1"/>
  <c r="B879" i="17" s="1"/>
  <c r="B133" i="18"/>
  <c r="B126" i="18"/>
  <c r="B188" i="11"/>
  <c r="B1115" i="17"/>
  <c r="B1116" i="17" s="1"/>
  <c r="B1117" i="17" s="1"/>
  <c r="B1118" i="17" s="1"/>
  <c r="B528" i="16"/>
  <c r="B529" i="16" s="1"/>
  <c r="B304" i="15"/>
  <c r="B305" i="15" s="1"/>
  <c r="B186" i="15"/>
  <c r="B187" i="15" s="1"/>
  <c r="B188" i="15" s="1"/>
  <c r="B189" i="15" s="1"/>
  <c r="B190" i="15" s="1"/>
  <c r="B191" i="15" s="1"/>
  <c r="B192" i="15" s="1"/>
  <c r="B566" i="16"/>
  <c r="B567" i="16" s="1"/>
  <c r="B568" i="16" s="1"/>
  <c r="B569" i="16" s="1"/>
  <c r="B221" i="15"/>
  <c r="B222" i="15" s="1"/>
  <c r="B223" i="15" s="1"/>
  <c r="B224" i="15" s="1"/>
  <c r="B225" i="15" s="1"/>
  <c r="B226" i="15" s="1"/>
  <c r="B1016" i="17"/>
  <c r="B1017" i="17" s="1"/>
  <c r="B1018" i="17" s="1"/>
  <c r="B1086" i="16"/>
  <c r="B1087" i="16" s="1"/>
  <c r="B1088" i="16" s="1"/>
  <c r="B60" i="11"/>
  <c r="B1037" i="17"/>
  <c r="B1038" i="17" s="1"/>
  <c r="B1026" i="16"/>
  <c r="B1027" i="16" s="1"/>
  <c r="B1028" i="16" s="1"/>
  <c r="B1029" i="16" s="1"/>
  <c r="B784" i="15"/>
  <c r="B785" i="15" s="1"/>
  <c r="B510" i="15"/>
  <c r="B511" i="15" s="1"/>
  <c r="B417" i="15"/>
  <c r="B418" i="15" s="1"/>
  <c r="B419" i="15" s="1"/>
  <c r="B767" i="15"/>
  <c r="B768" i="15" s="1"/>
  <c r="B769" i="15" s="1"/>
  <c r="B770" i="15" s="1"/>
  <c r="B771" i="15" s="1"/>
  <c r="B696" i="15"/>
  <c r="B697" i="15" s="1"/>
  <c r="B796" i="15"/>
  <c r="B797" i="15" s="1"/>
  <c r="B728" i="15"/>
  <c r="B729" i="15" s="1"/>
  <c r="B730" i="15" s="1"/>
  <c r="B731" i="15" s="1"/>
  <c r="B732" i="15" s="1"/>
  <c r="B733" i="15" s="1"/>
  <c r="B578" i="15"/>
  <c r="B579" i="15" s="1"/>
  <c r="B913" i="17"/>
  <c r="B914" i="17" s="1"/>
  <c r="B915" i="17" s="1"/>
  <c r="B103" i="18"/>
  <c r="B675" i="15"/>
  <c r="B961" i="16"/>
  <c r="B962" i="16" s="1"/>
  <c r="B614" i="17"/>
  <c r="B517" i="15"/>
  <c r="B518" i="15" s="1"/>
  <c r="B926" i="14"/>
  <c r="B927" i="14" s="1"/>
  <c r="B928" i="14" s="1"/>
  <c r="B929" i="14" s="1"/>
  <c r="B930" i="14" s="1"/>
  <c r="B658" i="16"/>
  <c r="B659" i="16" s="1"/>
  <c r="B660" i="16" s="1"/>
  <c r="B661" i="16" s="1"/>
  <c r="B662" i="16" s="1"/>
  <c r="B663" i="16" s="1"/>
  <c r="B786" i="14"/>
  <c r="B787" i="14" s="1"/>
  <c r="B788" i="14" s="1"/>
  <c r="B789" i="14" s="1"/>
  <c r="B790" i="14" s="1"/>
  <c r="B791" i="14" s="1"/>
  <c r="B792" i="14" s="1"/>
  <c r="B793" i="14" s="1"/>
  <c r="B794" i="14" s="1"/>
  <c r="B731" i="14"/>
  <c r="B732" i="14" s="1"/>
  <c r="B733" i="14" s="1"/>
  <c r="B734" i="14" s="1"/>
  <c r="B735" i="14" s="1"/>
  <c r="B736" i="14" s="1"/>
  <c r="B795" i="17"/>
  <c r="B796" i="17" s="1"/>
  <c r="B797" i="17" s="1"/>
  <c r="B798" i="17" s="1"/>
  <c r="B799" i="17" s="1"/>
  <c r="B299" i="11"/>
  <c r="B1043" i="16"/>
  <c r="B1324" i="14"/>
  <c r="B1325" i="14" s="1"/>
  <c r="B1326" i="14" s="1"/>
  <c r="B1327" i="14" s="1"/>
  <c r="B1328" i="14" s="1"/>
  <c r="B725" i="17"/>
  <c r="B726" i="17" s="1"/>
  <c r="B727" i="17" s="1"/>
  <c r="B728" i="17" s="1"/>
  <c r="B729" i="17" s="1"/>
  <c r="B730" i="17" s="1"/>
  <c r="B530" i="14"/>
  <c r="B531" i="14" s="1"/>
  <c r="B532" i="14" s="1"/>
  <c r="B533" i="14" s="1"/>
  <c r="B534" i="14" s="1"/>
  <c r="B535" i="14" s="1"/>
  <c r="B536" i="14" s="1"/>
  <c r="B537" i="14" s="1"/>
  <c r="B917" i="15"/>
  <c r="B918" i="15" s="1"/>
  <c r="B401" i="15"/>
  <c r="B147" i="11"/>
  <c r="B216" i="17"/>
  <c r="B217" i="17" s="1"/>
  <c r="B218" i="17" s="1"/>
  <c r="B80" i="18"/>
  <c r="B478" i="15"/>
  <c r="B479" i="15" s="1"/>
  <c r="B1185" i="16"/>
  <c r="B1186" i="16" s="1"/>
  <c r="B1187" i="16" s="1"/>
  <c r="B1188" i="16" s="1"/>
  <c r="B717" i="16"/>
  <c r="B718" i="16" s="1"/>
  <c r="B719" i="16" s="1"/>
  <c r="B720" i="16"/>
  <c r="B721" i="16" s="1"/>
  <c r="B722" i="16" s="1"/>
  <c r="B723" i="16" s="1"/>
  <c r="B724" i="16" s="1"/>
  <c r="B659" i="17"/>
  <c r="B660" i="17" s="1"/>
  <c r="B661" i="17" s="1"/>
  <c r="B539" i="16"/>
  <c r="B540" i="16" s="1"/>
  <c r="B541" i="16" s="1"/>
  <c r="B542" i="16" s="1"/>
  <c r="B543" i="16" s="1"/>
  <c r="B544" i="16" s="1"/>
  <c r="B158" i="17"/>
  <c r="B159" i="17" s="1"/>
  <c r="B1079" i="14"/>
  <c r="B1080" i="14" s="1"/>
  <c r="B1081" i="14" s="1"/>
  <c r="B1082" i="14" s="1"/>
  <c r="B1083" i="14" s="1"/>
  <c r="B310" i="11"/>
  <c r="B313" i="11"/>
  <c r="B1082" i="16"/>
  <c r="B1083" i="16" s="1"/>
  <c r="B1084" i="16" s="1"/>
  <c r="B1085" i="16" s="1"/>
  <c r="B1556" i="14"/>
  <c r="B1557" i="14" s="1"/>
  <c r="B1558" i="14" s="1"/>
  <c r="B1559" i="14" s="1"/>
  <c r="B1560" i="14" s="1"/>
  <c r="B315" i="11"/>
  <c r="B870" i="15"/>
  <c r="B871" i="15" s="1"/>
  <c r="B558" i="15"/>
  <c r="B559" i="15" s="1"/>
  <c r="B333" i="15"/>
  <c r="B334" i="15" s="1"/>
  <c r="B669" i="15"/>
  <c r="B670" i="15" s="1"/>
  <c r="B582" i="15"/>
  <c r="B583" i="15" s="1"/>
  <c r="B698" i="15"/>
  <c r="B699" i="15" s="1"/>
  <c r="B700" i="15" s="1"/>
  <c r="B621" i="15"/>
  <c r="B622" i="15" s="1"/>
  <c r="B638" i="14"/>
  <c r="B639" i="14" s="1"/>
  <c r="B640" i="14" s="1"/>
  <c r="B641" i="14" s="1"/>
  <c r="B642" i="14" s="1"/>
  <c r="B643" i="14" s="1"/>
  <c r="B750" i="15"/>
  <c r="B751" i="15" s="1"/>
  <c r="B623" i="15"/>
  <c r="B624" i="15" s="1"/>
  <c r="B979" i="16"/>
  <c r="B980" i="16" s="1"/>
  <c r="B705" i="15"/>
  <c r="B706" i="15" s="1"/>
  <c r="B850" i="17"/>
  <c r="B851" i="17" s="1"/>
  <c r="B852" i="17" s="1"/>
  <c r="B1355" i="14"/>
  <c r="B1356" i="14" s="1"/>
  <c r="B1357" i="14" s="1"/>
  <c r="B1358" i="14" s="1"/>
  <c r="B1359" i="14" s="1"/>
  <c r="B692" i="15"/>
  <c r="B693" i="15" s="1"/>
  <c r="B110" i="18"/>
  <c r="B157" i="18"/>
  <c r="B81" i="11"/>
  <c r="B487" i="17"/>
  <c r="B488" i="17" s="1"/>
  <c r="B489" i="17" s="1"/>
  <c r="B490" i="17" s="1"/>
  <c r="B491" i="17" s="1"/>
  <c r="B492" i="17" s="1"/>
  <c r="B1690" i="14"/>
  <c r="B1691" i="14" s="1"/>
  <c r="B1692" i="14" s="1"/>
  <c r="B1693" i="14" s="1"/>
  <c r="B1694" i="14" s="1"/>
  <c r="B452" i="17"/>
  <c r="B453" i="17" s="1"/>
  <c r="B454" i="17" s="1"/>
  <c r="B455" i="17" s="1"/>
  <c r="B456" i="17" s="1"/>
  <c r="B242" i="11"/>
  <c r="B310" i="15"/>
  <c r="B311" i="15" s="1"/>
  <c r="B680" i="15"/>
  <c r="B681" i="15" s="1"/>
  <c r="B927" i="16"/>
  <c r="B928" i="16" s="1"/>
  <c r="B929" i="16" s="1"/>
  <c r="B930" i="16" s="1"/>
  <c r="B931" i="16" s="1"/>
  <c r="B351" i="17"/>
  <c r="B1016" i="16"/>
  <c r="B1017" i="16" s="1"/>
  <c r="B1632" i="14"/>
  <c r="B1633" i="14" s="1"/>
  <c r="B1634" i="14" s="1"/>
  <c r="B1635" i="14" s="1"/>
  <c r="B1636" i="14" s="1"/>
  <c r="B761" i="14"/>
  <c r="B762" i="14" s="1"/>
  <c r="B763" i="14" s="1"/>
  <c r="B764" i="14" s="1"/>
  <c r="B765" i="14" s="1"/>
  <c r="AC85" i="18"/>
  <c r="AC86" i="18"/>
  <c r="C86" i="18" s="1"/>
  <c r="B133" i="15"/>
  <c r="B134" i="15" s="1"/>
  <c r="B458" i="16"/>
  <c r="B459" i="16" s="1"/>
  <c r="B460" i="16" s="1"/>
  <c r="B461" i="16" s="1"/>
  <c r="B462" i="16" s="1"/>
  <c r="B463" i="16" s="1"/>
  <c r="B800" i="15"/>
  <c r="B801" i="15" s="1"/>
  <c r="B402" i="14"/>
  <c r="B403" i="14" s="1"/>
  <c r="B404" i="14" s="1"/>
  <c r="B405" i="14" s="1"/>
  <c r="B406" i="14" s="1"/>
  <c r="B633" i="15"/>
  <c r="B634" i="15" s="1"/>
  <c r="B515" i="15"/>
  <c r="B516" i="15" s="1"/>
  <c r="B353" i="15"/>
  <c r="B354" i="15" s="1"/>
  <c r="B355" i="15" s="1"/>
  <c r="B356" i="15" s="1"/>
  <c r="B357" i="15" s="1"/>
  <c r="B358" i="15" s="1"/>
  <c r="B359" i="15" s="1"/>
  <c r="B873" i="16"/>
  <c r="B874" i="16" s="1"/>
  <c r="B637" i="15"/>
  <c r="B638" i="15" s="1"/>
  <c r="B639" i="15" s="1"/>
  <c r="B640" i="15" s="1"/>
  <c r="B641" i="15" s="1"/>
  <c r="B642" i="15" s="1"/>
  <c r="B643" i="15" s="1"/>
  <c r="B779" i="15"/>
  <c r="B1042" i="17"/>
  <c r="B1043" i="17" s="1"/>
  <c r="B1044" i="17" s="1"/>
  <c r="B588" i="15"/>
  <c r="B506" i="15"/>
  <c r="B507" i="15" s="1"/>
  <c r="B1095" i="17"/>
  <c r="B1096" i="17" s="1"/>
  <c r="B1097" i="17" s="1"/>
  <c r="B1098" i="17" s="1"/>
  <c r="B866" i="15"/>
  <c r="B867" i="15" s="1"/>
  <c r="B483" i="17"/>
  <c r="B484" i="17" s="1"/>
  <c r="B303" i="15"/>
  <c r="B200" i="15"/>
  <c r="B492" i="15"/>
  <c r="B493" i="15" s="1"/>
  <c r="B491" i="15"/>
  <c r="B1000" i="14"/>
  <c r="B1001" i="14" s="1"/>
  <c r="B1002" i="14" s="1"/>
  <c r="B1003" i="14" s="1"/>
  <c r="B1004" i="14" s="1"/>
  <c r="B1005" i="14" s="1"/>
  <c r="B194" i="11"/>
  <c r="B121" i="11"/>
  <c r="B1030" i="14"/>
  <c r="B1031" i="14" s="1"/>
  <c r="B1032" i="14" s="1"/>
  <c r="B1033" i="14" s="1"/>
  <c r="B1034" i="14" s="1"/>
  <c r="B396" i="15"/>
  <c r="B397" i="15" s="1"/>
  <c r="B475" i="17"/>
  <c r="B476" i="17" s="1"/>
  <c r="B477" i="17" s="1"/>
  <c r="B478" i="17" s="1"/>
  <c r="B239" i="14"/>
  <c r="B240" i="14" s="1"/>
  <c r="B241" i="14" s="1"/>
  <c r="B242" i="14" s="1"/>
  <c r="B243" i="14" s="1"/>
  <c r="B420" i="15"/>
  <c r="B421" i="15" s="1"/>
  <c r="B422" i="15" s="1"/>
  <c r="B423" i="15" s="1"/>
  <c r="B424" i="15" s="1"/>
  <c r="B425" i="15" s="1"/>
  <c r="B322" i="15"/>
  <c r="B323" i="15" s="1"/>
  <c r="B741" i="15"/>
  <c r="B742" i="15" s="1"/>
  <c r="B743" i="15" s="1"/>
  <c r="B744" i="15" s="1"/>
  <c r="B745" i="15" s="1"/>
  <c r="B746" i="15" s="1"/>
  <c r="B747" i="15" s="1"/>
  <c r="B748" i="15" s="1"/>
  <c r="B749" i="15" s="1"/>
  <c r="B612" i="15"/>
  <c r="B981" i="16"/>
  <c r="B982" i="16" s="1"/>
  <c r="B983" i="16" s="1"/>
  <c r="B984" i="16" s="1"/>
  <c r="B985" i="16" s="1"/>
  <c r="B269" i="11"/>
  <c r="B788" i="17"/>
  <c r="B789" i="17" s="1"/>
  <c r="B790" i="17" s="1"/>
  <c r="B791" i="17" s="1"/>
  <c r="B792" i="17" s="1"/>
  <c r="B793" i="17" s="1"/>
  <c r="B494" i="14"/>
  <c r="B495" i="14" s="1"/>
  <c r="B496" i="14" s="1"/>
  <c r="B497" i="14" s="1"/>
  <c r="B498" i="14" s="1"/>
  <c r="B179" i="11"/>
  <c r="B555" i="16"/>
  <c r="B556" i="16" s="1"/>
  <c r="B557" i="16" s="1"/>
  <c r="B1174" i="16"/>
  <c r="B1175" i="16" s="1"/>
  <c r="B1176" i="16" s="1"/>
  <c r="B1177" i="16" s="1"/>
  <c r="B1178" i="16" s="1"/>
  <c r="B1319" i="14"/>
  <c r="B1320" i="14" s="1"/>
  <c r="B1321" i="14" s="1"/>
  <c r="B1322" i="14" s="1"/>
  <c r="B1323" i="14" s="1"/>
  <c r="B260" i="11"/>
  <c r="B294" i="15"/>
  <c r="B295" i="15" s="1"/>
  <c r="B339" i="11"/>
  <c r="B778" i="14"/>
  <c r="B779" i="14" s="1"/>
  <c r="B780" i="14" s="1"/>
  <c r="B781" i="14" s="1"/>
  <c r="B782" i="14" s="1"/>
  <c r="B783" i="14" s="1"/>
  <c r="B784" i="14" s="1"/>
  <c r="B129" i="18"/>
  <c r="B138" i="18"/>
  <c r="B533" i="17"/>
  <c r="B534" i="17" s="1"/>
  <c r="B535" i="17" s="1"/>
  <c r="B536" i="17" s="1"/>
  <c r="B166" i="11"/>
  <c r="B906" i="15"/>
  <c r="B907" i="15" s="1"/>
  <c r="B527" i="15"/>
  <c r="B528" i="15" s="1"/>
  <c r="B529" i="15" s="1"/>
  <c r="B543" i="15"/>
  <c r="B544" i="15" s="1"/>
  <c r="B545" i="15" s="1"/>
  <c r="B546" i="15" s="1"/>
  <c r="B547" i="15" s="1"/>
  <c r="B548" i="15" s="1"/>
  <c r="B268" i="15"/>
  <c r="B269" i="15" s="1"/>
  <c r="B160" i="16"/>
  <c r="B161" i="16" s="1"/>
  <c r="B162" i="16" s="1"/>
  <c r="B163" i="16" s="1"/>
  <c r="B1023" i="17"/>
  <c r="B1024" i="17" s="1"/>
  <c r="B1025" i="17" s="1"/>
  <c r="B349" i="15"/>
  <c r="B350" i="15" s="1"/>
  <c r="B563" i="15"/>
  <c r="B564" i="15" s="1"/>
  <c r="B565" i="15" s="1"/>
  <c r="B566" i="15" s="1"/>
  <c r="B567" i="15" s="1"/>
  <c r="B872" i="15"/>
  <c r="B873" i="15" s="1"/>
  <c r="B798" i="15"/>
  <c r="B682" i="15"/>
  <c r="B683" i="15" s="1"/>
  <c r="B786" i="16"/>
  <c r="B787" i="16" s="1"/>
  <c r="B788" i="16" s="1"/>
  <c r="B789" i="16" s="1"/>
  <c r="B790" i="16" s="1"/>
  <c r="B1385" i="14"/>
  <c r="B1386" i="14" s="1"/>
  <c r="B1387" i="14" s="1"/>
  <c r="B1388" i="14" s="1"/>
  <c r="B1389" i="14" s="1"/>
  <c r="B180" i="18"/>
  <c r="B138" i="11"/>
  <c r="B842" i="15"/>
  <c r="B843" i="15" s="1"/>
  <c r="B1102" i="16"/>
  <c r="B1103" i="16" s="1"/>
  <c r="B1104" i="16" s="1"/>
  <c r="B1105" i="16" s="1"/>
  <c r="B1106" i="16" s="1"/>
  <c r="B1107" i="16" s="1"/>
  <c r="B717" i="15"/>
  <c r="B718" i="15" s="1"/>
  <c r="B719" i="15" s="1"/>
  <c r="B720" i="15" s="1"/>
  <c r="B721" i="15" s="1"/>
  <c r="B183" i="11"/>
  <c r="B553" i="16"/>
  <c r="B574" i="14"/>
  <c r="B575" i="14" s="1"/>
  <c r="B576" i="14" s="1"/>
  <c r="B577" i="14" s="1"/>
  <c r="B578" i="14" s="1"/>
  <c r="B406" i="16"/>
  <c r="B407" i="16" s="1"/>
  <c r="B408" i="16" s="1"/>
  <c r="B409" i="16" s="1"/>
  <c r="B410" i="16" s="1"/>
  <c r="B411" i="16" s="1"/>
  <c r="B1127" i="17"/>
  <c r="B1131" i="16"/>
  <c r="B1132" i="16" s="1"/>
  <c r="B1133" i="16" s="1"/>
  <c r="B1134" i="16" s="1"/>
  <c r="B200" i="11"/>
  <c r="B201" i="11" s="1"/>
  <c r="B173" i="18"/>
  <c r="B456" i="14"/>
  <c r="B457" i="14" s="1"/>
  <c r="B458" i="14" s="1"/>
  <c r="B459" i="14" s="1"/>
  <c r="B460" i="14" s="1"/>
  <c r="B461" i="14" s="1"/>
  <c r="B322" i="16"/>
  <c r="B323" i="16" s="1"/>
  <c r="B324" i="16" s="1"/>
  <c r="B325" i="16" s="1"/>
  <c r="B326" i="16" s="1"/>
  <c r="AC87" i="18"/>
  <c r="C87" i="18" s="1"/>
  <c r="AC84" i="18"/>
  <c r="C84" i="18" s="1"/>
  <c r="B30" i="11"/>
  <c r="B8" i="11"/>
  <c r="AC734" i="18"/>
  <c r="B26" i="11"/>
  <c r="AC736" i="18"/>
  <c r="B21" i="11"/>
  <c r="AC733" i="18"/>
  <c r="C733" i="18" s="1"/>
  <c r="AC172" i="18"/>
  <c r="AC732" i="18"/>
  <c r="C732" i="18" s="1"/>
  <c r="B39" i="11"/>
  <c r="B19" i="11"/>
  <c r="B20" i="11" s="1"/>
  <c r="AC170" i="18"/>
  <c r="C170" i="18" s="1"/>
  <c r="B12" i="11"/>
  <c r="B13" i="11" s="1"/>
  <c r="B45" i="11"/>
  <c r="B33" i="11"/>
  <c r="B34" i="11" s="1"/>
  <c r="B24" i="11"/>
  <c r="B35" i="11"/>
  <c r="B36" i="11" s="1"/>
  <c r="B154" i="17"/>
  <c r="B25" i="11"/>
  <c r="B23" i="11"/>
  <c r="B16" i="11"/>
  <c r="B17" i="11" s="1"/>
  <c r="B44" i="11"/>
  <c r="B18" i="11"/>
  <c r="B11" i="11"/>
  <c r="B7" i="11"/>
  <c r="B197" i="14"/>
  <c r="B198" i="14" s="1"/>
  <c r="B199" i="14" s="1"/>
  <c r="B200" i="14" s="1"/>
  <c r="B201" i="14" s="1"/>
  <c r="B202" i="14" s="1"/>
  <c r="B203" i="14" s="1"/>
  <c r="B204" i="14" s="1"/>
  <c r="B15" i="11"/>
  <c r="B4" i="11"/>
  <c r="B3" i="11"/>
  <c r="B14" i="11"/>
  <c r="B148" i="17"/>
  <c r="B149" i="17" s="1"/>
  <c r="B150" i="17" s="1"/>
  <c r="B22" i="11"/>
  <c r="B27" i="11"/>
  <c r="B10" i="11"/>
  <c r="B31" i="11"/>
  <c r="B32" i="11" s="1"/>
  <c r="B40" i="11"/>
  <c r="B41" i="11" s="1"/>
  <c r="B37" i="11"/>
  <c r="B38" i="11" s="1"/>
  <c r="AC169" i="18"/>
  <c r="C169" i="18" s="1"/>
  <c r="B43" i="11"/>
  <c r="B42" i="11"/>
  <c r="B29" i="11"/>
  <c r="AC171" i="18"/>
  <c r="AC168" i="18"/>
  <c r="C168" i="18" s="1"/>
  <c r="AC288" i="18"/>
  <c r="C288" i="18" s="1"/>
  <c r="AC287" i="18"/>
  <c r="C287" i="18" s="1"/>
  <c r="AC286" i="18"/>
  <c r="C286" i="18" s="1"/>
  <c r="B136" i="16"/>
  <c r="B137" i="16" s="1"/>
  <c r="B138" i="16" s="1"/>
  <c r="B139" i="16" s="1"/>
  <c r="AC391" i="18"/>
  <c r="C391" i="18" s="1"/>
  <c r="AC392" i="18"/>
  <c r="C392" i="18" s="1"/>
  <c r="AC390" i="18"/>
  <c r="C390" i="18" s="1"/>
  <c r="B130" i="15"/>
  <c r="B172" i="14"/>
  <c r="B173" i="14" s="1"/>
  <c r="B174" i="14" s="1"/>
  <c r="B175" i="14" s="1"/>
  <c r="B176" i="14" s="1"/>
  <c r="B177" i="14" s="1"/>
  <c r="B178" i="14" s="1"/>
  <c r="B179" i="14" s="1"/>
  <c r="B60" i="18"/>
  <c r="AC666" i="18"/>
  <c r="C666" i="18" s="1"/>
  <c r="B153" i="17"/>
  <c r="B125" i="17"/>
  <c r="B126" i="17" s="1"/>
  <c r="B127" i="17" s="1"/>
  <c r="B128" i="17" s="1"/>
  <c r="B129" i="17" s="1"/>
  <c r="B130" i="17" s="1"/>
  <c r="B131" i="17" s="1"/>
  <c r="B132" i="17" s="1"/>
  <c r="AC67" i="18"/>
  <c r="C67" i="18" s="1"/>
  <c r="B213" i="14"/>
  <c r="B214" i="14" s="1"/>
  <c r="B215" i="14" s="1"/>
  <c r="B216" i="14" s="1"/>
  <c r="B217" i="14" s="1"/>
  <c r="B218" i="14" s="1"/>
  <c r="B219" i="14" s="1"/>
  <c r="B220" i="14" s="1"/>
  <c r="B166" i="14"/>
  <c r="B167" i="14" s="1"/>
  <c r="B168" i="14" s="1"/>
  <c r="B169" i="14" s="1"/>
  <c r="B170" i="14" s="1"/>
  <c r="B171" i="14" s="1"/>
  <c r="B155" i="16"/>
  <c r="B106" i="15"/>
  <c r="B107" i="15" s="1"/>
  <c r="B142" i="17"/>
  <c r="B143" i="17" s="1"/>
  <c r="B144" i="17" s="1"/>
  <c r="AC230" i="18"/>
  <c r="B230" i="18" s="1"/>
  <c r="AC229" i="18"/>
  <c r="C229" i="18" s="1"/>
  <c r="B152" i="17"/>
  <c r="B144" i="16"/>
  <c r="B145" i="16" s="1"/>
  <c r="B146" i="16" s="1"/>
  <c r="B147" i="16" s="1"/>
  <c r="B148" i="16" s="1"/>
  <c r="B129" i="15"/>
  <c r="B77" i="18"/>
  <c r="B123" i="15"/>
  <c r="B124" i="15" s="1"/>
  <c r="B125" i="15" s="1"/>
  <c r="B205" i="14"/>
  <c r="B206" i="14" s="1"/>
  <c r="B207" i="14" s="1"/>
  <c r="B208" i="14" s="1"/>
  <c r="B209" i="14" s="1"/>
  <c r="B210" i="14" s="1"/>
  <c r="B211" i="14" s="1"/>
  <c r="B212" i="14" s="1"/>
  <c r="B221" i="14"/>
  <c r="B222" i="14" s="1"/>
  <c r="B223" i="14" s="1"/>
  <c r="B224" i="14" s="1"/>
  <c r="B225" i="14" s="1"/>
  <c r="B226" i="14" s="1"/>
  <c r="B227" i="14" s="1"/>
  <c r="B228" i="14" s="1"/>
  <c r="B229" i="14" s="1"/>
  <c r="B128" i="15"/>
  <c r="B154" i="16"/>
  <c r="B71" i="18"/>
  <c r="B127" i="15"/>
  <c r="B151" i="17"/>
  <c r="AC69" i="18"/>
  <c r="B72" i="18"/>
  <c r="B126" i="15"/>
  <c r="AC100" i="18"/>
  <c r="C100" i="18" s="1"/>
  <c r="B74" i="18"/>
  <c r="B70" i="18"/>
  <c r="AC68" i="18"/>
  <c r="C68" i="18" s="1"/>
  <c r="B153" i="16"/>
  <c r="B181" i="14"/>
  <c r="B182" i="14" s="1"/>
  <c r="B183" i="14" s="1"/>
  <c r="B184" i="14" s="1"/>
  <c r="B185" i="14" s="1"/>
  <c r="B186" i="14" s="1"/>
  <c r="B187" i="14" s="1"/>
  <c r="B188" i="14"/>
  <c r="B189" i="14" s="1"/>
  <c r="B190" i="14" s="1"/>
  <c r="B191" i="14" s="1"/>
  <c r="B192" i="14" s="1"/>
  <c r="B193" i="14" s="1"/>
  <c r="B194" i="14" s="1"/>
  <c r="B195" i="14" s="1"/>
  <c r="B196" i="14" s="1"/>
  <c r="B66" i="18"/>
  <c r="AC66" i="18"/>
  <c r="C66" i="18" s="1"/>
  <c r="B117" i="15"/>
  <c r="B118" i="15" s="1"/>
  <c r="B119" i="15" s="1"/>
  <c r="B52" i="18"/>
  <c r="B152" i="14"/>
  <c r="B153" i="14" s="1"/>
  <c r="B154" i="14" s="1"/>
  <c r="B155" i="14" s="1"/>
  <c r="B156" i="14" s="1"/>
  <c r="B157" i="14" s="1"/>
  <c r="B158" i="14" s="1"/>
  <c r="B145" i="17"/>
  <c r="B146" i="17" s="1"/>
  <c r="B147" i="17" s="1"/>
  <c r="AC667" i="18"/>
  <c r="B111" i="15"/>
  <c r="B112" i="15" s="1"/>
  <c r="B113" i="15" s="1"/>
  <c r="B132" i="16"/>
  <c r="B133" i="16" s="1"/>
  <c r="B134" i="16" s="1"/>
  <c r="B135" i="16" s="1"/>
  <c r="AC665" i="18"/>
  <c r="C665" i="18" s="1"/>
  <c r="AC664" i="18"/>
  <c r="C664" i="18" s="1"/>
  <c r="B114" i="15"/>
  <c r="B115" i="15" s="1"/>
  <c r="B116" i="15" s="1"/>
  <c r="B120" i="15"/>
  <c r="B121" i="15" s="1"/>
  <c r="B122" i="15" s="1"/>
  <c r="B129" i="16"/>
  <c r="B130" i="16" s="1"/>
  <c r="B131" i="16" s="1"/>
  <c r="B56" i="18"/>
  <c r="AC46" i="18"/>
  <c r="C46" i="18" s="1"/>
  <c r="B124" i="16"/>
  <c r="B125" i="16" s="1"/>
  <c r="B126" i="16" s="1"/>
  <c r="B127" i="16" s="1"/>
  <c r="B139" i="17"/>
  <c r="B140" i="17" s="1"/>
  <c r="B141" i="17" s="1"/>
  <c r="B159" i="14"/>
  <c r="B160" i="14" s="1"/>
  <c r="B161" i="14" s="1"/>
  <c r="B162" i="14" s="1"/>
  <c r="B163" i="14" s="1"/>
  <c r="B164" i="14" s="1"/>
  <c r="B165" i="14" s="1"/>
  <c r="B136" i="17"/>
  <c r="B137" i="17" s="1"/>
  <c r="B138" i="17" s="1"/>
  <c r="B109" i="15"/>
  <c r="B110" i="15" s="1"/>
  <c r="B140" i="16"/>
  <c r="B141" i="16" s="1"/>
  <c r="B142" i="16" s="1"/>
  <c r="B143" i="16" s="1"/>
  <c r="B146" i="14"/>
  <c r="B147" i="14" s="1"/>
  <c r="B148" i="14" s="1"/>
  <c r="B149" i="14" s="1"/>
  <c r="B150" i="14" s="1"/>
  <c r="B151" i="14" s="1"/>
  <c r="B141" i="14"/>
  <c r="B142" i="14" s="1"/>
  <c r="B143" i="14" s="1"/>
  <c r="B144" i="14" s="1"/>
  <c r="B145" i="14" s="1"/>
  <c r="AC47" i="18"/>
  <c r="C47" i="18" s="1"/>
  <c r="B136" i="14"/>
  <c r="B137" i="14" s="1"/>
  <c r="B138" i="14" s="1"/>
  <c r="B139" i="14" s="1"/>
  <c r="B140" i="14" s="1"/>
  <c r="B133" i="17"/>
  <c r="B134" i="17" s="1"/>
  <c r="B135" i="17" s="1"/>
  <c r="B48" i="18"/>
  <c r="B50" i="18"/>
  <c r="B45" i="18"/>
  <c r="AC45" i="18"/>
  <c r="C45" i="18" s="1"/>
  <c r="AC384" i="18"/>
  <c r="C384" i="18" s="1"/>
  <c r="AC383" i="18"/>
  <c r="C383" i="18" s="1"/>
  <c r="AC634" i="18"/>
  <c r="C634" i="18" s="1"/>
  <c r="AC633" i="18"/>
  <c r="C633" i="18" s="1"/>
  <c r="B5" i="18"/>
  <c r="AC635" i="18"/>
  <c r="AC632" i="18"/>
  <c r="C632" i="18" s="1"/>
  <c r="B116" i="14"/>
  <c r="B117" i="14" s="1"/>
  <c r="B118" i="14" s="1"/>
  <c r="B119" i="14" s="1"/>
  <c r="B120" i="14" s="1"/>
  <c r="AC281" i="18"/>
  <c r="C281" i="18" s="1"/>
  <c r="AC119" i="18"/>
  <c r="AC207" i="18"/>
  <c r="AC578" i="18"/>
  <c r="C578" i="18" s="1"/>
  <c r="AC577" i="18"/>
  <c r="C577" i="18" s="1"/>
  <c r="AC30" i="18"/>
  <c r="C30" i="18" s="1"/>
  <c r="AC442" i="18"/>
  <c r="C442" i="18" s="1"/>
  <c r="B85" i="14"/>
  <c r="B86" i="14" s="1"/>
  <c r="B87" i="14" s="1"/>
  <c r="B88" i="14" s="1"/>
  <c r="B89" i="14" s="1"/>
  <c r="B90" i="14" s="1"/>
  <c r="AC609" i="18"/>
  <c r="C609" i="18" s="1"/>
  <c r="AC276" i="18"/>
  <c r="C276" i="18" s="1"/>
  <c r="B75" i="14"/>
  <c r="B76" i="14" s="1"/>
  <c r="B77" i="14" s="1"/>
  <c r="B78" i="14" s="1"/>
  <c r="B79" i="14" s="1"/>
  <c r="AC608" i="18"/>
  <c r="C608" i="18" s="1"/>
  <c r="AC332" i="18"/>
  <c r="C332" i="18" s="1"/>
  <c r="AC349" i="18"/>
  <c r="C349" i="18" s="1"/>
  <c r="AC333" i="18"/>
  <c r="AC331" i="18"/>
  <c r="C331" i="18" s="1"/>
  <c r="AC330" i="18"/>
  <c r="C330" i="18" s="1"/>
  <c r="B126" i="14"/>
  <c r="B127" i="14" s="1"/>
  <c r="B128" i="14" s="1"/>
  <c r="B129" i="14" s="1"/>
  <c r="B130" i="14" s="1"/>
  <c r="AC232" i="18"/>
  <c r="C232" i="18" s="1"/>
  <c r="AC443" i="18"/>
  <c r="AC227" i="18"/>
  <c r="C227" i="18" s="1"/>
  <c r="AC79" i="18"/>
  <c r="AC530" i="18"/>
  <c r="B121" i="14"/>
  <c r="B122" i="14" s="1"/>
  <c r="B123" i="14" s="1"/>
  <c r="B124" i="14" s="1"/>
  <c r="B125" i="14" s="1"/>
  <c r="B80" i="14"/>
  <c r="B81" i="14" s="1"/>
  <c r="B82" i="14" s="1"/>
  <c r="B83" i="14" s="1"/>
  <c r="B84" i="14" s="1"/>
  <c r="AC75" i="18"/>
  <c r="C75" i="18" s="1"/>
  <c r="AC463" i="18"/>
  <c r="AC307" i="18"/>
  <c r="C307" i="18" s="1"/>
  <c r="AC132" i="18"/>
  <c r="C132" i="18" s="1"/>
  <c r="AC368" i="18"/>
  <c r="C368" i="18" s="1"/>
  <c r="AC97" i="18"/>
  <c r="C97" i="18" s="1"/>
  <c r="AC427" i="18"/>
  <c r="C427" i="18" s="1"/>
  <c r="AC262" i="18"/>
  <c r="C262" i="18" s="1"/>
  <c r="AC429" i="18"/>
  <c r="C429" i="18" s="1"/>
  <c r="AC457" i="18"/>
  <c r="C457" i="18" s="1"/>
  <c r="AC144" i="18"/>
  <c r="C144" i="18" s="1"/>
  <c r="AC58" i="18"/>
  <c r="C58" i="18" s="1"/>
  <c r="AC565" i="18"/>
  <c r="C565" i="18" s="1"/>
  <c r="AC174" i="18"/>
  <c r="C174" i="18" s="1"/>
  <c r="AC350" i="18"/>
  <c r="AC280" i="18"/>
  <c r="C280" i="18" s="1"/>
  <c r="AC481" i="18"/>
  <c r="C481" i="18" s="1"/>
  <c r="AC662" i="18"/>
  <c r="AC63" i="18"/>
  <c r="AC719" i="18"/>
  <c r="C719" i="18" s="1"/>
  <c r="AC314" i="18"/>
  <c r="C314" i="18" s="1"/>
  <c r="AC348" i="18"/>
  <c r="C348" i="18" s="1"/>
  <c r="B91" i="14"/>
  <c r="B92" i="14" s="1"/>
  <c r="B93" i="14" s="1"/>
  <c r="B94" i="14" s="1"/>
  <c r="B95" i="14" s="1"/>
  <c r="AC626" i="18"/>
  <c r="C626" i="18" s="1"/>
  <c r="AC335" i="18"/>
  <c r="C335" i="18" s="1"/>
  <c r="AC108" i="18"/>
  <c r="C108" i="18" s="1"/>
  <c r="AC122" i="18"/>
  <c r="C122" i="18" s="1"/>
  <c r="AC113" i="18"/>
  <c r="C113" i="18" s="1"/>
  <c r="AC629" i="18"/>
  <c r="AC325" i="18"/>
  <c r="AC328" i="18"/>
  <c r="C328" i="18" s="1"/>
  <c r="AC82" i="18"/>
  <c r="C82" i="18" s="1"/>
  <c r="AC358" i="18"/>
  <c r="AC513" i="18"/>
  <c r="C513" i="18" s="1"/>
  <c r="AC566" i="18"/>
  <c r="AC371" i="18"/>
  <c r="C371" i="18" s="1"/>
  <c r="B131" i="14"/>
  <c r="B132" i="14" s="1"/>
  <c r="B133" i="14" s="1"/>
  <c r="B134" i="14" s="1"/>
  <c r="B135" i="14" s="1"/>
  <c r="AC260" i="18"/>
  <c r="AC295" i="18"/>
  <c r="AC343" i="18"/>
  <c r="C343" i="18" s="1"/>
  <c r="AC619" i="18"/>
  <c r="C619" i="18" s="1"/>
  <c r="AC90" i="18"/>
  <c r="C90" i="18" s="1"/>
  <c r="AC151" i="18"/>
  <c r="C151" i="18" s="1"/>
  <c r="AC162" i="18"/>
  <c r="AC482" i="18"/>
  <c r="C482" i="18" s="1"/>
  <c r="AC253" i="18"/>
  <c r="C253" i="18" s="1"/>
  <c r="AC708" i="18"/>
  <c r="C708" i="18" s="1"/>
  <c r="AC137" i="18"/>
  <c r="C137" i="18" s="1"/>
  <c r="AC239" i="18"/>
  <c r="C239" i="18" s="1"/>
  <c r="AC181" i="18"/>
  <c r="C181" i="18" s="1"/>
  <c r="AC484" i="18"/>
  <c r="C484" i="18" s="1"/>
  <c r="AC345" i="18"/>
  <c r="C345" i="18" s="1"/>
  <c r="AC600" i="18"/>
  <c r="AC598" i="18"/>
  <c r="C598" i="18" s="1"/>
  <c r="AC152" i="18"/>
  <c r="AC249" i="18"/>
  <c r="C249" i="18" s="1"/>
  <c r="AC268" i="18"/>
  <c r="C268" i="18" s="1"/>
  <c r="AC292" i="18"/>
  <c r="C292" i="18" s="1"/>
  <c r="AC235" i="18"/>
  <c r="C235" i="18" s="1"/>
  <c r="AC24" i="18"/>
  <c r="C24" i="18" s="1"/>
  <c r="AC265" i="18"/>
  <c r="AC694" i="18"/>
  <c r="AC237" i="18"/>
  <c r="C237" i="18" s="1"/>
  <c r="AC545" i="18"/>
  <c r="C545" i="18" s="1"/>
  <c r="AC542" i="18"/>
  <c r="C542" i="18" s="1"/>
  <c r="AC106" i="18"/>
  <c r="C106" i="18" s="1"/>
  <c r="AC408" i="18"/>
  <c r="AC300" i="18"/>
  <c r="AC594" i="18"/>
  <c r="C594" i="18" s="1"/>
  <c r="AC313" i="18"/>
  <c r="C313" i="18" s="1"/>
  <c r="AC184" i="18"/>
  <c r="C184" i="18" s="1"/>
  <c r="AC21" i="18"/>
  <c r="C21" i="18" s="1"/>
  <c r="AC681" i="18"/>
  <c r="C681" i="18" s="1"/>
  <c r="AC112" i="18"/>
  <c r="C112" i="18" s="1"/>
  <c r="AC550" i="18"/>
  <c r="C550" i="18" s="1"/>
  <c r="AC495" i="18"/>
  <c r="C495" i="18" s="1"/>
  <c r="AC271" i="18"/>
  <c r="C271" i="18" s="1"/>
  <c r="AC425" i="18"/>
  <c r="C425" i="18" s="1"/>
  <c r="AC43" i="18"/>
  <c r="C43" i="18" s="1"/>
  <c r="AC285" i="18"/>
  <c r="AC327" i="18"/>
  <c r="C327" i="18" s="1"/>
  <c r="AC360" i="18"/>
  <c r="C360" i="18" s="1"/>
  <c r="AC534" i="18"/>
  <c r="C534" i="18" s="1"/>
  <c r="AC220" i="18"/>
  <c r="AC364" i="18"/>
  <c r="C364" i="18" s="1"/>
  <c r="AC213" i="18"/>
  <c r="C213" i="18" s="1"/>
  <c r="AC282" i="18"/>
  <c r="AC187" i="18"/>
  <c r="C187" i="18" s="1"/>
  <c r="AC277" i="18"/>
  <c r="AC379" i="18"/>
  <c r="C379" i="18" s="1"/>
  <c r="AC146" i="18"/>
  <c r="C146" i="18" s="1"/>
  <c r="AC375" i="18"/>
  <c r="C375" i="18" s="1"/>
  <c r="AC572" i="18"/>
  <c r="C572" i="18" s="1"/>
  <c r="AC687" i="18"/>
  <c r="C687" i="18" s="1"/>
  <c r="AC243" i="18"/>
  <c r="C243" i="18" s="1"/>
  <c r="AC669" i="18"/>
  <c r="C669" i="18" s="1"/>
  <c r="AC317" i="18"/>
  <c r="C317" i="18" s="1"/>
  <c r="AC684" i="18"/>
  <c r="C684" i="18" s="1"/>
  <c r="AC211" i="18"/>
  <c r="AC188" i="18"/>
  <c r="C188" i="18" s="1"/>
  <c r="AC247" i="18"/>
  <c r="C247" i="18" s="1"/>
  <c r="AC117" i="18"/>
  <c r="C117" i="18" s="1"/>
  <c r="AC34" i="18"/>
  <c r="C34" i="18" s="1"/>
  <c r="AC329" i="18"/>
  <c r="AC324" i="18"/>
  <c r="C324" i="18" s="1"/>
  <c r="AC310" i="18"/>
  <c r="C310" i="18" s="1"/>
  <c r="AC506" i="18"/>
  <c r="C506" i="18" s="1"/>
  <c r="AC346" i="18"/>
  <c r="C346" i="18" s="1"/>
  <c r="AC693" i="18"/>
  <c r="C693" i="18" s="1"/>
  <c r="AC308" i="18"/>
  <c r="AC179" i="18"/>
  <c r="C179" i="18" s="1"/>
  <c r="AC535" i="18"/>
  <c r="AC275" i="18"/>
  <c r="C275" i="18" s="1"/>
  <c r="AC124" i="18"/>
  <c r="C124" i="18" s="1"/>
  <c r="AC143" i="18"/>
  <c r="C143" i="18" s="1"/>
  <c r="AC574" i="18"/>
  <c r="C574" i="18" s="1"/>
  <c r="AC116" i="18"/>
  <c r="C116" i="18" s="1"/>
  <c r="AC62" i="18"/>
  <c r="C62" i="18" s="1"/>
  <c r="AC264" i="18"/>
  <c r="AC49" i="18"/>
  <c r="C49" i="18" s="1"/>
  <c r="AC623" i="18"/>
  <c r="C623" i="18" s="1"/>
  <c r="AC621" i="18"/>
  <c r="C621" i="18" s="1"/>
  <c r="AC40" i="18"/>
  <c r="C40" i="18" s="1"/>
  <c r="AC605" i="18"/>
  <c r="C605" i="18" s="1"/>
  <c r="AC415" i="18"/>
  <c r="C415" i="18" s="1"/>
  <c r="AC382" i="18"/>
  <c r="C382" i="18" s="1"/>
  <c r="AC273" i="18"/>
  <c r="AC498" i="18"/>
  <c r="AC363" i="18"/>
  <c r="C363" i="18" s="1"/>
  <c r="AC178" i="18"/>
  <c r="C178" i="18" s="1"/>
  <c r="AC537" i="18"/>
  <c r="C537" i="18" s="1"/>
  <c r="AC476" i="18"/>
  <c r="C476" i="18" s="1"/>
  <c r="AC462" i="18"/>
  <c r="C462" i="18" s="1"/>
  <c r="AC299" i="18"/>
  <c r="C299" i="18" s="1"/>
  <c r="AC320" i="18"/>
  <c r="C320" i="18" s="1"/>
  <c r="AC638" i="18"/>
  <c r="C638" i="18" s="1"/>
  <c r="AC410" i="18"/>
  <c r="C410" i="18" s="1"/>
  <c r="AC461" i="18"/>
  <c r="C461" i="18" s="1"/>
  <c r="AC149" i="18"/>
  <c r="C149" i="18" s="1"/>
  <c r="AC726" i="18"/>
  <c r="C726" i="18" s="1"/>
  <c r="AC356" i="18"/>
  <c r="C356" i="18" s="1"/>
  <c r="AC570" i="18"/>
  <c r="C570" i="18" s="1"/>
  <c r="AC696" i="18"/>
  <c r="C696" i="18" s="1"/>
  <c r="AC460" i="18"/>
  <c r="C460" i="18" s="1"/>
  <c r="AC456" i="18"/>
  <c r="C456" i="18" s="1"/>
  <c r="AC682" i="18"/>
  <c r="C682" i="18" s="1"/>
  <c r="AC272" i="18"/>
  <c r="C272" i="18" s="1"/>
  <c r="AC83" i="18"/>
  <c r="AC637" i="18"/>
  <c r="C637" i="18" s="1"/>
  <c r="AC138" i="18"/>
  <c r="C138" i="18" s="1"/>
  <c r="AC136" i="18"/>
  <c r="C136" i="18" s="1"/>
  <c r="AC177" i="18"/>
  <c r="C177" i="18" s="1"/>
  <c r="AC616" i="18"/>
  <c r="C616" i="18" s="1"/>
  <c r="AC709" i="18"/>
  <c r="C709" i="18" s="1"/>
  <c r="AC244" i="18"/>
  <c r="C244" i="18" s="1"/>
  <c r="AC527" i="18"/>
  <c r="C527" i="18" s="1"/>
  <c r="AC102" i="18"/>
  <c r="C102" i="18" s="1"/>
  <c r="AC216" i="18"/>
  <c r="C216" i="18" s="1"/>
  <c r="AC521" i="18"/>
  <c r="C521" i="18" s="1"/>
  <c r="AC502" i="18"/>
  <c r="C502" i="18" s="1"/>
  <c r="AC731" i="18"/>
  <c r="C731" i="18" s="1"/>
  <c r="AC433" i="18"/>
  <c r="C433" i="18" s="1"/>
  <c r="AC603" i="18"/>
  <c r="C603" i="18" s="1"/>
  <c r="AC318" i="18"/>
  <c r="B31" i="18"/>
  <c r="AC31" i="18"/>
  <c r="C31" i="18" s="1"/>
  <c r="AC357" i="18"/>
  <c r="C357" i="18" s="1"/>
  <c r="AC26" i="18"/>
  <c r="C26" i="18" s="1"/>
  <c r="AC604" i="18"/>
  <c r="C604" i="18" s="1"/>
  <c r="AC267" i="18"/>
  <c r="C267" i="18" s="1"/>
  <c r="AC568" i="18"/>
  <c r="C568" i="18" s="1"/>
  <c r="AC593" i="18"/>
  <c r="C593" i="18" s="1"/>
  <c r="AC714" i="18"/>
  <c r="C714" i="18" s="1"/>
  <c r="AC586" i="18"/>
  <c r="C586" i="18" s="1"/>
  <c r="AC284" i="18"/>
  <c r="C284" i="18" s="1"/>
  <c r="AC283" i="18"/>
  <c r="C283" i="18" s="1"/>
  <c r="AC342" i="18"/>
  <c r="C342" i="18" s="1"/>
  <c r="AC298" i="18"/>
  <c r="C298" i="18" s="1"/>
  <c r="AC351" i="18"/>
  <c r="C351" i="18" s="1"/>
  <c r="AC477" i="18"/>
  <c r="C477" i="18" s="1"/>
  <c r="AC160" i="18"/>
  <c r="C160" i="18" s="1"/>
  <c r="AC290" i="18"/>
  <c r="C290" i="18" s="1"/>
  <c r="AC289" i="18"/>
  <c r="C289" i="18" s="1"/>
  <c r="AC680" i="18"/>
  <c r="C680" i="18" s="1"/>
  <c r="AC618" i="18"/>
  <c r="C618" i="18" s="1"/>
  <c r="AC121" i="18"/>
  <c r="C121" i="18" s="1"/>
  <c r="AC120" i="18"/>
  <c r="C120" i="18" s="1"/>
  <c r="AC236" i="18"/>
  <c r="C236" i="18" s="1"/>
  <c r="AC713" i="18"/>
  <c r="C713" i="18" s="1"/>
  <c r="AC411" i="18"/>
  <c r="C411" i="18" s="1"/>
  <c r="AC57" i="18"/>
  <c r="C57" i="18" s="1"/>
  <c r="AC73" i="18"/>
  <c r="C73" i="18" s="1"/>
  <c r="AC421" i="18"/>
  <c r="C421" i="18" s="1"/>
  <c r="AC529" i="18"/>
  <c r="C529" i="18" s="1"/>
  <c r="AC707" i="18"/>
  <c r="C707" i="18" s="1"/>
  <c r="AC587" i="18"/>
  <c r="C587" i="18" s="1"/>
  <c r="AC226" i="18"/>
  <c r="C226" i="18" s="1"/>
  <c r="AC718" i="18"/>
  <c r="C718" i="18" s="1"/>
  <c r="AC140" i="18"/>
  <c r="C140" i="18" s="1"/>
  <c r="AC258" i="18"/>
  <c r="C258" i="18" s="1"/>
  <c r="C259" i="18" s="1"/>
  <c r="AC322" i="18"/>
  <c r="C322" i="18" s="1"/>
  <c r="AC389" i="18"/>
  <c r="C389" i="18" s="1"/>
  <c r="AC602" i="18"/>
  <c r="C602" i="18" s="1"/>
  <c r="AC385" i="18"/>
  <c r="C385" i="18" s="1"/>
  <c r="AC624" i="18"/>
  <c r="C624" i="18" s="1"/>
  <c r="AC595" i="18"/>
  <c r="C595" i="18" s="1"/>
  <c r="AC72" i="18"/>
  <c r="C72" i="18" s="1"/>
  <c r="AC407" i="18"/>
  <c r="C407" i="18" s="1"/>
  <c r="AC617" i="18"/>
  <c r="C617" i="18" s="1"/>
  <c r="AC582" i="18"/>
  <c r="C582" i="18" s="1"/>
  <c r="AC409" i="18"/>
  <c r="C409" i="18" s="1"/>
  <c r="AC467" i="18"/>
  <c r="C467" i="18" s="1"/>
  <c r="AC661" i="18"/>
  <c r="C661" i="18" s="1"/>
  <c r="AC496" i="18"/>
  <c r="C496" i="18" s="1"/>
  <c r="AC611" i="18"/>
  <c r="C611" i="18" s="1"/>
  <c r="AC311" i="18"/>
  <c r="C311" i="18" s="1"/>
  <c r="AC704" i="18"/>
  <c r="C704" i="18" s="1"/>
  <c r="AC504" i="18"/>
  <c r="C504" i="18" s="1"/>
  <c r="AC647" i="18"/>
  <c r="C647" i="18" s="1"/>
  <c r="AC580" i="18"/>
  <c r="C580" i="18" s="1"/>
  <c r="AC445" i="18"/>
  <c r="C445" i="18" s="1"/>
  <c r="AC699" i="18"/>
  <c r="C699" i="18" s="1"/>
  <c r="AC499" i="18"/>
  <c r="C499" i="18" s="1"/>
  <c r="AC274" i="18"/>
  <c r="C274" i="18" s="1"/>
  <c r="AC44" i="18"/>
  <c r="AC416" i="18"/>
  <c r="C416" i="18" s="1"/>
  <c r="AC642" i="18"/>
  <c r="C642" i="18" s="1"/>
  <c r="AC590" i="18"/>
  <c r="C590" i="18" s="1"/>
  <c r="AC441" i="18"/>
  <c r="C441" i="18" s="1"/>
  <c r="AC548" i="18"/>
  <c r="C548" i="18" s="1"/>
  <c r="AC424" i="18"/>
  <c r="C424" i="18" s="1"/>
  <c r="AC107" i="18"/>
  <c r="C107" i="18" s="1"/>
  <c r="AC728" i="18"/>
  <c r="C728" i="18" s="1"/>
  <c r="AC583" i="18"/>
  <c r="C583" i="18" s="1"/>
  <c r="AC71" i="18"/>
  <c r="C71" i="18" s="1"/>
  <c r="AC89" i="18"/>
  <c r="C89" i="18" s="1"/>
  <c r="AC20" i="18"/>
  <c r="AC674" i="18"/>
  <c r="C674" i="18" s="1"/>
  <c r="AC440" i="18"/>
  <c r="C440" i="18" s="1"/>
  <c r="AC155" i="18"/>
  <c r="C155" i="18" s="1"/>
  <c r="AC405" i="18"/>
  <c r="C405" i="18" s="1"/>
  <c r="AC503" i="18"/>
  <c r="C503" i="18" s="1"/>
  <c r="AC254" i="18"/>
  <c r="C254" i="18" s="1"/>
  <c r="AC319" i="18"/>
  <c r="C319" i="18" s="1"/>
  <c r="AC355" i="18"/>
  <c r="C355" i="18" s="1"/>
  <c r="AC131" i="18"/>
  <c r="C131" i="18" s="1"/>
  <c r="AC78" i="18"/>
  <c r="C78" i="18" s="1"/>
  <c r="AC673" i="18"/>
  <c r="C673" i="18" s="1"/>
  <c r="AC114" i="18"/>
  <c r="C114" i="18" s="1"/>
  <c r="AC321" i="18"/>
  <c r="C321" i="18" s="1"/>
  <c r="AC522" i="18"/>
  <c r="AC712" i="18"/>
  <c r="C712" i="18" s="1"/>
  <c r="AC646" i="18"/>
  <c r="C646" i="18" s="1"/>
  <c r="AC303" i="18"/>
  <c r="C303" i="18" s="1"/>
  <c r="AC569" i="18"/>
  <c r="C569" i="18" s="1"/>
  <c r="B18" i="18"/>
  <c r="AC18" i="18"/>
  <c r="C18" i="18" s="1"/>
  <c r="AC469" i="18"/>
  <c r="C469" i="18" s="1"/>
  <c r="AC161" i="18"/>
  <c r="C161" i="18" s="1"/>
  <c r="AC639" i="18"/>
  <c r="C639" i="18" s="1"/>
  <c r="AC622" i="18"/>
  <c r="C622" i="18" s="1"/>
  <c r="AC233" i="18"/>
  <c r="C233" i="18" s="1"/>
  <c r="AC692" i="18"/>
  <c r="C692" i="18" s="1"/>
  <c r="AC725" i="18"/>
  <c r="C725" i="18" s="1"/>
  <c r="AC189" i="18"/>
  <c r="C189" i="18" s="1"/>
  <c r="AC251" i="18"/>
  <c r="C251" i="18" s="1"/>
  <c r="AC546" i="18"/>
  <c r="C546" i="18" s="1"/>
  <c r="AC492" i="18"/>
  <c r="C492" i="18" s="1"/>
  <c r="AC380" i="18"/>
  <c r="C380" i="18" s="1"/>
  <c r="AC613" i="18"/>
  <c r="C613" i="18" s="1"/>
  <c r="AC444" i="18"/>
  <c r="C444" i="18" s="1"/>
  <c r="AC92" i="18"/>
  <c r="C92" i="18" s="1"/>
  <c r="AC150" i="18"/>
  <c r="C150" i="18" s="1"/>
  <c r="B6" i="18"/>
  <c r="AC11" i="18"/>
  <c r="C11" i="18" s="1"/>
  <c r="B11" i="18"/>
  <c r="AC261" i="18"/>
  <c r="C261" i="18" s="1"/>
  <c r="AC167" i="18"/>
  <c r="C167" i="18" s="1"/>
  <c r="AC485" i="18"/>
  <c r="AC269" i="18"/>
  <c r="AC448" i="18"/>
  <c r="C448" i="18" s="1"/>
  <c r="AC683" i="18"/>
  <c r="C683" i="18" s="1"/>
  <c r="AC65" i="18"/>
  <c r="AC544" i="18"/>
  <c r="C544" i="18" s="1"/>
  <c r="AC186" i="18"/>
  <c r="C186" i="18" s="1"/>
  <c r="AC519" i="18"/>
  <c r="C519" i="18" s="1"/>
  <c r="AC400" i="18"/>
  <c r="C400" i="18" s="1"/>
  <c r="AC730" i="18"/>
  <c r="C730" i="18" s="1"/>
  <c r="AC450" i="18"/>
  <c r="C450" i="18" s="1"/>
  <c r="AC127" i="18"/>
  <c r="C127" i="18" s="1"/>
  <c r="AC437" i="18"/>
  <c r="C437" i="18" s="1"/>
  <c r="AC88" i="18"/>
  <c r="C88" i="18" s="1"/>
  <c r="B7" i="18"/>
  <c r="AC7" i="18"/>
  <c r="C7" i="18" s="1"/>
  <c r="AC688" i="18"/>
  <c r="C688" i="18" s="1"/>
  <c r="AC653" i="18"/>
  <c r="C653" i="18" s="1"/>
  <c r="AC248" i="18"/>
  <c r="C248" i="18" s="1"/>
  <c r="AC158" i="18"/>
  <c r="C158" i="18" s="1"/>
  <c r="AC459" i="18"/>
  <c r="C459" i="18" s="1"/>
  <c r="AC164" i="18"/>
  <c r="C164" i="18" s="1"/>
  <c r="AC493" i="18"/>
  <c r="C493" i="18" s="1"/>
  <c r="AC479" i="18"/>
  <c r="C479" i="18" s="1"/>
  <c r="AC305" i="18"/>
  <c r="C305" i="18" s="1"/>
  <c r="AC524" i="18"/>
  <c r="C524" i="18" s="1"/>
  <c r="AC59" i="18"/>
  <c r="AC340" i="18"/>
  <c r="C340" i="18" s="1"/>
  <c r="AC147" i="18"/>
  <c r="C147" i="18" s="1"/>
  <c r="AC656" i="18"/>
  <c r="C656" i="18" s="1"/>
  <c r="AC263" i="18"/>
  <c r="C263" i="18" s="1"/>
  <c r="AC98" i="18"/>
  <c r="C98" i="18" s="1"/>
  <c r="AC38" i="18"/>
  <c r="C38" i="18" s="1"/>
  <c r="AC37" i="18"/>
  <c r="C37" i="18" s="1"/>
  <c r="B37" i="18"/>
  <c r="AC99" i="18"/>
  <c r="C99" i="18" s="1"/>
  <c r="AC547" i="18"/>
  <c r="C547" i="18" s="1"/>
  <c r="AC396" i="18"/>
  <c r="C396" i="18" s="1"/>
  <c r="AC686" i="18"/>
  <c r="C686" i="18" s="1"/>
  <c r="AC145" i="18"/>
  <c r="C145" i="18" s="1"/>
  <c r="AC234" i="18"/>
  <c r="C234" i="18" s="1"/>
  <c r="AC640" i="18"/>
  <c r="C640" i="18" s="1"/>
  <c r="AC722" i="18"/>
  <c r="C722" i="18" s="1"/>
  <c r="AC142" i="18"/>
  <c r="C142" i="18" s="1"/>
  <c r="AC153" i="18"/>
  <c r="C153" i="18" s="1"/>
  <c r="AC270" i="18"/>
  <c r="C270" i="18" s="1"/>
  <c r="AC449" i="18"/>
  <c r="C449" i="18" s="1"/>
  <c r="AC218" i="18"/>
  <c r="C218" i="18" s="1"/>
  <c r="AC48" i="18"/>
  <c r="C48" i="18" s="1"/>
  <c r="AC365" i="18"/>
  <c r="C365" i="18" s="1"/>
  <c r="AC596" i="18"/>
  <c r="C596" i="18" s="1"/>
  <c r="AC404" i="18"/>
  <c r="C404" i="18" s="1"/>
  <c r="AC301" i="18"/>
  <c r="C301" i="18" s="1"/>
  <c r="AC658" i="18"/>
  <c r="C658" i="18" s="1"/>
  <c r="AC402" i="18"/>
  <c r="C402" i="18" s="1"/>
  <c r="AC655" i="18"/>
  <c r="C655" i="18" s="1"/>
  <c r="AC419" i="18"/>
  <c r="C419" i="18" s="1"/>
  <c r="AC559" i="18"/>
  <c r="C559" i="18" s="1"/>
  <c r="AC95" i="18"/>
  <c r="C95" i="18" s="1"/>
  <c r="AC555" i="18"/>
  <c r="C555" i="18" s="1"/>
  <c r="AC387" i="18"/>
  <c r="C387" i="18" s="1"/>
  <c r="AC256" i="18"/>
  <c r="C256" i="18" s="1"/>
  <c r="AC523" i="18"/>
  <c r="C523" i="18" s="1"/>
  <c r="AC118" i="18"/>
  <c r="C118" i="18" s="1"/>
  <c r="AC423" i="18"/>
  <c r="C423" i="18" s="1"/>
  <c r="AC206" i="18"/>
  <c r="C206" i="18" s="1"/>
  <c r="AC362" i="18"/>
  <c r="C362" i="18" s="1"/>
  <c r="AC526" i="18"/>
  <c r="C526" i="18" s="1"/>
  <c r="AC198" i="18"/>
  <c r="C198" i="18" s="1"/>
  <c r="AC636" i="18"/>
  <c r="C636" i="18" s="1"/>
  <c r="AC19" i="18"/>
  <c r="C19" i="18" s="1"/>
  <c r="AC560" i="18"/>
  <c r="C560" i="18" s="1"/>
  <c r="AC412" i="18"/>
  <c r="C412" i="18" s="1"/>
  <c r="AC238" i="18"/>
  <c r="C238" i="18" s="1"/>
  <c r="AC76" i="18"/>
  <c r="AC369" i="18"/>
  <c r="C369" i="18" s="1"/>
  <c r="AC695" i="18"/>
  <c r="C695" i="18" s="1"/>
  <c r="AC573" i="18"/>
  <c r="C573" i="18" s="1"/>
  <c r="AC723" i="18"/>
  <c r="C723" i="18" s="1"/>
  <c r="AC133" i="18"/>
  <c r="C133" i="18" s="1"/>
  <c r="AC377" i="18"/>
  <c r="C377" i="18" s="1"/>
  <c r="AC585" i="18"/>
  <c r="C585" i="18" s="1"/>
  <c r="AC517" i="18"/>
  <c r="C517" i="18" s="1"/>
  <c r="AC205" i="18"/>
  <c r="C205" i="18" s="1"/>
  <c r="AC199" i="18"/>
  <c r="C199" i="18" s="1"/>
  <c r="AC576" i="18"/>
  <c r="AC512" i="18"/>
  <c r="C512" i="18" s="1"/>
  <c r="AC670" i="18"/>
  <c r="C670" i="18" s="1"/>
  <c r="AC126" i="18"/>
  <c r="C126" i="18" s="1"/>
  <c r="AC430" i="18"/>
  <c r="C430" i="18" s="1"/>
  <c r="AC648" i="18"/>
  <c r="C648" i="18" s="1"/>
  <c r="AC571" i="18"/>
  <c r="C571" i="18" s="1"/>
  <c r="AC472" i="18"/>
  <c r="C472" i="18" s="1"/>
  <c r="AC196" i="18"/>
  <c r="C196" i="18" s="1"/>
  <c r="AC516" i="18"/>
  <c r="C516" i="18" s="1"/>
  <c r="AC293" i="18"/>
  <c r="C293" i="18" s="1"/>
  <c r="AC52" i="18"/>
  <c r="C52" i="18" s="1"/>
  <c r="AC563" i="18"/>
  <c r="C563" i="18" s="1"/>
  <c r="AC702" i="18"/>
  <c r="C702" i="18" s="1"/>
  <c r="AC103" i="18"/>
  <c r="C103" i="18" s="1"/>
  <c r="AC470" i="18"/>
  <c r="C470" i="18" s="1"/>
  <c r="AC406" i="18"/>
  <c r="C406" i="18" s="1"/>
  <c r="AC454" i="18"/>
  <c r="C454" i="18" s="1"/>
  <c r="AC551" i="18"/>
  <c r="AC159" i="18"/>
  <c r="C159" i="18" s="1"/>
  <c r="AC399" i="18"/>
  <c r="C399" i="18" s="1"/>
  <c r="AC489" i="18"/>
  <c r="C489" i="18" s="1"/>
  <c r="B39" i="18"/>
  <c r="AC39" i="18"/>
  <c r="C39" i="18" s="1"/>
  <c r="AC53" i="18"/>
  <c r="C53" i="18" s="1"/>
  <c r="AC397" i="18"/>
  <c r="C397" i="18" s="1"/>
  <c r="AC210" i="18"/>
  <c r="C210" i="18" s="1"/>
  <c r="AC588" i="18"/>
  <c r="C588" i="18" s="1"/>
  <c r="AC297" i="18"/>
  <c r="C297" i="18" s="1"/>
  <c r="AC689" i="18"/>
  <c r="C689" i="18" s="1"/>
  <c r="AC94" i="18"/>
  <c r="C94" i="18" s="1"/>
  <c r="AC55" i="18"/>
  <c r="AC231" i="18"/>
  <c r="C231" i="18" s="1"/>
  <c r="AC631" i="18"/>
  <c r="C631" i="18" s="1"/>
  <c r="AC395" i="18"/>
  <c r="C395" i="18" s="1"/>
  <c r="AC435" i="18"/>
  <c r="C435" i="18" s="1"/>
  <c r="AC554" i="18"/>
  <c r="C554" i="18" s="1"/>
  <c r="AC478" i="18"/>
  <c r="C478" i="18" s="1"/>
  <c r="AC54" i="18"/>
  <c r="C54" i="18" s="1"/>
  <c r="AC101" i="18"/>
  <c r="C101" i="18" s="1"/>
  <c r="AC347" i="18"/>
  <c r="AC257" i="18"/>
  <c r="C257" i="18" s="1"/>
  <c r="AC228" i="18"/>
  <c r="C228" i="18" s="1"/>
  <c r="AC401" i="18"/>
  <c r="C401" i="18" s="1"/>
  <c r="AC352" i="18"/>
  <c r="C352" i="18" s="1"/>
  <c r="AC599" i="18"/>
  <c r="C599" i="18" s="1"/>
  <c r="AC483" i="18"/>
  <c r="C483" i="18" s="1"/>
  <c r="AC388" i="18"/>
  <c r="C388" i="18" s="1"/>
  <c r="AC428" i="18"/>
  <c r="C428" i="18" s="1"/>
  <c r="AC212" i="18"/>
  <c r="C212" i="18" s="1"/>
  <c r="AC557" i="18"/>
  <c r="C557" i="18" s="1"/>
  <c r="AC240" i="18"/>
  <c r="C240" i="18" s="1"/>
  <c r="AC337" i="18"/>
  <c r="C337" i="18" s="1"/>
  <c r="AC175" i="18"/>
  <c r="C175" i="18" s="1"/>
  <c r="AC61" i="18"/>
  <c r="C61" i="18" s="1"/>
  <c r="AC659" i="18"/>
  <c r="C659" i="18" s="1"/>
  <c r="AC386" i="18"/>
  <c r="C386" i="18" s="1"/>
  <c r="AC191" i="18"/>
  <c r="C191" i="18" s="1"/>
  <c r="AC27" i="18"/>
  <c r="C27" i="18" s="1"/>
  <c r="B27" i="18"/>
  <c r="AC464" i="18"/>
  <c r="C464" i="18" s="1"/>
  <c r="AC203" i="18"/>
  <c r="C203" i="18" s="1"/>
  <c r="AC515" i="18"/>
  <c r="C515" i="18" s="1"/>
  <c r="AC591" i="18"/>
  <c r="C591" i="18" s="1"/>
  <c r="AC531" i="18"/>
  <c r="C531" i="18" s="1"/>
  <c r="AC246" i="18"/>
  <c r="C246" i="18" s="1"/>
  <c r="AC710" i="18"/>
  <c r="C710" i="18" s="1"/>
  <c r="AC432" i="18"/>
  <c r="C432" i="18" s="1"/>
  <c r="AC81" i="18"/>
  <c r="AC80" i="18"/>
  <c r="C80" i="18" s="1"/>
  <c r="AC394" i="18"/>
  <c r="C394" i="18" s="1"/>
  <c r="AC453" i="18"/>
  <c r="C453" i="18" s="1"/>
  <c r="AC677" i="18"/>
  <c r="C677" i="18" s="1"/>
  <c r="AC615" i="18"/>
  <c r="C615" i="18" s="1"/>
  <c r="AC110" i="18"/>
  <c r="C110" i="18" s="1"/>
  <c r="AC156" i="18"/>
  <c r="C156" i="18" s="1"/>
  <c r="AC552" i="18"/>
  <c r="C552" i="18" s="1"/>
  <c r="AC185" i="18"/>
  <c r="C185" i="18" s="1"/>
  <c r="AC612" i="18"/>
  <c r="C612" i="18" s="1"/>
  <c r="AC306" i="18"/>
  <c r="C306" i="18" s="1"/>
  <c r="AC705" i="18"/>
  <c r="C705" i="18" s="1"/>
  <c r="AC223" i="18"/>
  <c r="C223" i="18" s="1"/>
  <c r="AC157" i="18"/>
  <c r="C157" i="18" s="1"/>
  <c r="AC381" i="18"/>
  <c r="C381" i="18" s="1"/>
  <c r="AC703" i="18"/>
  <c r="C703" i="18" s="1"/>
  <c r="B42" i="18"/>
  <c r="AC42" i="18"/>
  <c r="C42" i="18" s="1"/>
  <c r="AC393" i="18"/>
  <c r="C393" i="18" s="1"/>
  <c r="AC536" i="18"/>
  <c r="C536" i="18" s="1"/>
  <c r="AC592" i="18"/>
  <c r="C592" i="18" s="1"/>
  <c r="AC215" i="18"/>
  <c r="C215" i="18" s="1"/>
  <c r="AC601" i="18"/>
  <c r="C601" i="18" s="1"/>
  <c r="AC209" i="18"/>
  <c r="AC208" i="18"/>
  <c r="C208" i="18" s="1"/>
  <c r="AC23" i="18"/>
  <c r="C23" i="18" s="1"/>
  <c r="B23" i="18"/>
  <c r="AC291" i="18"/>
  <c r="C291" i="18" s="1"/>
  <c r="AC74" i="18"/>
  <c r="C74" i="18" s="1"/>
  <c r="AC166" i="18"/>
  <c r="C166" i="18" s="1"/>
  <c r="AC431" i="18"/>
  <c r="C431" i="18" s="1"/>
  <c r="AC579" i="18"/>
  <c r="C579" i="18" s="1"/>
  <c r="AC128" i="18"/>
  <c r="C128" i="18" s="1"/>
  <c r="AC367" i="18"/>
  <c r="C367" i="18" s="1"/>
  <c r="AC28" i="18"/>
  <c r="C28" i="18" s="1"/>
  <c r="AC528" i="18"/>
  <c r="C528" i="18" s="1"/>
  <c r="AC671" i="18"/>
  <c r="C671" i="18" s="1"/>
  <c r="AC255" i="18"/>
  <c r="C255" i="18" s="1"/>
  <c r="AC312" i="18"/>
  <c r="C312" i="18" s="1"/>
  <c r="AC309" i="18"/>
  <c r="C309" i="18" s="1"/>
  <c r="AC589" i="18"/>
  <c r="AC302" i="18"/>
  <c r="C302" i="18" s="1"/>
  <c r="AC697" i="18"/>
  <c r="C697" i="18" s="1"/>
  <c r="AC250" i="18"/>
  <c r="C250" i="18" s="1"/>
  <c r="AC374" i="18"/>
  <c r="C374" i="18" s="1"/>
  <c r="AC539" i="18"/>
  <c r="C539" i="18" s="1"/>
  <c r="AC353" i="18"/>
  <c r="C353" i="18" s="1"/>
  <c r="AC35" i="18"/>
  <c r="C35" i="18" s="1"/>
  <c r="AC279" i="18"/>
  <c r="C279" i="18" s="1"/>
  <c r="AC278" i="18"/>
  <c r="C278" i="18" s="1"/>
  <c r="AC123" i="18"/>
  <c r="C123" i="18" s="1"/>
  <c r="AC163" i="18"/>
  <c r="C163" i="18" s="1"/>
  <c r="AC628" i="18"/>
  <c r="C628" i="18" s="1"/>
  <c r="C629" i="18" s="1"/>
  <c r="AC241" i="18"/>
  <c r="C241" i="18" s="1"/>
  <c r="AC451" i="18"/>
  <c r="C451" i="18" s="1"/>
  <c r="AC334" i="18"/>
  <c r="C334" i="18" s="1"/>
  <c r="AC115" i="18"/>
  <c r="C115" i="18" s="1"/>
  <c r="AC627" i="18"/>
  <c r="C627" i="18" s="1"/>
  <c r="AC543" i="18"/>
  <c r="C543" i="18" s="1"/>
  <c r="AC336" i="18"/>
  <c r="C336" i="18" s="1"/>
  <c r="AC724" i="18"/>
  <c r="C724" i="18" s="1"/>
  <c r="AC610" i="18"/>
  <c r="C610" i="18" s="1"/>
  <c r="AC130" i="18"/>
  <c r="C130" i="18" s="1"/>
  <c r="AC715" i="18"/>
  <c r="C715" i="18" s="1"/>
  <c r="AC641" i="18"/>
  <c r="C641" i="18" s="1"/>
  <c r="AC109" i="18"/>
  <c r="C109" i="18" s="1"/>
  <c r="AC465" i="18"/>
  <c r="C465" i="18" s="1"/>
  <c r="AC222" i="18"/>
  <c r="C222" i="18" s="1"/>
  <c r="AC672" i="18"/>
  <c r="C672" i="18" s="1"/>
  <c r="AC315" i="18"/>
  <c r="C315" i="18" s="1"/>
  <c r="AC497" i="18"/>
  <c r="C497" i="18" s="1"/>
  <c r="AC64" i="18"/>
  <c r="C64" i="18" s="1"/>
  <c r="AC190" i="18"/>
  <c r="C190" i="18" s="1"/>
  <c r="AC474" i="18"/>
  <c r="C474" i="18" s="1"/>
  <c r="AC663" i="18"/>
  <c r="C663" i="18" s="1"/>
  <c r="AC111" i="18"/>
  <c r="C111" i="18" s="1"/>
  <c r="AC176" i="18"/>
  <c r="C176" i="18" s="1"/>
  <c r="AC217" i="18"/>
  <c r="C217" i="18" s="1"/>
  <c r="AC29" i="18"/>
  <c r="C29" i="18" s="1"/>
  <c r="B29" i="18"/>
  <c r="AC70" i="18"/>
  <c r="C70" i="18" s="1"/>
  <c r="AC8" i="18"/>
  <c r="C8" i="18" s="1"/>
  <c r="B8" i="18"/>
  <c r="AC51" i="18"/>
  <c r="C51" i="18" s="1"/>
  <c r="AC323" i="18"/>
  <c r="C323" i="18" s="1"/>
  <c r="AC17" i="18"/>
  <c r="C17" i="18" s="1"/>
  <c r="B25" i="18"/>
  <c r="AC25" i="18"/>
  <c r="C25" i="18" s="1"/>
  <c r="AC553" i="18"/>
  <c r="C553" i="18" s="1"/>
  <c r="AC657" i="18"/>
  <c r="C657" i="18" s="1"/>
  <c r="AC225" i="18"/>
  <c r="C225" i="18" s="1"/>
  <c r="AC581" i="18"/>
  <c r="C581" i="18" s="1"/>
  <c r="AC488" i="18"/>
  <c r="AC691" i="18"/>
  <c r="C691" i="18" s="1"/>
  <c r="AC562" i="18"/>
  <c r="C562" i="18" s="1"/>
  <c r="AC338" i="18"/>
  <c r="C338" i="18" s="1"/>
  <c r="AC204" i="18"/>
  <c r="C204" i="18" s="1"/>
  <c r="AC77" i="18"/>
  <c r="C77" i="18" s="1"/>
  <c r="AC378" i="18"/>
  <c r="C378" i="18" s="1"/>
  <c r="AC711" i="18"/>
  <c r="C711" i="18" s="1"/>
  <c r="AC436" i="18"/>
  <c r="C436" i="18" s="1"/>
  <c r="AC690" i="18"/>
  <c r="C690" i="18" s="1"/>
  <c r="AC154" i="18"/>
  <c r="C154" i="18" s="1"/>
  <c r="AC266" i="18"/>
  <c r="C266" i="18" s="1"/>
  <c r="AC509" i="18"/>
  <c r="C509" i="18" s="1"/>
  <c r="AC182" i="18"/>
  <c r="C182" i="18" s="1"/>
  <c r="AC414" i="18"/>
  <c r="C414" i="18" s="1"/>
  <c r="AC104" i="18"/>
  <c r="C104" i="18" s="1"/>
  <c r="AC487" i="18"/>
  <c r="C487" i="18" s="1"/>
  <c r="AC201" i="18"/>
  <c r="C201" i="18" s="1"/>
  <c r="AC538" i="18"/>
  <c r="C538" i="18" s="1"/>
  <c r="AC455" i="18"/>
  <c r="C455" i="18" s="1"/>
  <c r="AC676" i="18"/>
  <c r="C676" i="18" s="1"/>
  <c r="AC294" i="18"/>
  <c r="C294" i="18" s="1"/>
  <c r="AC501" i="18"/>
  <c r="C501" i="18" s="1"/>
  <c r="AC344" i="18"/>
  <c r="C344" i="18" s="1"/>
  <c r="AC678" i="18"/>
  <c r="C678" i="18" s="1"/>
  <c r="AC556" i="18"/>
  <c r="C556" i="18" s="1"/>
  <c r="AC14" i="18"/>
  <c r="C14" i="18" s="1"/>
  <c r="B14" i="18"/>
  <c r="AC660" i="18"/>
  <c r="C660" i="18" s="1"/>
  <c r="B16" i="18"/>
  <c r="AC16" i="18"/>
  <c r="C16" i="18" s="1"/>
  <c r="AC685" i="18"/>
  <c r="C685" i="18" s="1"/>
  <c r="AC413" i="18"/>
  <c r="C413" i="18" s="1"/>
  <c r="AC649" i="18"/>
  <c r="C649" i="18" s="1"/>
  <c r="AC607" i="18"/>
  <c r="C607" i="18" s="1"/>
  <c r="AC224" i="18"/>
  <c r="C224" i="18" s="1"/>
  <c r="AC706" i="18"/>
  <c r="C706" i="18" s="1"/>
  <c r="AC584" i="18"/>
  <c r="C584" i="18" s="1"/>
  <c r="AC614" i="18"/>
  <c r="C614" i="18" s="1"/>
  <c r="AC518" i="18"/>
  <c r="C518" i="18" s="1"/>
  <c r="AC514" i="18"/>
  <c r="C514" i="18" s="1"/>
  <c r="AC326" i="18"/>
  <c r="C326" i="18" s="1"/>
  <c r="AC296" i="18"/>
  <c r="C296" i="18" s="1"/>
  <c r="AC202" i="18"/>
  <c r="C202" i="18" s="1"/>
  <c r="AC643" i="18"/>
  <c r="C643" i="18" s="1"/>
  <c r="AC129" i="18"/>
  <c r="C129" i="18" s="1"/>
  <c r="AC630" i="18"/>
  <c r="C630" i="18" s="1"/>
  <c r="AC494" i="18"/>
  <c r="C494" i="18" s="1"/>
  <c r="AC60" i="18"/>
  <c r="C60" i="18" s="1"/>
  <c r="AC486" i="18"/>
  <c r="C486" i="18" s="1"/>
  <c r="AC438" i="18"/>
  <c r="C438" i="18" s="1"/>
  <c r="AC183" i="18"/>
  <c r="C183" i="18" s="1"/>
  <c r="AC12" i="18"/>
  <c r="C12" i="18" s="1"/>
  <c r="B12" i="18"/>
  <c r="AC727" i="18"/>
  <c r="C727" i="18" s="1"/>
  <c r="AC439" i="18"/>
  <c r="C439" i="18" s="1"/>
  <c r="AC252" i="18"/>
  <c r="C252" i="18" s="1"/>
  <c r="AC541" i="18"/>
  <c r="C541" i="18" s="1"/>
  <c r="AC721" i="18"/>
  <c r="C721" i="18" s="1"/>
  <c r="AC466" i="18"/>
  <c r="C466" i="18" s="1"/>
  <c r="AC716" i="18"/>
  <c r="C716" i="18" s="1"/>
  <c r="B33" i="18"/>
  <c r="AC33" i="18"/>
  <c r="C33" i="18" s="1"/>
  <c r="AC200" i="18"/>
  <c r="C200" i="18" s="1"/>
  <c r="AC452" i="18"/>
  <c r="C452" i="18" s="1"/>
  <c r="AC540" i="18"/>
  <c r="C540" i="18" s="1"/>
  <c r="AC473" i="18"/>
  <c r="C473" i="18" s="1"/>
  <c r="AC532" i="18"/>
  <c r="C532" i="18" s="1"/>
  <c r="AC125" i="18"/>
  <c r="C125" i="18" s="1"/>
  <c r="AC105" i="18"/>
  <c r="C105" i="18" s="1"/>
  <c r="B32" i="18"/>
  <c r="AC32" i="18"/>
  <c r="C32" i="18" s="1"/>
  <c r="AC304" i="18"/>
  <c r="C304" i="18" s="1"/>
  <c r="AC245" i="18"/>
  <c r="C245" i="18" s="1"/>
  <c r="AC148" i="18"/>
  <c r="C148" i="18" s="1"/>
  <c r="AC575" i="18"/>
  <c r="C575" i="18" s="1"/>
  <c r="AC698" i="18"/>
  <c r="C698" i="18" s="1"/>
  <c r="AC717" i="18"/>
  <c r="C717" i="18" s="1"/>
  <c r="AC426" i="18"/>
  <c r="C426" i="18" s="1"/>
  <c r="AC180" i="18"/>
  <c r="C180" i="18" s="1"/>
  <c r="AC96" i="18"/>
  <c r="C96" i="18" s="1"/>
  <c r="AC625" i="18"/>
  <c r="C625" i="18" s="1"/>
  <c r="AC561" i="18"/>
  <c r="C561" i="18" s="1"/>
  <c r="AC422" i="18"/>
  <c r="C422" i="18" s="1"/>
  <c r="AC471" i="18"/>
  <c r="C471" i="18" s="1"/>
  <c r="AC420" i="18"/>
  <c r="C420" i="18" s="1"/>
  <c r="AC50" i="18"/>
  <c r="C50" i="18" s="1"/>
  <c r="AC418" i="18"/>
  <c r="C418" i="18" s="1"/>
  <c r="AC507" i="18"/>
  <c r="C507" i="18" s="1"/>
  <c r="AC650" i="18"/>
  <c r="C650" i="18" s="1"/>
  <c r="AC520" i="18"/>
  <c r="C520" i="18" s="1"/>
  <c r="AC490" i="18"/>
  <c r="C490" i="18" s="1"/>
  <c r="AC447" i="18"/>
  <c r="C447" i="18" s="1"/>
  <c r="AC446" i="18"/>
  <c r="AC173" i="18"/>
  <c r="C173" i="18" s="1"/>
  <c r="AC359" i="18"/>
  <c r="C359" i="18" s="1"/>
  <c r="AC372" i="18"/>
  <c r="C372" i="18" s="1"/>
  <c r="AC700" i="18"/>
  <c r="C700" i="18" s="1"/>
  <c r="AC606" i="18"/>
  <c r="C606" i="18" s="1"/>
  <c r="AC567" i="18"/>
  <c r="C567" i="18" s="1"/>
  <c r="AC197" i="18"/>
  <c r="C197" i="18" s="1"/>
  <c r="AC533" i="18"/>
  <c r="C533" i="18" s="1"/>
  <c r="AC525" i="18"/>
  <c r="C525" i="18" s="1"/>
  <c r="AC398" i="18"/>
  <c r="C398" i="18" s="1"/>
  <c r="AC434" i="18"/>
  <c r="C434" i="18" s="1"/>
  <c r="AC141" i="18"/>
  <c r="C141" i="18" s="1"/>
  <c r="AC139" i="18"/>
  <c r="C139" i="18" s="1"/>
  <c r="AC56" i="18"/>
  <c r="C56" i="18" s="1"/>
  <c r="AC511" i="18"/>
  <c r="C511" i="18" s="1"/>
  <c r="AC701" i="18"/>
  <c r="C701" i="18" s="1"/>
  <c r="AC597" i="18"/>
  <c r="C597" i="18" s="1"/>
  <c r="AC403" i="18"/>
  <c r="C403" i="18" s="1"/>
  <c r="AC679" i="18"/>
  <c r="C679" i="18" s="1"/>
  <c r="AC720" i="18"/>
  <c r="C720" i="18" s="1"/>
  <c r="AC242" i="18"/>
  <c r="C242" i="18" s="1"/>
  <c r="AC510" i="18"/>
  <c r="C510" i="18" s="1"/>
  <c r="AC417" i="18"/>
  <c r="C417" i="18" s="1"/>
  <c r="AC370" i="18"/>
  <c r="C370" i="18" s="1"/>
  <c r="AC316" i="18"/>
  <c r="C316" i="18" s="1"/>
  <c r="AC729" i="18"/>
  <c r="C729" i="18" s="1"/>
  <c r="AC13" i="18"/>
  <c r="C13" i="18" s="1"/>
  <c r="B13" i="18"/>
  <c r="AC165" i="18"/>
  <c r="AC354" i="18"/>
  <c r="C354" i="18" s="1"/>
  <c r="AC491" i="18"/>
  <c r="C491" i="18" s="1"/>
  <c r="AC468" i="18"/>
  <c r="C468" i="18" s="1"/>
  <c r="AC500" i="18"/>
  <c r="C500" i="18" s="1"/>
  <c r="AC675" i="18"/>
  <c r="C675" i="18" s="1"/>
  <c r="AC366" i="18"/>
  <c r="C366" i="18" s="1"/>
  <c r="AC654" i="18"/>
  <c r="C654" i="18" s="1"/>
  <c r="AC22" i="18"/>
  <c r="C22" i="18" s="1"/>
  <c r="B22" i="18"/>
  <c r="AC505" i="18"/>
  <c r="C505" i="18" s="1"/>
  <c r="AC93" i="18"/>
  <c r="C93" i="18" s="1"/>
  <c r="AC339" i="18"/>
  <c r="C339" i="18" s="1"/>
  <c r="AC41" i="18"/>
  <c r="C41" i="18" s="1"/>
  <c r="AC549" i="18"/>
  <c r="C549" i="18" s="1"/>
  <c r="AC620" i="18"/>
  <c r="C620" i="18" s="1"/>
  <c r="AC508" i="18"/>
  <c r="C508" i="18" s="1"/>
  <c r="AC91" i="18"/>
  <c r="C91" i="18" s="1"/>
  <c r="AC564" i="18"/>
  <c r="C564" i="18" s="1"/>
  <c r="AC15" i="18"/>
  <c r="C15" i="18" s="1"/>
  <c r="AC134" i="18"/>
  <c r="C134" i="18" s="1"/>
  <c r="AC361" i="18"/>
  <c r="C361" i="18" s="1"/>
  <c r="AC480" i="18"/>
  <c r="C480" i="18" s="1"/>
  <c r="AC341" i="18"/>
  <c r="C341" i="18" s="1"/>
  <c r="AC558" i="18"/>
  <c r="C558" i="18" s="1"/>
  <c r="AC668" i="18"/>
  <c r="C668" i="18" s="1"/>
  <c r="AC373" i="18"/>
  <c r="C373" i="18" s="1"/>
  <c r="AC221" i="18"/>
  <c r="C221" i="18" s="1"/>
  <c r="AC219" i="18"/>
  <c r="C219" i="18" s="1"/>
  <c r="AC475" i="18"/>
  <c r="C475" i="18" s="1"/>
  <c r="AC214" i="18"/>
  <c r="B111" i="14"/>
  <c r="B112" i="14" s="1"/>
  <c r="B113" i="14" s="1"/>
  <c r="B114" i="14" s="1"/>
  <c r="B115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06" i="14"/>
  <c r="B107" i="14" s="1"/>
  <c r="B108" i="14" s="1"/>
  <c r="B109" i="14" s="1"/>
  <c r="B110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96" i="14"/>
  <c r="B97" i="14" s="1"/>
  <c r="B98" i="14" s="1"/>
  <c r="B99" i="14" s="1"/>
  <c r="B100" i="14" s="1"/>
  <c r="B17" i="14"/>
  <c r="B18" i="14" s="1"/>
  <c r="B19" i="14" s="1"/>
  <c r="B20" i="14" s="1"/>
  <c r="B21" i="14" s="1"/>
  <c r="B22" i="14" s="1"/>
  <c r="B101" i="14"/>
  <c r="B102" i="14" s="1"/>
  <c r="B103" i="14" s="1"/>
  <c r="B104" i="14" s="1"/>
  <c r="B105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04" i="15"/>
  <c r="B105" i="15" s="1"/>
  <c r="B74" i="17"/>
  <c r="B75" i="17" s="1"/>
  <c r="B76" i="17" s="1"/>
  <c r="B77" i="17" s="1"/>
  <c r="B120" i="17"/>
  <c r="B121" i="17" s="1"/>
  <c r="B122" i="17" s="1"/>
  <c r="B123" i="17" s="1"/>
  <c r="B124" i="17" s="1"/>
  <c r="B119" i="16"/>
  <c r="B120" i="16" s="1"/>
  <c r="B121" i="16" s="1"/>
  <c r="B122" i="16" s="1"/>
  <c r="B123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02" i="15"/>
  <c r="B103" i="15" s="1"/>
  <c r="B115" i="16"/>
  <c r="B116" i="16" s="1"/>
  <c r="B117" i="16" s="1"/>
  <c r="B118" i="16" s="1"/>
  <c r="B110" i="16"/>
  <c r="B111" i="16" s="1"/>
  <c r="B112" i="16" s="1"/>
  <c r="B113" i="16" s="1"/>
  <c r="B114" i="16" s="1"/>
  <c r="B90" i="17"/>
  <c r="B91" i="17" s="1"/>
  <c r="B92" i="17" s="1"/>
  <c r="B93" i="17" s="1"/>
  <c r="B94" i="17" s="1"/>
  <c r="B95" i="17" s="1"/>
  <c r="B83" i="17"/>
  <c r="B84" i="17" s="1"/>
  <c r="B85" i="17" s="1"/>
  <c r="B86" i="17" s="1"/>
  <c r="B87" i="17" s="1"/>
  <c r="B88" i="17" s="1"/>
  <c r="B89" i="17" s="1"/>
  <c r="B109" i="17"/>
  <c r="B110" i="17" s="1"/>
  <c r="B111" i="17" s="1"/>
  <c r="B112" i="17" s="1"/>
  <c r="B102" i="17"/>
  <c r="B103" i="17" s="1"/>
  <c r="B104" i="17" s="1"/>
  <c r="B105" i="17" s="1"/>
  <c r="B106" i="17" s="1"/>
  <c r="B107" i="17" s="1"/>
  <c r="B108" i="17" s="1"/>
  <c r="B78" i="17"/>
  <c r="B79" i="17" s="1"/>
  <c r="B80" i="17" s="1"/>
  <c r="B81" i="17" s="1"/>
  <c r="B82" i="17" s="1"/>
  <c r="B98" i="16"/>
  <c r="B99" i="16" s="1"/>
  <c r="B100" i="16" s="1"/>
  <c r="B101" i="16" s="1"/>
  <c r="B92" i="16"/>
  <c r="B93" i="16" s="1"/>
  <c r="B94" i="16" s="1"/>
  <c r="B95" i="16"/>
  <c r="B96" i="16" s="1"/>
  <c r="B97" i="16" s="1"/>
  <c r="B103" i="16"/>
  <c r="B104" i="16" s="1"/>
  <c r="B105" i="16" s="1"/>
  <c r="B106" i="16" s="1"/>
  <c r="B113" i="17"/>
  <c r="B114" i="17" s="1"/>
  <c r="B115" i="17" s="1"/>
  <c r="B116" i="17" s="1"/>
  <c r="B117" i="17" s="1"/>
  <c r="B118" i="17" s="1"/>
  <c r="B119" i="17" s="1"/>
  <c r="B107" i="16"/>
  <c r="B108" i="16" s="1"/>
  <c r="B109" i="16" s="1"/>
  <c r="B97" i="15"/>
  <c r="B98" i="15" s="1"/>
  <c r="B89" i="15"/>
  <c r="B90" i="15" s="1"/>
  <c r="B91" i="15"/>
  <c r="B92" i="15" s="1"/>
  <c r="B99" i="15"/>
  <c r="B100" i="15" s="1"/>
  <c r="B101" i="15" s="1"/>
  <c r="B95" i="15"/>
  <c r="B96" i="15" s="1"/>
  <c r="B93" i="15"/>
  <c r="B94" i="15" s="1"/>
  <c r="B96" i="17"/>
  <c r="B97" i="17" s="1"/>
  <c r="B98" i="17" s="1"/>
  <c r="B99" i="17" s="1"/>
  <c r="B100" i="17" s="1"/>
  <c r="B101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C3" i="18" s="1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4" i="18"/>
  <c r="B3" i="18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B10" i="18" l="1"/>
  <c r="C742" i="18"/>
  <c r="B745" i="18"/>
  <c r="C745" i="18"/>
  <c r="C662" i="18"/>
  <c r="C277" i="18"/>
  <c r="C220" i="18"/>
  <c r="C488" i="18"/>
  <c r="C734" i="18"/>
  <c r="C576" i="18"/>
  <c r="C308" i="18"/>
  <c r="C589" i="18"/>
  <c r="C446" i="18"/>
  <c r="C329" i="18"/>
  <c r="C211" i="18"/>
  <c r="C295" i="18"/>
  <c r="C347" i="18"/>
  <c r="C498" i="18"/>
  <c r="C694" i="18"/>
  <c r="C566" i="18"/>
  <c r="C667" i="18"/>
  <c r="C230" i="18"/>
  <c r="C269" i="18"/>
  <c r="C207" i="18"/>
  <c r="C260" i="18"/>
  <c r="C300" i="18"/>
  <c r="C535" i="18"/>
  <c r="C209" i="18"/>
  <c r="C600" i="18"/>
  <c r="C350" i="18"/>
  <c r="C736" i="18"/>
  <c r="B445" i="18"/>
  <c r="B446" i="18" s="1"/>
  <c r="B587" i="18"/>
  <c r="B588" i="18" s="1"/>
  <c r="B589" i="18" s="1"/>
  <c r="B209" i="18"/>
  <c r="B210" i="18" s="1"/>
  <c r="B211" i="18" s="1"/>
  <c r="B360" i="18"/>
  <c r="B271" i="18"/>
  <c r="B272" i="18" s="1"/>
  <c r="B273" i="18" s="1"/>
  <c r="B313" i="18"/>
  <c r="B314" i="18" s="1"/>
  <c r="B341" i="18"/>
  <c r="B349" i="18"/>
  <c r="B350" i="18" s="1"/>
  <c r="B420" i="18"/>
  <c r="B721" i="18"/>
  <c r="B518" i="18"/>
  <c r="B378" i="18"/>
  <c r="B379" i="18" s="1"/>
  <c r="B474" i="18"/>
  <c r="B429" i="18"/>
  <c r="B633" i="18"/>
  <c r="B634" i="18" s="1"/>
  <c r="B635" i="18" s="1"/>
  <c r="B490" i="18"/>
  <c r="B648" i="18"/>
  <c r="B262" i="18"/>
  <c r="B263" i="18" s="1"/>
  <c r="B264" i="18" s="1"/>
  <c r="B265" i="18" s="1"/>
  <c r="B506" i="18"/>
  <c r="B507" i="18" s="1"/>
  <c r="B674" i="18"/>
  <c r="B708" i="18"/>
  <c r="B213" i="18"/>
  <c r="B214" i="18" s="1"/>
  <c r="B327" i="18"/>
  <c r="B328" i="18" s="1"/>
  <c r="B329" i="18" s="1"/>
  <c r="B495" i="18"/>
  <c r="B594" i="18"/>
  <c r="B418" i="18"/>
  <c r="B614" i="18"/>
  <c r="B316" i="18"/>
  <c r="B317" i="18" s="1"/>
  <c r="B318" i="18" s="1"/>
  <c r="B539" i="18"/>
  <c r="B484" i="18"/>
  <c r="B485" i="18" s="1"/>
  <c r="B512" i="18"/>
  <c r="B513" i="18" s="1"/>
  <c r="C282" i="18"/>
  <c r="C522" i="18"/>
  <c r="C358" i="18"/>
  <c r="C264" i="18"/>
  <c r="C265" i="18" s="1"/>
  <c r="B193" i="18"/>
  <c r="B194" i="18" s="1"/>
  <c r="B195" i="18" s="1"/>
  <c r="B733" i="18"/>
  <c r="B734" i="18" s="1"/>
  <c r="B735" i="18" s="1"/>
  <c r="B736" i="18" s="1"/>
  <c r="B504" i="18"/>
  <c r="B320" i="18"/>
  <c r="B321" i="18" s="1"/>
  <c r="B362" i="18"/>
  <c r="B472" i="18"/>
  <c r="B439" i="18"/>
  <c r="B584" i="18"/>
  <c r="B585" i="18" s="1"/>
  <c r="B345" i="18"/>
  <c r="B346" i="18" s="1"/>
  <c r="B347" i="18" s="1"/>
  <c r="B331" i="18"/>
  <c r="B332" i="18" s="1"/>
  <c r="B333" i="18" s="1"/>
  <c r="B368" i="18"/>
  <c r="B206" i="18"/>
  <c r="B207" i="18" s="1"/>
  <c r="B493" i="18"/>
  <c r="B303" i="18"/>
  <c r="B704" i="18"/>
  <c r="B713" i="18"/>
  <c r="B299" i="18"/>
  <c r="B300" i="18" s="1"/>
  <c r="B441" i="18"/>
  <c r="B442" i="18" s="1"/>
  <c r="B443" i="18" s="1"/>
  <c r="B422" i="18"/>
  <c r="B727" i="18"/>
  <c r="B728" i="18" s="1"/>
  <c r="B706" i="18"/>
  <c r="B226" i="18"/>
  <c r="B227" i="18" s="1"/>
  <c r="B295" i="18"/>
  <c r="B352" i="18"/>
  <c r="B257" i="18"/>
  <c r="B258" i="18" s="1"/>
  <c r="B259" i="18" s="1"/>
  <c r="B260" i="18" s="1"/>
  <c r="B407" i="18"/>
  <c r="B408" i="18" s="1"/>
  <c r="B723" i="18"/>
  <c r="B460" i="18"/>
  <c r="B461" i="18" s="1"/>
  <c r="B462" i="18" s="1"/>
  <c r="B463" i="18" s="1"/>
  <c r="B618" i="18"/>
  <c r="B619" i="18" s="1"/>
  <c r="B534" i="18"/>
  <c r="B535" i="18" s="1"/>
  <c r="B536" i="18" s="1"/>
  <c r="B681" i="18"/>
  <c r="B682" i="18" s="1"/>
  <c r="B509" i="18"/>
  <c r="B510" i="18" s="1"/>
  <c r="B598" i="18"/>
  <c r="B599" i="18" s="1"/>
  <c r="B600" i="18" s="1"/>
  <c r="B561" i="18"/>
  <c r="B249" i="18"/>
  <c r="B391" i="18"/>
  <c r="B392" i="18" s="1"/>
  <c r="B395" i="18"/>
  <c r="B532" i="18"/>
  <c r="B479" i="18"/>
  <c r="B470" i="18"/>
  <c r="B574" i="18"/>
  <c r="B575" i="18" s="1"/>
  <c r="B576" i="18" s="1"/>
  <c r="C318" i="18"/>
  <c r="C285" i="18"/>
  <c r="B497" i="18"/>
  <c r="B498" i="18" s="1"/>
  <c r="B477" i="18"/>
  <c r="B267" i="18"/>
  <c r="B268" i="18" s="1"/>
  <c r="B269" i="18" s="1"/>
  <c r="B364" i="18"/>
  <c r="B550" i="18"/>
  <c r="B551" i="18" s="1"/>
  <c r="B701" i="18"/>
  <c r="B625" i="18"/>
  <c r="B626" i="18" s="1"/>
  <c r="B738" i="18"/>
  <c r="B679" i="18"/>
  <c r="B715" i="18"/>
  <c r="B310" i="18"/>
  <c r="B311" i="18" s="1"/>
  <c r="B591" i="18"/>
  <c r="B592" i="18" s="1"/>
  <c r="B370" i="18"/>
  <c r="B371" i="18" s="1"/>
  <c r="B654" i="18"/>
  <c r="B357" i="18"/>
  <c r="B358" i="18" s="1"/>
  <c r="B339" i="18"/>
  <c r="B578" i="18"/>
  <c r="B255" i="18"/>
  <c r="B381" i="18"/>
  <c r="B382" i="18" s="1"/>
  <c r="B427" i="18"/>
  <c r="B239" i="18"/>
  <c r="C273" i="18"/>
  <c r="C325" i="18"/>
  <c r="C443" i="18"/>
  <c r="C635" i="18"/>
  <c r="B669" i="18"/>
  <c r="B251" i="18"/>
  <c r="B355" i="18"/>
  <c r="B642" i="18"/>
  <c r="B481" i="18"/>
  <c r="B482" i="18" s="1"/>
  <c r="B604" i="18"/>
  <c r="B605" i="18" s="1"/>
  <c r="B457" i="18"/>
  <c r="B458" i="18" s="1"/>
  <c r="B563" i="18"/>
  <c r="B384" i="18"/>
  <c r="B719" i="18"/>
  <c r="B717" i="18"/>
  <c r="B502" i="18"/>
  <c r="B628" i="18"/>
  <c r="B629" i="18" s="1"/>
  <c r="B671" i="18"/>
  <c r="B224" i="18"/>
  <c r="B323" i="18"/>
  <c r="B324" i="18" s="1"/>
  <c r="B325" i="18" s="1"/>
  <c r="B436" i="18"/>
  <c r="B199" i="18"/>
  <c r="B243" i="18"/>
  <c r="B725" i="18"/>
  <c r="B582" i="18"/>
  <c r="B275" i="18"/>
  <c r="B276" i="18" s="1"/>
  <c r="B277" i="18" s="1"/>
  <c r="B335" i="18"/>
  <c r="B658" i="18"/>
  <c r="B542" i="18"/>
  <c r="B521" i="18"/>
  <c r="B522" i="18" s="1"/>
  <c r="B237" i="18"/>
  <c r="B609" i="18"/>
  <c r="B529" i="18"/>
  <c r="B530" i="18" s="1"/>
  <c r="B292" i="18"/>
  <c r="B631" i="18"/>
  <c r="B424" i="18"/>
  <c r="B425" i="18" s="1"/>
  <c r="C408" i="18"/>
  <c r="B572" i="18"/>
  <c r="B692" i="18"/>
  <c r="B693" i="18" s="1"/>
  <c r="B694" i="18" s="1"/>
  <c r="B645" i="18"/>
  <c r="B697" i="18"/>
  <c r="B684" i="18"/>
  <c r="B596" i="18"/>
  <c r="B343" i="18"/>
  <c r="B287" i="18"/>
  <c r="B288" i="18" s="1"/>
  <c r="B245" i="18"/>
  <c r="B202" i="18"/>
  <c r="B306" i="18"/>
  <c r="B307" i="18" s="1"/>
  <c r="B308" i="18" s="1"/>
  <c r="B710" i="18"/>
  <c r="B660" i="18"/>
  <c r="B661" i="18" s="1"/>
  <c r="B662" i="18" s="1"/>
  <c r="B689" i="18"/>
  <c r="B690" i="18" s="1"/>
  <c r="B580" i="18"/>
  <c r="B388" i="18"/>
  <c r="B686" i="18"/>
  <c r="B687" i="18" s="1"/>
  <c r="B375" i="18"/>
  <c r="B376" i="18" s="1"/>
  <c r="B234" i="18"/>
  <c r="B235" i="18" s="1"/>
  <c r="B602" i="18"/>
  <c r="B565" i="18"/>
  <c r="B566" i="18" s="1"/>
  <c r="B500" i="18"/>
  <c r="B665" i="18"/>
  <c r="B666" i="18" s="1"/>
  <c r="B667" i="18" s="1"/>
  <c r="B487" i="18"/>
  <c r="B488" i="18" s="1"/>
  <c r="B284" i="18"/>
  <c r="B285" i="18" s="1"/>
  <c r="B279" i="18"/>
  <c r="B280" i="18" s="1"/>
  <c r="B281" i="18" s="1"/>
  <c r="B282" i="18" s="1"/>
  <c r="B232" i="18"/>
  <c r="B621" i="18"/>
  <c r="B253" i="18"/>
  <c r="B337" i="18"/>
  <c r="B297" i="18"/>
  <c r="B559" i="18"/>
  <c r="C551" i="18"/>
  <c r="C485" i="18"/>
  <c r="C530" i="18"/>
  <c r="C214" i="18"/>
  <c r="C463" i="18"/>
  <c r="C333" i="18"/>
  <c r="B401" i="18"/>
  <c r="B640" i="18"/>
  <c r="B405" i="18"/>
  <c r="B699" i="18"/>
  <c r="B570" i="18"/>
  <c r="B218" i="18"/>
  <c r="B219" i="18" s="1"/>
  <c r="B220" i="18" s="1"/>
  <c r="B545" i="18"/>
  <c r="B452" i="18"/>
  <c r="B515" i="18"/>
  <c r="B415" i="18"/>
  <c r="B623" i="18"/>
  <c r="B740" i="18"/>
  <c r="B741" i="18" s="1"/>
  <c r="B742" i="18" s="1"/>
  <c r="B247" i="18"/>
  <c r="B85" i="18"/>
  <c r="B86" i="18" s="1"/>
  <c r="B87" i="18" s="1"/>
  <c r="C79" i="18"/>
  <c r="B137" i="18"/>
  <c r="C162" i="18"/>
  <c r="C83" i="18"/>
  <c r="B122" i="18"/>
  <c r="C171" i="18"/>
  <c r="C172" i="18" s="1"/>
  <c r="B124" i="18"/>
  <c r="B111" i="18"/>
  <c r="B112" i="18" s="1"/>
  <c r="B113" i="18" s="1"/>
  <c r="B108" i="18"/>
  <c r="B109" i="18" s="1"/>
  <c r="B177" i="18"/>
  <c r="B181" i="18"/>
  <c r="B183" i="18"/>
  <c r="B184" i="18" s="1"/>
  <c r="B185" i="18" s="1"/>
  <c r="B148" i="18"/>
  <c r="B158" i="18"/>
  <c r="B159" i="18" s="1"/>
  <c r="C119" i="18"/>
  <c r="B104" i="18"/>
  <c r="B105" i="18" s="1"/>
  <c r="B106" i="18" s="1"/>
  <c r="B151" i="18"/>
  <c r="B152" i="18" s="1"/>
  <c r="B132" i="18"/>
  <c r="B139" i="18"/>
  <c r="B99" i="18"/>
  <c r="B100" i="18" s="1"/>
  <c r="B101" i="18" s="1"/>
  <c r="B102" i="18" s="1"/>
  <c r="B115" i="18"/>
  <c r="B116" i="18" s="1"/>
  <c r="B117" i="18" s="1"/>
  <c r="B118" i="18" s="1"/>
  <c r="B119" i="18" s="1"/>
  <c r="B179" i="18"/>
  <c r="B134" i="18"/>
  <c r="B135" i="18" s="1"/>
  <c r="C152" i="18"/>
  <c r="B130" i="18"/>
  <c r="C85" i="18"/>
  <c r="B141" i="18"/>
  <c r="B92" i="18"/>
  <c r="B81" i="18"/>
  <c r="B82" i="18" s="1"/>
  <c r="B83" i="18" s="1"/>
  <c r="C165" i="18"/>
  <c r="B169" i="18"/>
  <c r="B170" i="18" s="1"/>
  <c r="B171" i="18" s="1"/>
  <c r="B172" i="18" s="1"/>
  <c r="B167" i="18"/>
  <c r="B127" i="18"/>
  <c r="B187" i="18"/>
  <c r="B188" i="18" s="1"/>
  <c r="B190" i="18"/>
  <c r="B191" i="18" s="1"/>
  <c r="B146" i="18"/>
  <c r="B96" i="18"/>
  <c r="B97" i="18" s="1"/>
  <c r="B143" i="18"/>
  <c r="B144" i="18" s="1"/>
  <c r="B164" i="18"/>
  <c r="B165" i="18" s="1"/>
  <c r="B94" i="18"/>
  <c r="B161" i="18"/>
  <c r="B162" i="18" s="1"/>
  <c r="B90" i="18"/>
  <c r="B174" i="18"/>
  <c r="B175" i="18" s="1"/>
  <c r="C81" i="18"/>
  <c r="B78" i="18"/>
  <c r="B79" i="18" s="1"/>
  <c r="B67" i="18"/>
  <c r="B68" i="18" s="1"/>
  <c r="B69" i="18" s="1"/>
  <c r="C76" i="18"/>
  <c r="C69" i="18"/>
  <c r="B73" i="18"/>
  <c r="B75" i="18"/>
  <c r="B76" i="18" s="1"/>
  <c r="B46" i="18"/>
  <c r="B47" i="18" s="1"/>
  <c r="B57" i="18"/>
  <c r="B58" i="18" s="1"/>
  <c r="B59" i="18" s="1"/>
  <c r="C55" i="18"/>
  <c r="C65" i="18"/>
  <c r="C59" i="18"/>
  <c r="B61" i="18"/>
  <c r="B62" i="18" s="1"/>
  <c r="B63" i="18" s="1"/>
  <c r="B64" i="18" s="1"/>
  <c r="B65" i="18" s="1"/>
  <c r="B51" i="18"/>
  <c r="C63" i="18"/>
  <c r="B49" i="18"/>
  <c r="B53" i="18"/>
  <c r="B54" i="18" s="1"/>
  <c r="B55" i="18" s="1"/>
  <c r="B30" i="18"/>
  <c r="B43" i="18"/>
  <c r="B44" i="18" s="1"/>
  <c r="B34" i="18"/>
  <c r="B35" i="18" s="1"/>
  <c r="B36" i="18" s="1"/>
  <c r="C44" i="18"/>
  <c r="B24" i="18"/>
  <c r="B17" i="18"/>
  <c r="B19" i="18"/>
  <c r="B20" i="18" s="1"/>
  <c r="B21" i="18" s="1"/>
  <c r="B40" i="18"/>
  <c r="B41" i="18" s="1"/>
  <c r="B38" i="18"/>
  <c r="B26" i="18"/>
  <c r="B15" i="18"/>
  <c r="C20" i="18"/>
  <c r="B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<sst xmlns="http://schemas.openxmlformats.org/spreadsheetml/2006/main" count="74396" uniqueCount="1138">
  <si>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</si>
  <si>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</si>
  <si>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</si>
  <si>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</si>
  <si>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</si>
  <si>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</si>
  <si>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</si>
  <si>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</si>
  <si>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</si>
  <si>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</si>
  <si>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</si>
  <si>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</si>
  <si>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</si>
  <si>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</si>
  <si>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</si>
  <si>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</si>
  <si>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</si>
  <si>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</si>
  <si>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</si>
  <si>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</si>
  <si>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</si>
  <si>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</si>
  <si>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</si>
  <si>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</si>
  <si>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</si>
  <si>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</si>
  <si>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</si>
  <si>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</si>
  <si>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</si>
  <si>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</si>
  <si>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</si>
  <si>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</si>
  <si>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</si>
  <si>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</si>
  <si>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</si>
  <si>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</si>
  <si>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</si>
  <si>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</si>
  <si>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</si>
  <si>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</si>
  <si>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</si>
  <si>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</si>
  <si>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</si>
  <si>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</si>
  <si>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</si>
  <si>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</si>
  <si>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</si>
  <si>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</si>
  <si>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</si>
  <si>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</si>
  <si>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</si>
  <si>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</si>
  <si>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</si>
  <si>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</si>
  <si>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</si>
  <si>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</si>
  <si>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</si>
  <si>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</si>
  <si>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</si>
  <si>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</si>
  <si>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</si>
  <si>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</si>
  <si>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</si>
  <si>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</si>
  <si>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</si>
  <si>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</si>
  <si>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</si>
  <si>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</si>
  <si>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</si>
  <si>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</si>
  <si>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</si>
  <si>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</si>
  <si>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</si>
  <si>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</si>
  <si>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</si>
  <si>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</si>
  <si>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</si>
  <si>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</si>
  <si>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</si>
  <si>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</si>
  <si>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</si>
  <si>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</si>
  <si>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</si>
  <si>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</si>
  <si>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</si>
  <si>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</si>
  <si>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</si>
  <si>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</si>
  <si>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</si>
  <si>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</si>
  <si>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</si>
  <si>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</si>
  <si>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</si>
  <si>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</si>
  <si>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</si>
  <si>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</si>
  <si>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</si>
  <si>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</si>
  <si>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</si>
  <si>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</si>
  <si>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</si>
  <si>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</si>
  <si>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</si>
  <si>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</si>
  <si>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</si>
  <si>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</si>
  <si>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</si>
  <si>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</si>
  <si>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</si>
  <si>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</si>
  <si>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</si>
  <si>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</si>
  <si>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</si>
  <si>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</si>
  <si>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</si>
  <si>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</si>
  <si>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</si>
  <si>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</si>
  <si>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</si>
  <si>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</si>
  <si>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</si>
  <si>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</si>
  <si>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</si>
  <si>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</si>
  <si>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</si>
  <si>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</si>
  <si>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</si>
  <si>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</si>
  <si>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</si>
  <si>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</si>
  <si>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</si>
  <si>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</si>
  <si>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</si>
  <si>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</si>
  <si>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</si>
  <si>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</si>
  <si>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</si>
  <si>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</si>
  <si>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</si>
  <si>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</si>
  <si>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</si>
  <si>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</si>
  <si>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</si>
  <si>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</si>
  <si>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</si>
  <si>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</si>
  <si>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</si>
  <si>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</si>
  <si>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</si>
  <si>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</si>
  <si>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</si>
  <si>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</si>
  <si>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</si>
  <si>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</si>
  <si>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</si>
  <si>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</si>
  <si>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</si>
  <si>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</si>
  <si>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</si>
  <si>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</si>
  <si>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</si>
  <si>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</si>
  <si>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</si>
  <si>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</si>
  <si>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</si>
  <si>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</si>
  <si>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</si>
  <si>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</si>
  <si>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</si>
  <si>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</si>
  <si>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</si>
  <si>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</si>
  <si>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</si>
  <si>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</si>
  <si>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</si>
  <si>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</si>
  <si>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</si>
  <si>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</si>
  <si>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</si>
  <si>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</si>
  <si>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</si>
  <si>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</si>
  <si>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</si>
  <si>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</si>
  <si>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</si>
  <si>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</si>
  <si>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</si>
  <si>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</si>
  <si>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</si>
  <si>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</si>
  <si>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</si>
  <si>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</si>
  <si>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</si>
  <si>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</si>
  <si>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</si>
  <si>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</si>
  <si>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</si>
  <si>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</si>
  <si>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</si>
  <si>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</si>
  <si>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</si>
  <si>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</si>
  <si>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</si>
  <si>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</si>
  <si>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</si>
  <si>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</si>
  <si>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</si>
  <si>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</si>
  <si>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</si>
  <si>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</si>
  <si>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</si>
  <si>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</si>
  <si>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</si>
  <si>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</si>
  <si>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</si>
  <si>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</si>
  <si>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</si>
  <si>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</si>
  <si>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</si>
  <si>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</si>
  <si>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</si>
  <si>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</si>
  <si>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</si>
  <si>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</si>
  <si>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</si>
  <si>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</si>
  <si>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</si>
  <si>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</si>
  <si>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</si>
  <si>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</si>
  <si>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</si>
  <si>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</si>
  <si>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</si>
  <si>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</si>
  <si>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</si>
  <si>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</si>
  <si>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</si>
  <si>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</si>
  <si>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</si>
  <si>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</si>
  <si>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</si>
  <si>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</si>
  <si>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</si>
  <si>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</si>
  <si>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</si>
  <si>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</si>
  <si>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</si>
  <si>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</si>
  <si>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</si>
  <si>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</si>
  <si>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</si>
  <si>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</si>
  <si>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</si>
  <si>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</si>
  <si>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</si>
  <si>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</si>
  <si>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</si>
  <si>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</si>
  <si>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</si>
  <si>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</si>
  <si>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</si>
  <si>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</si>
  <si>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</si>
  <si>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</si>
  <si>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</si>
  <si>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</si>
  <si>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</si>
  <si>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</si>
  <si>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</si>
  <si>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</si>
  <si>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</si>
  <si>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</si>
  <si>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</si>
  <si>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</si>
  <si>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</si>
  <si>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</si>
  <si>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</si>
  <si>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</si>
  <si>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</si>
  <si>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</si>
  <si>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</si>
  <si>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</si>
  <si>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</si>
  <si>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</si>
  <si>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</si>
  <si>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</si>
  <si>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</si>
  <si>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</si>
  <si>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</si>
  <si>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</si>
  <si>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</si>
  <si>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</si>
  <si>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</si>
  <si>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</si>
  <si>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</si>
  <si>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</si>
  <si>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</si>
  <si>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</si>
  <si>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</si>
  <si>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</si>
  <si>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</si>
  <si>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</si>
  <si>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</si>
  <si>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</si>
  <si>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</si>
  <si>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</si>
  <si>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</si>
  <si>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</si>
  <si>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</si>
  <si>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</si>
  <si>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</si>
  <si>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</si>
  <si>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</si>
  <si>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</si>
  <si>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</si>
  <si>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</si>
  <si>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</si>
  <si>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</si>
  <si>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</si>
  <si>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</si>
  <si>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</si>
  <si>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</si>
  <si>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</si>
  <si>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</si>
  <si>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</si>
  <si>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</si>
  <si>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</si>
  <si>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</si>
  <si>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</si>
  <si>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</si>
  <si>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</si>
  <si>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</si>
  <si>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</si>
  <si>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</si>
  <si>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</si>
  <si>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</si>
  <si>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</si>
  <si>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</si>
  <si>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</si>
  <si>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</si>
  <si>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</si>
  <si>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</si>
  <si>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</si>
  <si>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</si>
  <si>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</si>
  <si>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</si>
  <si>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</si>
  <si>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</si>
  <si>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</si>
  <si>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</si>
  <si>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</si>
  <si>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</si>
  <si>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</si>
  <si>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</si>
  <si>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</si>
  <si>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</si>
  <si>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</si>
  <si>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</si>
  <si>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</si>
  <si>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</si>
  <si>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</si>
  <si>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</si>
  <si>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</si>
  <si>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</si>
  <si>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</si>
  <si>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</si>
  <si>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</si>
  <si>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</si>
  <si>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</si>
  <si>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</si>
  <si>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</si>
  <si>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</si>
  <si>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</si>
  <si>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</si>
  <si>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</si>
  <si>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</si>
  <si>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</si>
  <si>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</si>
  <si>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</si>
  <si>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</si>
  <si>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</si>
  <si>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</si>
  <si>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</si>
  <si>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</si>
  <si>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</si>
  <si>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</si>
  <si>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</si>
  <si>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</si>
  <si>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</si>
  <si>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</si>
  <si>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</si>
  <si>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</si>
  <si>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</si>
  <si>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</si>
  <si>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</si>
  <si>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</si>
  <si>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</si>
  <si>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</si>
  <si>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</si>
  <si>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</si>
  <si>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</si>
  <si>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</si>
  <si>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</si>
  <si>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</si>
  <si>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</si>
  <si>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</si>
  <si>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</si>
  <si>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</si>
  <si>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</si>
  <si>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</si>
  <si>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</si>
  <si>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</si>
  <si>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</si>
  <si>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</si>
  <si>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</si>
  <si>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</si>
  <si>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</si>
  <si>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</si>
  <si>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</si>
  <si>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</si>
  <si>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</si>
  <si>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</si>
  <si>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</si>
  <si>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</si>
  <si>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</si>
  <si>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</si>
  <si>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</si>
  <si>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</si>
  <si>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</si>
  <si>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</si>
  <si>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</si>
  <si>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</si>
  <si>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</si>
  <si>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</si>
  <si>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</si>
  <si>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</si>
  <si>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</si>
  <si>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</si>
  <si>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</si>
  <si>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</si>
  <si>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</si>
  <si>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</si>
  <si>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</si>
  <si>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</si>
  <si>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</si>
  <si>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</si>
  <si>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</si>
  <si>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</si>
  <si>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</si>
  <si>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</si>
  <si>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</si>
  <si>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</si>
  <si>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</si>
  <si>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</si>
  <si>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</si>
  <si>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</si>
  <si>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</si>
  <si>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</si>
  <si>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</si>
  <si>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</si>
  <si>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</si>
  <si>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</si>
  <si>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</si>
  <si>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</si>
  <si>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</si>
  <si>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</si>
  <si>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</si>
  <si>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</si>
  <si>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</si>
  <si>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</si>
  <si>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</si>
  <si>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</si>
  <si>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</si>
  <si>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</si>
  <si>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</si>
  <si>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</si>
  <si>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</si>
  <si>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</si>
  <si>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</si>
  <si>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</si>
  <si>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</si>
  <si>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</si>
  <si>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</si>
  <si>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</si>
  <si>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</si>
  <si>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</si>
  <si>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</si>
  <si>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</si>
  <si>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</si>
  <si>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</si>
  <si>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</si>
  <si>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</si>
  <si>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</si>
  <si>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</si>
  <si>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</si>
  <si>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</si>
  <si>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</si>
  <si>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</si>
  <si>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</si>
  <si>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</si>
  <si>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</si>
  <si>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</si>
  <si>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</si>
  <si>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</si>
  <si>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</si>
  <si>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</si>
  <si>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</si>
  <si>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</si>
  <si>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</si>
  <si>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</si>
  <si>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</si>
  <si>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</si>
  <si>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</si>
  <si>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</si>
  <si>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</si>
  <si>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</si>
  <si>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</si>
  <si>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</si>
  <si>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</si>
  <si>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</si>
  <si>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</si>
  <si>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</si>
  <si>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</si>
  <si>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</si>
  <si>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</si>
  <si>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</si>
  <si>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</si>
  <si>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</si>
  <si>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</si>
  <si>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</si>
  <si>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</si>
  <si>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</si>
  <si>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</si>
  <si>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</si>
  <si>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</si>
  <si>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</si>
  <si>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</si>
  <si>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</si>
  <si>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</si>
  <si>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</si>
  <si>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</si>
  <si>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</si>
  <si>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</si>
  <si>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</si>
  <si>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</si>
  <si>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</si>
  <si>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</si>
  <si>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</si>
  <si>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</si>
  <si>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</si>
  <si>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</si>
  <si>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</si>
  <si>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</si>
  <si>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</si>
  <si>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</si>
  <si>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</si>
  <si>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</si>
  <si>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</si>
  <si>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</si>
  <si>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</si>
  <si>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</si>
  <si>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</si>
  <si>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</si>
  <si>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</si>
  <si>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</si>
  <si>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</si>
  <si>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</si>
  <si>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</si>
  <si>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</si>
  <si>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</si>
  <si>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</si>
  <si>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</si>
  <si>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</si>
  <si>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</si>
  <si>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</si>
  <si>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</si>
  <si>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</si>
  <si>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</si>
  <si>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</si>
  <si>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</si>
  <si>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</si>
  <si>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</si>
  <si>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</si>
  <si>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</si>
  <si>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</si>
  <si>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</si>
  <si>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</si>
  <si>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</si>
  <si>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</si>
  <si>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</si>
  <si>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</si>
  <si>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</si>
  <si>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</si>
  <si>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</si>
  <si>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</si>
  <si>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</si>
  <si>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</si>
  <si>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</si>
  <si>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</si>
  <si>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</si>
  <si>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</si>
  <si>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</si>
  <si>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</si>
  <si>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</si>
  <si>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</si>
  <si>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</si>
  <si>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</si>
  <si>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</si>
  <si>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</si>
  <si>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</si>
  <si>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</si>
  <si>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</si>
  <si>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</si>
  <si>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</si>
  <si>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</si>
  <si>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</si>
  <si>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</si>
  <si>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</si>
  <si>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</si>
  <si>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</si>
  <si>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</si>
  <si>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</si>
  <si>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</si>
  <si>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</si>
  <si>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</si>
  <si>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</si>
  <si>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</si>
  <si>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</si>
  <si>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</si>
  <si>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</si>
  <si>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</si>
  <si>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</si>
  <si>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</si>
  <si>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</si>
  <si>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</si>
  <si>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</si>
  <si>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</si>
  <si>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</si>
  <si>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</si>
  <si>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</si>
  <si>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</si>
  <si>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</si>
  <si>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</si>
  <si>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</si>
  <si>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</si>
  <si>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</si>
  <si>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</si>
  <si>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</si>
  <si>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</si>
  <si>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</si>
  <si>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</si>
  <si>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</si>
  <si>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</si>
  <si>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</si>
  <si>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</si>
  <si>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</si>
  <si>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</si>
  <si>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</si>
  <si>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</si>
  <si>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</si>
  <si>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</si>
  <si>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</si>
  <si>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</si>
  <si>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</si>
  <si>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</si>
  <si>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</si>
  <si>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</si>
  <si>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</si>
  <si>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</si>
  <si>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</si>
  <si>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</si>
  <si>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</si>
  <si>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</si>
  <si>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</si>
  <si>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</si>
  <si>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</si>
  <si>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</si>
  <si>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</si>
  <si>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</si>
  <si>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</si>
  <si>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</si>
  <si>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</si>
  <si>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</si>
  <si>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</si>
  <si>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</si>
  <si>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</si>
  <si>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</si>
  <si>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</si>
  <si>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</si>
  <si>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</si>
  <si>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</si>
  <si>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</si>
  <si>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</si>
  <si>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</si>
  <si>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</si>
  <si>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</si>
  <si>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</si>
  <si>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</si>
  <si>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</si>
  <si>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</si>
  <si>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</si>
  <si>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</si>
  <si>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</si>
  <si>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</si>
  <si>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</si>
  <si>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</si>
  <si>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</si>
  <si>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</si>
  <si>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</si>
  <si>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</si>
  <si>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</si>
  <si>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</si>
  <si>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</si>
  <si>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</si>
  <si>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</si>
  <si>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</si>
  <si>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</si>
  <si>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</si>
  <si>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</si>
  <si>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</si>
  <si>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</si>
  <si>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</si>
  <si>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</si>
  <si>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</si>
  <si>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</si>
  <si>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</si>
  <si>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</si>
  <si>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</si>
  <si>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</si>
  <si>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</si>
  <si>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</si>
  <si>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</si>
  <si>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</si>
  <si>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</si>
  <si>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</si>
  <si>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</si>
  <si>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</si>
  <si>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</si>
  <si>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</si>
  <si>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</si>
  <si>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</si>
  <si>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</si>
  <si>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</si>
  <si>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</si>
  <si>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</si>
  <si>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</si>
  <si>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</si>
  <si>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</si>
  <si>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</si>
  <si>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</si>
  <si>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</si>
  <si>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</si>
  <si>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</si>
  <si>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</si>
  <si>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</si>
  <si>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</si>
  <si>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</si>
  <si>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</si>
  <si>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</si>
  <si>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</si>
  <si>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</si>
  <si>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</si>
  <si>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</si>
  <si>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</si>
  <si>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</si>
  <si>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</si>
  <si>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</si>
  <si>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</si>
  <si>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</si>
  <si>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</si>
  <si>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</si>
  <si>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</si>
  <si>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</si>
  <si>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</si>
  <si>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</si>
  <si>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</si>
  <si>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</si>
  <si>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</si>
  <si>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</si>
  <si>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</si>
  <si>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</si>
  <si>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</si>
  <si>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</si>
  <si>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</si>
  <si>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</si>
  <si>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</si>
  <si>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</si>
  <si>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</si>
  <si>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</si>
  <si>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</si>
  <si>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</si>
  <si>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</si>
  <si>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</si>
  <si>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</si>
  <si>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</si>
  <si>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</si>
  <si>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</si>
  <si>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</si>
  <si>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</si>
  <si>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</si>
  <si>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</si>
  <si>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</si>
  <si>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</si>
  <si>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</si>
  <si>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</si>
  <si>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</si>
  <si>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</si>
  <si>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</si>
  <si>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</si>
  <si>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</si>
  <si>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</si>
  <si>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</si>
  <si>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</si>
  <si>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</si>
  <si>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</si>
  <si>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</si>
  <si>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</si>
  <si>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</si>
  <si>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</si>
  <si>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</si>
  <si>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</si>
  <si>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</si>
  <si>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</si>
  <si>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</si>
  <si>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</si>
  <si>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</si>
  <si>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</si>
  <si>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</si>
  <si>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</si>
  <si>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</si>
  <si>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</si>
  <si>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</si>
  <si>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</si>
  <si>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</si>
  <si>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</si>
  <si>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</si>
  <si>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</si>
  <si>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</si>
  <si>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</si>
  <si>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</si>
  <si>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</si>
  <si>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</si>
  <si>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</si>
  <si>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</si>
  <si>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</si>
  <si>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</si>
  <si>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</si>
  <si>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</si>
  <si>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</si>
  <si>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</si>
  <si>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</si>
  <si>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</si>
  <si>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</si>
  <si>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</si>
  <si>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</si>
  <si>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</si>
  <si>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</si>
  <si>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</si>
  <si>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</si>
  <si>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</si>
  <si>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</si>
  <si>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</si>
  <si>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</si>
  <si>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</si>
  <si>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</si>
  <si>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</si>
  <si>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</si>
  <si>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</si>
  <si>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</si>
  <si>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</si>
  <si>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</si>
  <si>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</si>
  <si>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</si>
  <si>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</si>
  <si>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</si>
  <si>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</si>
  <si>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</si>
  <si>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</si>
  <si>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</si>
  <si>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</si>
  <si>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</si>
  <si>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</si>
  <si>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</si>
  <si>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</si>
  <si>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</si>
  <si>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</si>
  <si>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</si>
  <si>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</si>
  <si>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</si>
  <si>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</si>
  <si>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</si>
  <si>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</si>
  <si>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</si>
  <si>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</si>
  <si>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</si>
  <si>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王冠影山飛雄、2周年影山飛雄</t>
    <rPh sb="0" eb="2">
      <t>オウカン</t>
    </rPh>
    <rPh sb="2" eb="4">
      <t>カゲヤマ</t>
    </rPh>
    <rPh sb="4" eb="6">
      <t>トビオ</t>
    </rPh>
    <rPh sb="8" eb="10">
      <t>シュウネン</t>
    </rPh>
    <rPh sb="10" eb="12">
      <t>カゲヤマ</t>
    </rPh>
    <rPh sb="12" eb="14">
      <t>トビオ</t>
    </rPh>
    <phoneticPr fontId="1"/>
  </si>
  <si>
    <t>ユニフォーム影山飛雄、制服影山飛雄、夏祭り影山飛雄</t>
    <rPh sb="6" eb="10">
      <t>カゲヤマトビオ</t>
    </rPh>
    <rPh sb="11" eb="13">
      <t>セイフク</t>
    </rPh>
    <rPh sb="13" eb="15">
      <t>カゲヤマ</t>
    </rPh>
    <rPh sb="15" eb="17">
      <t>トビオ</t>
    </rPh>
    <rPh sb="18" eb="20">
      <t>ナツマツリ</t>
    </rPh>
    <rPh sb="21" eb="25">
      <t>カゲヤマトビオ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</si>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</sst>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4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59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58"/>
      <tableStyleElement type="headerRow" dxfId="157"/>
      <tableStyleElement type="lastColumn" dxfId="156"/>
      <tableStyleElement type="secondRowStripe" dxfId="155"/>
    </tableStyle>
    <tableStyle name="Stat" pivot="0" count="3" xr9:uid="{51BAA243-9CAF-4FF1-9D79-B3636DEDEEB7}">
      <tableStyleElement type="wholeTable" dxfId="154"/>
      <tableStyleElement type="headerRow" dxfId="153"/>
      <tableStyleElement type="secondRowStripe" dxfId="152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64" totalsRowShown="0">
  <autoFilter ref="A1:Z364" xr:uid="{1B1EDE55-EB61-4D00-B426-CEED4B08F8F6}"/>
  <tableColumns count="26">
    <tableColumn id="23" xr3:uid="{E95059EC-371A-4808-BB6B-EFCF6ECDF5D6}" name="No." dataDxfId="151">
      <calculatedColumnFormula>ROW()-1</calculatedColumnFormula>
    </tableColumn>
    <tableColumn id="22" xr3:uid="{998037EB-2F8C-4487-B73B-AAE8619815E5}" name="服装" dataDxfId="150"/>
    <tableColumn id="1" xr3:uid="{85C4636E-72D8-4B3A-B346-FA7068AC25E4}" name="名前" dataDxfId="149"/>
    <tableColumn id="2" xr3:uid="{02A23014-8937-4F9E-93B0-E2061B424967}" name="じゃんけん" dataDxfId="148"/>
    <tableColumn id="3" xr3:uid="{9958F57C-B40B-437B-BC38-EF624A7564C6}" name="ポジション" dataDxfId="147"/>
    <tableColumn id="4" xr3:uid="{286E9676-A887-4BAD-B3A3-3DC822F08E18}" name="高校" dataDxfId="146"/>
    <tableColumn id="5" xr3:uid="{817762FB-3354-407D-BB2B-B24ACB655223}" name="レアリティ" dataDxfId="145"/>
    <tableColumn id="6" xr3:uid="{527C7BBA-A1BE-4CE2-9D72-ED0595A6011A}" name="LV" dataDxfId="144"/>
    <tableColumn id="7" xr3:uid="{C97D8F1B-39C7-4BED-8BA3-19F79FD98438}" name="装備" dataDxfId="143"/>
    <tableColumn id="8" xr3:uid="{B5A0168D-225E-4F43-B3C0-5900D09F3878}" name="☆" dataDxfId="142"/>
    <tableColumn id="9" xr3:uid="{EB7F49E9-0A2B-4983-8292-F2AFDF5086A7}" name="総合値" dataDxfId="141"/>
    <tableColumn id="10" xr3:uid="{1DE8516C-5DCC-4A81-8E9A-76C52D220D05}" name="スパイク" dataDxfId="140"/>
    <tableColumn id="11" xr3:uid="{2502D7A5-AE4B-4144-A749-083B74655852}" name="サーブ" dataDxfId="139"/>
    <tableColumn id="12" xr3:uid="{EF14BE95-E76E-473B-9D93-A8DA9890601F}" name="セッティング" dataDxfId="138"/>
    <tableColumn id="13" xr3:uid="{9A95ED1E-1B66-4BC3-B5B4-5BAFDBF474EB}" name="頭脳" dataDxfId="137"/>
    <tableColumn id="14" xr3:uid="{503BE8D3-034C-4046-B635-D8F755F87091}" name="幸運" dataDxfId="136"/>
    <tableColumn id="15" xr3:uid="{F675CD86-6298-4CA0-B57C-CD3231601EEA}" name="ブロック" dataDxfId="135"/>
    <tableColumn id="16" xr3:uid="{B14E1D08-5FA8-40A5-B079-B57D8513E8EE}" name="レシーブ" dataDxfId="134"/>
    <tableColumn id="17" xr3:uid="{FF24C149-DF89-4027-ADCC-EFB955748BE9}" name="バネ" dataDxfId="133"/>
    <tableColumn id="18" xr3:uid="{A2C3EC2A-00DE-47A6-A19F-BD7CD628A542}" name="スピード" dataDxfId="132"/>
    <tableColumn id="19" xr3:uid="{7E3E68AE-CC46-4CE0-8D31-6C1FA1A85279}" name="メンタル" dataDxfId="131"/>
    <tableColumn id="20" xr3:uid="{B26582B9-CCF8-4DB6-A62B-02CC9635059A}" name="攻撃力" dataDxfId="130">
      <calculatedColumnFormula>SUM(L2:O2)</calculatedColumnFormula>
    </tableColumn>
    <tableColumn id="21" xr3:uid="{E026FCE3-79B5-4B55-BC64-6582EBF6813D}" name="守備力" dataDxfId="129">
      <calculatedColumnFormula>SUM(Q2:T2)</calculatedColumnFormula>
    </tableColumn>
    <tableColumn id="24" xr3:uid="{E1B8A997-CB63-4E8D-8B0E-0A0CC89EC7E8}" name="No用" dataDxfId="128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27"/>
    <tableColumn id="26" xr3:uid="{0075A576-95E0-47D5-A990-59E478FC2EF2}" name="称号" dataDxfId="126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34" totalsRowShown="0">
  <autoFilter ref="A1:U434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41" totalsRowShown="0">
  <autoFilter ref="A1:U2141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25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65" totalsRowShown="0">
  <autoFilter ref="A1:U1065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24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490" totalsRowShown="0">
  <autoFilter ref="A1:U149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23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384" totalsRowShown="0">
  <autoFilter ref="A1:U1384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22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48" totalsRowShown="0">
  <autoFilter ref="A1:AC748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21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2" tableType="queryTable" totalsRowShown="0">
  <autoFilter ref="A1:W362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5" tableType="queryTable" totalsRowShown="0">
  <autoFilter ref="A1:W155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20"/>
    <tableColumn id="4" xr3:uid="{1B5D2473-76A6-476D-9937-3B0C0117BBF9}" uniqueName="4" name="名前" queryTableFieldId="4" dataDxfId="119"/>
    <tableColumn id="5" xr3:uid="{3A2971C0-1874-438E-AB54-88904C51C250}" uniqueName="5" name="じゃんけん" queryTableFieldId="5" dataDxfId="118"/>
    <tableColumn id="6" xr3:uid="{21128240-B80E-451C-A188-07C09DAB813E}" uniqueName="6" name="ポジション" queryTableFieldId="6" dataDxfId="117"/>
    <tableColumn id="7" xr3:uid="{F8993DE7-E6C5-4C13-9491-32C568F4D9CB}" uniqueName="7" name="高校" queryTableFieldId="7" dataDxfId="116"/>
    <tableColumn id="27" xr3:uid="{CB4B4A8F-F6FA-4260-AA1D-EF6934248551}" uniqueName="27" name="よみがな" queryTableFieldId="27" dataDxfId="115"/>
    <tableColumn id="1" xr3:uid="{09DB3C39-33DD-458F-B9C1-ECAF90E6F66E}" uniqueName="1" name="スパイクrZs" queryTableFieldId="28" dataDxfId="39"/>
    <tableColumn id="9" xr3:uid="{C600AB04-6274-4ABC-8880-A18416EBD88F}" uniqueName="9" name="サーブrZs" queryTableFieldId="29" dataDxfId="38"/>
    <tableColumn id="10" xr3:uid="{EA13BF51-7436-4EF3-B418-E7E9FDF45E2E}" uniqueName="10" name="セッティングrZs" queryTableFieldId="30" dataDxfId="37"/>
    <tableColumn id="11" xr3:uid="{DB6E6747-C1D6-4C5C-B45E-54E12064775A}" uniqueName="11" name="頭脳rZs" queryTableFieldId="31" dataDxfId="36"/>
    <tableColumn id="12" xr3:uid="{EA64A3E1-F78C-4E12-9D03-EEA756FB4681}" uniqueName="12" name="幸運rZs" queryTableFieldId="32" dataDxfId="35"/>
    <tableColumn id="13" xr3:uid="{9EDAEB21-71FA-4BCD-BB82-0A7093BDEAA9}" uniqueName="13" name="ブロックrZs" queryTableFieldId="33" dataDxfId="34"/>
    <tableColumn id="14" xr3:uid="{C9E74968-B877-4BEA-A310-CF8619DD21E5}" uniqueName="14" name="レシーブrZs" queryTableFieldId="34" dataDxfId="33"/>
    <tableColumn id="15" xr3:uid="{04662FEB-9E3B-4C22-BD6D-6D3BA16AB74A}" uniqueName="15" name="バネrZs" queryTableFieldId="44" dataDxfId="32"/>
    <tableColumn id="16" xr3:uid="{7E4216FE-851F-499E-B003-67F67996B637}" uniqueName="16" name="スピードrZs" queryTableFieldId="45" dataDxfId="31"/>
    <tableColumn id="17" xr3:uid="{41F6FB4A-C231-401D-B161-BD32AA973D98}" uniqueName="17" name="メンタルrZs" queryTableFieldId="46" dataDxfId="30"/>
    <tableColumn id="18" xr3:uid="{DC19F1C9-70B0-45B8-BF68-0A7A06F3D99A}" uniqueName="18" name="TotalStatrZs" queryTableFieldId="47" dataDxfId="29"/>
    <tableColumn id="19" xr3:uid="{6F8DC84F-DD47-4BF5-AD97-C8F49CEDC342}" uniqueName="19" name="AttackValrZs" queryTableFieldId="48" dataDxfId="28"/>
    <tableColumn id="20" xr3:uid="{01DCACED-B353-4EF2-BBDA-6F663FAFFE5D}" uniqueName="20" name="ServeValrZs" queryTableFieldId="49" dataDxfId="27"/>
    <tableColumn id="21" xr3:uid="{98BEBEB1-7AAE-4079-974C-AEF4D4A69829}" uniqueName="21" name="TossValrZs" queryTableFieldId="50" dataDxfId="26"/>
    <tableColumn id="22" xr3:uid="{A7D20477-9399-4A2A-9962-B73F8FED138C}" uniqueName="22" name="ReceiveValrZs" queryTableFieldId="51" dataDxfId="25"/>
    <tableColumn id="23" xr3:uid="{14D43559-82EC-4420-8C8B-3154FCE4388A}" uniqueName="23" name="BlockValrZs" queryTableFieldId="52" dataDxfId="2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9" tableType="queryTable" totalsRowShown="0">
  <autoFilter ref="A1:W9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3"/>
    <tableColumn id="3" xr3:uid="{2F174CAD-7A5E-4449-94FC-9B8D4C809ED4}" uniqueName="3" name="名前" queryTableFieldId="3" dataDxfId="22"/>
    <tableColumn id="4" xr3:uid="{33B96976-2823-4868-8355-89E5E69C6CA2}" uniqueName="4" name="じゃんけん" queryTableFieldId="4" dataDxfId="21"/>
    <tableColumn id="5" xr3:uid="{F7D06883-DED5-4A9F-9E30-D2D185A3D1A4}" uniqueName="5" name="ポジション" queryTableFieldId="5" dataDxfId="20"/>
    <tableColumn id="6" xr3:uid="{B301ACE8-106A-4EE4-8672-C1FF2E167B57}" uniqueName="6" name="高校" queryTableFieldId="6" dataDxfId="19"/>
    <tableColumn id="7" xr3:uid="{40F7C5FE-8898-4FDD-AFCF-775783834788}" uniqueName="7" name="よみがな" queryTableFieldId="7" dataDxfId="18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6" tableType="queryTable" totalsRowShown="0">
  <autoFilter ref="A1:W76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14"/>
    <tableColumn id="3" xr3:uid="{2E9C45F5-0BF4-497F-89F1-9FD8E0CC8486}" uniqueName="3" name="名前" queryTableFieldId="3" dataDxfId="113"/>
    <tableColumn id="4" xr3:uid="{3D3FB963-7226-44B2-B023-E6CBB581A90E}" uniqueName="4" name="じゃんけん" queryTableFieldId="4" dataDxfId="112"/>
    <tableColumn id="5" xr3:uid="{4BD1D92E-5DB9-4269-B603-DD03EC484660}" uniqueName="5" name="ポジション" queryTableFieldId="5" dataDxfId="111"/>
    <tableColumn id="6" xr3:uid="{0E0B88ED-9755-49BF-B849-6B04EA8D4C5B}" uniqueName="6" name="高校" queryTableFieldId="6" dataDxfId="110"/>
    <tableColumn id="8" xr3:uid="{81823CB2-B707-4528-8C38-2882EF627554}" uniqueName="8" name="よみがな" queryTableFieldId="8" dataDxfId="109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5" tableType="queryTable" totalsRowShown="0">
  <autoFilter ref="A1:W35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08"/>
    <tableColumn id="3" xr3:uid="{A109ED49-4326-40AD-BDF3-1E21FFAB4CE6}" uniqueName="3" name="名前" queryTableFieldId="3" dataDxfId="107"/>
    <tableColumn id="4" xr3:uid="{AE701E3F-67EB-4DB5-AAE9-57D9B22994A1}" uniqueName="4" name="じゃんけん" queryTableFieldId="4" dataDxfId="106"/>
    <tableColumn id="5" xr3:uid="{2EB01A45-EE7E-4194-BDC1-F47899C50C08}" uniqueName="5" name="ポジション" queryTableFieldId="5" dataDxfId="105"/>
    <tableColumn id="6" xr3:uid="{BF9489F1-AF9D-4E05-9E48-BD77DD9BED0D}" uniqueName="6" name="高校" queryTableFieldId="6" dataDxfId="104"/>
    <tableColumn id="8" xr3:uid="{D7E20E06-56C2-4E53-9523-36FEDCAEC008}" uniqueName="8" name="よみがな" queryTableFieldId="8" dataDxfId="103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2" dataDxfId="101">
  <autoFilter ref="B1:B2" xr:uid="{33E42BAD-C46B-4F1A-B4D8-5C66D0F4345D}">
    <filterColumn colId="0" hiddenButton="1"/>
  </autoFilter>
  <tableColumns count="1">
    <tableColumn id="1" xr3:uid="{13F26469-E2DB-4F35-8D43-7E87F104F560}" name="衣装" dataDxfId="10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99"/>
    <tableColumn id="2" xr3:uid="{934CD0FF-55B8-4A65-8A43-E98EA54CB4CF}" uniqueName="2" name="名前" queryTableFieldId="2" dataDxfId="98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7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6">
      <calculatedColumnFormula>IFERROR(Stat[[#This Row],[No.]],"")</calculatedColumnFormula>
    </tableColumn>
    <tableColumn id="2" xr3:uid="{DAF265DF-DF04-4488-ADA4-3AD75C78FC1F}" name="No.用" dataDxfId="95">
      <calculatedColumnFormula>IFERROR(Stat[[#This Row],[No用]],"")</calculatedColumnFormula>
    </tableColumn>
    <tableColumn id="3" xr3:uid="{EBE29882-D29B-4F42-92D3-18165057E6D4}" name="vlookup 用" dataDxfId="94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64"/>
  <sheetViews>
    <sheetView tabSelected="1" workbookViewId="0">
      <pane ySplit="1" topLeftCell="A314" activePane="bottomLeft" state="frozen"/>
      <selection activeCell="A124" activeCellId="1" sqref="A293:XFD293 A124:XFD124"/>
      <selection pane="bottomLeft" activeCell="A317" sqref="A317:XFD317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1033</v>
      </c>
    </row>
    <row r="2" spans="1:26" ht="16.2" customHeight="1" x14ac:dyDescent="0.35">
      <c r="A2" s="1">
        <f t="shared" ref="A2:A77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8" si="1">SUM(L3:O3)</f>
        <v>459</v>
      </c>
      <c r="W3" s="8">
        <f t="shared" ref="W3:W138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1042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1044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1043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1048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1046</v>
      </c>
    </row>
    <row r="8" spans="1:26" ht="16.2" customHeight="1" x14ac:dyDescent="0.35">
      <c r="A8" s="1">
        <f>ROW()-1</f>
        <v>7</v>
      </c>
      <c r="B8" s="1" t="s">
        <v>918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1042</v>
      </c>
    </row>
    <row r="9" spans="1:26" ht="16.2" customHeight="1" x14ac:dyDescent="0.35">
      <c r="A9" s="1">
        <f>ROW()-1</f>
        <v>8</v>
      </c>
      <c r="B9" s="1" t="s">
        <v>1079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1043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1043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1045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1042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>SUM(L14:O14)</f>
        <v>515</v>
      </c>
      <c r="W14" s="8">
        <f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1044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>SUM(L15:O15)</f>
        <v>513</v>
      </c>
      <c r="W15" s="8">
        <f>SUM(Q15:T15)</f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1047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>SUM(L16:O16)</f>
        <v>522</v>
      </c>
      <c r="W16" s="8">
        <f>SUM(Q16:T16)</f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1047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>SUM(L17:O17)</f>
        <v>522</v>
      </c>
      <c r="W17" s="8">
        <f>SUM(Q17:T17)</f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1042</v>
      </c>
    </row>
    <row r="18" spans="1:26" ht="16.2" customHeight="1" x14ac:dyDescent="0.35">
      <c r="A18" s="1">
        <f t="shared" si="3"/>
        <v>17</v>
      </c>
      <c r="B18" s="1" t="s">
        <v>942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>SUM(L18:O18)</f>
        <v>522</v>
      </c>
      <c r="W18" s="8">
        <f>SUM(Q18:T18)</f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1048</v>
      </c>
    </row>
    <row r="19" spans="1:26" ht="16.2" customHeight="1" x14ac:dyDescent="0.35">
      <c r="A19" s="1">
        <f t="shared" si="0"/>
        <v>18</v>
      </c>
      <c r="B19" s="1" t="s">
        <v>108</v>
      </c>
      <c r="C19" s="1" t="s">
        <v>139</v>
      </c>
      <c r="D19" s="1" t="s">
        <v>77</v>
      </c>
      <c r="E19" s="1" t="s">
        <v>82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75</v>
      </c>
      <c r="L19" s="1">
        <v>116</v>
      </c>
      <c r="M19" s="1">
        <v>112</v>
      </c>
      <c r="N19" s="1">
        <v>112</v>
      </c>
      <c r="O19" s="1">
        <v>126</v>
      </c>
      <c r="P19" s="1">
        <v>97</v>
      </c>
      <c r="Q19" s="1">
        <v>127</v>
      </c>
      <c r="R19" s="1">
        <v>114</v>
      </c>
      <c r="S19" s="1">
        <v>116</v>
      </c>
      <c r="T19" s="1">
        <v>115</v>
      </c>
      <c r="U19" s="1">
        <v>36</v>
      </c>
      <c r="V19" s="4">
        <f t="shared" si="1"/>
        <v>466</v>
      </c>
      <c r="W19" s="8">
        <f t="shared" si="2"/>
        <v>472</v>
      </c>
      <c r="X19" s="5" t="str">
        <f>Stat[[#This Row],[服装]]&amp;Stat[[#This Row],[名前]]&amp;Stat[[#This Row],[レアリティ]]</f>
        <v>ユニフォーム月島蛍ICONIC</v>
      </c>
      <c r="Y19" s="5" t="s">
        <v>270</v>
      </c>
      <c r="Z19" s="1" t="s">
        <v>183</v>
      </c>
    </row>
    <row r="20" spans="1:26" ht="16.2" customHeight="1" x14ac:dyDescent="0.35">
      <c r="A20" s="1">
        <f t="shared" si="0"/>
        <v>19</v>
      </c>
      <c r="B20" s="1" t="s">
        <v>116</v>
      </c>
      <c r="C20" s="1" t="s">
        <v>139</v>
      </c>
      <c r="D20" s="1" t="s">
        <v>73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76</v>
      </c>
      <c r="L20" s="1">
        <v>119</v>
      </c>
      <c r="M20" s="1">
        <v>113</v>
      </c>
      <c r="N20" s="1">
        <v>113</v>
      </c>
      <c r="O20" s="1">
        <v>127</v>
      </c>
      <c r="P20" s="1">
        <v>97</v>
      </c>
      <c r="Q20" s="1">
        <v>130</v>
      </c>
      <c r="R20" s="1">
        <v>115</v>
      </c>
      <c r="S20" s="1">
        <v>119</v>
      </c>
      <c r="T20" s="1">
        <v>116</v>
      </c>
      <c r="U20" s="1">
        <v>36</v>
      </c>
      <c r="V20" s="4">
        <f t="shared" si="1"/>
        <v>472</v>
      </c>
      <c r="W20" s="8">
        <f t="shared" si="2"/>
        <v>480</v>
      </c>
      <c r="X20" s="5" t="str">
        <f>Stat[[#This Row],[服装]]&amp;Stat[[#This Row],[名前]]&amp;Stat[[#This Row],[レアリティ]]</f>
        <v>水着月島蛍ICONIC</v>
      </c>
      <c r="Y20" s="5" t="s">
        <v>270</v>
      </c>
      <c r="Z20" s="1" t="s">
        <v>1048</v>
      </c>
    </row>
    <row r="21" spans="1:26" ht="16.2" customHeight="1" x14ac:dyDescent="0.35">
      <c r="A21" s="1">
        <f t="shared" si="0"/>
        <v>20</v>
      </c>
      <c r="B21" s="1" t="s">
        <v>553</v>
      </c>
      <c r="C21" s="1" t="s">
        <v>139</v>
      </c>
      <c r="D21" s="1" t="s">
        <v>90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122</v>
      </c>
      <c r="M21" s="1">
        <v>115</v>
      </c>
      <c r="N21" s="1">
        <v>113</v>
      </c>
      <c r="O21" s="1">
        <v>128</v>
      </c>
      <c r="P21" s="1">
        <v>97</v>
      </c>
      <c r="Q21" s="1">
        <v>128</v>
      </c>
      <c r="R21" s="1">
        <v>113</v>
      </c>
      <c r="S21" s="1">
        <v>118</v>
      </c>
      <c r="T21" s="1">
        <v>115</v>
      </c>
      <c r="U21" s="1">
        <v>36</v>
      </c>
      <c r="V21" s="4">
        <f t="shared" si="1"/>
        <v>478</v>
      </c>
      <c r="W21" s="8">
        <f t="shared" si="2"/>
        <v>474</v>
      </c>
      <c r="X21" s="5" t="str">
        <f>Stat[[#This Row],[服装]]&amp;Stat[[#This Row],[名前]]&amp;Stat[[#This Row],[レアリティ]]</f>
        <v>職業体験月島蛍ICONIC</v>
      </c>
      <c r="Y21" s="5" t="s">
        <v>270</v>
      </c>
      <c r="Z21" s="1" t="s">
        <v>1045</v>
      </c>
    </row>
    <row r="22" spans="1:26" ht="16.2" customHeight="1" x14ac:dyDescent="0.35">
      <c r="A22" s="1">
        <f t="shared" ref="A22:A27" si="4">ROW()-1</f>
        <v>21</v>
      </c>
      <c r="B22" s="1" t="s">
        <v>608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121</v>
      </c>
      <c r="M22" s="1">
        <v>111</v>
      </c>
      <c r="N22" s="1">
        <v>113</v>
      </c>
      <c r="O22" s="1">
        <v>125</v>
      </c>
      <c r="P22" s="1">
        <v>97</v>
      </c>
      <c r="Q22" s="1">
        <v>133</v>
      </c>
      <c r="R22" s="1">
        <v>112</v>
      </c>
      <c r="S22" s="1">
        <v>122</v>
      </c>
      <c r="T22" s="1">
        <v>116</v>
      </c>
      <c r="U22" s="1">
        <v>36</v>
      </c>
      <c r="V22" s="4">
        <f t="shared" ref="V22:V28" si="5">SUM(L22:O22)</f>
        <v>470</v>
      </c>
      <c r="W22" s="8">
        <f t="shared" ref="W22:W27" si="6">SUM(Q22:T22)</f>
        <v>483</v>
      </c>
      <c r="X22" s="5" t="str">
        <f>Stat[[#This Row],[服装]]&amp;Stat[[#This Row],[名前]]&amp;Stat[[#This Row],[レアリティ]]</f>
        <v>1周年月島蛍ICONIC</v>
      </c>
      <c r="Y22" s="5" t="s">
        <v>270</v>
      </c>
      <c r="Z22" s="1" t="s">
        <v>1045</v>
      </c>
    </row>
    <row r="23" spans="1:26" ht="16.2" customHeight="1" x14ac:dyDescent="0.35">
      <c r="A23" s="1">
        <f t="shared" si="4"/>
        <v>22</v>
      </c>
      <c r="B23" s="1" t="s">
        <v>708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77</v>
      </c>
      <c r="L23" s="1">
        <v>121</v>
      </c>
      <c r="M23" s="1">
        <v>113</v>
      </c>
      <c r="N23" s="1">
        <v>114</v>
      </c>
      <c r="O23" s="1">
        <v>127</v>
      </c>
      <c r="P23" s="1">
        <v>97</v>
      </c>
      <c r="Q23" s="1">
        <v>133</v>
      </c>
      <c r="R23" s="1">
        <v>116</v>
      </c>
      <c r="S23" s="1">
        <v>121</v>
      </c>
      <c r="T23" s="1">
        <v>117</v>
      </c>
      <c r="U23" s="1">
        <v>36</v>
      </c>
      <c r="V23" s="4">
        <f t="shared" si="5"/>
        <v>475</v>
      </c>
      <c r="W23" s="8">
        <f t="shared" si="6"/>
        <v>487</v>
      </c>
      <c r="X23" s="5" t="str">
        <f>Stat[[#This Row],[服装]]&amp;Stat[[#This Row],[名前]]&amp;Stat[[#This Row],[レアリティ]]</f>
        <v>花火月島蛍ICONIC</v>
      </c>
      <c r="Y23" s="5" t="s">
        <v>270</v>
      </c>
      <c r="Z23" s="1" t="s">
        <v>1045</v>
      </c>
    </row>
    <row r="24" spans="1:26" ht="16.2" customHeight="1" x14ac:dyDescent="0.35">
      <c r="A24" s="1">
        <f t="shared" si="4"/>
        <v>23</v>
      </c>
      <c r="B24" s="1" t="s">
        <v>782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122</v>
      </c>
      <c r="M24" s="1">
        <v>113</v>
      </c>
      <c r="N24" s="1">
        <v>116</v>
      </c>
      <c r="O24" s="1">
        <v>127</v>
      </c>
      <c r="P24" s="1">
        <v>97</v>
      </c>
      <c r="Q24" s="1">
        <v>131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5"/>
        <v>478</v>
      </c>
      <c r="W24" s="8">
        <f t="shared" si="6"/>
        <v>485</v>
      </c>
      <c r="X24" s="5" t="str">
        <f>Stat[[#This Row],[服装]]&amp;Stat[[#This Row],[名前]]&amp;Stat[[#This Row],[レアリティ]]</f>
        <v>ジャージ月島蛍ICONIC</v>
      </c>
      <c r="Y24" s="5" t="s">
        <v>270</v>
      </c>
      <c r="Z24" s="1" t="s">
        <v>1046</v>
      </c>
    </row>
    <row r="25" spans="1:26" ht="16.2" customHeight="1" x14ac:dyDescent="0.35">
      <c r="A25" s="1">
        <f t="shared" si="4"/>
        <v>24</v>
      </c>
      <c r="B25" s="1" t="s">
        <v>889</v>
      </c>
      <c r="C25" s="1" t="s">
        <v>139</v>
      </c>
      <c r="D25" s="1" t="s">
        <v>77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78</v>
      </c>
      <c r="L25" s="1">
        <v>122</v>
      </c>
      <c r="M25" s="1">
        <v>114</v>
      </c>
      <c r="N25" s="1">
        <v>115</v>
      </c>
      <c r="O25" s="1">
        <v>128</v>
      </c>
      <c r="P25" s="1">
        <v>97</v>
      </c>
      <c r="Q25" s="1">
        <v>135</v>
      </c>
      <c r="R25" s="1">
        <v>117</v>
      </c>
      <c r="S25" s="1">
        <v>123</v>
      </c>
      <c r="T25" s="1">
        <v>118</v>
      </c>
      <c r="U25" s="1">
        <v>36</v>
      </c>
      <c r="V25" s="4">
        <f t="shared" si="5"/>
        <v>479</v>
      </c>
      <c r="W25" s="8">
        <f t="shared" si="6"/>
        <v>493</v>
      </c>
      <c r="X25" s="5" t="str">
        <f>Stat[[#This Row],[服装]]&amp;Stat[[#This Row],[名前]]&amp;Stat[[#This Row],[レアリティ]]</f>
        <v>2周年月島蛍ICONIC</v>
      </c>
      <c r="Y25" s="5" t="s">
        <v>270</v>
      </c>
      <c r="Z25" s="1" t="s">
        <v>1047</v>
      </c>
    </row>
    <row r="26" spans="1:26" ht="16.2" customHeight="1" x14ac:dyDescent="0.35">
      <c r="A26" s="1">
        <f t="shared" si="4"/>
        <v>25</v>
      </c>
      <c r="B26" s="1" t="s">
        <v>980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124</v>
      </c>
      <c r="M26" s="1">
        <v>114</v>
      </c>
      <c r="N26" s="1">
        <v>115</v>
      </c>
      <c r="O26" s="1">
        <v>128</v>
      </c>
      <c r="P26" s="1">
        <v>97</v>
      </c>
      <c r="Q26" s="1">
        <v>134</v>
      </c>
      <c r="R26" s="1">
        <v>118</v>
      </c>
      <c r="S26" s="1">
        <v>122</v>
      </c>
      <c r="T26" s="1">
        <v>119</v>
      </c>
      <c r="U26" s="1">
        <v>36</v>
      </c>
      <c r="V26" s="4">
        <f t="shared" si="5"/>
        <v>481</v>
      </c>
      <c r="W26" s="8">
        <f t="shared" si="6"/>
        <v>493</v>
      </c>
      <c r="X26" s="5" t="str">
        <f>Stat[[#This Row],[服装]]&amp;Stat[[#This Row],[名前]]&amp;Stat[[#This Row],[レアリティ]]</f>
        <v>アート2月島蛍ICONIC</v>
      </c>
      <c r="Y26" s="5" t="s">
        <v>270</v>
      </c>
      <c r="Z26" s="1" t="s">
        <v>1048</v>
      </c>
    </row>
    <row r="27" spans="1:26" ht="16.2" customHeight="1" x14ac:dyDescent="0.35">
      <c r="A27" s="1">
        <f t="shared" si="4"/>
        <v>26</v>
      </c>
      <c r="B27" s="1" t="s">
        <v>1061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79</v>
      </c>
      <c r="L27" s="1">
        <v>123</v>
      </c>
      <c r="M27" s="1">
        <v>115</v>
      </c>
      <c r="N27" s="1">
        <v>116</v>
      </c>
      <c r="O27" s="1">
        <v>129</v>
      </c>
      <c r="P27" s="1">
        <v>97</v>
      </c>
      <c r="Q27" s="1">
        <v>137</v>
      </c>
      <c r="R27" s="1">
        <v>118</v>
      </c>
      <c r="S27" s="1">
        <v>125</v>
      </c>
      <c r="T27" s="1">
        <v>119</v>
      </c>
      <c r="U27" s="1">
        <v>36</v>
      </c>
      <c r="V27" s="4">
        <f>SUM(L27:O27)</f>
        <v>483</v>
      </c>
      <c r="W27" s="8">
        <f t="shared" si="6"/>
        <v>499</v>
      </c>
      <c r="X27" s="5" t="str">
        <f>Stat[[#This Row],[服装]]&amp;Stat[[#This Row],[名前]]&amp;Stat[[#This Row],[レアリティ]]</f>
        <v>焼き芋月島蛍ICONIC</v>
      </c>
      <c r="Y27" s="5" t="s">
        <v>270</v>
      </c>
      <c r="Z27" s="1" t="s">
        <v>1044</v>
      </c>
    </row>
    <row r="28" spans="1:26" ht="16.2" customHeight="1" x14ac:dyDescent="0.35">
      <c r="A28" s="1">
        <f t="shared" si="0"/>
        <v>27</v>
      </c>
      <c r="B28" s="1" t="s">
        <v>108</v>
      </c>
      <c r="C28" s="1" t="s">
        <v>140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73</v>
      </c>
      <c r="L28" s="1">
        <v>114</v>
      </c>
      <c r="M28" s="1">
        <v>123</v>
      </c>
      <c r="N28" s="1">
        <v>118</v>
      </c>
      <c r="O28" s="1">
        <v>120</v>
      </c>
      <c r="P28" s="1">
        <v>97</v>
      </c>
      <c r="Q28" s="1">
        <v>118</v>
      </c>
      <c r="R28" s="1">
        <v>118</v>
      </c>
      <c r="S28" s="1">
        <v>114</v>
      </c>
      <c r="T28" s="1">
        <v>119</v>
      </c>
      <c r="U28" s="1">
        <v>31</v>
      </c>
      <c r="V28" s="4">
        <f t="shared" si="5"/>
        <v>475</v>
      </c>
      <c r="W28" s="8">
        <f t="shared" si="2"/>
        <v>469</v>
      </c>
      <c r="X28" s="5" t="str">
        <f>Stat[[#This Row],[服装]]&amp;Stat[[#This Row],[名前]]&amp;Stat[[#This Row],[レアリティ]]</f>
        <v>ユニフォーム山口忠ICONIC</v>
      </c>
      <c r="Y28" s="5" t="s">
        <v>271</v>
      </c>
      <c r="Z28" s="1" t="s">
        <v>183</v>
      </c>
    </row>
    <row r="29" spans="1:26" ht="16.2" customHeight="1" x14ac:dyDescent="0.35">
      <c r="A29" s="1">
        <f t="shared" si="0"/>
        <v>28</v>
      </c>
      <c r="B29" s="1" t="s">
        <v>116</v>
      </c>
      <c r="C29" s="1" t="s">
        <v>140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74</v>
      </c>
      <c r="L29" s="1">
        <v>115</v>
      </c>
      <c r="M29" s="1">
        <v>126</v>
      </c>
      <c r="N29" s="1">
        <v>119</v>
      </c>
      <c r="O29" s="1">
        <v>123</v>
      </c>
      <c r="P29" s="1">
        <v>97</v>
      </c>
      <c r="Q29" s="1">
        <v>121</v>
      </c>
      <c r="R29" s="1">
        <v>119</v>
      </c>
      <c r="S29" s="1">
        <v>115</v>
      </c>
      <c r="T29" s="1">
        <v>120</v>
      </c>
      <c r="U29" s="1">
        <v>31</v>
      </c>
      <c r="V29" s="4">
        <f t="shared" si="1"/>
        <v>483</v>
      </c>
      <c r="W29" s="8">
        <f t="shared" si="2"/>
        <v>475</v>
      </c>
      <c r="X29" s="5" t="str">
        <f>Stat[[#This Row],[服装]]&amp;Stat[[#This Row],[名前]]&amp;Stat[[#This Row],[レアリティ]]</f>
        <v>水着山口忠ICONIC</v>
      </c>
      <c r="Y29" s="5" t="s">
        <v>271</v>
      </c>
      <c r="Z29" s="1" t="s">
        <v>1049</v>
      </c>
    </row>
    <row r="30" spans="1:26" ht="16.2" customHeight="1" x14ac:dyDescent="0.35">
      <c r="A30" s="1">
        <f>ROW()-1</f>
        <v>29</v>
      </c>
      <c r="B30" s="1" t="s">
        <v>597</v>
      </c>
      <c r="C30" s="1" t="s">
        <v>140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113</v>
      </c>
      <c r="M30" s="1">
        <v>128</v>
      </c>
      <c r="N30" s="1">
        <v>116</v>
      </c>
      <c r="O30" s="1">
        <v>125</v>
      </c>
      <c r="P30" s="1">
        <v>97</v>
      </c>
      <c r="Q30" s="1">
        <v>119</v>
      </c>
      <c r="R30" s="1">
        <v>122</v>
      </c>
      <c r="S30" s="1">
        <v>115</v>
      </c>
      <c r="T30" s="1">
        <v>120</v>
      </c>
      <c r="U30" s="1">
        <v>31</v>
      </c>
      <c r="V30" s="4">
        <f>SUM(L30:O30)</f>
        <v>482</v>
      </c>
      <c r="W30" s="8">
        <f>SUM(Q30:T30)</f>
        <v>476</v>
      </c>
      <c r="X30" s="5" t="str">
        <f>Stat[[#This Row],[服装]]&amp;Stat[[#This Row],[名前]]&amp;Stat[[#This Row],[レアリティ]]</f>
        <v>雪遊び山口忠ICONIC</v>
      </c>
      <c r="Y30" s="5" t="s">
        <v>271</v>
      </c>
      <c r="Z30" s="1" t="s">
        <v>1045</v>
      </c>
    </row>
    <row r="31" spans="1:26" ht="16.2" customHeight="1" x14ac:dyDescent="0.35">
      <c r="A31" s="1">
        <f>ROW()-1</f>
        <v>30</v>
      </c>
      <c r="B31" s="1" t="s">
        <v>735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75</v>
      </c>
      <c r="L31" s="1">
        <v>116</v>
      </c>
      <c r="M31" s="1">
        <v>129</v>
      </c>
      <c r="N31" s="1">
        <v>119</v>
      </c>
      <c r="O31" s="1">
        <v>125</v>
      </c>
      <c r="P31" s="1">
        <v>97</v>
      </c>
      <c r="Q31" s="1">
        <v>121</v>
      </c>
      <c r="R31" s="1">
        <v>121</v>
      </c>
      <c r="S31" s="1">
        <v>116</v>
      </c>
      <c r="T31" s="1">
        <v>121</v>
      </c>
      <c r="U31" s="1">
        <v>31</v>
      </c>
      <c r="V31" s="4">
        <f>SUM(L31:O31)</f>
        <v>489</v>
      </c>
      <c r="W31" s="8">
        <f>SUM(Q31:T31)</f>
        <v>479</v>
      </c>
      <c r="X31" s="5" t="str">
        <f>Stat[[#This Row],[服装]]&amp;Stat[[#This Row],[名前]]&amp;Stat[[#This Row],[レアリティ]]</f>
        <v>スパイ山口忠ICONIC</v>
      </c>
      <c r="Y31" s="5" t="s">
        <v>271</v>
      </c>
      <c r="Z31" s="1" t="s">
        <v>1042</v>
      </c>
    </row>
    <row r="32" spans="1:26" ht="16.2" customHeight="1" x14ac:dyDescent="0.35">
      <c r="A32" s="1">
        <f>ROW()-1</f>
        <v>31</v>
      </c>
      <c r="B32" s="1" t="s">
        <v>782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118</v>
      </c>
      <c r="M32" s="1">
        <v>126</v>
      </c>
      <c r="N32" s="1">
        <v>120</v>
      </c>
      <c r="O32" s="1">
        <v>123</v>
      </c>
      <c r="P32" s="1">
        <v>97</v>
      </c>
      <c r="Q32" s="1">
        <v>122</v>
      </c>
      <c r="R32" s="1">
        <v>121</v>
      </c>
      <c r="S32" s="1">
        <v>117</v>
      </c>
      <c r="T32" s="1">
        <v>122</v>
      </c>
      <c r="U32" s="1">
        <v>31</v>
      </c>
      <c r="V32" s="4">
        <f>SUM(L32:O32)</f>
        <v>487</v>
      </c>
      <c r="W32" s="8">
        <f>SUM(Q32:T32)</f>
        <v>482</v>
      </c>
      <c r="X32" s="5" t="str">
        <f>Stat[[#This Row],[服装]]&amp;Stat[[#This Row],[名前]]&amp;Stat[[#This Row],[レアリティ]]</f>
        <v>ジャージ山口忠ICONIC</v>
      </c>
      <c r="Y32" s="5" t="s">
        <v>271</v>
      </c>
      <c r="Z32" s="1" t="s">
        <v>1045</v>
      </c>
    </row>
    <row r="33" spans="1:26" ht="16.2" customHeight="1" x14ac:dyDescent="0.35">
      <c r="A33" s="1">
        <f>ROW()-1</f>
        <v>32</v>
      </c>
      <c r="B33" s="1" t="s">
        <v>1061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76</v>
      </c>
      <c r="L33" s="1">
        <v>117</v>
      </c>
      <c r="M33" s="1">
        <v>131</v>
      </c>
      <c r="N33" s="1">
        <v>120</v>
      </c>
      <c r="O33" s="1">
        <v>127</v>
      </c>
      <c r="P33" s="1">
        <v>97</v>
      </c>
      <c r="Q33" s="1">
        <v>122</v>
      </c>
      <c r="R33" s="1">
        <v>122</v>
      </c>
      <c r="S33" s="1">
        <v>117</v>
      </c>
      <c r="T33" s="1">
        <v>122</v>
      </c>
      <c r="U33" s="1">
        <v>31</v>
      </c>
      <c r="V33" s="4">
        <f>SUM(L33:O33)</f>
        <v>495</v>
      </c>
      <c r="W33" s="8">
        <f>SUM(Q33:T33)</f>
        <v>483</v>
      </c>
      <c r="X33" s="5" t="str">
        <f>Stat[[#This Row],[服装]]&amp;Stat[[#This Row],[名前]]&amp;Stat[[#This Row],[レアリティ]]</f>
        <v>焼き芋山口忠ICONIC</v>
      </c>
      <c r="Y33" s="5" t="s">
        <v>271</v>
      </c>
      <c r="Z33" s="1" t="s">
        <v>1045</v>
      </c>
    </row>
    <row r="34" spans="1:26" ht="16.2" customHeight="1" x14ac:dyDescent="0.35">
      <c r="A34" s="1">
        <f t="shared" si="0"/>
        <v>33</v>
      </c>
      <c r="B34" s="1" t="s">
        <v>108</v>
      </c>
      <c r="C34" s="1" t="s">
        <v>141</v>
      </c>
      <c r="D34" s="1" t="s">
        <v>77</v>
      </c>
      <c r="E34" s="1" t="s">
        <v>80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86</v>
      </c>
      <c r="L34" s="1">
        <v>117</v>
      </c>
      <c r="M34" s="1">
        <v>110</v>
      </c>
      <c r="N34" s="1">
        <v>120</v>
      </c>
      <c r="O34" s="1">
        <v>123</v>
      </c>
      <c r="P34" s="1">
        <v>101</v>
      </c>
      <c r="Q34" s="1">
        <v>110</v>
      </c>
      <c r="R34" s="1">
        <v>130</v>
      </c>
      <c r="S34" s="1">
        <v>116</v>
      </c>
      <c r="T34" s="1">
        <v>123</v>
      </c>
      <c r="U34" s="1">
        <v>29</v>
      </c>
      <c r="V34" s="4">
        <f t="shared" si="1"/>
        <v>470</v>
      </c>
      <c r="W34" s="8">
        <f t="shared" si="2"/>
        <v>479</v>
      </c>
      <c r="X34" s="5" t="str">
        <f>Stat[[#This Row],[服装]]&amp;Stat[[#This Row],[名前]]&amp;Stat[[#This Row],[レアリティ]]</f>
        <v>ユニフォーム西谷夕ICONIC</v>
      </c>
      <c r="Y34" s="5" t="s">
        <v>272</v>
      </c>
      <c r="Z34" s="1" t="s">
        <v>183</v>
      </c>
    </row>
    <row r="35" spans="1:26" ht="16.2" customHeight="1" x14ac:dyDescent="0.35">
      <c r="A35" s="1">
        <f t="shared" si="0"/>
        <v>34</v>
      </c>
      <c r="B35" s="1" t="s">
        <v>149</v>
      </c>
      <c r="C35" s="1" t="s">
        <v>141</v>
      </c>
      <c r="D35" s="1" t="s">
        <v>73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87</v>
      </c>
      <c r="L35" s="1">
        <v>118</v>
      </c>
      <c r="M35" s="1">
        <v>111</v>
      </c>
      <c r="N35" s="1">
        <v>123</v>
      </c>
      <c r="O35" s="1">
        <v>124</v>
      </c>
      <c r="P35" s="1">
        <v>101</v>
      </c>
      <c r="Q35" s="1">
        <v>111</v>
      </c>
      <c r="R35" s="1">
        <v>133</v>
      </c>
      <c r="S35" s="1">
        <v>117</v>
      </c>
      <c r="T35" s="1">
        <v>126</v>
      </c>
      <c r="U35" s="1">
        <v>29</v>
      </c>
      <c r="V35" s="4">
        <f t="shared" si="1"/>
        <v>476</v>
      </c>
      <c r="W35" s="8">
        <f t="shared" si="2"/>
        <v>487</v>
      </c>
      <c r="X35" s="5" t="str">
        <f>Stat[[#This Row],[服装]]&amp;Stat[[#This Row],[名前]]&amp;Stat[[#This Row],[レアリティ]]</f>
        <v>制服西谷夕ICONIC</v>
      </c>
      <c r="Y35" s="5" t="s">
        <v>272</v>
      </c>
      <c r="Z35" s="1" t="s">
        <v>1044</v>
      </c>
    </row>
    <row r="36" spans="1:26" ht="16.2" customHeight="1" x14ac:dyDescent="0.35">
      <c r="A36" s="1">
        <f>ROW()-1</f>
        <v>35</v>
      </c>
      <c r="B36" s="1" t="s">
        <v>587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88</v>
      </c>
      <c r="L36" s="1">
        <v>119</v>
      </c>
      <c r="M36" s="1">
        <v>111</v>
      </c>
      <c r="N36" s="1">
        <v>125</v>
      </c>
      <c r="O36" s="1">
        <v>125</v>
      </c>
      <c r="P36" s="1">
        <v>101</v>
      </c>
      <c r="Q36" s="1">
        <v>111</v>
      </c>
      <c r="R36" s="1">
        <v>136</v>
      </c>
      <c r="S36" s="1">
        <v>118</v>
      </c>
      <c r="T36" s="1">
        <v>128</v>
      </c>
      <c r="U36" s="1">
        <v>29</v>
      </c>
      <c r="V36" s="4">
        <f t="shared" si="1"/>
        <v>480</v>
      </c>
      <c r="W36" s="8">
        <f t="shared" si="2"/>
        <v>493</v>
      </c>
      <c r="X36" s="5" t="str">
        <f>Stat[[#This Row],[服装]]&amp;Stat[[#This Row],[名前]]&amp;Stat[[#This Row],[レアリティ]]</f>
        <v>Xmas西谷夕ICONIC</v>
      </c>
      <c r="Y36" s="5" t="s">
        <v>272</v>
      </c>
      <c r="Z36" s="1" t="s">
        <v>1043</v>
      </c>
    </row>
    <row r="37" spans="1:26" ht="16.2" customHeight="1" x14ac:dyDescent="0.35">
      <c r="A37" s="1">
        <f>ROW()-1</f>
        <v>36</v>
      </c>
      <c r="B37" s="1" t="s">
        <v>673</v>
      </c>
      <c r="C37" s="1" t="s">
        <v>141</v>
      </c>
      <c r="D37" s="1" t="s">
        <v>90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117</v>
      </c>
      <c r="M37" s="1">
        <v>111</v>
      </c>
      <c r="N37" s="1">
        <v>127</v>
      </c>
      <c r="O37" s="1">
        <v>123</v>
      </c>
      <c r="P37" s="1">
        <v>101</v>
      </c>
      <c r="Q37" s="1">
        <v>111</v>
      </c>
      <c r="R37" s="1">
        <v>137</v>
      </c>
      <c r="S37" s="1">
        <v>116</v>
      </c>
      <c r="T37" s="1">
        <v>130</v>
      </c>
      <c r="U37" s="1">
        <v>29</v>
      </c>
      <c r="V37" s="4">
        <f>SUM(L37:O37)</f>
        <v>478</v>
      </c>
      <c r="W37" s="8">
        <f>SUM(Q37:T37)</f>
        <v>494</v>
      </c>
      <c r="X37" s="5" t="str">
        <f>Stat[[#This Row],[服装]]&amp;Stat[[#This Row],[名前]]&amp;Stat[[#This Row],[レアリティ]]</f>
        <v>バーガー西谷夕ICONIC</v>
      </c>
      <c r="Y37" s="5" t="s">
        <v>272</v>
      </c>
      <c r="Z37" s="1" t="s">
        <v>1044</v>
      </c>
    </row>
    <row r="38" spans="1:26" ht="16.2" customHeight="1" x14ac:dyDescent="0.35">
      <c r="A38" s="1">
        <f>ROW()-1</f>
        <v>37</v>
      </c>
      <c r="B38" s="1" t="s">
        <v>777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89</v>
      </c>
      <c r="L38" s="1">
        <v>120</v>
      </c>
      <c r="M38" s="1">
        <v>112</v>
      </c>
      <c r="N38" s="1">
        <v>126</v>
      </c>
      <c r="O38" s="1">
        <v>126</v>
      </c>
      <c r="P38" s="1">
        <v>101</v>
      </c>
      <c r="Q38" s="1">
        <v>112</v>
      </c>
      <c r="R38" s="1">
        <v>138</v>
      </c>
      <c r="S38" s="1">
        <v>119</v>
      </c>
      <c r="T38" s="1">
        <v>130</v>
      </c>
      <c r="U38" s="1">
        <v>29</v>
      </c>
      <c r="V38" s="4">
        <f>SUM(L38:O38)</f>
        <v>484</v>
      </c>
      <c r="W38" s="8">
        <f>SUM(Q38:T38)</f>
        <v>499</v>
      </c>
      <c r="X38" s="5" t="str">
        <f>Stat[[#This Row],[服装]]&amp;Stat[[#This Row],[名前]]&amp;Stat[[#This Row],[レアリティ]]</f>
        <v>文化祭2西谷夕ICONIC</v>
      </c>
      <c r="Y38" s="5" t="s">
        <v>272</v>
      </c>
      <c r="Z38" s="1" t="s">
        <v>1044</v>
      </c>
    </row>
    <row r="39" spans="1:26" ht="16.2" customHeight="1" x14ac:dyDescent="0.35">
      <c r="A39" s="1">
        <f>ROW()-1</f>
        <v>38</v>
      </c>
      <c r="B39" s="1" t="s">
        <v>889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119</v>
      </c>
      <c r="M39" s="1">
        <v>112</v>
      </c>
      <c r="N39" s="1">
        <v>127</v>
      </c>
      <c r="O39" s="1">
        <v>126</v>
      </c>
      <c r="P39" s="1">
        <v>101</v>
      </c>
      <c r="Q39" s="1">
        <v>112</v>
      </c>
      <c r="R39" s="1">
        <v>139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500</v>
      </c>
      <c r="X39" s="5" t="str">
        <f>Stat[[#This Row],[服装]]&amp;Stat[[#This Row],[名前]]&amp;Stat[[#This Row],[レアリティ]]</f>
        <v>2周年西谷夕ICONIC</v>
      </c>
      <c r="Y39" s="5" t="s">
        <v>272</v>
      </c>
      <c r="Z39" s="1" t="s">
        <v>1043</v>
      </c>
    </row>
    <row r="40" spans="1:26" ht="16.2" customHeight="1" x14ac:dyDescent="0.35">
      <c r="A40" s="1">
        <f>ROW()-1</f>
        <v>39</v>
      </c>
      <c r="B40" s="1" t="s">
        <v>1079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90</v>
      </c>
      <c r="L40" s="1">
        <v>121</v>
      </c>
      <c r="M40" s="1">
        <v>113</v>
      </c>
      <c r="N40" s="1">
        <v>127</v>
      </c>
      <c r="O40" s="1">
        <v>127</v>
      </c>
      <c r="P40" s="1">
        <v>101</v>
      </c>
      <c r="Q40" s="1">
        <v>113</v>
      </c>
      <c r="R40" s="1">
        <v>140</v>
      </c>
      <c r="S40" s="1">
        <v>120</v>
      </c>
      <c r="T40" s="1">
        <v>132</v>
      </c>
      <c r="U40" s="1">
        <v>29</v>
      </c>
      <c r="V40" s="4">
        <f>SUM(L40:O40)</f>
        <v>488</v>
      </c>
      <c r="W40" s="8">
        <f>SUM(Q40:T40)</f>
        <v>505</v>
      </c>
      <c r="X40" s="5" t="str">
        <f>Stat[[#This Row],[服装]]&amp;Stat[[#This Row],[名前]]&amp;Stat[[#This Row],[レアリティ]]</f>
        <v>ハロウィン西谷夕ICONIC</v>
      </c>
      <c r="Y40" s="5" t="s">
        <v>272</v>
      </c>
      <c r="Z40" s="1" t="s">
        <v>1046</v>
      </c>
    </row>
    <row r="41" spans="1:26" ht="16.2" customHeight="1" x14ac:dyDescent="0.35">
      <c r="A41" s="1">
        <f t="shared" si="0"/>
        <v>40</v>
      </c>
      <c r="B41" s="1" t="s">
        <v>108</v>
      </c>
      <c r="C41" s="1" t="s">
        <v>142</v>
      </c>
      <c r="D41" s="1" t="s">
        <v>90</v>
      </c>
      <c r="E41" s="1" t="s">
        <v>78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78</v>
      </c>
      <c r="L41" s="1">
        <v>125</v>
      </c>
      <c r="M41" s="1">
        <v>117</v>
      </c>
      <c r="N41" s="1">
        <v>113</v>
      </c>
      <c r="O41" s="1">
        <v>114</v>
      </c>
      <c r="P41" s="1">
        <v>97</v>
      </c>
      <c r="Q41" s="1">
        <v>116</v>
      </c>
      <c r="R41" s="1">
        <v>117</v>
      </c>
      <c r="S41" s="1">
        <v>115</v>
      </c>
      <c r="T41" s="1">
        <v>115</v>
      </c>
      <c r="U41" s="1">
        <v>27</v>
      </c>
      <c r="V41" s="4">
        <f t="shared" si="1"/>
        <v>469</v>
      </c>
      <c r="W41" s="8">
        <f t="shared" si="2"/>
        <v>463</v>
      </c>
      <c r="X41" s="5" t="str">
        <f>Stat[[#This Row],[服装]]&amp;Stat[[#This Row],[名前]]&amp;Stat[[#This Row],[レアリティ]]</f>
        <v>ユニフォーム田中龍之介ICONIC</v>
      </c>
      <c r="Y41" s="5" t="s">
        <v>273</v>
      </c>
      <c r="Z41" s="1" t="s">
        <v>183</v>
      </c>
    </row>
    <row r="42" spans="1:26" ht="16.2" customHeight="1" x14ac:dyDescent="0.35">
      <c r="A42" s="1">
        <f t="shared" si="0"/>
        <v>41</v>
      </c>
      <c r="B42" s="1" t="s">
        <v>149</v>
      </c>
      <c r="C42" s="1" t="s">
        <v>142</v>
      </c>
      <c r="D42" s="1" t="s">
        <v>77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79</v>
      </c>
      <c r="L42" s="1">
        <v>128</v>
      </c>
      <c r="M42" s="1">
        <v>120</v>
      </c>
      <c r="N42" s="1">
        <v>114</v>
      </c>
      <c r="O42" s="1">
        <v>115</v>
      </c>
      <c r="P42" s="1">
        <v>97</v>
      </c>
      <c r="Q42" s="1">
        <v>117</v>
      </c>
      <c r="R42" s="1">
        <v>118</v>
      </c>
      <c r="S42" s="1">
        <v>118</v>
      </c>
      <c r="T42" s="1">
        <v>116</v>
      </c>
      <c r="U42" s="1">
        <v>27</v>
      </c>
      <c r="V42" s="4">
        <f t="shared" si="1"/>
        <v>477</v>
      </c>
      <c r="W42" s="8">
        <f t="shared" si="2"/>
        <v>469</v>
      </c>
      <c r="X42" s="5" t="str">
        <f>Stat[[#This Row],[服装]]&amp;Stat[[#This Row],[名前]]&amp;Stat[[#This Row],[レアリティ]]</f>
        <v>制服田中龍之介ICONIC</v>
      </c>
      <c r="Y42" s="5" t="s">
        <v>273</v>
      </c>
      <c r="Z42" s="1" t="s">
        <v>1045</v>
      </c>
    </row>
    <row r="43" spans="1:26" ht="16.2" customHeight="1" x14ac:dyDescent="0.35">
      <c r="A43" s="1">
        <f>ROW()-1</f>
        <v>42</v>
      </c>
      <c r="B43" s="1" t="s">
        <v>591</v>
      </c>
      <c r="C43" s="1" t="s">
        <v>142</v>
      </c>
      <c r="D43" s="1" t="s">
        <v>73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131</v>
      </c>
      <c r="M43" s="1">
        <v>117</v>
      </c>
      <c r="N43" s="1">
        <v>114</v>
      </c>
      <c r="O43" s="1">
        <v>112</v>
      </c>
      <c r="P43" s="1">
        <v>97</v>
      </c>
      <c r="Q43" s="1">
        <v>118</v>
      </c>
      <c r="R43" s="1">
        <v>118</v>
      </c>
      <c r="S43" s="1">
        <v>120</v>
      </c>
      <c r="T43" s="1">
        <v>116</v>
      </c>
      <c r="U43" s="1">
        <v>27</v>
      </c>
      <c r="V43" s="4">
        <f t="shared" si="1"/>
        <v>474</v>
      </c>
      <c r="W43" s="8">
        <f t="shared" si="2"/>
        <v>472</v>
      </c>
      <c r="X43" s="5" t="str">
        <f>Stat[[#This Row],[服装]]&amp;Stat[[#This Row],[名前]]&amp;Stat[[#This Row],[レアリティ]]</f>
        <v>新年田中龍之介ICONIC</v>
      </c>
      <c r="Y43" s="5" t="s">
        <v>273</v>
      </c>
      <c r="Z43" s="1" t="s">
        <v>1048</v>
      </c>
    </row>
    <row r="44" spans="1:26" ht="16.2" customHeight="1" x14ac:dyDescent="0.35">
      <c r="A44" s="1">
        <f>ROW()-1</f>
        <v>43</v>
      </c>
      <c r="B44" s="1" t="s">
        <v>632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127</v>
      </c>
      <c r="M44" s="1">
        <v>118</v>
      </c>
      <c r="N44" s="1">
        <v>113</v>
      </c>
      <c r="O44" s="1">
        <v>113</v>
      </c>
      <c r="P44" s="1">
        <v>97</v>
      </c>
      <c r="Q44" s="1">
        <v>120</v>
      </c>
      <c r="R44" s="1">
        <v>120</v>
      </c>
      <c r="S44" s="1">
        <v>119</v>
      </c>
      <c r="T44" s="1">
        <v>117</v>
      </c>
      <c r="U44" s="1">
        <v>27</v>
      </c>
      <c r="V44" s="4">
        <f>SUM(L44:O44)</f>
        <v>471</v>
      </c>
      <c r="W44" s="8">
        <f>SUM(Q44:T44)</f>
        <v>476</v>
      </c>
      <c r="X44" s="5" t="str">
        <f>Stat[[#This Row],[服装]]&amp;Stat[[#This Row],[名前]]&amp;Stat[[#This Row],[レアリティ]]</f>
        <v>RPG田中龍之介ICONIC</v>
      </c>
      <c r="Y44" s="5" t="s">
        <v>273</v>
      </c>
      <c r="Z44" s="1" t="s">
        <v>1046</v>
      </c>
    </row>
    <row r="45" spans="1:26" ht="16.2" customHeight="1" x14ac:dyDescent="0.35">
      <c r="A45" s="1">
        <f>ROW()-1</f>
        <v>44</v>
      </c>
      <c r="B45" s="1" t="s">
        <v>743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80</v>
      </c>
      <c r="L45" s="1">
        <v>131</v>
      </c>
      <c r="M45" s="1">
        <v>120</v>
      </c>
      <c r="N45" s="1">
        <v>115</v>
      </c>
      <c r="O45" s="1">
        <v>115</v>
      </c>
      <c r="P45" s="1">
        <v>97</v>
      </c>
      <c r="Q45" s="1">
        <v>119</v>
      </c>
      <c r="R45" s="1">
        <v>119</v>
      </c>
      <c r="S45" s="1">
        <v>120</v>
      </c>
      <c r="T45" s="1">
        <v>117</v>
      </c>
      <c r="U45" s="1">
        <v>27</v>
      </c>
      <c r="V45" s="4">
        <f>SUM(L45:O45)</f>
        <v>481</v>
      </c>
      <c r="W45" s="8">
        <f>SUM(Q45:T45)</f>
        <v>475</v>
      </c>
      <c r="X45" s="5" t="str">
        <f>Stat[[#This Row],[服装]]&amp;Stat[[#This Row],[名前]]&amp;Stat[[#This Row],[レアリティ]]</f>
        <v>仮装田中龍之介ICONIC</v>
      </c>
      <c r="Y45" s="5" t="s">
        <v>273</v>
      </c>
      <c r="Z45" s="1" t="s">
        <v>1045</v>
      </c>
    </row>
    <row r="46" spans="1:26" ht="16.2" customHeight="1" x14ac:dyDescent="0.35">
      <c r="A46" s="1">
        <f t="shared" si="0"/>
        <v>45</v>
      </c>
      <c r="B46" s="1" t="s">
        <v>108</v>
      </c>
      <c r="C46" s="1" t="s">
        <v>143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118</v>
      </c>
      <c r="M46" s="1">
        <v>116</v>
      </c>
      <c r="N46" s="1">
        <v>116</v>
      </c>
      <c r="O46" s="1">
        <v>123</v>
      </c>
      <c r="P46" s="1">
        <v>101</v>
      </c>
      <c r="Q46" s="1">
        <v>116</v>
      </c>
      <c r="R46" s="1">
        <v>126</v>
      </c>
      <c r="S46" s="1">
        <v>115</v>
      </c>
      <c r="T46" s="1">
        <v>120</v>
      </c>
      <c r="U46" s="1">
        <v>51</v>
      </c>
      <c r="V46" s="4">
        <f t="shared" si="1"/>
        <v>473</v>
      </c>
      <c r="W46" s="8">
        <f t="shared" si="2"/>
        <v>477</v>
      </c>
      <c r="X46" s="5" t="str">
        <f>Stat[[#This Row],[服装]]&amp;Stat[[#This Row],[名前]]&amp;Stat[[#This Row],[レアリティ]]</f>
        <v>ユニフォーム澤村大地ICONIC</v>
      </c>
      <c r="Y46" s="5" t="s">
        <v>274</v>
      </c>
      <c r="Z46" s="1" t="s">
        <v>183</v>
      </c>
    </row>
    <row r="47" spans="1:26" ht="16.2" customHeight="1" x14ac:dyDescent="0.35">
      <c r="A47" s="1">
        <f t="shared" si="0"/>
        <v>46</v>
      </c>
      <c r="B47" s="1" t="s">
        <v>117</v>
      </c>
      <c r="C47" s="1" t="s">
        <v>143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121</v>
      </c>
      <c r="M47" s="1">
        <v>119</v>
      </c>
      <c r="N47" s="1">
        <v>117</v>
      </c>
      <c r="O47" s="1">
        <v>124</v>
      </c>
      <c r="P47" s="1">
        <v>101</v>
      </c>
      <c r="Q47" s="1">
        <v>117</v>
      </c>
      <c r="R47" s="1">
        <v>127</v>
      </c>
      <c r="S47" s="1">
        <v>118</v>
      </c>
      <c r="T47" s="1">
        <v>121</v>
      </c>
      <c r="U47" s="1">
        <v>51</v>
      </c>
      <c r="V47" s="4">
        <f t="shared" si="1"/>
        <v>481</v>
      </c>
      <c r="W47" s="8">
        <f t="shared" si="2"/>
        <v>483</v>
      </c>
      <c r="X47" s="5" t="str">
        <f>Stat[[#This Row],[服装]]&amp;Stat[[#This Row],[名前]]&amp;Stat[[#This Row],[レアリティ]]</f>
        <v>プール掃除澤村大地ICONIC</v>
      </c>
      <c r="Y47" s="5" t="s">
        <v>274</v>
      </c>
      <c r="Z47" s="1" t="s">
        <v>1049</v>
      </c>
    </row>
    <row r="48" spans="1:26" ht="16.2" customHeight="1" x14ac:dyDescent="0.35">
      <c r="A48" s="1">
        <f t="shared" si="0"/>
        <v>47</v>
      </c>
      <c r="B48" s="1" t="s">
        <v>581</v>
      </c>
      <c r="C48" s="1" t="s">
        <v>143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123</v>
      </c>
      <c r="M48" s="1">
        <v>117</v>
      </c>
      <c r="N48" s="1">
        <v>117</v>
      </c>
      <c r="O48" s="1">
        <v>122</v>
      </c>
      <c r="P48" s="1">
        <v>101</v>
      </c>
      <c r="Q48" s="1">
        <v>118</v>
      </c>
      <c r="R48" s="1">
        <v>127</v>
      </c>
      <c r="S48" s="1">
        <v>119</v>
      </c>
      <c r="T48" s="1">
        <v>121</v>
      </c>
      <c r="U48" s="1">
        <v>51</v>
      </c>
      <c r="V48" s="4">
        <f t="shared" si="1"/>
        <v>479</v>
      </c>
      <c r="W48" s="8">
        <f t="shared" si="2"/>
        <v>485</v>
      </c>
      <c r="X48" s="5" t="str">
        <f>Stat[[#This Row],[服装]]&amp;Stat[[#This Row],[名前]]&amp;Stat[[#This Row],[レアリティ]]</f>
        <v>文化祭澤村大地ICONIC</v>
      </c>
      <c r="Y48" s="5" t="s">
        <v>274</v>
      </c>
      <c r="Z48" s="1" t="s">
        <v>1046</v>
      </c>
    </row>
    <row r="49" spans="1:26" ht="16.2" customHeight="1" x14ac:dyDescent="0.35">
      <c r="A49" s="1">
        <f>ROW()-1</f>
        <v>48</v>
      </c>
      <c r="B49" s="1" t="s">
        <v>632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119</v>
      </c>
      <c r="M49" s="1">
        <v>122</v>
      </c>
      <c r="N49" s="1">
        <v>116</v>
      </c>
      <c r="O49" s="1">
        <v>126</v>
      </c>
      <c r="P49" s="1">
        <v>101</v>
      </c>
      <c r="Q49" s="1">
        <v>115</v>
      </c>
      <c r="R49" s="1">
        <v>128</v>
      </c>
      <c r="S49" s="1">
        <v>117</v>
      </c>
      <c r="T49" s="1">
        <v>122</v>
      </c>
      <c r="U49" s="1">
        <v>51</v>
      </c>
      <c r="V49" s="4">
        <f>SUM(L49:O49)</f>
        <v>483</v>
      </c>
      <c r="W49" s="8">
        <f>SUM(Q49:T49)</f>
        <v>482</v>
      </c>
      <c r="X49" s="5" t="str">
        <f>Stat[[#This Row],[服装]]&amp;Stat[[#This Row],[名前]]&amp;Stat[[#This Row],[レアリティ]]</f>
        <v>RPG澤村大地ICONIC</v>
      </c>
      <c r="Y49" s="5" t="s">
        <v>274</v>
      </c>
      <c r="Z49" s="1" t="s">
        <v>1047</v>
      </c>
    </row>
    <row r="50" spans="1:26" ht="16.2" customHeight="1" x14ac:dyDescent="0.35">
      <c r="A50" s="1">
        <f>ROW()-1</f>
        <v>49</v>
      </c>
      <c r="B50" s="1" t="s">
        <v>826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124</v>
      </c>
      <c r="M50" s="1">
        <v>119</v>
      </c>
      <c r="N50" s="1">
        <v>118</v>
      </c>
      <c r="O50" s="1">
        <v>124</v>
      </c>
      <c r="P50" s="1">
        <v>101</v>
      </c>
      <c r="Q50" s="1">
        <v>118</v>
      </c>
      <c r="R50" s="1">
        <v>129</v>
      </c>
      <c r="S50" s="1">
        <v>120</v>
      </c>
      <c r="T50" s="1">
        <v>123</v>
      </c>
      <c r="U50" s="1">
        <v>51</v>
      </c>
      <c r="V50" s="4">
        <f>SUM(L50:O50)</f>
        <v>485</v>
      </c>
      <c r="W50" s="8">
        <f>SUM(Q50:T50)</f>
        <v>490</v>
      </c>
      <c r="X50" s="5" t="str">
        <f>Stat[[#This Row],[服装]]&amp;Stat[[#This Row],[名前]]&amp;Stat[[#This Row],[レアリティ]]</f>
        <v>新年2澤村大地ICONIC</v>
      </c>
      <c r="Y50" s="5" t="s">
        <v>274</v>
      </c>
      <c r="Z50" s="1" t="s">
        <v>1048</v>
      </c>
    </row>
    <row r="51" spans="1:26" ht="16.2" customHeight="1" x14ac:dyDescent="0.35">
      <c r="A51" s="1">
        <f t="shared" si="0"/>
        <v>50</v>
      </c>
      <c r="B51" s="1" t="s">
        <v>108</v>
      </c>
      <c r="C51" s="1" t="s">
        <v>144</v>
      </c>
      <c r="D51" s="1" t="s">
        <v>90</v>
      </c>
      <c r="E51" s="1" t="s">
        <v>74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115</v>
      </c>
      <c r="M51" s="1">
        <v>115</v>
      </c>
      <c r="N51" s="1">
        <v>124</v>
      </c>
      <c r="O51" s="1">
        <v>123</v>
      </c>
      <c r="P51" s="1">
        <v>101</v>
      </c>
      <c r="Q51" s="1">
        <v>116</v>
      </c>
      <c r="R51" s="1">
        <v>116</v>
      </c>
      <c r="S51" s="1">
        <v>115</v>
      </c>
      <c r="T51" s="1">
        <v>115</v>
      </c>
      <c r="U51" s="1">
        <v>46</v>
      </c>
      <c r="V51" s="4">
        <f t="shared" si="1"/>
        <v>477</v>
      </c>
      <c r="W51" s="8">
        <f t="shared" si="2"/>
        <v>462</v>
      </c>
      <c r="X51" s="5" t="str">
        <f>Stat[[#This Row],[服装]]&amp;Stat[[#This Row],[名前]]&amp;Stat[[#This Row],[レアリティ]]</f>
        <v>ユニフォーム菅原考支ICONIC</v>
      </c>
      <c r="Y51" s="5" t="s">
        <v>290</v>
      </c>
      <c r="Z51" s="1" t="s">
        <v>183</v>
      </c>
    </row>
    <row r="52" spans="1:26" ht="16.2" customHeight="1" x14ac:dyDescent="0.35">
      <c r="A52" s="1">
        <f t="shared" si="0"/>
        <v>51</v>
      </c>
      <c r="B52" s="1" t="s">
        <v>117</v>
      </c>
      <c r="C52" s="1" t="s">
        <v>144</v>
      </c>
      <c r="D52" s="1" t="s">
        <v>77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81</v>
      </c>
      <c r="L52" s="1">
        <v>116</v>
      </c>
      <c r="M52" s="1">
        <v>118</v>
      </c>
      <c r="N52" s="1">
        <v>127</v>
      </c>
      <c r="O52" s="1">
        <v>126</v>
      </c>
      <c r="P52" s="1">
        <v>101</v>
      </c>
      <c r="Q52" s="1">
        <v>117</v>
      </c>
      <c r="R52" s="1">
        <v>117</v>
      </c>
      <c r="S52" s="1">
        <v>116</v>
      </c>
      <c r="T52" s="1">
        <v>116</v>
      </c>
      <c r="U52" s="1">
        <v>46</v>
      </c>
      <c r="V52" s="4">
        <f t="shared" si="1"/>
        <v>487</v>
      </c>
      <c r="W52" s="8">
        <f t="shared" si="2"/>
        <v>466</v>
      </c>
      <c r="X52" s="5" t="str">
        <f>Stat[[#This Row],[服装]]&amp;Stat[[#This Row],[名前]]&amp;Stat[[#This Row],[レアリティ]]</f>
        <v>プール掃除菅原考支ICONIC</v>
      </c>
      <c r="Y52" s="5" t="s">
        <v>290</v>
      </c>
      <c r="Z52" s="1" t="s">
        <v>1042</v>
      </c>
    </row>
    <row r="53" spans="1:26" ht="16.2" customHeight="1" x14ac:dyDescent="0.35">
      <c r="A53" s="1">
        <f t="shared" si="0"/>
        <v>52</v>
      </c>
      <c r="B53" s="1" t="s">
        <v>581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115</v>
      </c>
      <c r="M53" s="1">
        <v>120</v>
      </c>
      <c r="N53" s="1">
        <v>126</v>
      </c>
      <c r="O53" s="1">
        <v>128</v>
      </c>
      <c r="P53" s="1">
        <v>101</v>
      </c>
      <c r="Q53" s="1">
        <v>115</v>
      </c>
      <c r="R53" s="1">
        <v>118</v>
      </c>
      <c r="S53" s="1">
        <v>114</v>
      </c>
      <c r="T53" s="1">
        <v>117</v>
      </c>
      <c r="U53" s="1">
        <v>46</v>
      </c>
      <c r="V53" s="4">
        <f t="shared" si="1"/>
        <v>489</v>
      </c>
      <c r="W53" s="8">
        <f t="shared" si="2"/>
        <v>464</v>
      </c>
      <c r="X53" s="5" t="str">
        <f>Stat[[#This Row],[服装]]&amp;Stat[[#This Row],[名前]]&amp;Stat[[#This Row],[レアリティ]]</f>
        <v>文化祭菅原考支ICONIC</v>
      </c>
      <c r="Y53" s="5" t="s">
        <v>290</v>
      </c>
      <c r="Z53" s="1" t="s">
        <v>1047</v>
      </c>
    </row>
    <row r="54" spans="1:26" ht="16.2" customHeight="1" x14ac:dyDescent="0.35">
      <c r="A54" s="1">
        <f>ROW()-1</f>
        <v>53</v>
      </c>
      <c r="B54" s="1" t="s">
        <v>679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82</v>
      </c>
      <c r="L54" s="1">
        <v>116</v>
      </c>
      <c r="M54" s="1">
        <v>122</v>
      </c>
      <c r="N54" s="1">
        <v>129</v>
      </c>
      <c r="O54" s="1">
        <v>129</v>
      </c>
      <c r="P54" s="1">
        <v>101</v>
      </c>
      <c r="Q54" s="1">
        <v>115</v>
      </c>
      <c r="R54" s="1">
        <v>120</v>
      </c>
      <c r="S54" s="1">
        <v>114</v>
      </c>
      <c r="T54" s="1">
        <v>118</v>
      </c>
      <c r="U54" s="1">
        <v>46</v>
      </c>
      <c r="V54" s="4">
        <f>SUM(L54:O54)</f>
        <v>496</v>
      </c>
      <c r="W54" s="8">
        <f>SUM(Q54:T54)</f>
        <v>467</v>
      </c>
      <c r="X54" s="5" t="str">
        <f>Stat[[#This Row],[服装]]&amp;Stat[[#This Row],[名前]]&amp;Stat[[#This Row],[レアリティ]]</f>
        <v>梅雨菅原考支ICONIC</v>
      </c>
      <c r="Y54" s="5" t="s">
        <v>290</v>
      </c>
      <c r="Z54" s="1" t="s">
        <v>1047</v>
      </c>
    </row>
    <row r="55" spans="1:26" ht="16.2" customHeight="1" x14ac:dyDescent="0.35">
      <c r="A55" s="1">
        <f>ROW()-1</f>
        <v>54</v>
      </c>
      <c r="B55" s="1" t="s">
        <v>801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118</v>
      </c>
      <c r="M55" s="1">
        <v>120</v>
      </c>
      <c r="N55" s="1">
        <v>127</v>
      </c>
      <c r="O55" s="1">
        <v>128</v>
      </c>
      <c r="P55" s="1">
        <v>101</v>
      </c>
      <c r="Q55" s="1">
        <v>117</v>
      </c>
      <c r="R55" s="1">
        <v>119</v>
      </c>
      <c r="S55" s="1">
        <v>116</v>
      </c>
      <c r="T55" s="1">
        <v>118</v>
      </c>
      <c r="U55" s="1">
        <v>46</v>
      </c>
      <c r="V55" s="4">
        <f>SUM(L55:O55)</f>
        <v>493</v>
      </c>
      <c r="W55" s="8">
        <f>SUM(Q55:T55)</f>
        <v>470</v>
      </c>
      <c r="X55" s="5" t="str">
        <f>Stat[[#This Row],[服装]]&amp;Stat[[#This Row],[名前]]&amp;Stat[[#This Row],[レアリティ]]</f>
        <v>Xmas2菅原考支ICONIC</v>
      </c>
      <c r="Y55" s="5" t="s">
        <v>290</v>
      </c>
      <c r="Z55" s="1" t="s">
        <v>1048</v>
      </c>
    </row>
    <row r="56" spans="1:26" ht="16.2" customHeight="1" x14ac:dyDescent="0.35">
      <c r="A56" s="1">
        <f>ROW()-1</f>
        <v>55</v>
      </c>
      <c r="B56" s="1" t="s">
        <v>999</v>
      </c>
      <c r="C56" s="1" t="s">
        <v>144</v>
      </c>
      <c r="D56" s="1" t="s">
        <v>73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114</v>
      </c>
      <c r="M56" s="1">
        <v>118</v>
      </c>
      <c r="N56" s="1">
        <v>130</v>
      </c>
      <c r="O56" s="1">
        <v>127</v>
      </c>
      <c r="P56" s="1">
        <v>101</v>
      </c>
      <c r="Q56" s="1">
        <v>115</v>
      </c>
      <c r="R56" s="1">
        <v>119</v>
      </c>
      <c r="S56" s="1">
        <v>114</v>
      </c>
      <c r="T56" s="1">
        <v>118</v>
      </c>
      <c r="U56" s="1">
        <v>46</v>
      </c>
      <c r="V56" s="4">
        <f>SUM(L56:O56)</f>
        <v>489</v>
      </c>
      <c r="W56" s="8">
        <f>SUM(Q56:T56)</f>
        <v>466</v>
      </c>
      <c r="X56" s="5" t="str">
        <f>Stat[[#This Row],[服装]]&amp;Stat[[#This Row],[名前]]&amp;Stat[[#This Row],[レアリティ]]</f>
        <v>夏祭り2菅原考支ICONIC</v>
      </c>
      <c r="Y56" s="5" t="s">
        <v>290</v>
      </c>
      <c r="Z56" s="1" t="s">
        <v>1043</v>
      </c>
    </row>
    <row r="57" spans="1:26" ht="16.2" customHeight="1" x14ac:dyDescent="0.35">
      <c r="A57" s="1">
        <f t="shared" si="0"/>
        <v>56</v>
      </c>
      <c r="B57" s="1" t="s">
        <v>108</v>
      </c>
      <c r="C57" s="1" t="s">
        <v>145</v>
      </c>
      <c r="D57" s="1" t="s">
        <v>77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127</v>
      </c>
      <c r="M57" s="1">
        <v>125</v>
      </c>
      <c r="N57" s="1">
        <v>113</v>
      </c>
      <c r="O57" s="1">
        <v>120</v>
      </c>
      <c r="P57" s="1">
        <v>97</v>
      </c>
      <c r="Q57" s="1">
        <v>121</v>
      </c>
      <c r="R57" s="1">
        <v>115</v>
      </c>
      <c r="S57" s="1">
        <v>115</v>
      </c>
      <c r="T57" s="1">
        <v>114</v>
      </c>
      <c r="U57" s="1">
        <v>29</v>
      </c>
      <c r="V57" s="4">
        <f t="shared" si="1"/>
        <v>485</v>
      </c>
      <c r="W57" s="8">
        <f t="shared" si="2"/>
        <v>465</v>
      </c>
      <c r="X57" s="5" t="str">
        <f>Stat[[#This Row],[服装]]&amp;Stat[[#This Row],[名前]]&amp;Stat[[#This Row],[レアリティ]]</f>
        <v>ユニフォーム東峰旭ICONIC</v>
      </c>
      <c r="Y57" s="5" t="s">
        <v>275</v>
      </c>
      <c r="Z57" s="1" t="s">
        <v>183</v>
      </c>
    </row>
    <row r="58" spans="1:26" ht="16.2" customHeight="1" x14ac:dyDescent="0.35">
      <c r="A58" s="1">
        <f t="shared" si="0"/>
        <v>57</v>
      </c>
      <c r="B58" s="1" t="s">
        <v>117</v>
      </c>
      <c r="C58" s="1" t="s">
        <v>145</v>
      </c>
      <c r="D58" s="1" t="s">
        <v>73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78</v>
      </c>
      <c r="L58" s="1">
        <v>124</v>
      </c>
      <c r="M58" s="1">
        <v>124</v>
      </c>
      <c r="N58" s="1">
        <v>110</v>
      </c>
      <c r="O58" s="1">
        <v>119</v>
      </c>
      <c r="P58" s="1">
        <v>97</v>
      </c>
      <c r="Q58" s="1">
        <v>118</v>
      </c>
      <c r="R58" s="1">
        <v>112</v>
      </c>
      <c r="S58" s="1">
        <v>112</v>
      </c>
      <c r="T58" s="1">
        <v>111</v>
      </c>
      <c r="U58" s="1">
        <v>29</v>
      </c>
      <c r="V58" s="4">
        <f t="shared" si="1"/>
        <v>477</v>
      </c>
      <c r="W58" s="8">
        <f t="shared" si="2"/>
        <v>453</v>
      </c>
      <c r="X58" s="5" t="str">
        <f>Stat[[#This Row],[服装]]&amp;Stat[[#This Row],[名前]]&amp;Stat[[#This Row],[レアリティ]]</f>
        <v>プール掃除東峰旭ICONIC</v>
      </c>
      <c r="Y58" s="5" t="s">
        <v>275</v>
      </c>
      <c r="Z58" s="1" t="s">
        <v>1043</v>
      </c>
    </row>
    <row r="59" spans="1:26" ht="16.2" customHeight="1" x14ac:dyDescent="0.35">
      <c r="A59" s="1">
        <f>ROW()-1</f>
        <v>58</v>
      </c>
      <c r="B59" s="1" t="s">
        <v>631</v>
      </c>
      <c r="C59" s="1" t="s">
        <v>145</v>
      </c>
      <c r="D59" s="1" t="s">
        <v>90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133</v>
      </c>
      <c r="M59" s="1">
        <v>125</v>
      </c>
      <c r="N59" s="1">
        <v>114</v>
      </c>
      <c r="O59" s="1">
        <v>118</v>
      </c>
      <c r="P59" s="1">
        <v>97</v>
      </c>
      <c r="Q59" s="1">
        <v>123</v>
      </c>
      <c r="R59" s="1">
        <v>116</v>
      </c>
      <c r="S59" s="1">
        <v>120</v>
      </c>
      <c r="T59" s="1">
        <v>115</v>
      </c>
      <c r="U59" s="1">
        <v>29</v>
      </c>
      <c r="V59" s="4">
        <f>SUM(L59:O59)</f>
        <v>490</v>
      </c>
      <c r="W59" s="8">
        <f>SUM(Q59:T59)</f>
        <v>474</v>
      </c>
      <c r="X59" s="5" t="str">
        <f>Stat[[#This Row],[服装]]&amp;Stat[[#This Row],[名前]]&amp;Stat[[#This Row],[レアリティ]]</f>
        <v>サバゲ東峰旭ICONIC</v>
      </c>
      <c r="Y59" s="5" t="s">
        <v>275</v>
      </c>
      <c r="Z59" s="1" t="s">
        <v>1049</v>
      </c>
    </row>
    <row r="60" spans="1:26" ht="16.2" customHeight="1" x14ac:dyDescent="0.35">
      <c r="A60" s="1">
        <f>ROW()-1</f>
        <v>59</v>
      </c>
      <c r="B60" s="1" t="s">
        <v>1034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135</v>
      </c>
      <c r="M60" s="1">
        <v>125</v>
      </c>
      <c r="N60" s="1">
        <v>115</v>
      </c>
      <c r="O60" s="1">
        <v>118</v>
      </c>
      <c r="P60" s="1">
        <v>97</v>
      </c>
      <c r="Q60" s="1">
        <v>126</v>
      </c>
      <c r="R60" s="1">
        <v>117</v>
      </c>
      <c r="S60" s="1">
        <v>122</v>
      </c>
      <c r="T60" s="1">
        <v>116</v>
      </c>
      <c r="U60" s="1">
        <v>29</v>
      </c>
      <c r="V60" s="4">
        <f>SUM(L60:O60)</f>
        <v>493</v>
      </c>
      <c r="W60" s="8">
        <f>SUM(Q60:T60)</f>
        <v>481</v>
      </c>
      <c r="X60" s="5" t="str">
        <f>Stat[[#This Row],[服装]]&amp;Stat[[#This Row],[名前]]&amp;Stat[[#This Row],[レアリティ]]</f>
        <v>夏祭り2東峰旭ICONIC</v>
      </c>
      <c r="Y60" s="5" t="s">
        <v>275</v>
      </c>
      <c r="Z60" s="1" t="s">
        <v>1044</v>
      </c>
    </row>
    <row r="61" spans="1:26" ht="16.2" customHeight="1" x14ac:dyDescent="0.3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151</v>
      </c>
      <c r="H61" s="1">
        <v>99</v>
      </c>
      <c r="I61" s="6" t="s">
        <v>22</v>
      </c>
      <c r="J61" s="1">
        <v>5</v>
      </c>
      <c r="K61" s="1">
        <v>80</v>
      </c>
      <c r="L61" s="1">
        <v>128</v>
      </c>
      <c r="M61" s="1">
        <v>128</v>
      </c>
      <c r="N61" s="1">
        <v>112</v>
      </c>
      <c r="O61" s="1">
        <v>123</v>
      </c>
      <c r="P61" s="1">
        <v>97</v>
      </c>
      <c r="Q61" s="1">
        <v>120</v>
      </c>
      <c r="R61" s="1">
        <v>114</v>
      </c>
      <c r="S61" s="1">
        <v>114</v>
      </c>
      <c r="T61" s="1">
        <v>113</v>
      </c>
      <c r="U61" s="1">
        <v>29</v>
      </c>
      <c r="V61" s="4">
        <f t="shared" si="1"/>
        <v>491</v>
      </c>
      <c r="W61" s="8">
        <f t="shared" si="2"/>
        <v>461</v>
      </c>
      <c r="X61" s="5" t="str">
        <f>Stat[[#This Row],[服装]]&amp;Stat[[#This Row],[名前]]&amp;Stat[[#This Row],[レアリティ]]</f>
        <v>ユニフォーム東峰旭YELL</v>
      </c>
      <c r="Y61" s="5" t="s">
        <v>275</v>
      </c>
      <c r="Z61" s="1" t="s">
        <v>183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146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113</v>
      </c>
      <c r="M62" s="1">
        <v>115</v>
      </c>
      <c r="N62" s="1">
        <v>111</v>
      </c>
      <c r="O62" s="1">
        <v>120</v>
      </c>
      <c r="P62" s="1">
        <v>99</v>
      </c>
      <c r="Q62" s="1">
        <v>113</v>
      </c>
      <c r="R62" s="1">
        <v>120</v>
      </c>
      <c r="S62" s="1">
        <v>114</v>
      </c>
      <c r="T62" s="1">
        <v>114</v>
      </c>
      <c r="U62" s="1">
        <v>41</v>
      </c>
      <c r="V62" s="4">
        <f t="shared" si="1"/>
        <v>459</v>
      </c>
      <c r="W62" s="8">
        <f t="shared" si="2"/>
        <v>461</v>
      </c>
      <c r="X62" s="5" t="str">
        <f>Stat[[#This Row],[服装]]&amp;Stat[[#This Row],[名前]]&amp;Stat[[#This Row],[レアリティ]]</f>
        <v>ユニフォーム縁下力ICONIC</v>
      </c>
      <c r="Y62" s="5" t="s">
        <v>276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364</v>
      </c>
      <c r="C63" s="1" t="s">
        <v>146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79</v>
      </c>
      <c r="L63" s="1">
        <v>116</v>
      </c>
      <c r="M63" s="1">
        <v>118</v>
      </c>
      <c r="N63" s="1">
        <v>113</v>
      </c>
      <c r="O63" s="1">
        <v>121</v>
      </c>
      <c r="P63" s="1">
        <v>99</v>
      </c>
      <c r="Q63" s="1">
        <v>114</v>
      </c>
      <c r="R63" s="1">
        <v>121</v>
      </c>
      <c r="S63" s="1">
        <v>117</v>
      </c>
      <c r="T63" s="1">
        <v>115</v>
      </c>
      <c r="U63" s="1">
        <v>41</v>
      </c>
      <c r="V63" s="4">
        <f t="shared" si="1"/>
        <v>468</v>
      </c>
      <c r="W63" s="8">
        <f t="shared" si="2"/>
        <v>467</v>
      </c>
      <c r="X63" s="5" t="str">
        <f>Stat[[#This Row],[服装]]&amp;Stat[[#This Row],[名前]]&amp;Stat[[#This Row],[レアリティ]]</f>
        <v>探偵縁下力ICONIC</v>
      </c>
      <c r="Y63" s="5" t="s">
        <v>276</v>
      </c>
      <c r="Z63" s="1" t="s">
        <v>1042</v>
      </c>
    </row>
    <row r="64" spans="1:26" ht="16.2" customHeight="1" x14ac:dyDescent="0.35">
      <c r="A64" s="1">
        <f>ROW()-1</f>
        <v>63</v>
      </c>
      <c r="B64" s="1" t="s">
        <v>632</v>
      </c>
      <c r="C64" s="1" t="s">
        <v>146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114</v>
      </c>
      <c r="M64" s="1">
        <v>119</v>
      </c>
      <c r="N64" s="1">
        <v>111</v>
      </c>
      <c r="O64" s="1">
        <v>122</v>
      </c>
      <c r="P64" s="1">
        <v>99</v>
      </c>
      <c r="Q64" s="1">
        <v>113</v>
      </c>
      <c r="R64" s="1">
        <v>123</v>
      </c>
      <c r="S64" s="1">
        <v>116</v>
      </c>
      <c r="T64" s="1">
        <v>117</v>
      </c>
      <c r="U64" s="1">
        <v>41</v>
      </c>
      <c r="V64" s="4">
        <f>SUM(L64:O64)</f>
        <v>466</v>
      </c>
      <c r="W64" s="8">
        <f>SUM(Q64:T64)</f>
        <v>469</v>
      </c>
      <c r="X64" s="5" t="str">
        <f>Stat[[#This Row],[服装]]&amp;Stat[[#This Row],[名前]]&amp;Stat[[#This Row],[レアリティ]]</f>
        <v>RPG縁下力ICONIC</v>
      </c>
      <c r="Y64" s="5" t="s">
        <v>276</v>
      </c>
      <c r="Z64" s="1" t="s">
        <v>1048</v>
      </c>
    </row>
    <row r="65" spans="1:26" ht="16.2" customHeight="1" x14ac:dyDescent="0.35">
      <c r="A65" s="1">
        <f>ROW()-1</f>
        <v>64</v>
      </c>
      <c r="B65" s="1" t="s">
        <v>708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80</v>
      </c>
      <c r="L65" s="1">
        <v>119</v>
      </c>
      <c r="M65" s="1">
        <v>118</v>
      </c>
      <c r="N65" s="1">
        <v>114</v>
      </c>
      <c r="O65" s="1">
        <v>121</v>
      </c>
      <c r="P65" s="1">
        <v>99</v>
      </c>
      <c r="Q65" s="1">
        <v>115</v>
      </c>
      <c r="R65" s="1">
        <v>123</v>
      </c>
      <c r="S65" s="1">
        <v>118</v>
      </c>
      <c r="T65" s="1">
        <v>117</v>
      </c>
      <c r="U65" s="1">
        <v>41</v>
      </c>
      <c r="V65" s="4">
        <f>SUM(L65:O65)</f>
        <v>472</v>
      </c>
      <c r="W65" s="8">
        <f>SUM(Q65:T65)</f>
        <v>473</v>
      </c>
      <c r="X65" s="5" t="str">
        <f>Stat[[#This Row],[服装]]&amp;Stat[[#This Row],[名前]]&amp;Stat[[#This Row],[レアリティ]]</f>
        <v>花火縁下力ICONIC</v>
      </c>
      <c r="Y65" s="5" t="s">
        <v>276</v>
      </c>
      <c r="Z65" s="1" t="s">
        <v>1046</v>
      </c>
    </row>
    <row r="66" spans="1:26" ht="16.2" customHeight="1" x14ac:dyDescent="0.35">
      <c r="A66" s="1">
        <f t="shared" si="0"/>
        <v>65</v>
      </c>
      <c r="B66" s="1" t="s">
        <v>108</v>
      </c>
      <c r="C66" s="1" t="s">
        <v>147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117</v>
      </c>
      <c r="M66" s="1">
        <v>122</v>
      </c>
      <c r="N66" s="1">
        <v>113</v>
      </c>
      <c r="O66" s="1">
        <v>117</v>
      </c>
      <c r="P66" s="1">
        <v>101</v>
      </c>
      <c r="Q66" s="1">
        <v>115</v>
      </c>
      <c r="R66" s="1">
        <v>115</v>
      </c>
      <c r="S66" s="1">
        <v>115</v>
      </c>
      <c r="T66" s="1">
        <v>115</v>
      </c>
      <c r="U66" s="1">
        <v>31</v>
      </c>
      <c r="V66" s="4">
        <f t="shared" si="1"/>
        <v>469</v>
      </c>
      <c r="W66" s="8">
        <f t="shared" si="2"/>
        <v>460</v>
      </c>
      <c r="X66" s="5" t="str">
        <f>Stat[[#This Row],[服装]]&amp;Stat[[#This Row],[名前]]&amp;Stat[[#This Row],[レアリティ]]</f>
        <v>ユニフォーム木下久志ICONIC</v>
      </c>
      <c r="Y66" s="5" t="s">
        <v>277</v>
      </c>
      <c r="Z66" s="1" t="s">
        <v>183</v>
      </c>
    </row>
    <row r="67" spans="1:26" ht="16.2" customHeight="1" x14ac:dyDescent="0.35">
      <c r="A67" s="1">
        <f>ROW()-1</f>
        <v>66</v>
      </c>
      <c r="B67" s="1" t="s">
        <v>929</v>
      </c>
      <c r="C67" s="1" t="s">
        <v>147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120</v>
      </c>
      <c r="M67" s="1">
        <v>125</v>
      </c>
      <c r="N67" s="1">
        <v>114</v>
      </c>
      <c r="O67" s="1">
        <v>118</v>
      </c>
      <c r="P67" s="1">
        <v>101</v>
      </c>
      <c r="Q67" s="1">
        <v>116</v>
      </c>
      <c r="R67" s="1">
        <v>116</v>
      </c>
      <c r="S67" s="1">
        <v>118</v>
      </c>
      <c r="T67" s="1">
        <v>116</v>
      </c>
      <c r="U67" s="1">
        <v>31</v>
      </c>
      <c r="V67" s="4">
        <f>SUM(L67:O67)</f>
        <v>477</v>
      </c>
      <c r="W67" s="8">
        <f>SUM(Q67:T67)</f>
        <v>466</v>
      </c>
      <c r="X67" s="5" t="str">
        <f>Stat[[#This Row],[服装]]&amp;Stat[[#This Row],[名前]]&amp;Stat[[#This Row],[レアリティ]]</f>
        <v>妖木下久志ICONIC</v>
      </c>
      <c r="Y67" s="5" t="s">
        <v>277</v>
      </c>
      <c r="Z67" s="1" t="s">
        <v>1048</v>
      </c>
    </row>
    <row r="68" spans="1:26" ht="16.2" customHeight="1" x14ac:dyDescent="0.35">
      <c r="A68" s="1">
        <f t="shared" si="0"/>
        <v>67</v>
      </c>
      <c r="B68" s="1" t="s">
        <v>108</v>
      </c>
      <c r="C68" s="1" t="s">
        <v>148</v>
      </c>
      <c r="D68" s="1" t="s">
        <v>90</v>
      </c>
      <c r="E68" s="1" t="s">
        <v>82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116</v>
      </c>
      <c r="N68" s="1">
        <v>112</v>
      </c>
      <c r="O68" s="1">
        <v>123</v>
      </c>
      <c r="P68" s="1">
        <v>101</v>
      </c>
      <c r="Q68" s="1">
        <v>119</v>
      </c>
      <c r="R68" s="1">
        <v>113</v>
      </c>
      <c r="S68" s="1">
        <v>114</v>
      </c>
      <c r="T68" s="1">
        <v>114</v>
      </c>
      <c r="U68" s="1">
        <v>31</v>
      </c>
      <c r="V68" s="4">
        <f t="shared" si="1"/>
        <v>464</v>
      </c>
      <c r="W68" s="8">
        <f t="shared" si="2"/>
        <v>460</v>
      </c>
      <c r="X68" s="5" t="str">
        <f>Stat[[#This Row],[服装]]&amp;Stat[[#This Row],[名前]]&amp;Stat[[#This Row],[レアリティ]]</f>
        <v>ユニフォーム成田一仁ICONIC</v>
      </c>
      <c r="Y68" s="5" t="s">
        <v>278</v>
      </c>
      <c r="Z68" s="1" t="s">
        <v>183</v>
      </c>
    </row>
    <row r="69" spans="1:26" ht="15" x14ac:dyDescent="0.35">
      <c r="A69" s="1">
        <f t="shared" si="0"/>
        <v>68</v>
      </c>
      <c r="B69" s="1" t="s">
        <v>108</v>
      </c>
      <c r="C69" s="1" t="s">
        <v>39</v>
      </c>
      <c r="D69" s="1" t="s">
        <v>24</v>
      </c>
      <c r="E69" s="1" t="s">
        <v>31</v>
      </c>
      <c r="F69" s="1" t="s">
        <v>27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113</v>
      </c>
      <c r="M69" s="1">
        <v>115</v>
      </c>
      <c r="N69" s="1">
        <v>127</v>
      </c>
      <c r="O69" s="1">
        <v>129</v>
      </c>
      <c r="P69" s="1">
        <v>101</v>
      </c>
      <c r="Q69" s="1">
        <v>113</v>
      </c>
      <c r="R69" s="1">
        <v>117</v>
      </c>
      <c r="S69" s="1">
        <v>113</v>
      </c>
      <c r="T69" s="1">
        <v>115</v>
      </c>
      <c r="U69" s="1">
        <v>41</v>
      </c>
      <c r="V69" s="4">
        <f t="shared" si="1"/>
        <v>484</v>
      </c>
      <c r="W69" s="8">
        <f t="shared" si="2"/>
        <v>458</v>
      </c>
      <c r="X69" s="5" t="str">
        <f>Stat[[#This Row],[服装]]&amp;Stat[[#This Row],[名前]]&amp;Stat[[#This Row],[レアリティ]]</f>
        <v>ユニフォーム孤爪研磨ICONIC</v>
      </c>
      <c r="Y69" s="5" t="s">
        <v>279</v>
      </c>
      <c r="Z69" s="1" t="s">
        <v>183</v>
      </c>
    </row>
    <row r="70" spans="1:26" ht="15" x14ac:dyDescent="0.35">
      <c r="A70" s="1">
        <f t="shared" si="0"/>
        <v>69</v>
      </c>
      <c r="B70" s="1" t="s">
        <v>149</v>
      </c>
      <c r="C70" s="1" t="s">
        <v>39</v>
      </c>
      <c r="D70" s="1" t="s">
        <v>90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114</v>
      </c>
      <c r="M70" s="1">
        <v>118</v>
      </c>
      <c r="N70" s="1">
        <v>130</v>
      </c>
      <c r="O70" s="1">
        <v>132</v>
      </c>
      <c r="P70" s="1">
        <v>101</v>
      </c>
      <c r="Q70" s="1">
        <v>114</v>
      </c>
      <c r="R70" s="1">
        <v>118</v>
      </c>
      <c r="S70" s="1">
        <v>114</v>
      </c>
      <c r="T70" s="1">
        <v>116</v>
      </c>
      <c r="U70" s="1">
        <v>41</v>
      </c>
      <c r="V70" s="4">
        <f t="shared" si="1"/>
        <v>494</v>
      </c>
      <c r="W70" s="8">
        <f t="shared" si="2"/>
        <v>462</v>
      </c>
      <c r="X70" s="5" t="str">
        <f>Stat[[#This Row],[服装]]&amp;Stat[[#This Row],[名前]]&amp;Stat[[#This Row],[レアリティ]]</f>
        <v>制服孤爪研磨ICONIC</v>
      </c>
      <c r="Y70" s="5" t="s">
        <v>279</v>
      </c>
      <c r="Z70" s="1" t="s">
        <v>1046</v>
      </c>
    </row>
    <row r="71" spans="1:26" ht="15" x14ac:dyDescent="0.35">
      <c r="A71" s="1">
        <f t="shared" si="0"/>
        <v>70</v>
      </c>
      <c r="B71" s="1" t="s">
        <v>150</v>
      </c>
      <c r="C71" s="1" t="s">
        <v>39</v>
      </c>
      <c r="D71" s="1" t="s">
        <v>77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112</v>
      </c>
      <c r="M71" s="1">
        <v>118</v>
      </c>
      <c r="N71" s="1">
        <v>132</v>
      </c>
      <c r="O71" s="1">
        <v>132</v>
      </c>
      <c r="P71" s="1">
        <v>101</v>
      </c>
      <c r="Q71" s="1">
        <v>112</v>
      </c>
      <c r="R71" s="1">
        <v>120</v>
      </c>
      <c r="S71" s="1">
        <v>112</v>
      </c>
      <c r="T71" s="1">
        <v>118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夏祭り孤爪研磨ICONIC</v>
      </c>
      <c r="Y71" s="5" t="s">
        <v>279</v>
      </c>
      <c r="Z71" s="1" t="s">
        <v>1046</v>
      </c>
    </row>
    <row r="72" spans="1:26" ht="15" x14ac:dyDescent="0.35">
      <c r="A72" s="1">
        <f>ROW()-1</f>
        <v>71</v>
      </c>
      <c r="B72" s="1" t="s">
        <v>608</v>
      </c>
      <c r="C72" s="1" t="s">
        <v>39</v>
      </c>
      <c r="D72" s="1" t="s">
        <v>73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81</v>
      </c>
      <c r="L72" s="1">
        <v>115</v>
      </c>
      <c r="M72" s="1">
        <v>120</v>
      </c>
      <c r="N72" s="1">
        <v>133</v>
      </c>
      <c r="O72" s="1">
        <v>134</v>
      </c>
      <c r="P72" s="1">
        <v>101</v>
      </c>
      <c r="Q72" s="1">
        <v>115</v>
      </c>
      <c r="R72" s="1">
        <v>118</v>
      </c>
      <c r="S72" s="1">
        <v>115</v>
      </c>
      <c r="T72" s="1">
        <v>116</v>
      </c>
      <c r="U72" s="1">
        <v>41</v>
      </c>
      <c r="V72" s="4">
        <f>SUM(L72:O72)</f>
        <v>502</v>
      </c>
      <c r="W72" s="8">
        <f>SUM(Q72:T72)</f>
        <v>464</v>
      </c>
      <c r="X72" s="5" t="str">
        <f>Stat[[#This Row],[服装]]&amp;Stat[[#This Row],[名前]]&amp;Stat[[#This Row],[レアリティ]]</f>
        <v>1周年孤爪研磨ICONIC</v>
      </c>
      <c r="Y72" s="5" t="s">
        <v>279</v>
      </c>
      <c r="Z72" s="1" t="s">
        <v>1046</v>
      </c>
    </row>
    <row r="73" spans="1:26" ht="15" x14ac:dyDescent="0.35">
      <c r="A73" s="1">
        <f>ROW()-1</f>
        <v>72</v>
      </c>
      <c r="B73" s="1" t="s">
        <v>735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121</v>
      </c>
      <c r="N73" s="1">
        <v>131</v>
      </c>
      <c r="O73" s="1">
        <v>134</v>
      </c>
      <c r="P73" s="1">
        <v>101</v>
      </c>
      <c r="Q73" s="1">
        <v>114</v>
      </c>
      <c r="R73" s="1">
        <v>120</v>
      </c>
      <c r="S73" s="1">
        <v>114</v>
      </c>
      <c r="T73" s="1">
        <v>118</v>
      </c>
      <c r="U73" s="1">
        <v>41</v>
      </c>
      <c r="V73" s="4">
        <f>SUM(L73:O73)</f>
        <v>501</v>
      </c>
      <c r="W73" s="8">
        <f>SUM(Q73:T73)</f>
        <v>466</v>
      </c>
      <c r="X73" s="5" t="str">
        <f>Stat[[#This Row],[服装]]&amp;Stat[[#This Row],[名前]]&amp;Stat[[#This Row],[レアリティ]]</f>
        <v>スパイ孤爪研磨ICONIC</v>
      </c>
      <c r="Y73" s="5" t="s">
        <v>279</v>
      </c>
      <c r="Z73" s="1" t="s">
        <v>1047</v>
      </c>
    </row>
    <row r="74" spans="1:26" ht="15" x14ac:dyDescent="0.35">
      <c r="A74" s="1">
        <f>ROW()-1</f>
        <v>73</v>
      </c>
      <c r="B74" s="1" t="s">
        <v>801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82</v>
      </c>
      <c r="L74" s="1">
        <v>116</v>
      </c>
      <c r="M74" s="1">
        <v>122</v>
      </c>
      <c r="N74" s="1">
        <v>135</v>
      </c>
      <c r="O74" s="1">
        <v>135</v>
      </c>
      <c r="P74" s="1">
        <v>101</v>
      </c>
      <c r="Q74" s="1">
        <v>116</v>
      </c>
      <c r="R74" s="1">
        <v>119</v>
      </c>
      <c r="S74" s="1">
        <v>116</v>
      </c>
      <c r="T74" s="1">
        <v>117</v>
      </c>
      <c r="U74" s="1">
        <v>41</v>
      </c>
      <c r="V74" s="4">
        <f>SUM(L74:O74)</f>
        <v>508</v>
      </c>
      <c r="W74" s="8">
        <f>SUM(Q74:T74)</f>
        <v>468</v>
      </c>
      <c r="X74" s="5" t="str">
        <f>Stat[[#This Row],[服装]]&amp;Stat[[#This Row],[名前]]&amp;Stat[[#This Row],[レアリティ]]</f>
        <v>Xmas2孤爪研磨ICONIC</v>
      </c>
      <c r="Y74" s="5" t="s">
        <v>279</v>
      </c>
      <c r="Z74" s="1" t="s">
        <v>1044</v>
      </c>
    </row>
    <row r="75" spans="1:26" ht="15" x14ac:dyDescent="0.35">
      <c r="A75" s="1">
        <f>ROW()-1</f>
        <v>74</v>
      </c>
      <c r="B75" s="1" t="s">
        <v>942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121</v>
      </c>
      <c r="N75" s="1">
        <v>134</v>
      </c>
      <c r="O75" s="1">
        <v>135</v>
      </c>
      <c r="P75" s="1">
        <v>101</v>
      </c>
      <c r="Q75" s="1">
        <v>117</v>
      </c>
      <c r="R75" s="1">
        <v>120</v>
      </c>
      <c r="S75" s="1">
        <v>117</v>
      </c>
      <c r="T75" s="1">
        <v>117</v>
      </c>
      <c r="U75" s="1">
        <v>41</v>
      </c>
      <c r="V75" s="4">
        <f>SUM(L75:O75)</f>
        <v>506</v>
      </c>
      <c r="W75" s="8">
        <f>SUM(Q75:T75)</f>
        <v>471</v>
      </c>
      <c r="X75" s="5" t="str">
        <f>Stat[[#This Row],[服装]]&amp;Stat[[#This Row],[名前]]&amp;Stat[[#This Row],[レアリティ]]</f>
        <v>中学生孤爪研磨ICONIC</v>
      </c>
      <c r="Y75" s="5" t="s">
        <v>279</v>
      </c>
      <c r="Z75" s="1" t="s">
        <v>1045</v>
      </c>
    </row>
    <row r="76" spans="1:26" ht="15" x14ac:dyDescent="0.35">
      <c r="A76" s="1">
        <f>ROW()-1</f>
        <v>75</v>
      </c>
      <c r="B76" s="1" t="s">
        <v>1079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123</v>
      </c>
      <c r="N76" s="1">
        <v>132</v>
      </c>
      <c r="O76" s="1">
        <v>136</v>
      </c>
      <c r="P76" s="1">
        <v>101</v>
      </c>
      <c r="Q76" s="1">
        <v>115</v>
      </c>
      <c r="R76" s="1">
        <v>122</v>
      </c>
      <c r="S76" s="1">
        <v>115</v>
      </c>
      <c r="T76" s="1">
        <v>119</v>
      </c>
      <c r="U76" s="1">
        <v>41</v>
      </c>
      <c r="V76" s="4">
        <f>SUM(L76:O76)</f>
        <v>507</v>
      </c>
      <c r="W76" s="8">
        <f>SUM(Q76:T76)</f>
        <v>471</v>
      </c>
      <c r="X76" s="5" t="str">
        <f>Stat[[#This Row],[服装]]&amp;Stat[[#This Row],[名前]]&amp;Stat[[#This Row],[レアリティ]]</f>
        <v>ハロウィン孤爪研磨ICONIC</v>
      </c>
      <c r="Y76" s="5" t="s">
        <v>279</v>
      </c>
      <c r="Z76" s="1" t="s">
        <v>1042</v>
      </c>
    </row>
    <row r="77" spans="1:26" ht="15" x14ac:dyDescent="0.35">
      <c r="A77" s="1">
        <f t="shared" si="0"/>
        <v>76</v>
      </c>
      <c r="B77" s="1" t="s">
        <v>108</v>
      </c>
      <c r="C77" s="1" t="s">
        <v>40</v>
      </c>
      <c r="D77" s="1" t="s">
        <v>23</v>
      </c>
      <c r="E77" s="1" t="s">
        <v>26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126</v>
      </c>
      <c r="M77" s="1">
        <v>121</v>
      </c>
      <c r="N77" s="1">
        <v>114</v>
      </c>
      <c r="O77" s="1">
        <v>119</v>
      </c>
      <c r="P77" s="1">
        <v>101</v>
      </c>
      <c r="Q77" s="1">
        <v>129</v>
      </c>
      <c r="R77" s="1">
        <v>117</v>
      </c>
      <c r="S77" s="1">
        <v>116</v>
      </c>
      <c r="T77" s="1">
        <v>115</v>
      </c>
      <c r="U77" s="1">
        <v>36</v>
      </c>
      <c r="V77" s="4">
        <f t="shared" si="1"/>
        <v>480</v>
      </c>
      <c r="W77" s="8">
        <f t="shared" si="2"/>
        <v>477</v>
      </c>
      <c r="X77" s="5" t="str">
        <f>Stat[[#This Row],[服装]]&amp;Stat[[#This Row],[名前]]&amp;Stat[[#This Row],[レアリティ]]</f>
        <v>ユニフォーム黒尾鉄朗ICONIC</v>
      </c>
      <c r="Y77" s="5" t="s">
        <v>280</v>
      </c>
      <c r="Z77" s="1" t="s">
        <v>183</v>
      </c>
    </row>
    <row r="78" spans="1:26" ht="15" x14ac:dyDescent="0.35">
      <c r="A78" s="1">
        <f t="shared" ref="A78:A158" si="7">ROW()-1</f>
        <v>77</v>
      </c>
      <c r="B78" s="1" t="s">
        <v>149</v>
      </c>
      <c r="C78" s="1" t="s">
        <v>40</v>
      </c>
      <c r="D78" s="1" t="s">
        <v>73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129</v>
      </c>
      <c r="M78" s="1">
        <v>122</v>
      </c>
      <c r="N78" s="1">
        <v>115</v>
      </c>
      <c r="O78" s="1">
        <v>120</v>
      </c>
      <c r="P78" s="1">
        <v>101</v>
      </c>
      <c r="Q78" s="1">
        <v>132</v>
      </c>
      <c r="R78" s="1">
        <v>118</v>
      </c>
      <c r="S78" s="1">
        <v>119</v>
      </c>
      <c r="T78" s="1">
        <v>116</v>
      </c>
      <c r="U78" s="1">
        <v>36</v>
      </c>
      <c r="V78" s="4">
        <f t="shared" si="1"/>
        <v>486</v>
      </c>
      <c r="W78" s="8">
        <f t="shared" si="2"/>
        <v>485</v>
      </c>
      <c r="X78" s="5" t="str">
        <f>Stat[[#This Row],[服装]]&amp;Stat[[#This Row],[名前]]&amp;Stat[[#This Row],[レアリティ]]</f>
        <v>制服黒尾鉄朗ICONIC</v>
      </c>
      <c r="Y78" s="5" t="s">
        <v>280</v>
      </c>
      <c r="Z78" s="1" t="s">
        <v>1047</v>
      </c>
    </row>
    <row r="79" spans="1:26" ht="15" x14ac:dyDescent="0.35">
      <c r="A79" s="1">
        <f t="shared" si="7"/>
        <v>78</v>
      </c>
      <c r="B79" s="1" t="s">
        <v>150</v>
      </c>
      <c r="C79" s="1" t="s">
        <v>40</v>
      </c>
      <c r="D79" s="1" t="s">
        <v>90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131</v>
      </c>
      <c r="M79" s="1">
        <v>125</v>
      </c>
      <c r="N79" s="1">
        <v>115</v>
      </c>
      <c r="O79" s="1">
        <v>123</v>
      </c>
      <c r="P79" s="1">
        <v>101</v>
      </c>
      <c r="Q79" s="1">
        <v>129</v>
      </c>
      <c r="R79" s="1">
        <v>118</v>
      </c>
      <c r="S79" s="1">
        <v>116</v>
      </c>
      <c r="T79" s="1">
        <v>114</v>
      </c>
      <c r="U79" s="1">
        <v>36</v>
      </c>
      <c r="V79" s="4">
        <f t="shared" si="1"/>
        <v>494</v>
      </c>
      <c r="W79" s="8">
        <f t="shared" si="2"/>
        <v>477</v>
      </c>
      <c r="X79" s="5" t="str">
        <f>Stat[[#This Row],[服装]]&amp;Stat[[#This Row],[名前]]&amp;Stat[[#This Row],[レアリティ]]</f>
        <v>夏祭り黒尾鉄朗ICONIC</v>
      </c>
      <c r="Y79" s="5" t="s">
        <v>280</v>
      </c>
      <c r="Z79" s="1" t="s">
        <v>1047</v>
      </c>
    </row>
    <row r="80" spans="1:26" ht="15" x14ac:dyDescent="0.35">
      <c r="A80" s="1">
        <f>ROW()-1</f>
        <v>79</v>
      </c>
      <c r="B80" s="1" t="s">
        <v>608</v>
      </c>
      <c r="C80" s="1" t="s">
        <v>40</v>
      </c>
      <c r="D80" s="1" t="s">
        <v>77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132</v>
      </c>
      <c r="M80" s="1">
        <v>119</v>
      </c>
      <c r="N80" s="1">
        <v>115</v>
      </c>
      <c r="O80" s="1">
        <v>120</v>
      </c>
      <c r="P80" s="1">
        <v>101</v>
      </c>
      <c r="Q80" s="1">
        <v>129</v>
      </c>
      <c r="R80" s="1">
        <v>121</v>
      </c>
      <c r="S80" s="1">
        <v>117</v>
      </c>
      <c r="T80" s="1">
        <v>118</v>
      </c>
      <c r="U80" s="1">
        <v>36</v>
      </c>
      <c r="V80" s="4">
        <f>SUM(L80:O80)</f>
        <v>486</v>
      </c>
      <c r="W80" s="8">
        <f>SUM(Q80:T80)</f>
        <v>485</v>
      </c>
      <c r="X80" s="5" t="str">
        <f>Stat[[#This Row],[服装]]&amp;Stat[[#This Row],[名前]]&amp;Stat[[#This Row],[レアリティ]]</f>
        <v>1周年黒尾鉄朗ICONIC</v>
      </c>
      <c r="Y80" s="5" t="s">
        <v>280</v>
      </c>
      <c r="Z80" s="1" t="s">
        <v>1047</v>
      </c>
    </row>
    <row r="81" spans="1:26" ht="15" x14ac:dyDescent="0.35">
      <c r="A81" s="1">
        <f>ROW()-1</f>
        <v>80</v>
      </c>
      <c r="B81" s="1" t="s">
        <v>684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131</v>
      </c>
      <c r="M81" s="1">
        <v>122</v>
      </c>
      <c r="N81" s="1">
        <v>116</v>
      </c>
      <c r="O81" s="1">
        <v>120</v>
      </c>
      <c r="P81" s="1">
        <v>101</v>
      </c>
      <c r="Q81" s="1">
        <v>135</v>
      </c>
      <c r="R81" s="1">
        <v>119</v>
      </c>
      <c r="S81" s="1">
        <v>121</v>
      </c>
      <c r="T81" s="1">
        <v>117</v>
      </c>
      <c r="U81" s="1">
        <v>36</v>
      </c>
      <c r="V81" s="4">
        <f>SUM(L81:O81)</f>
        <v>489</v>
      </c>
      <c r="W81" s="8">
        <f>SUM(Q81:T81)</f>
        <v>492</v>
      </c>
      <c r="X81" s="5" t="str">
        <f>Stat[[#This Row],[服装]]&amp;Stat[[#This Row],[名前]]&amp;Stat[[#This Row],[レアリティ]]</f>
        <v>キャンプ黒尾鉄朗ICONIC</v>
      </c>
      <c r="Y81" s="5" t="s">
        <v>280</v>
      </c>
      <c r="Z81" s="1" t="s">
        <v>1048</v>
      </c>
    </row>
    <row r="82" spans="1:26" ht="14.4" customHeight="1" x14ac:dyDescent="0.35">
      <c r="A82" s="1">
        <f>ROW()-1</f>
        <v>81</v>
      </c>
      <c r="B82" s="1" t="s">
        <v>773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132</v>
      </c>
      <c r="M82" s="1">
        <v>122</v>
      </c>
      <c r="N82" s="1">
        <v>116</v>
      </c>
      <c r="O82" s="1">
        <v>120</v>
      </c>
      <c r="P82" s="1">
        <v>101</v>
      </c>
      <c r="Q82" s="1">
        <v>133</v>
      </c>
      <c r="R82" s="1">
        <v>120</v>
      </c>
      <c r="S82" s="1">
        <v>121</v>
      </c>
      <c r="T82" s="1">
        <v>118</v>
      </c>
      <c r="U82" s="1">
        <v>36</v>
      </c>
      <c r="V82" s="4">
        <f>SUM(L82:O82)</f>
        <v>490</v>
      </c>
      <c r="W82" s="8">
        <f>SUM(Q82:T82)</f>
        <v>492</v>
      </c>
      <c r="X82" s="5" t="str">
        <f>Stat[[#This Row],[服装]]&amp;Stat[[#This Row],[名前]]&amp;Stat[[#This Row],[レアリティ]]</f>
        <v>文化祭2黒尾鉄朗ICONIC</v>
      </c>
      <c r="Y82" s="5" t="s">
        <v>280</v>
      </c>
      <c r="Z82" s="1" t="s">
        <v>1045</v>
      </c>
    </row>
    <row r="83" spans="1:26" ht="15" x14ac:dyDescent="0.35">
      <c r="A83" s="1">
        <f>ROW()-1</f>
        <v>82</v>
      </c>
      <c r="B83" s="1" t="s">
        <v>942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84</v>
      </c>
      <c r="L83" s="1">
        <v>132</v>
      </c>
      <c r="M83" s="1">
        <v>123</v>
      </c>
      <c r="N83" s="1">
        <v>117</v>
      </c>
      <c r="O83" s="1">
        <v>121</v>
      </c>
      <c r="P83" s="1">
        <v>101</v>
      </c>
      <c r="Q83" s="1">
        <v>136</v>
      </c>
      <c r="R83" s="1">
        <v>120</v>
      </c>
      <c r="S83" s="1">
        <v>122</v>
      </c>
      <c r="T83" s="1">
        <v>118</v>
      </c>
      <c r="U83" s="1">
        <v>36</v>
      </c>
      <c r="V83" s="4">
        <f>SUM(L83:O83)</f>
        <v>493</v>
      </c>
      <c r="W83" s="8">
        <f>SUM(Q83:T83)</f>
        <v>496</v>
      </c>
      <c r="X83" s="5" t="str">
        <f>Stat[[#This Row],[服装]]&amp;Stat[[#This Row],[名前]]&amp;Stat[[#This Row],[レアリティ]]</f>
        <v>中学生黒尾鉄朗ICONIC</v>
      </c>
      <c r="Y83" s="5" t="s">
        <v>280</v>
      </c>
      <c r="Z83" s="1" t="s">
        <v>1044</v>
      </c>
    </row>
    <row r="84" spans="1:26" ht="15" x14ac:dyDescent="0.35">
      <c r="A84" s="1">
        <f>ROW()-1</f>
        <v>83</v>
      </c>
      <c r="B84" s="1" t="s">
        <v>1079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134</v>
      </c>
      <c r="M84" s="1">
        <v>123</v>
      </c>
      <c r="N84" s="1">
        <v>117</v>
      </c>
      <c r="O84" s="1">
        <v>121</v>
      </c>
      <c r="P84" s="1">
        <v>101</v>
      </c>
      <c r="Q84" s="1">
        <v>134</v>
      </c>
      <c r="R84" s="1">
        <v>121</v>
      </c>
      <c r="S84" s="1">
        <v>123</v>
      </c>
      <c r="T84" s="1">
        <v>119</v>
      </c>
      <c r="U84" s="1">
        <v>36</v>
      </c>
      <c r="V84" s="4">
        <f>SUM(L84:O84)</f>
        <v>495</v>
      </c>
      <c r="W84" s="8">
        <f>SUM(Q84:T84)</f>
        <v>497</v>
      </c>
      <c r="X84" s="5" t="str">
        <f>Stat[[#This Row],[服装]]&amp;Stat[[#This Row],[名前]]&amp;Stat[[#This Row],[レアリティ]]</f>
        <v>ハロウィン黒尾鉄朗ICONIC</v>
      </c>
      <c r="Y84" s="5" t="s">
        <v>280</v>
      </c>
      <c r="Z84" s="1" t="s">
        <v>1047</v>
      </c>
    </row>
    <row r="85" spans="1:26" ht="15" x14ac:dyDescent="0.35">
      <c r="A85" s="1">
        <f t="shared" si="7"/>
        <v>84</v>
      </c>
      <c r="B85" s="1" t="s">
        <v>108</v>
      </c>
      <c r="C85" s="1" t="s">
        <v>41</v>
      </c>
      <c r="D85" s="1" t="s">
        <v>23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73</v>
      </c>
      <c r="L85" s="1">
        <v>117</v>
      </c>
      <c r="M85" s="1">
        <v>114</v>
      </c>
      <c r="N85" s="1">
        <v>113</v>
      </c>
      <c r="O85" s="1">
        <v>118</v>
      </c>
      <c r="P85" s="1">
        <v>97</v>
      </c>
      <c r="Q85" s="1">
        <v>123</v>
      </c>
      <c r="R85" s="1">
        <v>115</v>
      </c>
      <c r="S85" s="1">
        <v>115</v>
      </c>
      <c r="T85" s="1">
        <v>115</v>
      </c>
      <c r="U85" s="1">
        <v>27</v>
      </c>
      <c r="V85" s="4">
        <f t="shared" si="1"/>
        <v>462</v>
      </c>
      <c r="W85" s="8">
        <f t="shared" si="2"/>
        <v>468</v>
      </c>
      <c r="X85" s="5" t="str">
        <f>Stat[[#This Row],[服装]]&amp;Stat[[#This Row],[名前]]&amp;Stat[[#This Row],[レアリティ]]</f>
        <v>ユニフォーム灰羽リエーフICONIC</v>
      </c>
      <c r="Y85" s="5" t="s">
        <v>281</v>
      </c>
      <c r="Z85" s="1" t="s">
        <v>183</v>
      </c>
    </row>
    <row r="86" spans="1:26" ht="15" x14ac:dyDescent="0.35">
      <c r="A86" s="1">
        <f t="shared" si="7"/>
        <v>85</v>
      </c>
      <c r="B86" s="1" t="s">
        <v>364</v>
      </c>
      <c r="C86" s="1" t="s">
        <v>41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75</v>
      </c>
      <c r="L86" s="1">
        <v>120</v>
      </c>
      <c r="M86" s="1">
        <v>115</v>
      </c>
      <c r="N86" s="1">
        <v>114</v>
      </c>
      <c r="O86" s="1">
        <v>119</v>
      </c>
      <c r="P86" s="1">
        <v>97</v>
      </c>
      <c r="Q86" s="1">
        <v>126</v>
      </c>
      <c r="R86" s="1">
        <v>116</v>
      </c>
      <c r="S86" s="1">
        <v>118</v>
      </c>
      <c r="T86" s="1">
        <v>116</v>
      </c>
      <c r="U86" s="1">
        <v>27</v>
      </c>
      <c r="V86" s="4">
        <f t="shared" si="1"/>
        <v>468</v>
      </c>
      <c r="W86" s="8">
        <f t="shared" si="2"/>
        <v>476</v>
      </c>
      <c r="X86" s="5" t="str">
        <f>Stat[[#This Row],[服装]]&amp;Stat[[#This Row],[名前]]&amp;Stat[[#This Row],[レアリティ]]</f>
        <v>探偵灰羽リエーフICONIC</v>
      </c>
      <c r="Y86" s="5" t="s">
        <v>281</v>
      </c>
      <c r="Z86" s="1" t="s">
        <v>1043</v>
      </c>
    </row>
    <row r="87" spans="1:26" ht="15" x14ac:dyDescent="0.35">
      <c r="A87" s="1">
        <f>ROW()-1</f>
        <v>86</v>
      </c>
      <c r="B87" s="1" t="s">
        <v>650</v>
      </c>
      <c r="C87" s="1" t="s">
        <v>41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123</v>
      </c>
      <c r="M87" s="1">
        <v>113</v>
      </c>
      <c r="N87" s="1">
        <v>114</v>
      </c>
      <c r="O87" s="1">
        <v>117</v>
      </c>
      <c r="P87" s="1">
        <v>97</v>
      </c>
      <c r="Q87" s="1">
        <v>128</v>
      </c>
      <c r="R87" s="1">
        <v>115</v>
      </c>
      <c r="S87" s="1">
        <v>120</v>
      </c>
      <c r="T87" s="1">
        <v>115</v>
      </c>
      <c r="U87" s="1">
        <v>27</v>
      </c>
      <c r="V87" s="4">
        <f>SUM(L87:O87)</f>
        <v>467</v>
      </c>
      <c r="W87" s="8">
        <f>SUM(Q87:T87)</f>
        <v>478</v>
      </c>
      <c r="X87" s="5" t="str">
        <f>Stat[[#This Row],[服装]]&amp;Stat[[#This Row],[名前]]&amp;Stat[[#This Row],[レアリティ]]</f>
        <v>路地裏灰羽リエーフICONIC</v>
      </c>
      <c r="Y87" s="5" t="s">
        <v>281</v>
      </c>
      <c r="Z87" s="1" t="s">
        <v>1046</v>
      </c>
    </row>
    <row r="88" spans="1:26" ht="15" x14ac:dyDescent="0.35">
      <c r="A88" s="1">
        <f>ROW()-1</f>
        <v>87</v>
      </c>
      <c r="B88" s="1" t="s">
        <v>770</v>
      </c>
      <c r="C88" s="1" t="s">
        <v>41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121</v>
      </c>
      <c r="M88" s="1">
        <v>112</v>
      </c>
      <c r="N88" s="1">
        <v>112</v>
      </c>
      <c r="O88" s="1">
        <v>117</v>
      </c>
      <c r="P88" s="1">
        <v>97</v>
      </c>
      <c r="Q88" s="1">
        <v>129</v>
      </c>
      <c r="R88" s="1">
        <v>118</v>
      </c>
      <c r="S88" s="1">
        <v>121</v>
      </c>
      <c r="T88" s="1">
        <v>117</v>
      </c>
      <c r="U88" s="1">
        <v>27</v>
      </c>
      <c r="V88" s="4">
        <f>SUM(L88:O88)</f>
        <v>462</v>
      </c>
      <c r="W88" s="8">
        <f>SUM(Q88:T88)</f>
        <v>485</v>
      </c>
      <c r="X88" s="5" t="str">
        <f>Stat[[#This Row],[服装]]&amp;Stat[[#This Row],[名前]]&amp;Stat[[#This Row],[レアリティ]]</f>
        <v>文化祭2灰羽リエーフICONIC</v>
      </c>
      <c r="Y88" s="5" t="s">
        <v>281</v>
      </c>
      <c r="Z88" s="1" t="s">
        <v>1043</v>
      </c>
    </row>
    <row r="89" spans="1:26" ht="15" x14ac:dyDescent="0.35">
      <c r="A89" s="1">
        <f>ROW()-1</f>
        <v>88</v>
      </c>
      <c r="B89" s="1" t="s">
        <v>987</v>
      </c>
      <c r="C89" s="1" t="s">
        <v>41</v>
      </c>
      <c r="D89" s="1" t="s">
        <v>90</v>
      </c>
      <c r="E89" s="1" t="s">
        <v>82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76</v>
      </c>
      <c r="L89" s="1">
        <v>123</v>
      </c>
      <c r="M89" s="1">
        <v>115</v>
      </c>
      <c r="N89" s="1">
        <v>115</v>
      </c>
      <c r="O89" s="1">
        <v>119</v>
      </c>
      <c r="P89" s="1">
        <v>97</v>
      </c>
      <c r="Q89" s="1">
        <v>128</v>
      </c>
      <c r="R89" s="1">
        <v>117</v>
      </c>
      <c r="S89" s="1">
        <v>120</v>
      </c>
      <c r="T89" s="1">
        <v>118</v>
      </c>
      <c r="U89" s="1">
        <v>27</v>
      </c>
      <c r="V89" s="4">
        <f>SUM(L89:O89)</f>
        <v>472</v>
      </c>
      <c r="W89" s="8">
        <f>SUM(Q89:T89)</f>
        <v>483</v>
      </c>
      <c r="X89" s="5" t="str">
        <f>Stat[[#This Row],[服装]]&amp;Stat[[#This Row],[名前]]&amp;Stat[[#This Row],[レアリティ]]</f>
        <v>サバゲ2灰羽リエーフICONIC</v>
      </c>
      <c r="Y89" s="5" t="s">
        <v>281</v>
      </c>
      <c r="Z89" s="1" t="s">
        <v>1045</v>
      </c>
    </row>
    <row r="90" spans="1:26" ht="15" x14ac:dyDescent="0.35">
      <c r="A90" s="1">
        <f t="shared" si="7"/>
        <v>89</v>
      </c>
      <c r="B90" s="1" t="s">
        <v>108</v>
      </c>
      <c r="C90" s="1" t="s">
        <v>42</v>
      </c>
      <c r="D90" s="1" t="s">
        <v>24</v>
      </c>
      <c r="E90" s="1" t="s">
        <v>21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118</v>
      </c>
      <c r="M90" s="1">
        <v>111</v>
      </c>
      <c r="N90" s="1">
        <v>116</v>
      </c>
      <c r="O90" s="1">
        <v>124</v>
      </c>
      <c r="P90" s="1">
        <v>101</v>
      </c>
      <c r="Q90" s="1">
        <v>110</v>
      </c>
      <c r="R90" s="1">
        <v>130</v>
      </c>
      <c r="S90" s="1">
        <v>116</v>
      </c>
      <c r="T90" s="1">
        <v>122</v>
      </c>
      <c r="U90" s="1">
        <v>36</v>
      </c>
      <c r="V90" s="4">
        <f t="shared" si="1"/>
        <v>469</v>
      </c>
      <c r="W90" s="8">
        <f t="shared" si="2"/>
        <v>478</v>
      </c>
      <c r="X90" s="5" t="str">
        <f>Stat[[#This Row],[服装]]&amp;Stat[[#This Row],[名前]]&amp;Stat[[#This Row],[レアリティ]]</f>
        <v>ユニフォーム夜久衛輔ICONIC</v>
      </c>
      <c r="Y90" s="5" t="s">
        <v>291</v>
      </c>
      <c r="Z90" s="1" t="s">
        <v>183</v>
      </c>
    </row>
    <row r="91" spans="1:26" ht="15" x14ac:dyDescent="0.35">
      <c r="A91" s="1">
        <f t="shared" si="7"/>
        <v>90</v>
      </c>
      <c r="B91" s="1" t="s">
        <v>608</v>
      </c>
      <c r="C91" s="1" t="s">
        <v>42</v>
      </c>
      <c r="D91" s="1" t="s">
        <v>77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86</v>
      </c>
      <c r="L91" s="1">
        <v>119</v>
      </c>
      <c r="M91" s="1">
        <v>112</v>
      </c>
      <c r="N91" s="1">
        <v>119</v>
      </c>
      <c r="O91" s="1">
        <v>125</v>
      </c>
      <c r="P91" s="1">
        <v>101</v>
      </c>
      <c r="Q91" s="1">
        <v>111</v>
      </c>
      <c r="R91" s="1">
        <v>133</v>
      </c>
      <c r="S91" s="1">
        <v>117</v>
      </c>
      <c r="T91" s="1">
        <v>125</v>
      </c>
      <c r="U91" s="1">
        <v>36</v>
      </c>
      <c r="V91" s="4">
        <f>SUM(L91:O91)</f>
        <v>475</v>
      </c>
      <c r="W91" s="8">
        <f>SUM(Q91:T91)</f>
        <v>486</v>
      </c>
      <c r="X91" s="5" t="str">
        <f>Stat[[#This Row],[服装]]&amp;Stat[[#This Row],[名前]]&amp;Stat[[#This Row],[レアリティ]]</f>
        <v>1周年夜久衛輔ICONIC</v>
      </c>
      <c r="Y91" s="5" t="s">
        <v>291</v>
      </c>
      <c r="Z91" s="1" t="s">
        <v>1048</v>
      </c>
    </row>
    <row r="92" spans="1:26" ht="15" x14ac:dyDescent="0.35">
      <c r="A92" s="1">
        <f>ROW()-1</f>
        <v>91</v>
      </c>
      <c r="B92" s="1" t="s">
        <v>708</v>
      </c>
      <c r="C92" s="1" t="s">
        <v>42</v>
      </c>
      <c r="D92" s="1" t="s">
        <v>73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117</v>
      </c>
      <c r="M92" s="1">
        <v>110</v>
      </c>
      <c r="N92" s="1">
        <v>120</v>
      </c>
      <c r="O92" s="1">
        <v>124</v>
      </c>
      <c r="P92" s="1">
        <v>101</v>
      </c>
      <c r="Q92" s="1">
        <v>111</v>
      </c>
      <c r="R92" s="1">
        <v>136</v>
      </c>
      <c r="S92" s="1">
        <v>117</v>
      </c>
      <c r="T92" s="1">
        <v>127</v>
      </c>
      <c r="U92" s="1">
        <v>36</v>
      </c>
      <c r="V92" s="4">
        <f>SUM(L92:O92)</f>
        <v>471</v>
      </c>
      <c r="W92" s="8">
        <f>SUM(Q92:T92)</f>
        <v>491</v>
      </c>
      <c r="X92" s="5" t="str">
        <f>Stat[[#This Row],[服装]]&amp;Stat[[#This Row],[名前]]&amp;Stat[[#This Row],[レアリティ]]</f>
        <v>花火夜久衛輔ICONIC</v>
      </c>
      <c r="Y92" s="5" t="s">
        <v>291</v>
      </c>
      <c r="Z92" s="1" t="s">
        <v>1043</v>
      </c>
    </row>
    <row r="93" spans="1:26" ht="15" x14ac:dyDescent="0.35">
      <c r="A93" s="1">
        <f>ROW()-1</f>
        <v>92</v>
      </c>
      <c r="B93" s="1" t="s">
        <v>889</v>
      </c>
      <c r="C93" s="1" t="s">
        <v>42</v>
      </c>
      <c r="D93" s="1" t="s">
        <v>90</v>
      </c>
      <c r="E93" s="1" t="s">
        <v>80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87</v>
      </c>
      <c r="L93" s="1">
        <v>120</v>
      </c>
      <c r="M93" s="1">
        <v>113</v>
      </c>
      <c r="N93" s="1">
        <v>120</v>
      </c>
      <c r="O93" s="1">
        <v>126</v>
      </c>
      <c r="P93" s="1">
        <v>101</v>
      </c>
      <c r="Q93" s="1">
        <v>112</v>
      </c>
      <c r="R93" s="1">
        <v>135</v>
      </c>
      <c r="S93" s="1">
        <v>118</v>
      </c>
      <c r="T93" s="1">
        <v>127</v>
      </c>
      <c r="U93" s="1">
        <v>36</v>
      </c>
      <c r="V93" s="4">
        <f>SUM(L93:O93)</f>
        <v>479</v>
      </c>
      <c r="W93" s="8">
        <f>SUM(Q93:T93)</f>
        <v>492</v>
      </c>
      <c r="X93" s="5" t="str">
        <f>Stat[[#This Row],[服装]]&amp;Stat[[#This Row],[名前]]&amp;Stat[[#This Row],[レアリティ]]</f>
        <v>2周年夜久衛輔ICONIC</v>
      </c>
      <c r="Y93" s="5" t="s">
        <v>291</v>
      </c>
      <c r="Z93" s="1" t="s">
        <v>1046</v>
      </c>
    </row>
    <row r="94" spans="1:26" ht="15" x14ac:dyDescent="0.35">
      <c r="A94" s="1">
        <f>ROW()-1</f>
        <v>93</v>
      </c>
      <c r="B94" s="1" t="s">
        <v>990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119</v>
      </c>
      <c r="M94" s="1">
        <v>113</v>
      </c>
      <c r="N94" s="1">
        <v>121</v>
      </c>
      <c r="O94" s="1">
        <v>126</v>
      </c>
      <c r="P94" s="1">
        <v>101</v>
      </c>
      <c r="Q94" s="1">
        <v>112</v>
      </c>
      <c r="R94" s="1">
        <v>136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493</v>
      </c>
      <c r="X94" s="5" t="str">
        <f>Stat[[#This Row],[服装]]&amp;Stat[[#This Row],[名前]]&amp;Stat[[#This Row],[レアリティ]]</f>
        <v>水着2夜久衛輔ICONIC</v>
      </c>
      <c r="Y94" s="5" t="s">
        <v>291</v>
      </c>
      <c r="Z94" s="1" t="s">
        <v>1042</v>
      </c>
    </row>
    <row r="95" spans="1:26" ht="15" x14ac:dyDescent="0.35">
      <c r="A95" s="1">
        <f t="shared" si="7"/>
        <v>94</v>
      </c>
      <c r="B95" s="1" t="s">
        <v>108</v>
      </c>
      <c r="C95" s="1" t="s">
        <v>43</v>
      </c>
      <c r="D95" s="1" t="s">
        <v>24</v>
      </c>
      <c r="E95" s="1" t="s">
        <v>25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117</v>
      </c>
      <c r="M95" s="1">
        <v>113</v>
      </c>
      <c r="N95" s="1">
        <v>114</v>
      </c>
      <c r="O95" s="1">
        <v>115</v>
      </c>
      <c r="P95" s="1">
        <v>97</v>
      </c>
      <c r="Q95" s="1">
        <v>115</v>
      </c>
      <c r="R95" s="1">
        <v>116</v>
      </c>
      <c r="S95" s="1">
        <v>115</v>
      </c>
      <c r="T95" s="1">
        <v>115</v>
      </c>
      <c r="U95" s="1">
        <v>29</v>
      </c>
      <c r="V95" s="4">
        <f t="shared" si="1"/>
        <v>459</v>
      </c>
      <c r="W95" s="8">
        <f t="shared" si="2"/>
        <v>461</v>
      </c>
      <c r="X95" s="5" t="str">
        <f>Stat[[#This Row],[服装]]&amp;Stat[[#This Row],[名前]]&amp;Stat[[#This Row],[レアリティ]]</f>
        <v>ユニフォーム福永招平ICONIC</v>
      </c>
      <c r="Y95" s="5" t="s">
        <v>282</v>
      </c>
      <c r="Z95" s="1" t="s">
        <v>183</v>
      </c>
    </row>
    <row r="96" spans="1:26" ht="15" x14ac:dyDescent="0.35">
      <c r="A96" s="1">
        <f>ROW()-1</f>
        <v>95</v>
      </c>
      <c r="B96" s="1" t="s">
        <v>673</v>
      </c>
      <c r="C96" s="1" t="s">
        <v>43</v>
      </c>
      <c r="D96" s="1" t="s">
        <v>77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120</v>
      </c>
      <c r="M96" s="1">
        <v>116</v>
      </c>
      <c r="N96" s="1">
        <v>115</v>
      </c>
      <c r="O96" s="1">
        <v>116</v>
      </c>
      <c r="P96" s="1">
        <v>97</v>
      </c>
      <c r="Q96" s="1">
        <v>116</v>
      </c>
      <c r="R96" s="1">
        <v>117</v>
      </c>
      <c r="S96" s="1">
        <v>118</v>
      </c>
      <c r="T96" s="1">
        <v>116</v>
      </c>
      <c r="U96" s="1">
        <v>29</v>
      </c>
      <c r="V96" s="4">
        <f>SUM(L96:O96)</f>
        <v>467</v>
      </c>
      <c r="W96" s="8">
        <f>SUM(Q96:T96)</f>
        <v>467</v>
      </c>
      <c r="X96" s="5" t="str">
        <f>Stat[[#This Row],[服装]]&amp;Stat[[#This Row],[名前]]&amp;Stat[[#This Row],[レアリティ]]</f>
        <v>バーガー福永招平ICONIC</v>
      </c>
      <c r="Y96" s="5" t="s">
        <v>282</v>
      </c>
      <c r="Z96" s="1" t="s">
        <v>1048</v>
      </c>
    </row>
    <row r="97" spans="1:26" ht="15" x14ac:dyDescent="0.35">
      <c r="A97" s="1">
        <f>ROW()-1</f>
        <v>96</v>
      </c>
      <c r="B97" s="1" t="s">
        <v>980</v>
      </c>
      <c r="C97" s="1" t="s">
        <v>43</v>
      </c>
      <c r="D97" s="1" t="s">
        <v>73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114</v>
      </c>
      <c r="N97" s="1">
        <v>115</v>
      </c>
      <c r="O97" s="1">
        <v>114</v>
      </c>
      <c r="P97" s="1">
        <v>97</v>
      </c>
      <c r="Q97" s="1">
        <v>118</v>
      </c>
      <c r="R97" s="1">
        <v>116</v>
      </c>
      <c r="S97" s="1">
        <v>120</v>
      </c>
      <c r="T97" s="1">
        <v>115</v>
      </c>
      <c r="U97" s="1">
        <v>29</v>
      </c>
      <c r="V97" s="4">
        <f>SUM(L97:O97)</f>
        <v>466</v>
      </c>
      <c r="W97" s="8">
        <f>SUM(Q97:T97)</f>
        <v>469</v>
      </c>
      <c r="X97" s="5" t="str">
        <f>Stat[[#This Row],[服装]]&amp;Stat[[#This Row],[名前]]&amp;Stat[[#This Row],[レアリティ]]</f>
        <v>アート2福永招平ICONIC</v>
      </c>
      <c r="Y97" s="5" t="s">
        <v>282</v>
      </c>
      <c r="Z97" s="1" t="s">
        <v>1047</v>
      </c>
    </row>
    <row r="98" spans="1:26" ht="15" x14ac:dyDescent="0.35">
      <c r="A98" s="1">
        <f t="shared" si="7"/>
        <v>97</v>
      </c>
      <c r="B98" s="1" t="s">
        <v>108</v>
      </c>
      <c r="C98" s="1" t="s">
        <v>44</v>
      </c>
      <c r="D98" s="1" t="s">
        <v>24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115</v>
      </c>
      <c r="M98" s="1">
        <v>114</v>
      </c>
      <c r="N98" s="1">
        <v>113</v>
      </c>
      <c r="O98" s="1">
        <v>118</v>
      </c>
      <c r="P98" s="1">
        <v>97</v>
      </c>
      <c r="Q98" s="1">
        <v>121</v>
      </c>
      <c r="R98" s="1">
        <v>115</v>
      </c>
      <c r="S98" s="1">
        <v>116</v>
      </c>
      <c r="T98" s="1">
        <v>115</v>
      </c>
      <c r="U98" s="1">
        <v>36</v>
      </c>
      <c r="V98" s="4">
        <f t="shared" si="1"/>
        <v>460</v>
      </c>
      <c r="W98" s="8">
        <f t="shared" si="2"/>
        <v>467</v>
      </c>
      <c r="X98" s="5" t="str">
        <f>Stat[[#This Row],[服装]]&amp;Stat[[#This Row],[名前]]&amp;Stat[[#This Row],[レアリティ]]</f>
        <v>ユニフォーム犬岡走ICONIC</v>
      </c>
      <c r="Y98" s="5" t="s">
        <v>283</v>
      </c>
      <c r="Z98" s="1" t="s">
        <v>183</v>
      </c>
    </row>
    <row r="99" spans="1:26" ht="15" x14ac:dyDescent="0.35">
      <c r="A99" s="1">
        <f>ROW()-1</f>
        <v>98</v>
      </c>
      <c r="B99" s="1" t="s">
        <v>591</v>
      </c>
      <c r="C99" s="1" t="s">
        <v>44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118</v>
      </c>
      <c r="M99" s="1">
        <v>115</v>
      </c>
      <c r="N99" s="1">
        <v>114</v>
      </c>
      <c r="O99" s="1">
        <v>119</v>
      </c>
      <c r="P99" s="1">
        <v>97</v>
      </c>
      <c r="Q99" s="1">
        <v>124</v>
      </c>
      <c r="R99" s="1">
        <v>116</v>
      </c>
      <c r="S99" s="1">
        <v>119</v>
      </c>
      <c r="T99" s="1">
        <v>116</v>
      </c>
      <c r="U99" s="1">
        <v>36</v>
      </c>
      <c r="V99" s="4">
        <f t="shared" si="1"/>
        <v>466</v>
      </c>
      <c r="W99" s="8">
        <f t="shared" si="2"/>
        <v>475</v>
      </c>
      <c r="X99" s="5" t="str">
        <f>Stat[[#This Row],[服装]]&amp;Stat[[#This Row],[名前]]&amp;Stat[[#This Row],[レアリティ]]</f>
        <v>新年犬岡走ICONIC</v>
      </c>
      <c r="Y99" s="5" t="s">
        <v>283</v>
      </c>
      <c r="Z99" s="1" t="s">
        <v>1049</v>
      </c>
    </row>
    <row r="100" spans="1:26" ht="15" x14ac:dyDescent="0.35">
      <c r="A100" s="1">
        <f t="shared" si="7"/>
        <v>99</v>
      </c>
      <c r="B100" s="1" t="s">
        <v>108</v>
      </c>
      <c r="C100" s="1" t="s">
        <v>45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78</v>
      </c>
      <c r="L100" s="1">
        <v>123</v>
      </c>
      <c r="M100" s="1">
        <v>120</v>
      </c>
      <c r="N100" s="1">
        <v>114</v>
      </c>
      <c r="O100" s="1">
        <v>122</v>
      </c>
      <c r="P100" s="1">
        <v>101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479</v>
      </c>
      <c r="W100" s="8">
        <f t="shared" si="2"/>
        <v>461</v>
      </c>
      <c r="X100" s="5" t="str">
        <f>Stat[[#This Row],[服装]]&amp;Stat[[#This Row],[名前]]&amp;Stat[[#This Row],[レアリティ]]</f>
        <v>ユニフォーム山本猛虎ICONIC</v>
      </c>
      <c r="Y100" s="5" t="s">
        <v>292</v>
      </c>
      <c r="Z100" s="1" t="s">
        <v>183</v>
      </c>
    </row>
    <row r="101" spans="1:26" ht="15" x14ac:dyDescent="0.35">
      <c r="A101" s="1">
        <f>ROW()-1</f>
        <v>100</v>
      </c>
      <c r="B101" s="1" t="s">
        <v>591</v>
      </c>
      <c r="C101" s="1" t="s">
        <v>45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79</v>
      </c>
      <c r="L101" s="1">
        <v>126</v>
      </c>
      <c r="M101" s="1">
        <v>122</v>
      </c>
      <c r="N101" s="1">
        <v>115</v>
      </c>
      <c r="O101" s="1">
        <v>123</v>
      </c>
      <c r="P101" s="1">
        <v>101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 t="shared" si="1"/>
        <v>486</v>
      </c>
      <c r="W101" s="8">
        <f t="shared" si="2"/>
        <v>467</v>
      </c>
      <c r="X101" s="5" t="str">
        <f>Stat[[#This Row],[服装]]&amp;Stat[[#This Row],[名前]]&amp;Stat[[#This Row],[レアリティ]]</f>
        <v>新年山本猛虎ICONIC</v>
      </c>
      <c r="Y101" s="5" t="s">
        <v>292</v>
      </c>
      <c r="Z101" s="1" t="s">
        <v>1042</v>
      </c>
    </row>
    <row r="102" spans="1:26" ht="15" x14ac:dyDescent="0.35">
      <c r="A102" s="1">
        <f t="shared" si="7"/>
        <v>101</v>
      </c>
      <c r="B102" s="1" t="s">
        <v>108</v>
      </c>
      <c r="C102" s="1" t="s">
        <v>46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115</v>
      </c>
      <c r="M102" s="1">
        <v>110</v>
      </c>
      <c r="N102" s="1">
        <v>113</v>
      </c>
      <c r="O102" s="1">
        <v>120</v>
      </c>
      <c r="P102" s="1">
        <v>97</v>
      </c>
      <c r="Q102" s="1">
        <v>110</v>
      </c>
      <c r="R102" s="1">
        <v>123</v>
      </c>
      <c r="S102" s="1">
        <v>119</v>
      </c>
      <c r="T102" s="1">
        <v>120</v>
      </c>
      <c r="U102" s="1">
        <v>33</v>
      </c>
      <c r="V102" s="4">
        <f t="shared" si="1"/>
        <v>458</v>
      </c>
      <c r="W102" s="8">
        <f t="shared" si="2"/>
        <v>472</v>
      </c>
      <c r="X102" s="5" t="str">
        <f>Stat[[#This Row],[服装]]&amp;Stat[[#This Row],[名前]]&amp;Stat[[#This Row],[レアリティ]]</f>
        <v>ユニフォーム芝山優生ICONIC</v>
      </c>
      <c r="Y102" s="5" t="s">
        <v>284</v>
      </c>
      <c r="Z102" s="1" t="s">
        <v>183</v>
      </c>
    </row>
    <row r="103" spans="1:26" ht="15" x14ac:dyDescent="0.35">
      <c r="A103" s="1">
        <f>ROW()-1</f>
        <v>102</v>
      </c>
      <c r="B103" s="1" t="s">
        <v>1061</v>
      </c>
      <c r="C103" s="1" t="s">
        <v>46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100</v>
      </c>
      <c r="I103" s="6" t="s">
        <v>22</v>
      </c>
      <c r="J103" s="1">
        <v>6</v>
      </c>
      <c r="K103" s="1">
        <v>86</v>
      </c>
      <c r="L103" s="1">
        <v>116</v>
      </c>
      <c r="M103" s="1">
        <v>111</v>
      </c>
      <c r="N103" s="1">
        <v>116</v>
      </c>
      <c r="O103" s="1">
        <v>121</v>
      </c>
      <c r="P103" s="1">
        <v>97</v>
      </c>
      <c r="Q103" s="1">
        <v>111</v>
      </c>
      <c r="R103" s="1">
        <v>126</v>
      </c>
      <c r="S103" s="1">
        <v>120</v>
      </c>
      <c r="T103" s="1">
        <v>123</v>
      </c>
      <c r="U103" s="1">
        <v>33</v>
      </c>
      <c r="V103" s="4">
        <f>SUM(L103:O103)</f>
        <v>464</v>
      </c>
      <c r="W103" s="8">
        <f>SUM(Q103:T103)</f>
        <v>480</v>
      </c>
      <c r="X103" s="5" t="str">
        <f>Stat[[#This Row],[服装]]&amp;Stat[[#This Row],[名前]]&amp;Stat[[#This Row],[レアリティ]]</f>
        <v>焼き芋芝山優生ICONIC</v>
      </c>
      <c r="Y103" s="5" t="s">
        <v>284</v>
      </c>
      <c r="Z103" s="1" t="s">
        <v>1043</v>
      </c>
    </row>
    <row r="104" spans="1:26" ht="15" x14ac:dyDescent="0.35">
      <c r="A104" s="1">
        <f t="shared" si="7"/>
        <v>103</v>
      </c>
      <c r="B104" s="1" t="s">
        <v>108</v>
      </c>
      <c r="C104" s="1" t="s">
        <v>47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124</v>
      </c>
      <c r="M104" s="1">
        <v>121</v>
      </c>
      <c r="N104" s="1">
        <v>114</v>
      </c>
      <c r="O104" s="1">
        <v>122</v>
      </c>
      <c r="P104" s="1">
        <v>101</v>
      </c>
      <c r="Q104" s="1">
        <v>116</v>
      </c>
      <c r="R104" s="1">
        <v>118</v>
      </c>
      <c r="S104" s="1">
        <v>116</v>
      </c>
      <c r="T104" s="1">
        <v>116</v>
      </c>
      <c r="U104" s="1">
        <v>51</v>
      </c>
      <c r="V104" s="4">
        <f t="shared" si="1"/>
        <v>481</v>
      </c>
      <c r="W104" s="8">
        <f t="shared" si="2"/>
        <v>466</v>
      </c>
      <c r="X104" s="5" t="str">
        <f>Stat[[#This Row],[服装]]&amp;Stat[[#This Row],[名前]]&amp;Stat[[#This Row],[レアリティ]]</f>
        <v>ユニフォーム海信之ICONIC</v>
      </c>
      <c r="Y104" s="5" t="s">
        <v>285</v>
      </c>
      <c r="Z104" s="1" t="s">
        <v>183</v>
      </c>
    </row>
    <row r="105" spans="1:26" ht="15" x14ac:dyDescent="0.35">
      <c r="A105" s="1">
        <f>ROW()-1</f>
        <v>104</v>
      </c>
      <c r="B105" s="1" t="s">
        <v>918</v>
      </c>
      <c r="C105" s="1" t="s">
        <v>47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127</v>
      </c>
      <c r="M105" s="1">
        <v>124</v>
      </c>
      <c r="N105" s="1">
        <v>115</v>
      </c>
      <c r="O105" s="1">
        <v>123</v>
      </c>
      <c r="P105" s="1">
        <v>101</v>
      </c>
      <c r="Q105" s="1">
        <v>117</v>
      </c>
      <c r="R105" s="1">
        <v>119</v>
      </c>
      <c r="S105" s="1">
        <v>119</v>
      </c>
      <c r="T105" s="1">
        <v>117</v>
      </c>
      <c r="U105" s="1">
        <v>51</v>
      </c>
      <c r="V105" s="4">
        <f>SUM(L105:O105)</f>
        <v>489</v>
      </c>
      <c r="W105" s="8">
        <f>SUM(Q105:T105)</f>
        <v>472</v>
      </c>
      <c r="X105" s="5" t="str">
        <f>Stat[[#This Row],[服装]]&amp;Stat[[#This Row],[名前]]&amp;Stat[[#This Row],[レアリティ]]</f>
        <v>遊園地海信之ICONIC</v>
      </c>
      <c r="Y105" s="5" t="s">
        <v>285</v>
      </c>
      <c r="Z105" s="1" t="s">
        <v>1048</v>
      </c>
    </row>
    <row r="106" spans="1:26" ht="15" x14ac:dyDescent="0.35">
      <c r="A106" s="1">
        <f t="shared" si="7"/>
        <v>105</v>
      </c>
      <c r="B106" s="1" t="s">
        <v>108</v>
      </c>
      <c r="C106" s="1" t="s">
        <v>47</v>
      </c>
      <c r="D106" s="1" t="s">
        <v>90</v>
      </c>
      <c r="E106" s="1" t="s">
        <v>78</v>
      </c>
      <c r="F106" s="1" t="s">
        <v>27</v>
      </c>
      <c r="G106" s="1" t="s">
        <v>151</v>
      </c>
      <c r="H106" s="1">
        <v>99</v>
      </c>
      <c r="I106" s="6" t="s">
        <v>22</v>
      </c>
      <c r="J106" s="1">
        <v>5</v>
      </c>
      <c r="K106" s="1">
        <v>74</v>
      </c>
      <c r="L106" s="1">
        <v>120</v>
      </c>
      <c r="M106" s="1">
        <v>117</v>
      </c>
      <c r="N106" s="1">
        <v>110</v>
      </c>
      <c r="O106" s="1">
        <v>118</v>
      </c>
      <c r="P106" s="1">
        <v>99</v>
      </c>
      <c r="Q106" s="1">
        <v>112</v>
      </c>
      <c r="R106" s="1">
        <v>114</v>
      </c>
      <c r="S106" s="1">
        <v>112</v>
      </c>
      <c r="T106" s="1">
        <v>112</v>
      </c>
      <c r="U106" s="1">
        <v>49</v>
      </c>
      <c r="V106" s="4">
        <f t="shared" si="1"/>
        <v>465</v>
      </c>
      <c r="W106" s="8">
        <f t="shared" si="2"/>
        <v>450</v>
      </c>
      <c r="X106" s="5" t="str">
        <f>Stat[[#This Row],[服装]]&amp;Stat[[#This Row],[名前]]&amp;Stat[[#This Row],[レアリティ]]</f>
        <v>ユニフォーム海信之YELL</v>
      </c>
      <c r="Y106" s="5" t="s">
        <v>285</v>
      </c>
      <c r="Z106" s="1" t="s">
        <v>183</v>
      </c>
    </row>
    <row r="107" spans="1:26" ht="15" x14ac:dyDescent="0.35">
      <c r="A107" s="1">
        <f>ROW()-1</f>
        <v>106</v>
      </c>
      <c r="B107" s="1" t="s">
        <v>108</v>
      </c>
      <c r="C107" s="1" t="s">
        <v>688</v>
      </c>
      <c r="D107" s="1" t="s">
        <v>90</v>
      </c>
      <c r="E107" s="1" t="s">
        <v>74</v>
      </c>
      <c r="F107" s="1" t="s">
        <v>27</v>
      </c>
      <c r="G107" s="1" t="s">
        <v>544</v>
      </c>
      <c r="H107" s="1">
        <v>99</v>
      </c>
      <c r="I107" s="6" t="s">
        <v>22</v>
      </c>
      <c r="J107" s="1">
        <v>5</v>
      </c>
      <c r="K107" s="1">
        <v>73</v>
      </c>
      <c r="L107" s="1">
        <v>113</v>
      </c>
      <c r="M107" s="1">
        <v>120</v>
      </c>
      <c r="N107" s="1">
        <v>120</v>
      </c>
      <c r="O107" s="1">
        <v>121</v>
      </c>
      <c r="P107" s="1">
        <v>97</v>
      </c>
      <c r="Q107" s="1">
        <v>113</v>
      </c>
      <c r="R107" s="1">
        <v>116</v>
      </c>
      <c r="S107" s="1">
        <v>114</v>
      </c>
      <c r="T107" s="1">
        <v>117</v>
      </c>
      <c r="U107" s="1">
        <v>31</v>
      </c>
      <c r="V107" s="4">
        <f>SUM(L107:O107)</f>
        <v>474</v>
      </c>
      <c r="W107" s="8">
        <f>SUM(Q107:T107)</f>
        <v>460</v>
      </c>
      <c r="X107" s="5" t="str">
        <f>Stat[[#This Row],[服装]]&amp;Stat[[#This Row],[名前]]&amp;Stat[[#This Row],[レアリティ]]</f>
        <v>ユニフォーム手白球彦ICONIC</v>
      </c>
      <c r="Y107" s="5" t="s">
        <v>690</v>
      </c>
      <c r="Z107" s="1" t="s">
        <v>183</v>
      </c>
    </row>
    <row r="108" spans="1:26" ht="15" x14ac:dyDescent="0.35">
      <c r="A108" s="1">
        <f t="shared" si="7"/>
        <v>107</v>
      </c>
      <c r="B108" s="1" t="s">
        <v>108</v>
      </c>
      <c r="C108" s="1" t="s">
        <v>48</v>
      </c>
      <c r="D108" s="1" t="s">
        <v>23</v>
      </c>
      <c r="E108" s="1" t="s">
        <v>26</v>
      </c>
      <c r="F108" s="1" t="s">
        <v>49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125</v>
      </c>
      <c r="M108" s="1">
        <v>113</v>
      </c>
      <c r="N108" s="1">
        <v>112</v>
      </c>
      <c r="O108" s="1">
        <v>122</v>
      </c>
      <c r="P108" s="1">
        <v>97</v>
      </c>
      <c r="Q108" s="1">
        <v>130</v>
      </c>
      <c r="R108" s="1">
        <v>115</v>
      </c>
      <c r="S108" s="1">
        <v>116</v>
      </c>
      <c r="T108" s="1">
        <v>115</v>
      </c>
      <c r="U108" s="1">
        <v>31</v>
      </c>
      <c r="V108" s="4">
        <f t="shared" si="1"/>
        <v>472</v>
      </c>
      <c r="W108" s="8">
        <f t="shared" si="2"/>
        <v>476</v>
      </c>
      <c r="X108" s="5" t="str">
        <f>Stat[[#This Row],[服装]]&amp;Stat[[#This Row],[名前]]&amp;Stat[[#This Row],[レアリティ]]</f>
        <v>ユニフォーム青根高伸ICONIC</v>
      </c>
      <c r="Y108" s="5" t="s">
        <v>286</v>
      </c>
      <c r="Z108" s="1" t="s">
        <v>183</v>
      </c>
    </row>
    <row r="109" spans="1:26" ht="15" x14ac:dyDescent="0.35">
      <c r="A109" s="1">
        <f t="shared" si="7"/>
        <v>108</v>
      </c>
      <c r="B109" s="1" t="s">
        <v>149</v>
      </c>
      <c r="C109" s="1" t="s">
        <v>48</v>
      </c>
      <c r="D109" s="1" t="s">
        <v>73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128</v>
      </c>
      <c r="M109" s="1">
        <v>114</v>
      </c>
      <c r="N109" s="1">
        <v>113</v>
      </c>
      <c r="O109" s="1">
        <v>123</v>
      </c>
      <c r="P109" s="1">
        <v>97</v>
      </c>
      <c r="Q109" s="1">
        <v>133</v>
      </c>
      <c r="R109" s="1">
        <v>116</v>
      </c>
      <c r="S109" s="1">
        <v>119</v>
      </c>
      <c r="T109" s="1">
        <v>116</v>
      </c>
      <c r="U109" s="1">
        <v>31</v>
      </c>
      <c r="V109" s="4">
        <f t="shared" si="1"/>
        <v>478</v>
      </c>
      <c r="W109" s="8">
        <f t="shared" si="2"/>
        <v>484</v>
      </c>
      <c r="X109" s="5" t="str">
        <f>Stat[[#This Row],[服装]]&amp;Stat[[#This Row],[名前]]&amp;Stat[[#This Row],[レアリティ]]</f>
        <v>制服青根高伸ICONIC</v>
      </c>
      <c r="Y109" s="5" t="s">
        <v>286</v>
      </c>
      <c r="Z109" s="1" t="s">
        <v>1048</v>
      </c>
    </row>
    <row r="110" spans="1:26" ht="15" x14ac:dyDescent="0.35">
      <c r="A110" s="1">
        <f t="shared" si="7"/>
        <v>109</v>
      </c>
      <c r="B110" s="1" t="s">
        <v>117</v>
      </c>
      <c r="C110" s="1" t="s">
        <v>48</v>
      </c>
      <c r="D110" s="1" t="s">
        <v>90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130</v>
      </c>
      <c r="M110" s="1">
        <v>114</v>
      </c>
      <c r="N110" s="1">
        <v>113</v>
      </c>
      <c r="O110" s="1">
        <v>123</v>
      </c>
      <c r="P110" s="1">
        <v>97</v>
      </c>
      <c r="Q110" s="1">
        <v>131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480</v>
      </c>
      <c r="W110" s="8">
        <f t="shared" si="2"/>
        <v>482</v>
      </c>
      <c r="X110" s="5" t="str">
        <f>Stat[[#This Row],[服装]]&amp;Stat[[#This Row],[名前]]&amp;Stat[[#This Row],[レアリティ]]</f>
        <v>プール掃除青根高伸ICONIC</v>
      </c>
      <c r="Y110" s="5" t="s">
        <v>286</v>
      </c>
      <c r="Z110" s="1" t="s">
        <v>1044</v>
      </c>
    </row>
    <row r="111" spans="1:26" ht="15" x14ac:dyDescent="0.35">
      <c r="A111" s="1">
        <f>ROW()-1</f>
        <v>110</v>
      </c>
      <c r="B111" s="1" t="s">
        <v>684</v>
      </c>
      <c r="C111" s="1" t="s">
        <v>48</v>
      </c>
      <c r="D111" s="1" t="s">
        <v>77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114</v>
      </c>
      <c r="O111" s="1">
        <v>123</v>
      </c>
      <c r="P111" s="1">
        <v>97</v>
      </c>
      <c r="Q111" s="1">
        <v>136</v>
      </c>
      <c r="R111" s="1">
        <v>117</v>
      </c>
      <c r="S111" s="1">
        <v>121</v>
      </c>
      <c r="T111" s="1">
        <v>117</v>
      </c>
      <c r="U111" s="1">
        <v>31</v>
      </c>
      <c r="V111" s="4">
        <f>SUM(L111:O111)</f>
        <v>481</v>
      </c>
      <c r="W111" s="8">
        <f>SUM(Q111:T111)</f>
        <v>491</v>
      </c>
      <c r="X111" s="5" t="str">
        <f>Stat[[#This Row],[服装]]&amp;Stat[[#This Row],[名前]]&amp;Stat[[#This Row],[レアリティ]]</f>
        <v>キャンプ青根高伸ICONIC</v>
      </c>
      <c r="Y111" s="5" t="s">
        <v>286</v>
      </c>
      <c r="Z111" s="1" t="s">
        <v>1046</v>
      </c>
    </row>
    <row r="112" spans="1:26" ht="15" x14ac:dyDescent="0.35">
      <c r="A112" s="1">
        <f>ROW()-1</f>
        <v>111</v>
      </c>
      <c r="B112" s="1" t="s">
        <v>766</v>
      </c>
      <c r="C112" s="1" t="s">
        <v>48</v>
      </c>
      <c r="D112" s="1" t="s">
        <v>90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131</v>
      </c>
      <c r="M112" s="1">
        <v>114</v>
      </c>
      <c r="N112" s="1">
        <v>114</v>
      </c>
      <c r="O112" s="1">
        <v>123</v>
      </c>
      <c r="P112" s="1">
        <v>97</v>
      </c>
      <c r="Q112" s="1">
        <v>134</v>
      </c>
      <c r="R112" s="1">
        <v>119</v>
      </c>
      <c r="S112" s="1">
        <v>120</v>
      </c>
      <c r="T112" s="1">
        <v>118</v>
      </c>
      <c r="U112" s="1">
        <v>31</v>
      </c>
      <c r="V112" s="4">
        <f>SUM(L112:O112)</f>
        <v>482</v>
      </c>
      <c r="W112" s="8">
        <f>SUM(Q112:T112)</f>
        <v>491</v>
      </c>
      <c r="X112" s="5" t="str">
        <f>Stat[[#This Row],[服装]]&amp;Stat[[#This Row],[名前]]&amp;Stat[[#This Row],[レアリティ]]</f>
        <v>甲冑青根高伸ICONIC</v>
      </c>
      <c r="Y112" s="5" t="s">
        <v>286</v>
      </c>
      <c r="Z112" s="1" t="s">
        <v>1046</v>
      </c>
    </row>
    <row r="113" spans="1:26" ht="15" x14ac:dyDescent="0.35">
      <c r="A113" s="1">
        <f t="shared" si="7"/>
        <v>112</v>
      </c>
      <c r="B113" s="1" t="s">
        <v>108</v>
      </c>
      <c r="C113" s="1" t="s">
        <v>50</v>
      </c>
      <c r="D113" s="1" t="s">
        <v>28</v>
      </c>
      <c r="E113" s="1" t="s">
        <v>25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124</v>
      </c>
      <c r="M113" s="1">
        <v>119</v>
      </c>
      <c r="N113" s="1">
        <v>114</v>
      </c>
      <c r="O113" s="1">
        <v>127</v>
      </c>
      <c r="P113" s="1">
        <v>101</v>
      </c>
      <c r="Q113" s="1">
        <v>127</v>
      </c>
      <c r="R113" s="1">
        <v>116</v>
      </c>
      <c r="S113" s="1">
        <v>116</v>
      </c>
      <c r="T113" s="1">
        <v>119</v>
      </c>
      <c r="U113" s="1">
        <v>36</v>
      </c>
      <c r="V113" s="4">
        <f t="shared" si="1"/>
        <v>484</v>
      </c>
      <c r="W113" s="8">
        <f t="shared" si="2"/>
        <v>478</v>
      </c>
      <c r="X113" s="5" t="str">
        <f>Stat[[#This Row],[服装]]&amp;Stat[[#This Row],[名前]]&amp;Stat[[#This Row],[レアリティ]]</f>
        <v>ユニフォーム二口堅治ICONIC</v>
      </c>
      <c r="Y113" s="5" t="s">
        <v>287</v>
      </c>
      <c r="Z113" s="1" t="s">
        <v>183</v>
      </c>
    </row>
    <row r="114" spans="1:26" ht="15" x14ac:dyDescent="0.35">
      <c r="A114" s="1">
        <f t="shared" si="7"/>
        <v>113</v>
      </c>
      <c r="B114" s="1" t="s">
        <v>149</v>
      </c>
      <c r="C114" s="1" t="s">
        <v>50</v>
      </c>
      <c r="D114" s="1" t="s">
        <v>77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77</v>
      </c>
      <c r="L114" s="1">
        <v>127</v>
      </c>
      <c r="M114" s="1">
        <v>122</v>
      </c>
      <c r="N114" s="1">
        <v>115</v>
      </c>
      <c r="O114" s="1">
        <v>128</v>
      </c>
      <c r="P114" s="1">
        <v>101</v>
      </c>
      <c r="Q114" s="1">
        <v>128</v>
      </c>
      <c r="R114" s="1">
        <v>117</v>
      </c>
      <c r="S114" s="1">
        <v>119</v>
      </c>
      <c r="T114" s="1">
        <v>120</v>
      </c>
      <c r="U114" s="1">
        <v>36</v>
      </c>
      <c r="V114" s="4">
        <f t="shared" si="1"/>
        <v>492</v>
      </c>
      <c r="W114" s="8">
        <f t="shared" si="2"/>
        <v>484</v>
      </c>
      <c r="X114" s="5" t="str">
        <f>Stat[[#This Row],[服装]]&amp;Stat[[#This Row],[名前]]&amp;Stat[[#This Row],[レアリティ]]</f>
        <v>制服二口堅治ICONIC</v>
      </c>
      <c r="Y114" s="5" t="s">
        <v>287</v>
      </c>
      <c r="Z114" s="1" t="s">
        <v>1049</v>
      </c>
    </row>
    <row r="115" spans="1:26" ht="15" x14ac:dyDescent="0.35">
      <c r="A115" s="1">
        <f t="shared" si="7"/>
        <v>114</v>
      </c>
      <c r="B115" s="1" t="s">
        <v>117</v>
      </c>
      <c r="C115" s="1" t="s">
        <v>50</v>
      </c>
      <c r="D115" s="1" t="s">
        <v>73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124</v>
      </c>
      <c r="M115" s="1">
        <v>119</v>
      </c>
      <c r="N115" s="1">
        <v>115</v>
      </c>
      <c r="O115" s="1">
        <v>126</v>
      </c>
      <c r="P115" s="1">
        <v>101</v>
      </c>
      <c r="Q115" s="1">
        <v>131</v>
      </c>
      <c r="R115" s="1">
        <v>120</v>
      </c>
      <c r="S115" s="1">
        <v>119</v>
      </c>
      <c r="T115" s="1">
        <v>122</v>
      </c>
      <c r="U115" s="1">
        <v>36</v>
      </c>
      <c r="V115" s="4">
        <f t="shared" si="1"/>
        <v>484</v>
      </c>
      <c r="W115" s="8">
        <f t="shared" si="2"/>
        <v>492</v>
      </c>
      <c r="X115" s="5" t="str">
        <f>Stat[[#This Row],[服装]]&amp;Stat[[#This Row],[名前]]&amp;Stat[[#This Row],[レアリティ]]</f>
        <v>プール掃除二口堅治ICONIC</v>
      </c>
      <c r="Y115" s="5" t="s">
        <v>287</v>
      </c>
      <c r="Z115" s="1" t="s">
        <v>1045</v>
      </c>
    </row>
    <row r="116" spans="1:26" ht="15" x14ac:dyDescent="0.35">
      <c r="A116" s="1">
        <f>ROW()-1</f>
        <v>115</v>
      </c>
      <c r="B116" s="1" t="s">
        <v>650</v>
      </c>
      <c r="C116" s="1" t="s">
        <v>50</v>
      </c>
      <c r="D116" s="1" t="s">
        <v>90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130</v>
      </c>
      <c r="M116" s="1">
        <v>120</v>
      </c>
      <c r="N116" s="1">
        <v>115</v>
      </c>
      <c r="O116" s="1">
        <v>126</v>
      </c>
      <c r="P116" s="1">
        <v>101</v>
      </c>
      <c r="Q116" s="1">
        <v>130</v>
      </c>
      <c r="R116" s="1">
        <v>116</v>
      </c>
      <c r="S116" s="1">
        <v>121</v>
      </c>
      <c r="T116" s="1">
        <v>119</v>
      </c>
      <c r="U116" s="1">
        <v>39</v>
      </c>
      <c r="V116" s="4">
        <f>SUM(L116:O116)</f>
        <v>491</v>
      </c>
      <c r="W116" s="8">
        <f>SUM(Q116:T116)</f>
        <v>486</v>
      </c>
      <c r="X116" s="5" t="str">
        <f>Stat[[#This Row],[服装]]&amp;Stat[[#This Row],[名前]]&amp;Stat[[#This Row],[レアリティ]]</f>
        <v>路地裏二口堅治ICONIC</v>
      </c>
      <c r="Y116" s="5" t="s">
        <v>287</v>
      </c>
      <c r="Z116" s="1" t="s">
        <v>1045</v>
      </c>
    </row>
    <row r="117" spans="1:26" ht="15" x14ac:dyDescent="0.35">
      <c r="A117" s="1">
        <f>ROW()-1</f>
        <v>116</v>
      </c>
      <c r="B117" s="1" t="s">
        <v>763</v>
      </c>
      <c r="C117" s="1" t="s">
        <v>50</v>
      </c>
      <c r="D117" s="1" t="s">
        <v>77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126</v>
      </c>
      <c r="M117" s="1">
        <v>125</v>
      </c>
      <c r="N117" s="1">
        <v>114</v>
      </c>
      <c r="O117" s="1">
        <v>130</v>
      </c>
      <c r="P117" s="1">
        <v>101</v>
      </c>
      <c r="Q117" s="1">
        <v>126</v>
      </c>
      <c r="R117" s="1">
        <v>119</v>
      </c>
      <c r="S117" s="1">
        <v>117</v>
      </c>
      <c r="T117" s="1">
        <v>121</v>
      </c>
      <c r="U117" s="1">
        <v>36</v>
      </c>
      <c r="V117" s="4">
        <f>SUM(L117:O117)</f>
        <v>495</v>
      </c>
      <c r="W117" s="8">
        <f>SUM(Q117:T117)</f>
        <v>483</v>
      </c>
      <c r="X117" s="5" t="str">
        <f>Stat[[#This Row],[服装]]&amp;Stat[[#This Row],[名前]]&amp;Stat[[#This Row],[レアリティ]]</f>
        <v>甲冑二口堅治ICONIC</v>
      </c>
      <c r="Y117" s="5" t="s">
        <v>287</v>
      </c>
      <c r="Z117" s="1" t="s">
        <v>1048</v>
      </c>
    </row>
    <row r="118" spans="1:26" ht="15" x14ac:dyDescent="0.35">
      <c r="A118" s="1">
        <f>ROW()-1</f>
        <v>117</v>
      </c>
      <c r="B118" s="1" t="s">
        <v>889</v>
      </c>
      <c r="C118" s="1" t="s">
        <v>50</v>
      </c>
      <c r="D118" s="1" t="s">
        <v>73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129</v>
      </c>
      <c r="M118" s="1">
        <v>122</v>
      </c>
      <c r="N118" s="1">
        <v>116</v>
      </c>
      <c r="O118" s="1">
        <v>128</v>
      </c>
      <c r="P118" s="1">
        <v>101</v>
      </c>
      <c r="Q118" s="1">
        <v>131</v>
      </c>
      <c r="R118" s="1">
        <v>118</v>
      </c>
      <c r="S118" s="1">
        <v>121</v>
      </c>
      <c r="T118" s="1">
        <v>121</v>
      </c>
      <c r="U118" s="1">
        <v>36</v>
      </c>
      <c r="V118" s="4">
        <f>SUM(L118:O118)</f>
        <v>495</v>
      </c>
      <c r="W118" s="8">
        <f>SUM(Q118:T118)</f>
        <v>491</v>
      </c>
      <c r="X118" s="5" t="str">
        <f>Stat[[#This Row],[服装]]&amp;Stat[[#This Row],[名前]]&amp;Stat[[#This Row],[レアリティ]]</f>
        <v>2周年二口堅治ICONIC</v>
      </c>
      <c r="Y118" s="5" t="s">
        <v>287</v>
      </c>
      <c r="Z118" s="1" t="s">
        <v>1044</v>
      </c>
    </row>
    <row r="119" spans="1:26" ht="15" x14ac:dyDescent="0.35">
      <c r="A119" s="1">
        <f>ROW()-1</f>
        <v>118</v>
      </c>
      <c r="B119" s="1" t="s">
        <v>980</v>
      </c>
      <c r="C119" s="1" t="s">
        <v>50</v>
      </c>
      <c r="D119" s="1" t="s">
        <v>90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131</v>
      </c>
      <c r="M119" s="1">
        <v>122</v>
      </c>
      <c r="N119" s="1">
        <v>116</v>
      </c>
      <c r="O119" s="1">
        <v>128</v>
      </c>
      <c r="P119" s="1">
        <v>101</v>
      </c>
      <c r="Q119" s="1">
        <v>130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497</v>
      </c>
      <c r="W119" s="8">
        <f>SUM(Q119:T119)</f>
        <v>490</v>
      </c>
      <c r="X119" s="5" t="str">
        <f>Stat[[#This Row],[服装]]&amp;Stat[[#This Row],[名前]]&amp;Stat[[#This Row],[レアリティ]]</f>
        <v>アート2二口堅治ICONIC</v>
      </c>
      <c r="Y119" s="5" t="s">
        <v>287</v>
      </c>
      <c r="Z119" s="1" t="s">
        <v>1044</v>
      </c>
    </row>
    <row r="120" spans="1:26" ht="15" x14ac:dyDescent="0.35">
      <c r="A120" s="1">
        <f t="shared" si="7"/>
        <v>119</v>
      </c>
      <c r="B120" s="1" t="s">
        <v>108</v>
      </c>
      <c r="C120" s="1" t="s">
        <v>362</v>
      </c>
      <c r="D120" s="1" t="s">
        <v>23</v>
      </c>
      <c r="E120" s="1" t="s">
        <v>31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119</v>
      </c>
      <c r="M120" s="1">
        <v>118</v>
      </c>
      <c r="N120" s="1">
        <v>123</v>
      </c>
      <c r="O120" s="1">
        <v>121</v>
      </c>
      <c r="P120" s="1">
        <v>97</v>
      </c>
      <c r="Q120" s="1">
        <v>127</v>
      </c>
      <c r="R120" s="1">
        <v>116</v>
      </c>
      <c r="S120" s="1">
        <v>116</v>
      </c>
      <c r="T120" s="1">
        <v>116</v>
      </c>
      <c r="U120" s="1">
        <v>29</v>
      </c>
      <c r="V120" s="4">
        <f t="shared" si="1"/>
        <v>481</v>
      </c>
      <c r="W120" s="8">
        <f t="shared" si="2"/>
        <v>475</v>
      </c>
      <c r="X120" s="5" t="str">
        <f>Stat[[#This Row],[服装]]&amp;Stat[[#This Row],[名前]]&amp;Stat[[#This Row],[レアリティ]]</f>
        <v>ユニフォーム黄金川貫至ICONIC</v>
      </c>
      <c r="Y120" s="5" t="s">
        <v>288</v>
      </c>
      <c r="Z120" s="1" t="s">
        <v>183</v>
      </c>
    </row>
    <row r="121" spans="1:26" ht="15" x14ac:dyDescent="0.35">
      <c r="A121" s="1">
        <f t="shared" si="7"/>
        <v>120</v>
      </c>
      <c r="B121" s="1" t="s">
        <v>149</v>
      </c>
      <c r="C121" s="1" t="s">
        <v>362</v>
      </c>
      <c r="D121" s="1" t="s">
        <v>73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120</v>
      </c>
      <c r="M121" s="1">
        <v>121</v>
      </c>
      <c r="N121" s="1">
        <v>126</v>
      </c>
      <c r="O121" s="1">
        <v>124</v>
      </c>
      <c r="P121" s="1">
        <v>97</v>
      </c>
      <c r="Q121" s="1">
        <v>128</v>
      </c>
      <c r="R121" s="1">
        <v>117</v>
      </c>
      <c r="S121" s="1">
        <v>117</v>
      </c>
      <c r="T121" s="1">
        <v>117</v>
      </c>
      <c r="U121" s="1">
        <v>29</v>
      </c>
      <c r="V121" s="4">
        <f t="shared" si="1"/>
        <v>491</v>
      </c>
      <c r="W121" s="8">
        <f t="shared" si="2"/>
        <v>479</v>
      </c>
      <c r="X121" s="5" t="str">
        <f>Stat[[#This Row],[服装]]&amp;Stat[[#This Row],[名前]]&amp;Stat[[#This Row],[レアリティ]]</f>
        <v>制服黄金川貫至ICONIC</v>
      </c>
      <c r="Y121" s="5" t="s">
        <v>288</v>
      </c>
      <c r="Z121" s="1" t="s">
        <v>1042</v>
      </c>
    </row>
    <row r="122" spans="1:26" ht="15" x14ac:dyDescent="0.35">
      <c r="A122" s="1">
        <f t="shared" si="7"/>
        <v>121</v>
      </c>
      <c r="B122" s="1" t="s">
        <v>553</v>
      </c>
      <c r="C122" s="1" t="s">
        <v>362</v>
      </c>
      <c r="D122" s="1" t="s">
        <v>90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122</v>
      </c>
      <c r="M122" s="1">
        <v>123</v>
      </c>
      <c r="N122" s="1">
        <v>126</v>
      </c>
      <c r="O122" s="1">
        <v>126</v>
      </c>
      <c r="P122" s="1">
        <v>97</v>
      </c>
      <c r="Q122" s="1">
        <v>126</v>
      </c>
      <c r="R122" s="1">
        <v>115</v>
      </c>
      <c r="S122" s="1">
        <v>116</v>
      </c>
      <c r="T122" s="1">
        <v>116</v>
      </c>
      <c r="U122" s="1">
        <v>29</v>
      </c>
      <c r="V122" s="4">
        <f t="shared" si="1"/>
        <v>497</v>
      </c>
      <c r="W122" s="8">
        <f t="shared" si="2"/>
        <v>473</v>
      </c>
      <c r="X122" s="5" t="str">
        <f>Stat[[#This Row],[服装]]&amp;Stat[[#This Row],[名前]]&amp;Stat[[#This Row],[レアリティ]]</f>
        <v>職業体験黄金川貫至ICONIC</v>
      </c>
      <c r="Y122" s="5" t="s">
        <v>288</v>
      </c>
      <c r="Z122" s="1" t="s">
        <v>1046</v>
      </c>
    </row>
    <row r="123" spans="1:26" ht="15" x14ac:dyDescent="0.35">
      <c r="A123" s="1">
        <f>ROW()-1</f>
        <v>122</v>
      </c>
      <c r="B123" s="1" t="s">
        <v>735</v>
      </c>
      <c r="C123" s="1" t="s">
        <v>362</v>
      </c>
      <c r="D123" s="1" t="s">
        <v>77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121</v>
      </c>
      <c r="M123" s="1">
        <v>121</v>
      </c>
      <c r="N123" s="1">
        <v>128</v>
      </c>
      <c r="O123" s="1">
        <v>124</v>
      </c>
      <c r="P123" s="1">
        <v>97</v>
      </c>
      <c r="Q123" s="1">
        <v>131</v>
      </c>
      <c r="R123" s="1">
        <v>118</v>
      </c>
      <c r="S123" s="1">
        <v>119</v>
      </c>
      <c r="T123" s="1">
        <v>117</v>
      </c>
      <c r="U123" s="1">
        <v>29</v>
      </c>
      <c r="V123" s="4">
        <f>SUM(L123:O123)</f>
        <v>494</v>
      </c>
      <c r="W123" s="8">
        <f>SUM(Q123:T123)</f>
        <v>485</v>
      </c>
      <c r="X123" s="5" t="str">
        <f>Stat[[#This Row],[服装]]&amp;Stat[[#This Row],[名前]]&amp;Stat[[#This Row],[レアリティ]]</f>
        <v>スパイ黄金川貫至ICONIC</v>
      </c>
      <c r="Y123" s="5" t="s">
        <v>288</v>
      </c>
      <c r="Z123" s="1" t="s">
        <v>1044</v>
      </c>
    </row>
    <row r="124" spans="1:26" ht="15" x14ac:dyDescent="0.35">
      <c r="A124" s="1">
        <f>ROW()-1</f>
        <v>123</v>
      </c>
      <c r="B124" s="1" t="s">
        <v>1061</v>
      </c>
      <c r="C124" s="1" t="s">
        <v>362</v>
      </c>
      <c r="D124" s="1" t="s">
        <v>73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123</v>
      </c>
      <c r="N124" s="1">
        <v>130</v>
      </c>
      <c r="O124" s="1">
        <v>125</v>
      </c>
      <c r="P124" s="1">
        <v>97</v>
      </c>
      <c r="Q124" s="1">
        <v>128</v>
      </c>
      <c r="R124" s="1">
        <v>119</v>
      </c>
      <c r="S124" s="1">
        <v>117</v>
      </c>
      <c r="T124" s="1">
        <v>118</v>
      </c>
      <c r="U124" s="1">
        <v>29</v>
      </c>
      <c r="V124" s="4">
        <f>SUM(L124:O124)</f>
        <v>499</v>
      </c>
      <c r="W124" s="8">
        <f>SUM(Q124:T124)</f>
        <v>482</v>
      </c>
      <c r="X124" s="5" t="str">
        <f>Stat[[#This Row],[服装]]&amp;Stat[[#This Row],[名前]]&amp;Stat[[#This Row],[レアリティ]]</f>
        <v>焼き芋黄金川貫至ICONIC</v>
      </c>
      <c r="Y124" s="5" t="s">
        <v>288</v>
      </c>
      <c r="Z124" s="1" t="s">
        <v>1049</v>
      </c>
    </row>
    <row r="125" spans="1:26" ht="15" x14ac:dyDescent="0.35">
      <c r="A125" s="1">
        <f t="shared" si="7"/>
        <v>124</v>
      </c>
      <c r="B125" s="1" t="s">
        <v>108</v>
      </c>
      <c r="C125" s="1" t="s">
        <v>51</v>
      </c>
      <c r="D125" s="1" t="s">
        <v>23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117</v>
      </c>
      <c r="N125" s="1">
        <v>112</v>
      </c>
      <c r="O125" s="1">
        <v>119</v>
      </c>
      <c r="P125" s="1">
        <v>97</v>
      </c>
      <c r="Q125" s="1">
        <v>116</v>
      </c>
      <c r="R125" s="1">
        <v>114</v>
      </c>
      <c r="S125" s="1">
        <v>116</v>
      </c>
      <c r="T125" s="1">
        <v>119</v>
      </c>
      <c r="U125" s="1">
        <v>31</v>
      </c>
      <c r="V125" s="4">
        <f t="shared" si="1"/>
        <v>469</v>
      </c>
      <c r="W125" s="8">
        <f t="shared" si="2"/>
        <v>465</v>
      </c>
      <c r="X125" s="5" t="str">
        <f>Stat[[#This Row],[服装]]&amp;Stat[[#This Row],[名前]]&amp;Stat[[#This Row],[レアリティ]]</f>
        <v>ユニフォーム小原豊ICONIC</v>
      </c>
      <c r="Y125" s="5" t="s">
        <v>289</v>
      </c>
      <c r="Z125" s="1" t="s">
        <v>183</v>
      </c>
    </row>
    <row r="126" spans="1:26" ht="15" x14ac:dyDescent="0.35">
      <c r="A126" s="1">
        <f t="shared" si="7"/>
        <v>125</v>
      </c>
      <c r="B126" s="1" t="s">
        <v>108</v>
      </c>
      <c r="C126" s="1" t="s">
        <v>52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122</v>
      </c>
      <c r="M126" s="1">
        <v>118</v>
      </c>
      <c r="N126" s="1">
        <v>113</v>
      </c>
      <c r="O126" s="1">
        <v>120</v>
      </c>
      <c r="P126" s="1">
        <v>97</v>
      </c>
      <c r="Q126" s="1">
        <v>121</v>
      </c>
      <c r="R126" s="1">
        <v>115</v>
      </c>
      <c r="S126" s="1">
        <v>117</v>
      </c>
      <c r="T126" s="1">
        <v>120</v>
      </c>
      <c r="U126" s="1">
        <v>31</v>
      </c>
      <c r="V126" s="4">
        <f t="shared" si="1"/>
        <v>473</v>
      </c>
      <c r="W126" s="8">
        <f t="shared" si="2"/>
        <v>473</v>
      </c>
      <c r="X126" s="5" t="str">
        <f>Stat[[#This Row],[服装]]&amp;Stat[[#This Row],[名前]]&amp;Stat[[#This Row],[レアリティ]]</f>
        <v>ユニフォーム女川太郎ICONIC</v>
      </c>
      <c r="Y126" s="5" t="s">
        <v>294</v>
      </c>
      <c r="Z126" s="1" t="s">
        <v>183</v>
      </c>
    </row>
    <row r="127" spans="1:26" ht="15" x14ac:dyDescent="0.35">
      <c r="A127" s="1">
        <f>ROW()-1</f>
        <v>126</v>
      </c>
      <c r="B127" s="1" t="s">
        <v>990</v>
      </c>
      <c r="C127" s="1" t="s">
        <v>52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125</v>
      </c>
      <c r="M127" s="1">
        <v>121</v>
      </c>
      <c r="N127" s="1">
        <v>114</v>
      </c>
      <c r="O127" s="1">
        <v>121</v>
      </c>
      <c r="P127" s="1">
        <v>97</v>
      </c>
      <c r="Q127" s="1">
        <v>122</v>
      </c>
      <c r="R127" s="1">
        <v>116</v>
      </c>
      <c r="S127" s="1">
        <v>120</v>
      </c>
      <c r="T127" s="1">
        <v>121</v>
      </c>
      <c r="U127" s="1">
        <v>31</v>
      </c>
      <c r="V127" s="4">
        <f>SUM(L127:O127)</f>
        <v>481</v>
      </c>
      <c r="W127" s="8">
        <f>SUM(Q127:T127)</f>
        <v>479</v>
      </c>
      <c r="X127" s="5" t="str">
        <f>Stat[[#This Row],[服装]]&amp;Stat[[#This Row],[名前]]&amp;Stat[[#This Row],[レアリティ]]</f>
        <v>水着2女川太郎ICONIC</v>
      </c>
      <c r="Y127" s="5" t="s">
        <v>294</v>
      </c>
      <c r="Z127" s="1" t="s">
        <v>1049</v>
      </c>
    </row>
    <row r="128" spans="1:26" ht="15" x14ac:dyDescent="0.35">
      <c r="A128" s="1">
        <f t="shared" si="7"/>
        <v>127</v>
      </c>
      <c r="B128" s="1" t="s">
        <v>108</v>
      </c>
      <c r="C128" s="1" t="s">
        <v>53</v>
      </c>
      <c r="D128" s="1" t="s">
        <v>23</v>
      </c>
      <c r="E128" s="1" t="s">
        <v>21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84</v>
      </c>
      <c r="L128" s="1">
        <v>113</v>
      </c>
      <c r="M128" s="1">
        <v>110</v>
      </c>
      <c r="N128" s="1">
        <v>112</v>
      </c>
      <c r="O128" s="1">
        <v>121</v>
      </c>
      <c r="P128" s="1">
        <v>101</v>
      </c>
      <c r="Q128" s="1">
        <v>110</v>
      </c>
      <c r="R128" s="1">
        <v>124</v>
      </c>
      <c r="S128" s="1">
        <v>119</v>
      </c>
      <c r="T128" s="1">
        <v>120</v>
      </c>
      <c r="U128" s="1">
        <v>36</v>
      </c>
      <c r="V128" s="4">
        <f t="shared" si="1"/>
        <v>456</v>
      </c>
      <c r="W128" s="8">
        <f t="shared" si="2"/>
        <v>473</v>
      </c>
      <c r="X128" s="5" t="str">
        <f>Stat[[#This Row],[服装]]&amp;Stat[[#This Row],[名前]]&amp;Stat[[#This Row],[レアリティ]]</f>
        <v>ユニフォーム作並浩輔ICONIC</v>
      </c>
      <c r="Y128" s="5" t="s">
        <v>293</v>
      </c>
      <c r="Z128" s="1" t="s">
        <v>183</v>
      </c>
    </row>
    <row r="129" spans="1:26" ht="15" x14ac:dyDescent="0.35">
      <c r="A129" s="1">
        <f>ROW()-1</f>
        <v>128</v>
      </c>
      <c r="B129" s="1" t="s">
        <v>963</v>
      </c>
      <c r="C129" s="1" t="s">
        <v>53</v>
      </c>
      <c r="D129" s="1" t="s">
        <v>90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86</v>
      </c>
      <c r="L129" s="1">
        <v>114</v>
      </c>
      <c r="M129" s="1">
        <v>111</v>
      </c>
      <c r="N129" s="1">
        <v>115</v>
      </c>
      <c r="O129" s="1">
        <v>122</v>
      </c>
      <c r="P129" s="1">
        <v>101</v>
      </c>
      <c r="Q129" s="1">
        <v>111</v>
      </c>
      <c r="R129" s="1">
        <v>127</v>
      </c>
      <c r="S129" s="1">
        <v>120</v>
      </c>
      <c r="T129" s="1">
        <v>123</v>
      </c>
      <c r="U129" s="1">
        <v>36</v>
      </c>
      <c r="V129" s="4">
        <f>SUM(L129:O129)</f>
        <v>462</v>
      </c>
      <c r="W129" s="8">
        <f>SUM(Q129:T129)</f>
        <v>481</v>
      </c>
      <c r="X129" s="5" t="str">
        <f>Stat[[#This Row],[服装]]&amp;Stat[[#This Row],[名前]]&amp;Stat[[#This Row],[レアリティ]]</f>
        <v>職業体験2作並浩輔ICONIC</v>
      </c>
      <c r="Y129" s="5" t="s">
        <v>293</v>
      </c>
      <c r="Z129" s="1" t="s">
        <v>1042</v>
      </c>
    </row>
    <row r="130" spans="1:26" ht="15" x14ac:dyDescent="0.35">
      <c r="A130" s="1">
        <f t="shared" si="7"/>
        <v>129</v>
      </c>
      <c r="B130" s="1" t="s">
        <v>108</v>
      </c>
      <c r="C130" s="1" t="s">
        <v>54</v>
      </c>
      <c r="D130" s="1" t="s">
        <v>23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125</v>
      </c>
      <c r="M130" s="1">
        <v>113</v>
      </c>
      <c r="N130" s="1">
        <v>112</v>
      </c>
      <c r="O130" s="1">
        <v>122</v>
      </c>
      <c r="P130" s="1">
        <v>97</v>
      </c>
      <c r="Q130" s="1">
        <v>125</v>
      </c>
      <c r="R130" s="1">
        <v>115</v>
      </c>
      <c r="S130" s="1">
        <v>116</v>
      </c>
      <c r="T130" s="1">
        <v>115</v>
      </c>
      <c r="U130" s="1">
        <v>31</v>
      </c>
      <c r="V130" s="4">
        <f t="shared" si="1"/>
        <v>472</v>
      </c>
      <c r="W130" s="8">
        <f t="shared" si="2"/>
        <v>471</v>
      </c>
      <c r="X130" s="5" t="str">
        <f>Stat[[#This Row],[服装]]&amp;Stat[[#This Row],[名前]]&amp;Stat[[#This Row],[レアリティ]]</f>
        <v>ユニフォーム吹上仁悟ICONIC</v>
      </c>
      <c r="Y130" s="5" t="s">
        <v>295</v>
      </c>
      <c r="Z130" s="1" t="s">
        <v>183</v>
      </c>
    </row>
    <row r="131" spans="1:26" ht="15" x14ac:dyDescent="0.35">
      <c r="A131" s="1">
        <f>ROW()-1</f>
        <v>130</v>
      </c>
      <c r="B131" s="1" t="s">
        <v>108</v>
      </c>
      <c r="C131" s="1" t="s">
        <v>614</v>
      </c>
      <c r="D131" s="1" t="s">
        <v>23</v>
      </c>
      <c r="E131" s="1" t="s">
        <v>74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115</v>
      </c>
      <c r="M131" s="1">
        <v>116</v>
      </c>
      <c r="N131" s="1">
        <v>121</v>
      </c>
      <c r="O131" s="1">
        <v>120</v>
      </c>
      <c r="P131" s="1">
        <v>97</v>
      </c>
      <c r="Q131" s="1">
        <v>118</v>
      </c>
      <c r="R131" s="1">
        <v>117</v>
      </c>
      <c r="S131" s="1">
        <v>116</v>
      </c>
      <c r="T131" s="1">
        <v>118</v>
      </c>
      <c r="U131" s="1">
        <v>36</v>
      </c>
      <c r="V131" s="4">
        <f>SUM(L131:O131)</f>
        <v>472</v>
      </c>
      <c r="W131" s="8">
        <f>SUM(Q131:T131)</f>
        <v>469</v>
      </c>
      <c r="X131" s="5" t="str">
        <f>Stat[[#This Row],[服装]]&amp;Stat[[#This Row],[名前]]&amp;Stat[[#This Row],[レアリティ]]</f>
        <v>ユニフォーム茂庭要ICONIC</v>
      </c>
      <c r="Y131" s="5" t="s">
        <v>620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616</v>
      </c>
      <c r="D132" s="1" t="s">
        <v>23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121</v>
      </c>
      <c r="M132" s="1">
        <v>119</v>
      </c>
      <c r="N132" s="1">
        <v>112</v>
      </c>
      <c r="O132" s="1">
        <v>121</v>
      </c>
      <c r="P132" s="1">
        <v>97</v>
      </c>
      <c r="Q132" s="1">
        <v>123</v>
      </c>
      <c r="R132" s="1">
        <v>115</v>
      </c>
      <c r="S132" s="1">
        <v>115</v>
      </c>
      <c r="T132" s="1">
        <v>115</v>
      </c>
      <c r="U132" s="1">
        <v>31</v>
      </c>
      <c r="V132" s="4">
        <f>SUM(L132:O132)</f>
        <v>473</v>
      </c>
      <c r="W132" s="8">
        <f>SUM(Q132:T132)</f>
        <v>468</v>
      </c>
      <c r="X132" s="5" t="str">
        <f>Stat[[#This Row],[服装]]&amp;Stat[[#This Row],[名前]]&amp;Stat[[#This Row],[レアリティ]]</f>
        <v>ユニフォーム鎌先靖志ICONIC</v>
      </c>
      <c r="Y132" s="5" t="s">
        <v>623</v>
      </c>
      <c r="Z132" s="1" t="s">
        <v>183</v>
      </c>
    </row>
    <row r="133" spans="1:26" ht="15" x14ac:dyDescent="0.35">
      <c r="A133" s="1">
        <f>ROW()-1</f>
        <v>132</v>
      </c>
      <c r="B133" s="1" t="s">
        <v>763</v>
      </c>
      <c r="C133" s="1" t="s">
        <v>616</v>
      </c>
      <c r="D133" s="1" t="s">
        <v>90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124</v>
      </c>
      <c r="M133" s="1">
        <v>120</v>
      </c>
      <c r="N133" s="1">
        <v>113</v>
      </c>
      <c r="O133" s="1">
        <v>122</v>
      </c>
      <c r="P133" s="1">
        <v>97</v>
      </c>
      <c r="Q133" s="1">
        <v>126</v>
      </c>
      <c r="R133" s="1">
        <v>116</v>
      </c>
      <c r="S133" s="1">
        <v>118</v>
      </c>
      <c r="T133" s="1">
        <v>116</v>
      </c>
      <c r="U133" s="1">
        <v>31</v>
      </c>
      <c r="V133" s="4">
        <f>SUM(L133:O133)</f>
        <v>479</v>
      </c>
      <c r="W133" s="8">
        <f>SUM(Q133:T133)</f>
        <v>476</v>
      </c>
      <c r="X133" s="5" t="str">
        <f>Stat[[#This Row],[服装]]&amp;Stat[[#This Row],[名前]]&amp;Stat[[#This Row],[レアリティ]]</f>
        <v>甲冑鎌先靖志ICONIC</v>
      </c>
      <c r="Y133" s="5" t="s">
        <v>623</v>
      </c>
      <c r="Z133" s="1" t="s">
        <v>1047</v>
      </c>
    </row>
    <row r="134" spans="1:26" ht="15" x14ac:dyDescent="0.35">
      <c r="A134" s="1">
        <f>ROW()-1</f>
        <v>133</v>
      </c>
      <c r="B134" s="1" t="s">
        <v>108</v>
      </c>
      <c r="C134" s="1" t="s">
        <v>618</v>
      </c>
      <c r="D134" s="1" t="s">
        <v>23</v>
      </c>
      <c r="E134" s="1" t="s">
        <v>78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120</v>
      </c>
      <c r="M134" s="1">
        <v>117</v>
      </c>
      <c r="N134" s="1">
        <v>112</v>
      </c>
      <c r="O134" s="1">
        <v>119</v>
      </c>
      <c r="P134" s="1">
        <v>97</v>
      </c>
      <c r="Q134" s="1">
        <v>119</v>
      </c>
      <c r="R134" s="1">
        <v>114</v>
      </c>
      <c r="S134" s="1">
        <v>116</v>
      </c>
      <c r="T134" s="1">
        <v>119</v>
      </c>
      <c r="U134" s="1">
        <v>31</v>
      </c>
      <c r="V134" s="4">
        <f>SUM(L134:O134)</f>
        <v>468</v>
      </c>
      <c r="W134" s="8">
        <f>SUM(Q134:T134)</f>
        <v>468</v>
      </c>
      <c r="X134" s="5" t="str">
        <f>Stat[[#This Row],[服装]]&amp;Stat[[#This Row],[名前]]&amp;Stat[[#This Row],[レアリティ]]</f>
        <v>ユニフォーム笹谷武仁ICONIC</v>
      </c>
      <c r="Y134" s="5" t="s">
        <v>625</v>
      </c>
      <c r="Z134" s="1" t="s">
        <v>183</v>
      </c>
    </row>
    <row r="135" spans="1:26" ht="15" x14ac:dyDescent="0.35">
      <c r="A135" s="1">
        <f t="shared" si="7"/>
        <v>134</v>
      </c>
      <c r="B135" s="1" t="s">
        <v>108</v>
      </c>
      <c r="C135" s="1" t="s">
        <v>30</v>
      </c>
      <c r="D135" s="1" t="s">
        <v>23</v>
      </c>
      <c r="E135" s="1" t="s">
        <v>31</v>
      </c>
      <c r="F135" s="1" t="s">
        <v>20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80</v>
      </c>
      <c r="L135" s="1">
        <v>127</v>
      </c>
      <c r="M135" s="1">
        <v>127</v>
      </c>
      <c r="N135" s="1">
        <v>129</v>
      </c>
      <c r="O135" s="1">
        <v>127</v>
      </c>
      <c r="P135" s="1">
        <v>101</v>
      </c>
      <c r="Q135" s="1">
        <v>114</v>
      </c>
      <c r="R135" s="1">
        <v>115</v>
      </c>
      <c r="S135" s="1">
        <v>115</v>
      </c>
      <c r="T135" s="1">
        <v>115</v>
      </c>
      <c r="U135" s="1">
        <v>36</v>
      </c>
      <c r="V135" s="4">
        <f t="shared" si="1"/>
        <v>510</v>
      </c>
      <c r="W135" s="8">
        <f t="shared" si="2"/>
        <v>459</v>
      </c>
      <c r="X135" s="5" t="str">
        <f>Stat[[#This Row],[服装]]&amp;Stat[[#This Row],[名前]]&amp;Stat[[#This Row],[レアリティ]]</f>
        <v>ユニフォーム及川徹ICONIC</v>
      </c>
      <c r="Y135" s="5" t="s">
        <v>296</v>
      </c>
      <c r="Z135" s="1" t="s">
        <v>183</v>
      </c>
    </row>
    <row r="136" spans="1:26" ht="15" x14ac:dyDescent="0.35">
      <c r="A136" s="1">
        <f t="shared" si="7"/>
        <v>135</v>
      </c>
      <c r="B136" s="1" t="s">
        <v>117</v>
      </c>
      <c r="C136" s="1" t="s">
        <v>30</v>
      </c>
      <c r="D136" s="1" t="s">
        <v>90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82</v>
      </c>
      <c r="L136" s="1">
        <v>128</v>
      </c>
      <c r="M136" s="1">
        <v>130</v>
      </c>
      <c r="N136" s="1">
        <v>132</v>
      </c>
      <c r="O136" s="1">
        <v>130</v>
      </c>
      <c r="P136" s="1">
        <v>101</v>
      </c>
      <c r="Q136" s="1">
        <v>115</v>
      </c>
      <c r="R136" s="1">
        <v>116</v>
      </c>
      <c r="S136" s="1">
        <v>116</v>
      </c>
      <c r="T136" s="1">
        <v>116</v>
      </c>
      <c r="U136" s="1">
        <v>36</v>
      </c>
      <c r="V136" s="4">
        <f t="shared" si="1"/>
        <v>520</v>
      </c>
      <c r="W136" s="8">
        <f t="shared" si="2"/>
        <v>463</v>
      </c>
      <c r="X136" s="5" t="str">
        <f>Stat[[#This Row],[服装]]&amp;Stat[[#This Row],[名前]]&amp;Stat[[#This Row],[レアリティ]]</f>
        <v>プール掃除及川徹ICONIC</v>
      </c>
      <c r="Y136" s="5" t="s">
        <v>296</v>
      </c>
      <c r="Z136" s="1" t="s">
        <v>1046</v>
      </c>
    </row>
    <row r="137" spans="1:26" ht="15" x14ac:dyDescent="0.35">
      <c r="A137" s="1">
        <f t="shared" ref="A137:A142" si="8">ROW()-1</f>
        <v>136</v>
      </c>
      <c r="B137" s="1" t="s">
        <v>587</v>
      </c>
      <c r="C137" s="1" t="s">
        <v>30</v>
      </c>
      <c r="D137" s="1" t="s">
        <v>77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130</v>
      </c>
      <c r="M137" s="1">
        <v>127</v>
      </c>
      <c r="N137" s="1">
        <v>135</v>
      </c>
      <c r="O137" s="1">
        <v>127</v>
      </c>
      <c r="P137" s="1">
        <v>101</v>
      </c>
      <c r="Q137" s="1">
        <v>118</v>
      </c>
      <c r="R137" s="1">
        <v>114</v>
      </c>
      <c r="S137" s="1">
        <v>119</v>
      </c>
      <c r="T137" s="1">
        <v>114</v>
      </c>
      <c r="U137" s="1">
        <v>36</v>
      </c>
      <c r="V137" s="4">
        <f t="shared" si="1"/>
        <v>519</v>
      </c>
      <c r="W137" s="8">
        <f t="shared" si="2"/>
        <v>465</v>
      </c>
      <c r="X137" s="5" t="str">
        <f>Stat[[#This Row],[服装]]&amp;Stat[[#This Row],[名前]]&amp;Stat[[#This Row],[レアリティ]]</f>
        <v>Xmas及川徹ICONIC</v>
      </c>
      <c r="Y137" s="5" t="s">
        <v>296</v>
      </c>
      <c r="Z137" s="1" t="s">
        <v>1044</v>
      </c>
    </row>
    <row r="138" spans="1:26" ht="15" x14ac:dyDescent="0.35">
      <c r="A138" s="1">
        <f t="shared" si="8"/>
        <v>137</v>
      </c>
      <c r="B138" s="1" t="s">
        <v>149</v>
      </c>
      <c r="C138" s="1" t="s">
        <v>30</v>
      </c>
      <c r="D138" s="1" t="s">
        <v>73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131</v>
      </c>
      <c r="M138" s="1">
        <v>127</v>
      </c>
      <c r="N138" s="1">
        <v>131</v>
      </c>
      <c r="O138" s="1">
        <v>127</v>
      </c>
      <c r="P138" s="1">
        <v>101</v>
      </c>
      <c r="Q138" s="1">
        <v>117</v>
      </c>
      <c r="R138" s="1">
        <v>116</v>
      </c>
      <c r="S138" s="1">
        <v>118</v>
      </c>
      <c r="T138" s="1">
        <v>116</v>
      </c>
      <c r="U138" s="1">
        <v>36</v>
      </c>
      <c r="V138" s="4">
        <f t="shared" si="1"/>
        <v>516</v>
      </c>
      <c r="W138" s="8">
        <f t="shared" si="2"/>
        <v>467</v>
      </c>
      <c r="X138" s="5" t="str">
        <f>Stat[[#This Row],[服装]]&amp;Stat[[#This Row],[名前]]&amp;Stat[[#This Row],[レアリティ]]</f>
        <v>制服及川徹ICONIC</v>
      </c>
      <c r="Y138" s="5" t="s">
        <v>296</v>
      </c>
      <c r="Z138" s="1" t="s">
        <v>1043</v>
      </c>
    </row>
    <row r="139" spans="1:26" ht="15" x14ac:dyDescent="0.35">
      <c r="A139" s="1">
        <f t="shared" si="8"/>
        <v>138</v>
      </c>
      <c r="B139" s="1" t="s">
        <v>650</v>
      </c>
      <c r="C139" s="1" t="s">
        <v>30</v>
      </c>
      <c r="D139" s="1" t="s">
        <v>90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83</v>
      </c>
      <c r="L139" s="1">
        <v>129</v>
      </c>
      <c r="M139" s="1">
        <v>133</v>
      </c>
      <c r="N139" s="1">
        <v>134</v>
      </c>
      <c r="O139" s="1">
        <v>132</v>
      </c>
      <c r="P139" s="1">
        <v>101</v>
      </c>
      <c r="Q139" s="1">
        <v>115</v>
      </c>
      <c r="R139" s="1">
        <v>117</v>
      </c>
      <c r="S139" s="1">
        <v>116</v>
      </c>
      <c r="T139" s="1">
        <v>117</v>
      </c>
      <c r="U139" s="1">
        <v>36</v>
      </c>
      <c r="V139" s="4">
        <f>SUM(L139:O139)</f>
        <v>528</v>
      </c>
      <c r="W139" s="8">
        <f>SUM(Q139:T139)</f>
        <v>465</v>
      </c>
      <c r="X139" s="5" t="str">
        <f>Stat[[#This Row],[服装]]&amp;Stat[[#This Row],[名前]]&amp;Stat[[#This Row],[レアリティ]]</f>
        <v>路地裏及川徹ICONIC</v>
      </c>
      <c r="Y139" s="5" t="s">
        <v>296</v>
      </c>
      <c r="Z139" s="1" t="s">
        <v>1043</v>
      </c>
    </row>
    <row r="140" spans="1:26" ht="15" x14ac:dyDescent="0.35">
      <c r="A140" s="1">
        <f t="shared" si="8"/>
        <v>139</v>
      </c>
      <c r="B140" s="1" t="s">
        <v>713</v>
      </c>
      <c r="C140" s="1" t="s">
        <v>30</v>
      </c>
      <c r="D140" s="1" t="s">
        <v>77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130</v>
      </c>
      <c r="N140" s="1">
        <v>135</v>
      </c>
      <c r="O140" s="1">
        <v>130</v>
      </c>
      <c r="P140" s="1">
        <v>101</v>
      </c>
      <c r="Q140" s="1">
        <v>117</v>
      </c>
      <c r="R140" s="1">
        <v>118</v>
      </c>
      <c r="S140" s="1">
        <v>118</v>
      </c>
      <c r="T140" s="1">
        <v>117</v>
      </c>
      <c r="U140" s="1">
        <v>36</v>
      </c>
      <c r="V140" s="4">
        <f>SUM(L140:O140)</f>
        <v>524</v>
      </c>
      <c r="W140" s="8">
        <f>SUM(Q140:T140)</f>
        <v>470</v>
      </c>
      <c r="X140" s="5" t="str">
        <f>Stat[[#This Row],[服装]]&amp;Stat[[#This Row],[名前]]&amp;Stat[[#This Row],[レアリティ]]</f>
        <v>バカンス及川徹ICONIC</v>
      </c>
      <c r="Y140" s="5" t="s">
        <v>296</v>
      </c>
      <c r="Z140" s="1" t="s">
        <v>1042</v>
      </c>
    </row>
    <row r="141" spans="1:26" ht="15" x14ac:dyDescent="0.35">
      <c r="A141" s="1">
        <f t="shared" si="8"/>
        <v>140</v>
      </c>
      <c r="B141" s="1" t="s">
        <v>889</v>
      </c>
      <c r="C141" s="1" t="s">
        <v>30</v>
      </c>
      <c r="D141" s="1" t="s">
        <v>73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131</v>
      </c>
      <c r="M141" s="1">
        <v>130</v>
      </c>
      <c r="N141" s="1">
        <v>133</v>
      </c>
      <c r="O141" s="1">
        <v>131</v>
      </c>
      <c r="P141" s="1">
        <v>101</v>
      </c>
      <c r="Q141" s="1">
        <v>115</v>
      </c>
      <c r="R141" s="1">
        <v>119</v>
      </c>
      <c r="S141" s="1">
        <v>118</v>
      </c>
      <c r="T141" s="1">
        <v>118</v>
      </c>
      <c r="U141" s="1">
        <v>36</v>
      </c>
      <c r="V141" s="4">
        <f>SUM(L141:O141)</f>
        <v>525</v>
      </c>
      <c r="W141" s="8">
        <f>SUM(Q141:T141)</f>
        <v>470</v>
      </c>
      <c r="X141" s="5" t="str">
        <f>Stat[[#This Row],[服装]]&amp;Stat[[#This Row],[名前]]&amp;Stat[[#This Row],[レアリティ]]</f>
        <v>2周年及川徹ICONIC</v>
      </c>
      <c r="Y141" s="5" t="s">
        <v>296</v>
      </c>
      <c r="Z141" s="1" t="s">
        <v>1049</v>
      </c>
    </row>
    <row r="142" spans="1:26" ht="15" x14ac:dyDescent="0.35">
      <c r="A142" s="1">
        <f t="shared" si="8"/>
        <v>141</v>
      </c>
      <c r="B142" s="1" t="s">
        <v>1034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84</v>
      </c>
      <c r="L142" s="1">
        <v>130</v>
      </c>
      <c r="M142" s="1">
        <v>135</v>
      </c>
      <c r="N142" s="1">
        <v>136</v>
      </c>
      <c r="O142" s="1">
        <v>133</v>
      </c>
      <c r="P142" s="1">
        <v>101</v>
      </c>
      <c r="Q142" s="1">
        <v>116</v>
      </c>
      <c r="R142" s="1">
        <v>118</v>
      </c>
      <c r="S142" s="1">
        <v>117</v>
      </c>
      <c r="T142" s="1">
        <v>118</v>
      </c>
      <c r="U142" s="1">
        <v>36</v>
      </c>
      <c r="V142" s="4">
        <f>SUM(L142:O142)</f>
        <v>534</v>
      </c>
      <c r="W142" s="8">
        <f>SUM(Q142:T142)</f>
        <v>469</v>
      </c>
      <c r="X142" s="5" t="str">
        <f>Stat[[#This Row],[服装]]&amp;Stat[[#This Row],[名前]]&amp;Stat[[#This Row],[レアリティ]]</f>
        <v>夏祭り2及川徹ICONIC</v>
      </c>
      <c r="Y142" s="5" t="s">
        <v>296</v>
      </c>
      <c r="Z142" s="1" t="s">
        <v>1046</v>
      </c>
    </row>
    <row r="143" spans="1:26" ht="15" x14ac:dyDescent="0.35">
      <c r="A143" s="1">
        <f t="shared" si="7"/>
        <v>142</v>
      </c>
      <c r="B143" s="1" t="s">
        <v>108</v>
      </c>
      <c r="C143" s="1" t="s">
        <v>32</v>
      </c>
      <c r="D143" s="1" t="s">
        <v>28</v>
      </c>
      <c r="E143" s="1" t="s">
        <v>25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77</v>
      </c>
      <c r="L143" s="1">
        <v>125</v>
      </c>
      <c r="M143" s="1">
        <v>121</v>
      </c>
      <c r="N143" s="1">
        <v>114</v>
      </c>
      <c r="O143" s="1">
        <v>122</v>
      </c>
      <c r="P143" s="1">
        <v>101</v>
      </c>
      <c r="Q143" s="1">
        <v>117</v>
      </c>
      <c r="R143" s="1">
        <v>115</v>
      </c>
      <c r="S143" s="1">
        <v>116</v>
      </c>
      <c r="T143" s="1">
        <v>116</v>
      </c>
      <c r="U143" s="1">
        <v>36</v>
      </c>
      <c r="V143" s="4">
        <f t="shared" ref="V143:V269" si="9">SUM(L143:O143)</f>
        <v>482</v>
      </c>
      <c r="W143" s="8">
        <f t="shared" ref="W143:W269" si="10">SUM(Q143:T143)</f>
        <v>464</v>
      </c>
      <c r="X143" s="5" t="str">
        <f>Stat[[#This Row],[服装]]&amp;Stat[[#This Row],[名前]]&amp;Stat[[#This Row],[レアリティ]]</f>
        <v>ユニフォーム岩泉一ICONIC</v>
      </c>
      <c r="Y143" s="5" t="s">
        <v>297</v>
      </c>
      <c r="Z143" s="1" t="s">
        <v>183</v>
      </c>
    </row>
    <row r="144" spans="1:26" ht="15" x14ac:dyDescent="0.35">
      <c r="A144" s="1">
        <f t="shared" si="7"/>
        <v>143</v>
      </c>
      <c r="B144" s="1" t="s">
        <v>117</v>
      </c>
      <c r="C144" s="1" t="s">
        <v>32</v>
      </c>
      <c r="D144" s="1" t="s">
        <v>73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79</v>
      </c>
      <c r="L144" s="1">
        <v>128</v>
      </c>
      <c r="M144" s="1">
        <v>124</v>
      </c>
      <c r="N144" s="1">
        <v>115</v>
      </c>
      <c r="O144" s="1">
        <v>123</v>
      </c>
      <c r="P144" s="1">
        <v>101</v>
      </c>
      <c r="Q144" s="1">
        <v>118</v>
      </c>
      <c r="R144" s="1">
        <v>116</v>
      </c>
      <c r="S144" s="1">
        <v>119</v>
      </c>
      <c r="T144" s="1">
        <v>117</v>
      </c>
      <c r="U144" s="1">
        <v>36</v>
      </c>
      <c r="V144" s="4">
        <f t="shared" si="9"/>
        <v>490</v>
      </c>
      <c r="W144" s="8">
        <f t="shared" si="10"/>
        <v>470</v>
      </c>
      <c r="X144" s="5" t="str">
        <f>Stat[[#This Row],[服装]]&amp;Stat[[#This Row],[名前]]&amp;Stat[[#This Row],[レアリティ]]</f>
        <v>プール掃除岩泉一ICONIC</v>
      </c>
      <c r="Y144" s="5" t="s">
        <v>297</v>
      </c>
      <c r="Z144" s="1" t="s">
        <v>1047</v>
      </c>
    </row>
    <row r="145" spans="1:26" ht="15" x14ac:dyDescent="0.35">
      <c r="A145" s="1">
        <f>ROW()-1</f>
        <v>144</v>
      </c>
      <c r="B145" s="1" t="s">
        <v>149</v>
      </c>
      <c r="C145" s="1" t="s">
        <v>32</v>
      </c>
      <c r="D145" s="1" t="s">
        <v>90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127</v>
      </c>
      <c r="M145" s="1">
        <v>126</v>
      </c>
      <c r="N145" s="1">
        <v>114</v>
      </c>
      <c r="O145" s="1">
        <v>125</v>
      </c>
      <c r="P145" s="1">
        <v>101</v>
      </c>
      <c r="Q145" s="1">
        <v>116</v>
      </c>
      <c r="R145" s="1">
        <v>117</v>
      </c>
      <c r="S145" s="1">
        <v>117</v>
      </c>
      <c r="T145" s="1">
        <v>118</v>
      </c>
      <c r="U145" s="1">
        <v>36</v>
      </c>
      <c r="V145" s="4">
        <f>SUM(L145:O145)</f>
        <v>492</v>
      </c>
      <c r="W145" s="8">
        <f>SUM(Q145:T145)</f>
        <v>468</v>
      </c>
      <c r="X145" s="5" t="str">
        <f>Stat[[#This Row],[服装]]&amp;Stat[[#This Row],[名前]]&amp;Stat[[#This Row],[レアリティ]]</f>
        <v>制服岩泉一ICONIC</v>
      </c>
      <c r="Y145" s="5" t="s">
        <v>297</v>
      </c>
      <c r="Z145" s="1" t="s">
        <v>1044</v>
      </c>
    </row>
    <row r="146" spans="1:26" ht="15" x14ac:dyDescent="0.35">
      <c r="A146" s="1">
        <f>ROW()-1</f>
        <v>145</v>
      </c>
      <c r="B146" s="1" t="s">
        <v>631</v>
      </c>
      <c r="C146" s="1" t="s">
        <v>32</v>
      </c>
      <c r="D146" s="1" t="s">
        <v>77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122</v>
      </c>
      <c r="N146" s="1">
        <v>114</v>
      </c>
      <c r="O146" s="1">
        <v>122</v>
      </c>
      <c r="P146" s="1">
        <v>101</v>
      </c>
      <c r="Q146" s="1">
        <v>120</v>
      </c>
      <c r="R146" s="1">
        <v>118</v>
      </c>
      <c r="S146" s="1">
        <v>120</v>
      </c>
      <c r="T146" s="1">
        <v>118</v>
      </c>
      <c r="U146" s="1">
        <v>36</v>
      </c>
      <c r="V146" s="4">
        <f>SUM(L146:O146)</f>
        <v>485</v>
      </c>
      <c r="W146" s="8">
        <f>SUM(Q146:T146)</f>
        <v>476</v>
      </c>
      <c r="X146" s="5" t="str">
        <f>Stat[[#This Row],[服装]]&amp;Stat[[#This Row],[名前]]&amp;Stat[[#This Row],[レアリティ]]</f>
        <v>サバゲ岩泉一ICONIC</v>
      </c>
      <c r="Y146" s="5" t="s">
        <v>297</v>
      </c>
      <c r="Z146" s="1" t="s">
        <v>1042</v>
      </c>
    </row>
    <row r="147" spans="1:26" ht="15" x14ac:dyDescent="0.35">
      <c r="A147" s="1">
        <f>ROW()-1</f>
        <v>146</v>
      </c>
      <c r="B147" s="1" t="s">
        <v>713</v>
      </c>
      <c r="C147" s="1" t="s">
        <v>32</v>
      </c>
      <c r="D147" s="1" t="s">
        <v>73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130</v>
      </c>
      <c r="M147" s="1">
        <v>122</v>
      </c>
      <c r="N147" s="1">
        <v>113</v>
      </c>
      <c r="O147" s="1">
        <v>121</v>
      </c>
      <c r="P147" s="1">
        <v>101</v>
      </c>
      <c r="Q147" s="1">
        <v>120</v>
      </c>
      <c r="R147" s="1">
        <v>116</v>
      </c>
      <c r="S147" s="1">
        <v>120</v>
      </c>
      <c r="T147" s="1">
        <v>118</v>
      </c>
      <c r="U147" s="1">
        <v>36</v>
      </c>
      <c r="V147" s="4">
        <f>SUM(L147:O147)</f>
        <v>486</v>
      </c>
      <c r="W147" s="8">
        <f>SUM(Q147:T147)</f>
        <v>474</v>
      </c>
      <c r="X147" s="5" t="str">
        <f>Stat[[#This Row],[服装]]&amp;Stat[[#This Row],[名前]]&amp;Stat[[#This Row],[レアリティ]]</f>
        <v>バカンス岩泉一ICONIC</v>
      </c>
      <c r="Y147" s="5" t="s">
        <v>297</v>
      </c>
      <c r="Z147" s="1" t="s">
        <v>1046</v>
      </c>
    </row>
    <row r="148" spans="1:26" ht="15" x14ac:dyDescent="0.35">
      <c r="A148" s="1">
        <f>ROW()-1</f>
        <v>147</v>
      </c>
      <c r="B148" s="1" t="s">
        <v>835</v>
      </c>
      <c r="C148" s="1" t="s">
        <v>32</v>
      </c>
      <c r="D148" s="1" t="s">
        <v>90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131</v>
      </c>
      <c r="M148" s="1">
        <v>124</v>
      </c>
      <c r="N148" s="1">
        <v>116</v>
      </c>
      <c r="O148" s="1">
        <v>123</v>
      </c>
      <c r="P148" s="1">
        <v>101</v>
      </c>
      <c r="Q148" s="1">
        <v>120</v>
      </c>
      <c r="R148" s="1">
        <v>117</v>
      </c>
      <c r="S148" s="1">
        <v>121</v>
      </c>
      <c r="T148" s="1">
        <v>118</v>
      </c>
      <c r="U148" s="1">
        <v>36</v>
      </c>
      <c r="V148" s="4">
        <f>SUM(L148:O148)</f>
        <v>494</v>
      </c>
      <c r="W148" s="8">
        <f>SUM(Q148:T148)</f>
        <v>476</v>
      </c>
      <c r="X148" s="5" t="str">
        <f>Stat[[#This Row],[服装]]&amp;Stat[[#This Row],[名前]]&amp;Stat[[#This Row],[レアリティ]]</f>
        <v>路地裏2岩泉一ICONIC</v>
      </c>
      <c r="Y148" s="5" t="s">
        <v>297</v>
      </c>
      <c r="Z148" s="1" t="s">
        <v>1047</v>
      </c>
    </row>
    <row r="149" spans="1:26" ht="15" x14ac:dyDescent="0.35">
      <c r="A149" s="1">
        <f>ROW()-1</f>
        <v>148</v>
      </c>
      <c r="B149" s="1" t="s">
        <v>1034</v>
      </c>
      <c r="C149" s="1" t="s">
        <v>32</v>
      </c>
      <c r="D149" s="1" t="s">
        <v>77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129</v>
      </c>
      <c r="M149" s="1">
        <v>124</v>
      </c>
      <c r="N149" s="1">
        <v>115</v>
      </c>
      <c r="O149" s="1">
        <v>123</v>
      </c>
      <c r="P149" s="1">
        <v>101</v>
      </c>
      <c r="Q149" s="1">
        <v>121</v>
      </c>
      <c r="R149" s="1">
        <v>118</v>
      </c>
      <c r="S149" s="1">
        <v>122</v>
      </c>
      <c r="T149" s="1">
        <v>119</v>
      </c>
      <c r="U149" s="1">
        <v>36</v>
      </c>
      <c r="V149" s="4">
        <f>SUM(L149:O149)</f>
        <v>491</v>
      </c>
      <c r="W149" s="8">
        <f>SUM(Q149:T149)</f>
        <v>480</v>
      </c>
      <c r="X149" s="5" t="str">
        <f>Stat[[#This Row],[服装]]&amp;Stat[[#This Row],[名前]]&amp;Stat[[#This Row],[レアリティ]]</f>
        <v>夏祭り2岩泉一ICONIC</v>
      </c>
      <c r="Y149" s="5" t="s">
        <v>297</v>
      </c>
      <c r="Z149" s="1" t="s">
        <v>1045</v>
      </c>
    </row>
    <row r="150" spans="1:26" ht="15" x14ac:dyDescent="0.35">
      <c r="A150" s="1">
        <f t="shared" si="7"/>
        <v>149</v>
      </c>
      <c r="B150" s="1" t="s">
        <v>108</v>
      </c>
      <c r="C150" s="1" t="s">
        <v>33</v>
      </c>
      <c r="D150" s="1" t="s">
        <v>24</v>
      </c>
      <c r="E150" s="1" t="s">
        <v>26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71</v>
      </c>
      <c r="L150" s="1">
        <v>118</v>
      </c>
      <c r="M150" s="1">
        <v>113</v>
      </c>
      <c r="N150" s="1">
        <v>112</v>
      </c>
      <c r="O150" s="1">
        <v>116</v>
      </c>
      <c r="P150" s="1">
        <v>97</v>
      </c>
      <c r="Q150" s="1">
        <v>120</v>
      </c>
      <c r="R150" s="1">
        <v>115</v>
      </c>
      <c r="S150" s="1">
        <v>115</v>
      </c>
      <c r="T150" s="1">
        <v>115</v>
      </c>
      <c r="U150" s="1">
        <v>31</v>
      </c>
      <c r="V150" s="4">
        <f t="shared" si="9"/>
        <v>459</v>
      </c>
      <c r="W150" s="8">
        <f t="shared" si="10"/>
        <v>465</v>
      </c>
      <c r="X150" s="5" t="str">
        <f>Stat[[#This Row],[服装]]&amp;Stat[[#This Row],[名前]]&amp;Stat[[#This Row],[レアリティ]]</f>
        <v>ユニフォーム金田一勇太郎ICONIC</v>
      </c>
      <c r="Y150" s="5" t="s">
        <v>298</v>
      </c>
      <c r="Z150" s="1" t="s">
        <v>183</v>
      </c>
    </row>
    <row r="151" spans="1:26" ht="15" x14ac:dyDescent="0.35">
      <c r="A151" s="1">
        <f>ROW()-1</f>
        <v>150</v>
      </c>
      <c r="B151" s="1" t="s">
        <v>597</v>
      </c>
      <c r="C151" s="1" t="s">
        <v>33</v>
      </c>
      <c r="D151" s="1" t="s">
        <v>77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73</v>
      </c>
      <c r="L151" s="1">
        <v>121</v>
      </c>
      <c r="M151" s="1">
        <v>114</v>
      </c>
      <c r="N151" s="1">
        <v>113</v>
      </c>
      <c r="O151" s="1">
        <v>117</v>
      </c>
      <c r="P151" s="1">
        <v>97</v>
      </c>
      <c r="Q151" s="1">
        <v>123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465</v>
      </c>
      <c r="W151" s="8">
        <f>SUM(Q151:T151)</f>
        <v>473</v>
      </c>
      <c r="X151" s="5" t="str">
        <f>Stat[[#This Row],[服装]]&amp;Stat[[#This Row],[名前]]&amp;Stat[[#This Row],[レアリティ]]</f>
        <v>雪遊び金田一勇太郎ICONIC</v>
      </c>
      <c r="Y151" s="5" t="s">
        <v>298</v>
      </c>
      <c r="Z151" s="1" t="s">
        <v>1046</v>
      </c>
    </row>
    <row r="152" spans="1:26" ht="15" x14ac:dyDescent="0.35">
      <c r="A152" s="1">
        <f>ROW()-1</f>
        <v>151</v>
      </c>
      <c r="B152" s="1" t="s">
        <v>737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121</v>
      </c>
      <c r="R152" s="1">
        <v>118</v>
      </c>
      <c r="S152" s="1">
        <v>116</v>
      </c>
      <c r="T152" s="1">
        <v>117</v>
      </c>
      <c r="U152" s="1">
        <v>31</v>
      </c>
      <c r="V152" s="4">
        <f>SUM(L152:O152)</f>
        <v>468</v>
      </c>
      <c r="W152" s="8">
        <f>SUM(Q152:T152)</f>
        <v>472</v>
      </c>
      <c r="X152" s="5" t="str">
        <f>Stat[[#This Row],[服装]]&amp;Stat[[#This Row],[名前]]&amp;Stat[[#This Row],[レアリティ]]</f>
        <v>カンフー金田一勇太郎ICONIC</v>
      </c>
      <c r="Y152" s="5" t="s">
        <v>298</v>
      </c>
      <c r="Z152" s="1" t="s">
        <v>1047</v>
      </c>
    </row>
    <row r="153" spans="1:26" ht="15" x14ac:dyDescent="0.35">
      <c r="A153" s="1">
        <f>ROW()-1</f>
        <v>152</v>
      </c>
      <c r="B153" s="1" t="s">
        <v>942</v>
      </c>
      <c r="C153" s="1" t="s">
        <v>33</v>
      </c>
      <c r="D153" s="1" t="s">
        <v>90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123</v>
      </c>
      <c r="M153" s="1">
        <v>112</v>
      </c>
      <c r="N153" s="1">
        <v>113</v>
      </c>
      <c r="O153" s="1">
        <v>115</v>
      </c>
      <c r="P153" s="1">
        <v>97</v>
      </c>
      <c r="Q153" s="1">
        <v>126</v>
      </c>
      <c r="R153" s="1">
        <v>115</v>
      </c>
      <c r="S153" s="1">
        <v>121</v>
      </c>
      <c r="T153" s="1">
        <v>116</v>
      </c>
      <c r="U153" s="1">
        <v>31</v>
      </c>
      <c r="V153" s="4">
        <f>SUM(L153:O153)</f>
        <v>463</v>
      </c>
      <c r="W153" s="8">
        <f>SUM(Q153:T153)</f>
        <v>478</v>
      </c>
      <c r="X153" s="5" t="str">
        <f>Stat[[#This Row],[服装]]&amp;Stat[[#This Row],[名前]]&amp;Stat[[#This Row],[レアリティ]]</f>
        <v>中学生金田一勇太郎ICONIC</v>
      </c>
      <c r="Y153" s="5" t="s">
        <v>298</v>
      </c>
      <c r="Z153" s="1" t="s">
        <v>1047</v>
      </c>
    </row>
    <row r="154" spans="1:26" ht="15" x14ac:dyDescent="0.35">
      <c r="A154" s="1">
        <f t="shared" si="7"/>
        <v>153</v>
      </c>
      <c r="B154" s="1" t="s">
        <v>108</v>
      </c>
      <c r="C154" s="1" t="s">
        <v>34</v>
      </c>
      <c r="D154" s="1" t="s">
        <v>28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128</v>
      </c>
      <c r="M154" s="1">
        <v>125</v>
      </c>
      <c r="N154" s="1">
        <v>112</v>
      </c>
      <c r="O154" s="1">
        <v>119</v>
      </c>
      <c r="P154" s="1">
        <v>97</v>
      </c>
      <c r="Q154" s="1">
        <v>114</v>
      </c>
      <c r="R154" s="1">
        <v>110</v>
      </c>
      <c r="S154" s="1">
        <v>116</v>
      </c>
      <c r="T154" s="1">
        <v>121</v>
      </c>
      <c r="U154" s="1">
        <v>27</v>
      </c>
      <c r="V154" s="4">
        <f t="shared" si="9"/>
        <v>484</v>
      </c>
      <c r="W154" s="8">
        <f t="shared" si="10"/>
        <v>461</v>
      </c>
      <c r="X154" s="5" t="str">
        <f>Stat[[#This Row],[服装]]&amp;Stat[[#This Row],[名前]]&amp;Stat[[#This Row],[レアリティ]]</f>
        <v>ユニフォーム京谷賢太郎ICONIC</v>
      </c>
      <c r="Y154" s="5" t="s">
        <v>299</v>
      </c>
      <c r="Z154" s="1" t="s">
        <v>183</v>
      </c>
    </row>
    <row r="155" spans="1:26" ht="15" x14ac:dyDescent="0.35">
      <c r="A155" s="1">
        <f>ROW()-1</f>
        <v>154</v>
      </c>
      <c r="B155" s="1" t="s">
        <v>679</v>
      </c>
      <c r="C155" s="1" t="s">
        <v>34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131</v>
      </c>
      <c r="M155" s="1">
        <v>128</v>
      </c>
      <c r="N155" s="1">
        <v>113</v>
      </c>
      <c r="O155" s="1">
        <v>120</v>
      </c>
      <c r="P155" s="1">
        <v>97</v>
      </c>
      <c r="Q155" s="1">
        <v>115</v>
      </c>
      <c r="R155" s="1">
        <v>111</v>
      </c>
      <c r="S155" s="1">
        <v>119</v>
      </c>
      <c r="T155" s="1">
        <v>122</v>
      </c>
      <c r="U155" s="1">
        <v>27</v>
      </c>
      <c r="V155" s="4">
        <f>SUM(L155:O155)</f>
        <v>492</v>
      </c>
      <c r="W155" s="8">
        <f>SUM(Q155:T155)</f>
        <v>467</v>
      </c>
      <c r="X155" s="5" t="str">
        <f>Stat[[#This Row],[服装]]&amp;Stat[[#This Row],[名前]]&amp;Stat[[#This Row],[レアリティ]]</f>
        <v>梅雨京谷賢太郎ICONIC</v>
      </c>
      <c r="Y155" s="5" t="s">
        <v>299</v>
      </c>
      <c r="Z155" s="1" t="s">
        <v>1046</v>
      </c>
    </row>
    <row r="156" spans="1:26" ht="15" x14ac:dyDescent="0.35">
      <c r="A156" s="1">
        <f>ROW()-1</f>
        <v>155</v>
      </c>
      <c r="B156" s="1" t="s">
        <v>990</v>
      </c>
      <c r="C156" s="1" t="s">
        <v>34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134</v>
      </c>
      <c r="M156" s="1">
        <v>125</v>
      </c>
      <c r="N156" s="1">
        <v>111</v>
      </c>
      <c r="O156" s="1">
        <v>118</v>
      </c>
      <c r="P156" s="1">
        <v>97</v>
      </c>
      <c r="Q156" s="1">
        <v>117</v>
      </c>
      <c r="R156" s="1">
        <v>112</v>
      </c>
      <c r="S156" s="1">
        <v>121</v>
      </c>
      <c r="T156" s="1">
        <v>123</v>
      </c>
      <c r="U156" s="1">
        <v>27</v>
      </c>
      <c r="V156" s="4">
        <f>SUM(L156:O156)</f>
        <v>488</v>
      </c>
      <c r="W156" s="8">
        <f>SUM(Q156:T156)</f>
        <v>473</v>
      </c>
      <c r="X156" s="5" t="str">
        <f>Stat[[#This Row],[服装]]&amp;Stat[[#This Row],[名前]]&amp;Stat[[#This Row],[レアリティ]]</f>
        <v>水着2京谷賢太郎ICONIC</v>
      </c>
      <c r="Y156" s="5" t="s">
        <v>299</v>
      </c>
      <c r="Z156" s="1" t="s">
        <v>1047</v>
      </c>
    </row>
    <row r="157" spans="1:26" ht="15" x14ac:dyDescent="0.35">
      <c r="A157" s="1">
        <f t="shared" si="7"/>
        <v>156</v>
      </c>
      <c r="B157" s="1" t="s">
        <v>108</v>
      </c>
      <c r="C157" s="1" t="s">
        <v>35</v>
      </c>
      <c r="D157" s="1" t="s">
        <v>23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70</v>
      </c>
      <c r="L157" s="1">
        <v>119</v>
      </c>
      <c r="M157" s="1">
        <v>115</v>
      </c>
      <c r="N157" s="1">
        <v>114</v>
      </c>
      <c r="O157" s="1">
        <v>119</v>
      </c>
      <c r="P157" s="1">
        <v>97</v>
      </c>
      <c r="Q157" s="1">
        <v>114</v>
      </c>
      <c r="R157" s="1">
        <v>116</v>
      </c>
      <c r="S157" s="1">
        <v>116</v>
      </c>
      <c r="T157" s="1">
        <v>116</v>
      </c>
      <c r="U157" s="1">
        <v>31</v>
      </c>
      <c r="V157" s="4">
        <f t="shared" si="9"/>
        <v>467</v>
      </c>
      <c r="W157" s="8">
        <f t="shared" si="10"/>
        <v>462</v>
      </c>
      <c r="X157" s="5" t="str">
        <f>Stat[[#This Row],[服装]]&amp;Stat[[#This Row],[名前]]&amp;Stat[[#This Row],[レアリティ]]</f>
        <v>ユニフォーム国見英ICONIC</v>
      </c>
      <c r="Y157" s="5" t="s">
        <v>300</v>
      </c>
      <c r="Z157" s="1" t="s">
        <v>183</v>
      </c>
    </row>
    <row r="158" spans="1:26" ht="15" x14ac:dyDescent="0.35">
      <c r="A158" s="1">
        <f t="shared" si="7"/>
        <v>157</v>
      </c>
      <c r="B158" s="1" t="s">
        <v>553</v>
      </c>
      <c r="C158" s="1" t="s">
        <v>35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72</v>
      </c>
      <c r="L158" s="1">
        <v>122</v>
      </c>
      <c r="M158" s="1">
        <v>118</v>
      </c>
      <c r="N158" s="1">
        <v>115</v>
      </c>
      <c r="O158" s="1">
        <v>120</v>
      </c>
      <c r="P158" s="1">
        <v>97</v>
      </c>
      <c r="Q158" s="1">
        <v>115</v>
      </c>
      <c r="R158" s="1">
        <v>117</v>
      </c>
      <c r="S158" s="1">
        <v>119</v>
      </c>
      <c r="T158" s="1">
        <v>117</v>
      </c>
      <c r="U158" s="1">
        <v>31</v>
      </c>
      <c r="V158" s="4">
        <f t="shared" si="9"/>
        <v>475</v>
      </c>
      <c r="W158" s="8">
        <f t="shared" si="10"/>
        <v>468</v>
      </c>
      <c r="X158" s="5" t="str">
        <f>Stat[[#This Row],[服装]]&amp;Stat[[#This Row],[名前]]&amp;Stat[[#This Row],[レアリティ]]</f>
        <v>職業体験国見英ICONIC</v>
      </c>
      <c r="Y158" s="5" t="s">
        <v>300</v>
      </c>
      <c r="Z158" s="1" t="s">
        <v>1047</v>
      </c>
    </row>
    <row r="159" spans="1:26" ht="15" x14ac:dyDescent="0.35">
      <c r="A159" s="1">
        <f>ROW()-1</f>
        <v>158</v>
      </c>
      <c r="B159" s="1" t="s">
        <v>650</v>
      </c>
      <c r="C159" s="1" t="s">
        <v>35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121</v>
      </c>
      <c r="M159" s="1">
        <v>116</v>
      </c>
      <c r="N159" s="1">
        <v>114</v>
      </c>
      <c r="O159" s="1">
        <v>119</v>
      </c>
      <c r="P159" s="1">
        <v>97</v>
      </c>
      <c r="Q159" s="1">
        <v>118</v>
      </c>
      <c r="R159" s="1">
        <v>119</v>
      </c>
      <c r="S159" s="1">
        <v>120</v>
      </c>
      <c r="T159" s="1">
        <v>118</v>
      </c>
      <c r="U159" s="1">
        <v>31</v>
      </c>
      <c r="V159" s="4">
        <f>SUM(L159:O159)</f>
        <v>470</v>
      </c>
      <c r="W159" s="8">
        <f>SUM(Q159:T159)</f>
        <v>475</v>
      </c>
      <c r="X159" s="5" t="str">
        <f>Stat[[#This Row],[服装]]&amp;Stat[[#This Row],[名前]]&amp;Stat[[#This Row],[レアリティ]]</f>
        <v>路地裏国見英ICONIC</v>
      </c>
      <c r="Y159" s="5" t="s">
        <v>300</v>
      </c>
      <c r="Z159" s="1" t="s">
        <v>1044</v>
      </c>
    </row>
    <row r="160" spans="1:26" ht="15" x14ac:dyDescent="0.35">
      <c r="A160" s="1">
        <f>ROW()-1</f>
        <v>159</v>
      </c>
      <c r="B160" s="1" t="s">
        <v>737</v>
      </c>
      <c r="C160" s="1" t="s">
        <v>35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126</v>
      </c>
      <c r="M160" s="1">
        <v>116</v>
      </c>
      <c r="N160" s="1">
        <v>117</v>
      </c>
      <c r="O160" s="1">
        <v>118</v>
      </c>
      <c r="P160" s="1">
        <v>97</v>
      </c>
      <c r="Q160" s="1">
        <v>115</v>
      </c>
      <c r="R160" s="1">
        <v>117</v>
      </c>
      <c r="S160" s="1">
        <v>121</v>
      </c>
      <c r="T160" s="1">
        <v>115</v>
      </c>
      <c r="U160" s="1">
        <v>31</v>
      </c>
      <c r="V160" s="4">
        <f>SUM(L160:O160)</f>
        <v>477</v>
      </c>
      <c r="W160" s="8">
        <f>SUM(Q160:T160)</f>
        <v>468</v>
      </c>
      <c r="X160" s="5" t="str">
        <f>Stat[[#This Row],[服装]]&amp;Stat[[#This Row],[名前]]&amp;Stat[[#This Row],[レアリティ]]</f>
        <v>カンフー国見英ICONIC</v>
      </c>
      <c r="Y160" s="5" t="s">
        <v>300</v>
      </c>
      <c r="Z160" s="1" t="s">
        <v>1048</v>
      </c>
    </row>
    <row r="161" spans="1:26" ht="15" x14ac:dyDescent="0.35">
      <c r="A161" s="1">
        <f>ROW()-1</f>
        <v>160</v>
      </c>
      <c r="B161" s="1" t="s">
        <v>942</v>
      </c>
      <c r="C161" s="1" t="s">
        <v>35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116</v>
      </c>
      <c r="N161" s="1">
        <v>115</v>
      </c>
      <c r="O161" s="1">
        <v>119</v>
      </c>
      <c r="P161" s="1">
        <v>97</v>
      </c>
      <c r="Q161" s="1">
        <v>121</v>
      </c>
      <c r="R161" s="1">
        <v>122</v>
      </c>
      <c r="S161" s="1">
        <v>122</v>
      </c>
      <c r="T161" s="1">
        <v>120</v>
      </c>
      <c r="U161" s="1">
        <v>31</v>
      </c>
      <c r="V161" s="4">
        <f>SUM(L161:O161)</f>
        <v>471</v>
      </c>
      <c r="W161" s="8">
        <f>SUM(Q161:T161)</f>
        <v>485</v>
      </c>
      <c r="X161" s="5" t="str">
        <f>Stat[[#This Row],[服装]]&amp;Stat[[#This Row],[名前]]&amp;Stat[[#This Row],[レアリティ]]</f>
        <v>中学生国見英ICONIC</v>
      </c>
      <c r="Y161" s="5" t="s">
        <v>300</v>
      </c>
      <c r="Z161" s="1" t="s">
        <v>1046</v>
      </c>
    </row>
    <row r="162" spans="1:26" ht="15" x14ac:dyDescent="0.35">
      <c r="A162" s="1">
        <f t="shared" ref="A162:A210" si="11">ROW()-1</f>
        <v>161</v>
      </c>
      <c r="B162" s="1" t="s">
        <v>108</v>
      </c>
      <c r="C162" s="1" t="s">
        <v>36</v>
      </c>
      <c r="D162" s="1" t="s">
        <v>23</v>
      </c>
      <c r="E162" s="1" t="s">
        <v>21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113</v>
      </c>
      <c r="M162" s="1">
        <v>110</v>
      </c>
      <c r="N162" s="1">
        <v>119</v>
      </c>
      <c r="O162" s="1">
        <v>121</v>
      </c>
      <c r="P162" s="1">
        <v>101</v>
      </c>
      <c r="Q162" s="1">
        <v>110</v>
      </c>
      <c r="R162" s="1">
        <v>124</v>
      </c>
      <c r="S162" s="1">
        <v>119</v>
      </c>
      <c r="T162" s="1">
        <v>122</v>
      </c>
      <c r="U162" s="1">
        <v>41</v>
      </c>
      <c r="V162" s="4">
        <f t="shared" si="9"/>
        <v>463</v>
      </c>
      <c r="W162" s="8">
        <f t="shared" si="10"/>
        <v>475</v>
      </c>
      <c r="X162" s="5" t="str">
        <f>Stat[[#This Row],[服装]]&amp;Stat[[#This Row],[名前]]&amp;Stat[[#This Row],[レアリティ]]</f>
        <v>ユニフォーム渡親治ICONIC</v>
      </c>
      <c r="Y162" s="5" t="s">
        <v>301</v>
      </c>
      <c r="Z162" s="1" t="s">
        <v>183</v>
      </c>
    </row>
    <row r="163" spans="1:26" ht="15" x14ac:dyDescent="0.35">
      <c r="A163" s="1">
        <f t="shared" si="11"/>
        <v>162</v>
      </c>
      <c r="B163" s="1" t="s">
        <v>108</v>
      </c>
      <c r="C163" s="1" t="s">
        <v>37</v>
      </c>
      <c r="D163" s="1" t="s">
        <v>23</v>
      </c>
      <c r="E163" s="1" t="s">
        <v>82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76</v>
      </c>
      <c r="L163" s="1">
        <v>116</v>
      </c>
      <c r="M163" s="1">
        <v>113</v>
      </c>
      <c r="N163" s="1">
        <v>112</v>
      </c>
      <c r="O163" s="1">
        <v>117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9"/>
        <v>458</v>
      </c>
      <c r="W163" s="8">
        <f t="shared" si="10"/>
        <v>465</v>
      </c>
      <c r="X163" s="5" t="str">
        <f>Stat[[#This Row],[服装]]&amp;Stat[[#This Row],[名前]]&amp;Stat[[#This Row],[レアリティ]]</f>
        <v>ユニフォーム松川一静ICONIC</v>
      </c>
      <c r="Y163" s="5" t="s">
        <v>302</v>
      </c>
      <c r="Z163" s="1" t="s">
        <v>183</v>
      </c>
    </row>
    <row r="164" spans="1:26" ht="15" x14ac:dyDescent="0.35">
      <c r="A164" s="1">
        <f t="shared" si="11"/>
        <v>163</v>
      </c>
      <c r="B164" s="1" t="s">
        <v>584</v>
      </c>
      <c r="C164" s="1" t="s">
        <v>37</v>
      </c>
      <c r="D164" s="1" t="s">
        <v>90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119</v>
      </c>
      <c r="M164" s="1">
        <v>114</v>
      </c>
      <c r="N164" s="1">
        <v>113</v>
      </c>
      <c r="O164" s="1">
        <v>118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 t="shared" si="9"/>
        <v>464</v>
      </c>
      <c r="W164" s="8">
        <f t="shared" si="10"/>
        <v>473</v>
      </c>
      <c r="X164" s="5" t="str">
        <f>Stat[[#This Row],[服装]]&amp;Stat[[#This Row],[名前]]&amp;Stat[[#This Row],[レアリティ]]</f>
        <v>アート松川一静ICONIC</v>
      </c>
      <c r="Y164" s="5" t="s">
        <v>302</v>
      </c>
      <c r="Z164" s="1" t="s">
        <v>1043</v>
      </c>
    </row>
    <row r="165" spans="1:26" ht="15" x14ac:dyDescent="0.35">
      <c r="A165" s="1">
        <f>ROW()-1</f>
        <v>164</v>
      </c>
      <c r="B165" s="1" t="s">
        <v>713</v>
      </c>
      <c r="C165" s="1" t="s">
        <v>37</v>
      </c>
      <c r="D165" s="1" t="s">
        <v>77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118</v>
      </c>
      <c r="M165" s="1">
        <v>117</v>
      </c>
      <c r="N165" s="1">
        <v>111</v>
      </c>
      <c r="O165" s="1">
        <v>119</v>
      </c>
      <c r="P165" s="1">
        <v>97</v>
      </c>
      <c r="Q165" s="1">
        <v>125</v>
      </c>
      <c r="R165" s="1">
        <v>115</v>
      </c>
      <c r="S165" s="1">
        <v>119</v>
      </c>
      <c r="T165" s="1">
        <v>115</v>
      </c>
      <c r="U165" s="1">
        <v>31</v>
      </c>
      <c r="V165" s="4">
        <f>SUM(L165:O165)</f>
        <v>465</v>
      </c>
      <c r="W165" s="8">
        <f>SUM(Q165:T165)</f>
        <v>474</v>
      </c>
      <c r="X165" s="5" t="str">
        <f>Stat[[#This Row],[服装]]&amp;Stat[[#This Row],[名前]]&amp;Stat[[#This Row],[レアリティ]]</f>
        <v>バカンス松川一静ICONIC</v>
      </c>
      <c r="Y165" s="5" t="s">
        <v>302</v>
      </c>
      <c r="Z165" s="1" t="s">
        <v>1044</v>
      </c>
    </row>
    <row r="166" spans="1:26" ht="15" x14ac:dyDescent="0.35">
      <c r="A166" s="1">
        <f>ROW()-1</f>
        <v>165</v>
      </c>
      <c r="B166" s="1" t="s">
        <v>1061</v>
      </c>
      <c r="C166" s="1" t="s">
        <v>37</v>
      </c>
      <c r="D166" s="1" t="s">
        <v>73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78</v>
      </c>
      <c r="L166" s="1">
        <v>121</v>
      </c>
      <c r="M166" s="1">
        <v>114</v>
      </c>
      <c r="N166" s="1">
        <v>115</v>
      </c>
      <c r="O166" s="1">
        <v>118</v>
      </c>
      <c r="P166" s="1">
        <v>97</v>
      </c>
      <c r="Q166" s="1">
        <v>126</v>
      </c>
      <c r="R166" s="1">
        <v>117</v>
      </c>
      <c r="S166" s="1">
        <v>120</v>
      </c>
      <c r="T166" s="1">
        <v>116</v>
      </c>
      <c r="U166" s="1">
        <v>31</v>
      </c>
      <c r="V166" s="4">
        <f>SUM(L166:O166)</f>
        <v>468</v>
      </c>
      <c r="W166" s="8">
        <f>SUM(Q166:T166)</f>
        <v>479</v>
      </c>
      <c r="X166" s="5" t="str">
        <f>Stat[[#This Row],[服装]]&amp;Stat[[#This Row],[名前]]&amp;Stat[[#This Row],[レアリティ]]</f>
        <v>焼き芋松川一静ICONIC</v>
      </c>
      <c r="Y166" s="5" t="s">
        <v>302</v>
      </c>
      <c r="Z166" s="1" t="s">
        <v>1047</v>
      </c>
    </row>
    <row r="167" spans="1:26" ht="15" x14ac:dyDescent="0.35">
      <c r="A167" s="1">
        <f t="shared" si="11"/>
        <v>166</v>
      </c>
      <c r="B167" s="1" t="s">
        <v>108</v>
      </c>
      <c r="C167" s="1" t="s">
        <v>38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118</v>
      </c>
      <c r="M167" s="1">
        <v>116</v>
      </c>
      <c r="N167" s="1">
        <v>116</v>
      </c>
      <c r="O167" s="1">
        <v>119</v>
      </c>
      <c r="P167" s="1">
        <v>97</v>
      </c>
      <c r="Q167" s="1">
        <v>117</v>
      </c>
      <c r="R167" s="1">
        <v>116</v>
      </c>
      <c r="S167" s="1">
        <v>116</v>
      </c>
      <c r="T167" s="1">
        <v>118</v>
      </c>
      <c r="U167" s="1">
        <v>31</v>
      </c>
      <c r="V167" s="4">
        <f t="shared" si="9"/>
        <v>469</v>
      </c>
      <c r="W167" s="8">
        <f t="shared" si="10"/>
        <v>467</v>
      </c>
      <c r="X167" s="5" t="str">
        <f>Stat[[#This Row],[服装]]&amp;Stat[[#This Row],[名前]]&amp;Stat[[#This Row],[レアリティ]]</f>
        <v>ユニフォーム花巻貴大ICONIC</v>
      </c>
      <c r="Y167" s="5" t="s">
        <v>303</v>
      </c>
      <c r="Z167" s="1" t="s">
        <v>183</v>
      </c>
    </row>
    <row r="168" spans="1:26" ht="15" x14ac:dyDescent="0.35">
      <c r="A168" s="1">
        <f t="shared" ref="A168:A173" si="12">ROW()-1</f>
        <v>167</v>
      </c>
      <c r="B168" s="1" t="s">
        <v>584</v>
      </c>
      <c r="C168" s="1" t="s">
        <v>38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121</v>
      </c>
      <c r="M168" s="1">
        <v>119</v>
      </c>
      <c r="N168" s="1">
        <v>117</v>
      </c>
      <c r="O168" s="1">
        <v>120</v>
      </c>
      <c r="P168" s="1">
        <v>97</v>
      </c>
      <c r="Q168" s="1">
        <v>118</v>
      </c>
      <c r="R168" s="1">
        <v>117</v>
      </c>
      <c r="S168" s="1">
        <v>119</v>
      </c>
      <c r="T168" s="1">
        <v>119</v>
      </c>
      <c r="U168" s="1">
        <v>31</v>
      </c>
      <c r="V168" s="4">
        <f t="shared" si="9"/>
        <v>477</v>
      </c>
      <c r="W168" s="8">
        <f t="shared" si="10"/>
        <v>473</v>
      </c>
      <c r="X168" s="5" t="str">
        <f>Stat[[#This Row],[服装]]&amp;Stat[[#This Row],[名前]]&amp;Stat[[#This Row],[レアリティ]]</f>
        <v>アート花巻貴大ICONIC</v>
      </c>
      <c r="Y168" s="5" t="s">
        <v>303</v>
      </c>
      <c r="Z168" s="1" t="s">
        <v>1044</v>
      </c>
    </row>
    <row r="169" spans="1:26" ht="15" x14ac:dyDescent="0.35">
      <c r="A169" s="1">
        <f t="shared" si="12"/>
        <v>168</v>
      </c>
      <c r="B169" s="1" t="s">
        <v>673</v>
      </c>
      <c r="C169" s="1" t="s">
        <v>38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124</v>
      </c>
      <c r="M169" s="1">
        <v>117</v>
      </c>
      <c r="N169" s="1">
        <v>119</v>
      </c>
      <c r="O169" s="1">
        <v>118</v>
      </c>
      <c r="P169" s="1">
        <v>97</v>
      </c>
      <c r="Q169" s="1">
        <v>118</v>
      </c>
      <c r="R169" s="1">
        <v>117</v>
      </c>
      <c r="S169" s="1">
        <v>121</v>
      </c>
      <c r="T169" s="1">
        <v>117</v>
      </c>
      <c r="U169" s="1">
        <v>31</v>
      </c>
      <c r="V169" s="4">
        <f>SUM(L169:O169)</f>
        <v>478</v>
      </c>
      <c r="W169" s="8">
        <f>SUM(Q169:T169)</f>
        <v>473</v>
      </c>
      <c r="X169" s="5" t="str">
        <f>Stat[[#This Row],[服装]]&amp;Stat[[#This Row],[名前]]&amp;Stat[[#This Row],[レアリティ]]</f>
        <v>バーガー花巻貴大ICONIC</v>
      </c>
      <c r="Y169" s="5" t="s">
        <v>303</v>
      </c>
      <c r="Z169" s="1" t="s">
        <v>1043</v>
      </c>
    </row>
    <row r="170" spans="1:26" ht="15" x14ac:dyDescent="0.35">
      <c r="A170" s="1">
        <f t="shared" si="12"/>
        <v>169</v>
      </c>
      <c r="B170" s="1" t="s">
        <v>929</v>
      </c>
      <c r="C170" s="1" t="s">
        <v>38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120</v>
      </c>
      <c r="M170" s="1">
        <v>122</v>
      </c>
      <c r="N170" s="1">
        <v>116</v>
      </c>
      <c r="O170" s="1">
        <v>122</v>
      </c>
      <c r="P170" s="1">
        <v>97</v>
      </c>
      <c r="Q170" s="1">
        <v>116</v>
      </c>
      <c r="R170" s="1">
        <v>119</v>
      </c>
      <c r="S170" s="1">
        <v>117</v>
      </c>
      <c r="T170" s="1">
        <v>120</v>
      </c>
      <c r="U170" s="1">
        <v>31</v>
      </c>
      <c r="V170" s="4">
        <f>SUM(L170:O170)</f>
        <v>480</v>
      </c>
      <c r="W170" s="8">
        <f>SUM(Q170:T170)</f>
        <v>472</v>
      </c>
      <c r="X170" s="5" t="str">
        <f>Stat[[#This Row],[服装]]&amp;Stat[[#This Row],[名前]]&amp;Stat[[#This Row],[レアリティ]]</f>
        <v>妖花巻貴大ICONIC</v>
      </c>
      <c r="Y170" s="5" t="s">
        <v>303</v>
      </c>
      <c r="Z170" s="1" t="s">
        <v>1042</v>
      </c>
    </row>
    <row r="171" spans="1:26" ht="15" x14ac:dyDescent="0.35">
      <c r="A171" s="1">
        <f t="shared" si="12"/>
        <v>170</v>
      </c>
      <c r="B171" s="1" t="s">
        <v>1061</v>
      </c>
      <c r="C171" s="1" t="s">
        <v>38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78</v>
      </c>
      <c r="L171" s="1">
        <v>125</v>
      </c>
      <c r="M171" s="1">
        <v>119</v>
      </c>
      <c r="N171" s="1">
        <v>118</v>
      </c>
      <c r="O171" s="1">
        <v>120</v>
      </c>
      <c r="P171" s="1">
        <v>97</v>
      </c>
      <c r="Q171" s="1">
        <v>120</v>
      </c>
      <c r="R171" s="1">
        <v>118</v>
      </c>
      <c r="S171" s="1">
        <v>121</v>
      </c>
      <c r="T171" s="1">
        <v>120</v>
      </c>
      <c r="U171" s="1">
        <v>31</v>
      </c>
      <c r="V171" s="4">
        <f>SUM(L171:O171)</f>
        <v>482</v>
      </c>
      <c r="W171" s="8">
        <f>SUM(Q171:T171)</f>
        <v>479</v>
      </c>
      <c r="X171" s="5" t="str">
        <f>Stat[[#This Row],[服装]]&amp;Stat[[#This Row],[名前]]&amp;Stat[[#This Row],[レアリティ]]</f>
        <v>焼き芋花巻貴大ICONIC</v>
      </c>
      <c r="Y171" s="5" t="s">
        <v>303</v>
      </c>
      <c r="Z171" s="1" t="s">
        <v>1048</v>
      </c>
    </row>
    <row r="172" spans="1:26" ht="15" x14ac:dyDescent="0.35">
      <c r="A172" s="1">
        <f t="shared" si="12"/>
        <v>171</v>
      </c>
      <c r="B172" s="1" t="s">
        <v>108</v>
      </c>
      <c r="C172" s="1" t="s">
        <v>627</v>
      </c>
      <c r="D172" s="1" t="s">
        <v>73</v>
      </c>
      <c r="E172" s="1" t="s">
        <v>74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75</v>
      </c>
      <c r="L172" s="1">
        <v>118</v>
      </c>
      <c r="M172" s="1">
        <v>120</v>
      </c>
      <c r="N172" s="1">
        <v>123</v>
      </c>
      <c r="O172" s="1">
        <v>123</v>
      </c>
      <c r="P172" s="1">
        <v>101</v>
      </c>
      <c r="Q172" s="1">
        <v>115</v>
      </c>
      <c r="R172" s="1">
        <v>117</v>
      </c>
      <c r="S172" s="1">
        <v>115</v>
      </c>
      <c r="T172" s="1">
        <v>117</v>
      </c>
      <c r="U172" s="1">
        <v>36</v>
      </c>
      <c r="V172" s="4">
        <f>SUM(L172:O172)</f>
        <v>484</v>
      </c>
      <c r="W172" s="8">
        <f>SUM(Q172:T172)</f>
        <v>464</v>
      </c>
      <c r="X172" s="5" t="str">
        <f>Stat[[#This Row],[服装]]&amp;Stat[[#This Row],[名前]]&amp;Stat[[#This Row],[レアリティ]]</f>
        <v>ユニフォーム矢巾秀ICONIC</v>
      </c>
      <c r="Y172" s="5" t="s">
        <v>629</v>
      </c>
      <c r="Z172" s="1" t="s">
        <v>183</v>
      </c>
    </row>
    <row r="173" spans="1:26" ht="15" x14ac:dyDescent="0.35">
      <c r="A173" s="1">
        <f t="shared" si="12"/>
        <v>172</v>
      </c>
      <c r="B173" s="1" t="s">
        <v>684</v>
      </c>
      <c r="C173" s="1" t="s">
        <v>627</v>
      </c>
      <c r="D173" s="1" t="s">
        <v>90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119</v>
      </c>
      <c r="M173" s="1">
        <v>123</v>
      </c>
      <c r="N173" s="1">
        <v>126</v>
      </c>
      <c r="O173" s="1">
        <v>126</v>
      </c>
      <c r="P173" s="1">
        <v>101</v>
      </c>
      <c r="Q173" s="1">
        <v>116</v>
      </c>
      <c r="R173" s="1">
        <v>118</v>
      </c>
      <c r="S173" s="1">
        <v>116</v>
      </c>
      <c r="T173" s="1">
        <v>118</v>
      </c>
      <c r="U173" s="1">
        <v>36</v>
      </c>
      <c r="V173" s="4">
        <f>SUM(L173:O173)</f>
        <v>494</v>
      </c>
      <c r="W173" s="8">
        <f>SUM(Q173:T173)</f>
        <v>468</v>
      </c>
      <c r="X173" s="5" t="str">
        <f>Stat[[#This Row],[服装]]&amp;Stat[[#This Row],[名前]]&amp;Stat[[#This Row],[レアリティ]]</f>
        <v>キャンプ矢巾秀ICONIC</v>
      </c>
      <c r="Y173" s="5" t="s">
        <v>629</v>
      </c>
      <c r="Z173" s="1" t="s">
        <v>1044</v>
      </c>
    </row>
    <row r="174" spans="1:26" ht="15" x14ac:dyDescent="0.35">
      <c r="A174" s="1">
        <f t="shared" si="11"/>
        <v>173</v>
      </c>
      <c r="B174" s="1" t="s">
        <v>108</v>
      </c>
      <c r="C174" s="1" t="s">
        <v>55</v>
      </c>
      <c r="D174" s="1" t="s">
        <v>23</v>
      </c>
      <c r="E174" s="1" t="s">
        <v>25</v>
      </c>
      <c r="F174" s="1" t="s">
        <v>56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115</v>
      </c>
      <c r="N174" s="1">
        <v>114</v>
      </c>
      <c r="O174" s="1">
        <v>118</v>
      </c>
      <c r="P174" s="1">
        <v>101</v>
      </c>
      <c r="Q174" s="1">
        <v>116</v>
      </c>
      <c r="R174" s="1">
        <v>114</v>
      </c>
      <c r="S174" s="1">
        <v>116</v>
      </c>
      <c r="T174" s="1">
        <v>117</v>
      </c>
      <c r="U174" s="1">
        <v>41</v>
      </c>
      <c r="V174" s="4">
        <f t="shared" si="9"/>
        <v>468</v>
      </c>
      <c r="W174" s="8">
        <f t="shared" si="10"/>
        <v>463</v>
      </c>
      <c r="X174" s="5" t="str">
        <f>Stat[[#This Row],[服装]]&amp;Stat[[#This Row],[名前]]&amp;Stat[[#This Row],[レアリティ]]</f>
        <v>ユニフォーム駒木輝ICONIC</v>
      </c>
      <c r="Y174" s="5" t="s">
        <v>304</v>
      </c>
      <c r="Z174" s="1" t="s">
        <v>183</v>
      </c>
    </row>
    <row r="175" spans="1:26" ht="15" x14ac:dyDescent="0.35">
      <c r="A175" s="1">
        <f t="shared" si="11"/>
        <v>174</v>
      </c>
      <c r="B175" s="1" t="s">
        <v>108</v>
      </c>
      <c r="C175" s="1" t="s">
        <v>57</v>
      </c>
      <c r="D175" s="1" t="s">
        <v>24</v>
      </c>
      <c r="E175" s="1" t="s">
        <v>26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116</v>
      </c>
      <c r="M175" s="1">
        <v>115</v>
      </c>
      <c r="N175" s="1">
        <v>113</v>
      </c>
      <c r="O175" s="1">
        <v>118</v>
      </c>
      <c r="P175" s="1">
        <v>97</v>
      </c>
      <c r="Q175" s="1">
        <v>120</v>
      </c>
      <c r="R175" s="1">
        <v>116</v>
      </c>
      <c r="S175" s="1">
        <v>115</v>
      </c>
      <c r="T175" s="1">
        <v>115</v>
      </c>
      <c r="U175" s="1">
        <v>31</v>
      </c>
      <c r="V175" s="4">
        <f t="shared" si="9"/>
        <v>462</v>
      </c>
      <c r="W175" s="8">
        <f t="shared" si="10"/>
        <v>466</v>
      </c>
      <c r="X175" s="5" t="str">
        <f>Stat[[#This Row],[服装]]&amp;Stat[[#This Row],[名前]]&amp;Stat[[#This Row],[レアリティ]]</f>
        <v>ユニフォーム茶屋和馬ICONIC</v>
      </c>
      <c r="Y175" s="5" t="s">
        <v>305</v>
      </c>
      <c r="Z175" s="1" t="s">
        <v>183</v>
      </c>
    </row>
    <row r="176" spans="1:26" ht="15" x14ac:dyDescent="0.35">
      <c r="A176" s="1">
        <f t="shared" si="11"/>
        <v>175</v>
      </c>
      <c r="B176" s="1" t="s">
        <v>108</v>
      </c>
      <c r="C176" s="1" t="s">
        <v>58</v>
      </c>
      <c r="D176" s="1" t="s">
        <v>24</v>
      </c>
      <c r="E176" s="1" t="s">
        <v>25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117</v>
      </c>
      <c r="M176" s="1">
        <v>114</v>
      </c>
      <c r="N176" s="1">
        <v>114</v>
      </c>
      <c r="O176" s="1">
        <v>119</v>
      </c>
      <c r="P176" s="1">
        <v>97</v>
      </c>
      <c r="Q176" s="1">
        <v>116</v>
      </c>
      <c r="R176" s="1">
        <v>116</v>
      </c>
      <c r="S176" s="1">
        <v>117</v>
      </c>
      <c r="T176" s="1">
        <v>117</v>
      </c>
      <c r="U176" s="1">
        <v>31</v>
      </c>
      <c r="V176" s="4">
        <f t="shared" si="9"/>
        <v>464</v>
      </c>
      <c r="W176" s="8">
        <f t="shared" si="10"/>
        <v>466</v>
      </c>
      <c r="X176" s="5" t="str">
        <f>Stat[[#This Row],[服装]]&amp;Stat[[#This Row],[名前]]&amp;Stat[[#This Row],[レアリティ]]</f>
        <v>ユニフォーム玉川弘樹ICONIC</v>
      </c>
      <c r="Y176" s="5" t="s">
        <v>306</v>
      </c>
      <c r="Z176" s="1" t="s">
        <v>183</v>
      </c>
    </row>
    <row r="177" spans="1:26" ht="15" x14ac:dyDescent="0.35">
      <c r="A177" s="1">
        <f t="shared" si="11"/>
        <v>176</v>
      </c>
      <c r="B177" s="1" t="s">
        <v>108</v>
      </c>
      <c r="C177" s="1" t="s">
        <v>59</v>
      </c>
      <c r="D177" s="1" t="s">
        <v>24</v>
      </c>
      <c r="E177" s="1" t="s">
        <v>21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84</v>
      </c>
      <c r="L177" s="1">
        <v>113</v>
      </c>
      <c r="M177" s="1">
        <v>110</v>
      </c>
      <c r="N177" s="1">
        <v>113</v>
      </c>
      <c r="O177" s="1">
        <v>122</v>
      </c>
      <c r="P177" s="1">
        <v>101</v>
      </c>
      <c r="Q177" s="1">
        <v>110</v>
      </c>
      <c r="R177" s="1">
        <v>124</v>
      </c>
      <c r="S177" s="1">
        <v>118</v>
      </c>
      <c r="T177" s="1">
        <v>121</v>
      </c>
      <c r="U177" s="1">
        <v>41</v>
      </c>
      <c r="V177" s="4">
        <f t="shared" si="9"/>
        <v>458</v>
      </c>
      <c r="W177" s="8">
        <f t="shared" si="10"/>
        <v>473</v>
      </c>
      <c r="X177" s="5" t="str">
        <f>Stat[[#This Row],[服装]]&amp;Stat[[#This Row],[名前]]&amp;Stat[[#This Row],[レアリティ]]</f>
        <v>ユニフォーム桜井大河ICONIC</v>
      </c>
      <c r="Y177" s="5" t="s">
        <v>307</v>
      </c>
      <c r="Z177" s="1" t="s">
        <v>183</v>
      </c>
    </row>
    <row r="178" spans="1:26" ht="15" x14ac:dyDescent="0.35">
      <c r="A178" s="1">
        <f t="shared" si="11"/>
        <v>177</v>
      </c>
      <c r="B178" s="1" t="s">
        <v>108</v>
      </c>
      <c r="C178" s="1" t="s">
        <v>60</v>
      </c>
      <c r="D178" s="1" t="s">
        <v>24</v>
      </c>
      <c r="E178" s="1" t="s">
        <v>31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120</v>
      </c>
      <c r="M178" s="1">
        <v>116</v>
      </c>
      <c r="N178" s="1">
        <v>121</v>
      </c>
      <c r="O178" s="1">
        <v>120</v>
      </c>
      <c r="P178" s="1">
        <v>97</v>
      </c>
      <c r="Q178" s="1">
        <v>114</v>
      </c>
      <c r="R178" s="1">
        <v>114</v>
      </c>
      <c r="S178" s="1">
        <v>115</v>
      </c>
      <c r="T178" s="1">
        <v>115</v>
      </c>
      <c r="U178" s="1">
        <v>31</v>
      </c>
      <c r="V178" s="4">
        <f t="shared" si="9"/>
        <v>477</v>
      </c>
      <c r="W178" s="8">
        <f t="shared" si="10"/>
        <v>458</v>
      </c>
      <c r="X178" s="5" t="str">
        <f>Stat[[#This Row],[服装]]&amp;Stat[[#This Row],[名前]]&amp;Stat[[#This Row],[レアリティ]]</f>
        <v>ユニフォーム芳賀良治ICONIC</v>
      </c>
      <c r="Y178" s="5" t="s">
        <v>308</v>
      </c>
      <c r="Z178" s="1" t="s">
        <v>183</v>
      </c>
    </row>
    <row r="179" spans="1:26" ht="15" x14ac:dyDescent="0.35">
      <c r="A179" s="1">
        <f t="shared" si="11"/>
        <v>178</v>
      </c>
      <c r="B179" s="1" t="s">
        <v>108</v>
      </c>
      <c r="C179" s="1" t="s">
        <v>61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74</v>
      </c>
      <c r="L179" s="1">
        <v>115</v>
      </c>
      <c r="M179" s="1">
        <v>114</v>
      </c>
      <c r="N179" s="1">
        <v>112</v>
      </c>
      <c r="O179" s="1">
        <v>119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9"/>
        <v>460</v>
      </c>
      <c r="W179" s="8">
        <f t="shared" si="10"/>
        <v>465</v>
      </c>
      <c r="X179" s="5" t="str">
        <f>Stat[[#This Row],[服装]]&amp;Stat[[#This Row],[名前]]&amp;Stat[[#This Row],[レアリティ]]</f>
        <v>ユニフォーム渋谷陸斗ICONIC</v>
      </c>
      <c r="Y179" s="5" t="s">
        <v>309</v>
      </c>
      <c r="Z179" s="1" t="s">
        <v>183</v>
      </c>
    </row>
    <row r="180" spans="1:26" ht="15" x14ac:dyDescent="0.35">
      <c r="A180" s="1">
        <f t="shared" si="11"/>
        <v>179</v>
      </c>
      <c r="B180" s="1" t="s">
        <v>108</v>
      </c>
      <c r="C180" s="1" t="s">
        <v>62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117</v>
      </c>
      <c r="M180" s="1">
        <v>116</v>
      </c>
      <c r="N180" s="1">
        <v>114</v>
      </c>
      <c r="O180" s="1">
        <v>120</v>
      </c>
      <c r="P180" s="1">
        <v>97</v>
      </c>
      <c r="Q180" s="1">
        <v>116</v>
      </c>
      <c r="R180" s="1">
        <v>116</v>
      </c>
      <c r="S180" s="1">
        <v>117</v>
      </c>
      <c r="T180" s="1">
        <v>116</v>
      </c>
      <c r="U180" s="1">
        <v>31</v>
      </c>
      <c r="V180" s="4">
        <f t="shared" si="9"/>
        <v>467</v>
      </c>
      <c r="W180" s="8">
        <f t="shared" si="10"/>
        <v>465</v>
      </c>
      <c r="X180" s="5" t="str">
        <f>Stat[[#This Row],[服装]]&amp;Stat[[#This Row],[名前]]&amp;Stat[[#This Row],[レアリティ]]</f>
        <v>ユニフォーム池尻隼人ICONIC</v>
      </c>
      <c r="Y180" s="5" t="s">
        <v>310</v>
      </c>
      <c r="Z180" s="1" t="s">
        <v>183</v>
      </c>
    </row>
    <row r="181" spans="1:26" ht="15" x14ac:dyDescent="0.35">
      <c r="A181" s="1">
        <f>ROW()-1</f>
        <v>180</v>
      </c>
      <c r="B181" s="1" t="s">
        <v>775</v>
      </c>
      <c r="C181" s="1" t="s">
        <v>62</v>
      </c>
      <c r="D181" s="1" t="s">
        <v>77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119</v>
      </c>
      <c r="N181" s="1">
        <v>115</v>
      </c>
      <c r="O181" s="1">
        <v>121</v>
      </c>
      <c r="P181" s="1">
        <v>97</v>
      </c>
      <c r="Q181" s="1">
        <v>117</v>
      </c>
      <c r="R181" s="1">
        <v>117</v>
      </c>
      <c r="S181" s="1">
        <v>120</v>
      </c>
      <c r="T181" s="1">
        <v>117</v>
      </c>
      <c r="U181" s="1">
        <v>31</v>
      </c>
      <c r="V181" s="4">
        <f>SUM(L181:O181)</f>
        <v>475</v>
      </c>
      <c r="W181" s="8">
        <f>SUM(Q181:T181)</f>
        <v>471</v>
      </c>
      <c r="X181" s="5" t="str">
        <f>Stat[[#This Row],[服装]]&amp;Stat[[#This Row],[名前]]&amp;Stat[[#This Row],[レアリティ]]</f>
        <v>文化祭2池尻隼人ICONIC</v>
      </c>
      <c r="Y181" s="5" t="s">
        <v>310</v>
      </c>
      <c r="Z181" s="1" t="s">
        <v>1042</v>
      </c>
    </row>
    <row r="182" spans="1:26" ht="15" x14ac:dyDescent="0.35">
      <c r="A182" s="1">
        <f>ROW()-1</f>
        <v>181</v>
      </c>
      <c r="B182" s="1" t="s">
        <v>918</v>
      </c>
      <c r="C182" s="1" t="s">
        <v>62</v>
      </c>
      <c r="D182" s="1" t="s">
        <v>73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119</v>
      </c>
      <c r="M182" s="1">
        <v>122</v>
      </c>
      <c r="N182" s="1">
        <v>114</v>
      </c>
      <c r="O182" s="1">
        <v>123</v>
      </c>
      <c r="P182" s="1">
        <v>97</v>
      </c>
      <c r="Q182" s="1">
        <v>115</v>
      </c>
      <c r="R182" s="1">
        <v>119</v>
      </c>
      <c r="S182" s="1">
        <v>118</v>
      </c>
      <c r="T182" s="1">
        <v>118</v>
      </c>
      <c r="U182" s="1">
        <v>31</v>
      </c>
      <c r="V182" s="4">
        <f>SUM(L182:O182)</f>
        <v>478</v>
      </c>
      <c r="W182" s="8">
        <f>SUM(Q182:T182)</f>
        <v>470</v>
      </c>
      <c r="X182" s="5" t="str">
        <f>Stat[[#This Row],[服装]]&amp;Stat[[#This Row],[名前]]&amp;Stat[[#This Row],[レアリティ]]</f>
        <v>遊園地池尻隼人ICONIC</v>
      </c>
      <c r="Y182" s="5" t="s">
        <v>310</v>
      </c>
      <c r="Z182" s="1" t="s">
        <v>1043</v>
      </c>
    </row>
    <row r="183" spans="1:26" ht="15" x14ac:dyDescent="0.35">
      <c r="A183" s="1">
        <f t="shared" si="11"/>
        <v>182</v>
      </c>
      <c r="B183" s="1" t="s">
        <v>108</v>
      </c>
      <c r="C183" s="1" t="s">
        <v>63</v>
      </c>
      <c r="D183" s="1" t="s">
        <v>28</v>
      </c>
      <c r="E183" s="1" t="s">
        <v>25</v>
      </c>
      <c r="F183" s="1" t="s">
        <v>64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121</v>
      </c>
      <c r="M183" s="1">
        <v>116</v>
      </c>
      <c r="N183" s="1">
        <v>114</v>
      </c>
      <c r="O183" s="1">
        <v>121</v>
      </c>
      <c r="P183" s="1">
        <v>97</v>
      </c>
      <c r="Q183" s="1">
        <v>116</v>
      </c>
      <c r="R183" s="1">
        <v>116</v>
      </c>
      <c r="S183" s="1">
        <v>117</v>
      </c>
      <c r="T183" s="1">
        <v>116</v>
      </c>
      <c r="U183" s="1">
        <v>41</v>
      </c>
      <c r="V183" s="4">
        <f t="shared" si="9"/>
        <v>472</v>
      </c>
      <c r="W183" s="8">
        <f t="shared" si="10"/>
        <v>465</v>
      </c>
      <c r="X183" s="5" t="str">
        <f>Stat[[#This Row],[服装]]&amp;Stat[[#This Row],[名前]]&amp;Stat[[#This Row],[レアリティ]]</f>
        <v>ユニフォーム十和田良樹ICONIC</v>
      </c>
      <c r="Y183" s="5" t="s">
        <v>311</v>
      </c>
      <c r="Z183" s="1" t="s">
        <v>183</v>
      </c>
    </row>
    <row r="184" spans="1:26" ht="15" x14ac:dyDescent="0.35">
      <c r="A184" s="1">
        <f t="shared" si="11"/>
        <v>183</v>
      </c>
      <c r="B184" s="1" t="s">
        <v>108</v>
      </c>
      <c r="C184" s="1" t="s">
        <v>65</v>
      </c>
      <c r="D184" s="1" t="s">
        <v>28</v>
      </c>
      <c r="E184" s="1" t="s">
        <v>26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116</v>
      </c>
      <c r="M184" s="1">
        <v>114</v>
      </c>
      <c r="N184" s="1">
        <v>112</v>
      </c>
      <c r="O184" s="1">
        <v>118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9"/>
        <v>460</v>
      </c>
      <c r="W184" s="8">
        <f t="shared" si="10"/>
        <v>465</v>
      </c>
      <c r="X184" s="5" t="str">
        <f>Stat[[#This Row],[服装]]&amp;Stat[[#This Row],[名前]]&amp;Stat[[#This Row],[レアリティ]]</f>
        <v>ユニフォーム森岳歩ICONIC</v>
      </c>
      <c r="Y184" s="5" t="s">
        <v>312</v>
      </c>
      <c r="Z184" s="1" t="s">
        <v>183</v>
      </c>
    </row>
    <row r="185" spans="1:26" ht="15" x14ac:dyDescent="0.35">
      <c r="A185" s="1">
        <f t="shared" si="11"/>
        <v>184</v>
      </c>
      <c r="B185" s="1" t="s">
        <v>108</v>
      </c>
      <c r="C185" s="1" t="s">
        <v>66</v>
      </c>
      <c r="D185" s="1" t="s">
        <v>24</v>
      </c>
      <c r="E185" s="1" t="s">
        <v>25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121</v>
      </c>
      <c r="M185" s="1">
        <v>117</v>
      </c>
      <c r="N185" s="1">
        <v>114</v>
      </c>
      <c r="O185" s="1">
        <v>121</v>
      </c>
      <c r="P185" s="1">
        <v>97</v>
      </c>
      <c r="Q185" s="1">
        <v>117</v>
      </c>
      <c r="R185" s="1">
        <v>117</v>
      </c>
      <c r="S185" s="1">
        <v>117</v>
      </c>
      <c r="T185" s="1">
        <v>117</v>
      </c>
      <c r="U185" s="1">
        <v>31</v>
      </c>
      <c r="V185" s="4">
        <f t="shared" si="9"/>
        <v>473</v>
      </c>
      <c r="W185" s="8">
        <f t="shared" si="10"/>
        <v>468</v>
      </c>
      <c r="X185" s="5" t="str">
        <f>Stat[[#This Row],[服装]]&amp;Stat[[#This Row],[名前]]&amp;Stat[[#This Row],[レアリティ]]</f>
        <v>ユニフォーム唐松拓巳ICONIC</v>
      </c>
      <c r="Y185" s="5" t="s">
        <v>313</v>
      </c>
      <c r="Z185" s="1" t="s">
        <v>183</v>
      </c>
    </row>
    <row r="186" spans="1:26" ht="15" x14ac:dyDescent="0.35">
      <c r="A186" s="1">
        <f t="shared" si="11"/>
        <v>185</v>
      </c>
      <c r="B186" s="1" t="s">
        <v>108</v>
      </c>
      <c r="C186" s="1" t="s">
        <v>67</v>
      </c>
      <c r="D186" s="1" t="s">
        <v>28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118</v>
      </c>
      <c r="M186" s="1">
        <v>116</v>
      </c>
      <c r="N186" s="1">
        <v>114</v>
      </c>
      <c r="O186" s="1">
        <v>119</v>
      </c>
      <c r="P186" s="1">
        <v>97</v>
      </c>
      <c r="Q186" s="1">
        <v>117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9"/>
        <v>467</v>
      </c>
      <c r="W186" s="8">
        <f t="shared" si="10"/>
        <v>466</v>
      </c>
      <c r="X186" s="5" t="str">
        <f>Stat[[#This Row],[服装]]&amp;Stat[[#This Row],[名前]]&amp;Stat[[#This Row],[レアリティ]]</f>
        <v>ユニフォーム田沢裕樹ICONIC</v>
      </c>
      <c r="Y186" s="5" t="s">
        <v>314</v>
      </c>
      <c r="Z186" s="1" t="s">
        <v>183</v>
      </c>
    </row>
    <row r="187" spans="1:26" ht="15" x14ac:dyDescent="0.35">
      <c r="A187" s="1">
        <f t="shared" si="11"/>
        <v>186</v>
      </c>
      <c r="B187" s="1" t="s">
        <v>108</v>
      </c>
      <c r="C187" s="1" t="s">
        <v>68</v>
      </c>
      <c r="D187" s="1" t="s">
        <v>28</v>
      </c>
      <c r="E187" s="1" t="s">
        <v>26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118</v>
      </c>
      <c r="M187" s="1">
        <v>118</v>
      </c>
      <c r="N187" s="1">
        <v>112</v>
      </c>
      <c r="O187" s="1">
        <v>120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9"/>
        <v>468</v>
      </c>
      <c r="W187" s="8">
        <f t="shared" si="10"/>
        <v>465</v>
      </c>
      <c r="X187" s="5" t="str">
        <f>Stat[[#This Row],[服装]]&amp;Stat[[#This Row],[名前]]&amp;Stat[[#This Row],[レアリティ]]</f>
        <v>ユニフォーム子安颯真ICONIC</v>
      </c>
      <c r="Y187" s="5" t="s">
        <v>315</v>
      </c>
      <c r="Z187" s="1" t="s">
        <v>183</v>
      </c>
    </row>
    <row r="188" spans="1:26" ht="15" x14ac:dyDescent="0.35">
      <c r="A188" s="1">
        <f>ROW()-1</f>
        <v>187</v>
      </c>
      <c r="B188" s="1" t="s">
        <v>987</v>
      </c>
      <c r="C188" s="1" t="s">
        <v>68</v>
      </c>
      <c r="D188" s="1" t="s">
        <v>73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121</v>
      </c>
      <c r="M188" s="1">
        <v>119</v>
      </c>
      <c r="N188" s="1">
        <v>113</v>
      </c>
      <c r="O188" s="1">
        <v>121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>SUM(L188:O188)</f>
        <v>474</v>
      </c>
      <c r="W188" s="8">
        <f>SUM(Q188:T188)</f>
        <v>473</v>
      </c>
      <c r="X188" s="5" t="str">
        <f>Stat[[#This Row],[服装]]&amp;Stat[[#This Row],[名前]]&amp;Stat[[#This Row],[レアリティ]]</f>
        <v>サバゲ2子安颯真ICONIC</v>
      </c>
      <c r="Y188" s="5" t="s">
        <v>315</v>
      </c>
      <c r="Z188" s="1" t="s">
        <v>1043</v>
      </c>
    </row>
    <row r="189" spans="1:26" ht="15" x14ac:dyDescent="0.35">
      <c r="A189" s="1">
        <f t="shared" si="11"/>
        <v>188</v>
      </c>
      <c r="B189" s="1" t="s">
        <v>108</v>
      </c>
      <c r="C189" s="1" t="s">
        <v>69</v>
      </c>
      <c r="D189" s="1" t="s">
        <v>28</v>
      </c>
      <c r="E189" s="1" t="s">
        <v>21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85</v>
      </c>
      <c r="L189" s="1">
        <v>113</v>
      </c>
      <c r="M189" s="1">
        <v>110</v>
      </c>
      <c r="N189" s="1">
        <v>113</v>
      </c>
      <c r="O189" s="1">
        <v>122</v>
      </c>
      <c r="P189" s="1">
        <v>101</v>
      </c>
      <c r="Q189" s="1">
        <v>110</v>
      </c>
      <c r="R189" s="1">
        <v>122</v>
      </c>
      <c r="S189" s="1">
        <v>118</v>
      </c>
      <c r="T189" s="1">
        <v>120</v>
      </c>
      <c r="U189" s="1">
        <v>41</v>
      </c>
      <c r="V189" s="4">
        <f t="shared" si="9"/>
        <v>458</v>
      </c>
      <c r="W189" s="8">
        <f t="shared" si="10"/>
        <v>470</v>
      </c>
      <c r="X189" s="5" t="str">
        <f>Stat[[#This Row],[服装]]&amp;Stat[[#This Row],[名前]]&amp;Stat[[#This Row],[レアリティ]]</f>
        <v>ユニフォーム横手駿ICONIC</v>
      </c>
      <c r="Y189" s="5" t="s">
        <v>316</v>
      </c>
      <c r="Z189" s="1" t="s">
        <v>183</v>
      </c>
    </row>
    <row r="190" spans="1:26" ht="15" x14ac:dyDescent="0.35">
      <c r="A190" s="1">
        <f t="shared" si="11"/>
        <v>189</v>
      </c>
      <c r="B190" s="1" t="s">
        <v>108</v>
      </c>
      <c r="C190" s="1" t="s">
        <v>70</v>
      </c>
      <c r="D190" s="1" t="s">
        <v>28</v>
      </c>
      <c r="E190" s="1" t="s">
        <v>31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73</v>
      </c>
      <c r="L190" s="1">
        <v>117</v>
      </c>
      <c r="M190" s="1">
        <v>115</v>
      </c>
      <c r="N190" s="1">
        <v>120</v>
      </c>
      <c r="O190" s="1">
        <v>120</v>
      </c>
      <c r="P190" s="1">
        <v>97</v>
      </c>
      <c r="Q190" s="1">
        <v>117</v>
      </c>
      <c r="R190" s="1">
        <v>114</v>
      </c>
      <c r="S190" s="1">
        <v>116</v>
      </c>
      <c r="T190" s="1">
        <v>116</v>
      </c>
      <c r="U190" s="1">
        <v>31</v>
      </c>
      <c r="V190" s="4">
        <f t="shared" si="9"/>
        <v>472</v>
      </c>
      <c r="W190" s="8">
        <f t="shared" si="10"/>
        <v>463</v>
      </c>
      <c r="X190" s="5" t="str">
        <f>Stat[[#This Row],[服装]]&amp;Stat[[#This Row],[名前]]&amp;Stat[[#This Row],[レアリティ]]</f>
        <v>ユニフォーム夏瀬伊吹ICONIC</v>
      </c>
      <c r="Y190" s="5" t="s">
        <v>317</v>
      </c>
      <c r="Z190" s="1" t="s">
        <v>183</v>
      </c>
    </row>
    <row r="191" spans="1:26" ht="15" x14ac:dyDescent="0.35">
      <c r="A191" s="1">
        <f>ROW()-1</f>
        <v>190</v>
      </c>
      <c r="B191" s="1" t="s">
        <v>108</v>
      </c>
      <c r="C191" s="1" t="s">
        <v>669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117</v>
      </c>
      <c r="M191" s="1">
        <v>120</v>
      </c>
      <c r="N191" s="1">
        <v>124</v>
      </c>
      <c r="O191" s="1">
        <v>123</v>
      </c>
      <c r="P191" s="1">
        <v>97</v>
      </c>
      <c r="Q191" s="1">
        <v>119</v>
      </c>
      <c r="R191" s="1">
        <v>118</v>
      </c>
      <c r="S191" s="1">
        <v>116</v>
      </c>
      <c r="T191" s="1">
        <v>119</v>
      </c>
      <c r="U191" s="1">
        <v>36</v>
      </c>
      <c r="V191" s="4">
        <f>SUM(L191:O191)</f>
        <v>484</v>
      </c>
      <c r="W191" s="8">
        <f>SUM(Q191:T191)</f>
        <v>472</v>
      </c>
      <c r="X191" s="5" t="str">
        <f>Stat[[#This Row],[服装]]&amp;Stat[[#This Row],[名前]]&amp;Stat[[#This Row],[レアリティ]]</f>
        <v>ユニフォーム秋宮昇ICONIC</v>
      </c>
      <c r="Y191" s="5" t="s">
        <v>671</v>
      </c>
      <c r="Z191" s="1" t="s">
        <v>183</v>
      </c>
    </row>
    <row r="192" spans="1:26" ht="15" x14ac:dyDescent="0.35">
      <c r="A192" s="1">
        <f t="shared" si="11"/>
        <v>191</v>
      </c>
      <c r="B192" s="1" t="s">
        <v>108</v>
      </c>
      <c r="C192" s="1" t="s">
        <v>72</v>
      </c>
      <c r="D192" s="1" t="s">
        <v>73</v>
      </c>
      <c r="E192" s="1" t="s">
        <v>74</v>
      </c>
      <c r="F192" s="1" t="s">
        <v>75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122</v>
      </c>
      <c r="O192" s="1">
        <v>122</v>
      </c>
      <c r="P192" s="1">
        <v>101</v>
      </c>
      <c r="Q192" s="1">
        <v>116</v>
      </c>
      <c r="R192" s="1">
        <v>116</v>
      </c>
      <c r="S192" s="1">
        <v>120</v>
      </c>
      <c r="T192" s="1">
        <v>120</v>
      </c>
      <c r="U192" s="1">
        <v>41</v>
      </c>
      <c r="V192" s="4">
        <f t="shared" si="9"/>
        <v>484</v>
      </c>
      <c r="W192" s="8">
        <f t="shared" si="10"/>
        <v>472</v>
      </c>
      <c r="X192" s="5" t="str">
        <f>Stat[[#This Row],[服装]]&amp;Stat[[#This Row],[名前]]&amp;Stat[[#This Row],[レアリティ]]</f>
        <v>ユニフォーム古牧譲ICONIC</v>
      </c>
      <c r="Y192" s="5" t="s">
        <v>318</v>
      </c>
      <c r="Z192" s="1" t="s">
        <v>183</v>
      </c>
    </row>
    <row r="193" spans="1:26" ht="15" x14ac:dyDescent="0.35">
      <c r="A193" s="1">
        <f>ROW()-1</f>
        <v>192</v>
      </c>
      <c r="B193" s="1" t="s">
        <v>597</v>
      </c>
      <c r="C193" s="1" t="s">
        <v>72</v>
      </c>
      <c r="D193" s="1" t="s">
        <v>90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122</v>
      </c>
      <c r="M193" s="1">
        <v>122</v>
      </c>
      <c r="N193" s="1">
        <v>125</v>
      </c>
      <c r="O193" s="1">
        <v>125</v>
      </c>
      <c r="P193" s="1">
        <v>101</v>
      </c>
      <c r="Q193" s="1">
        <v>117</v>
      </c>
      <c r="R193" s="1">
        <v>117</v>
      </c>
      <c r="S193" s="1">
        <v>121</v>
      </c>
      <c r="T193" s="1">
        <v>121</v>
      </c>
      <c r="U193" s="1">
        <v>41</v>
      </c>
      <c r="V193" s="4">
        <f>SUM(L193:O193)</f>
        <v>494</v>
      </c>
      <c r="W193" s="8">
        <f>SUM(Q193:T193)</f>
        <v>476</v>
      </c>
      <c r="X193" s="5" t="str">
        <f>Stat[[#This Row],[服装]]&amp;Stat[[#This Row],[名前]]&amp;Stat[[#This Row],[レアリティ]]</f>
        <v>雪遊び古牧譲ICONIC</v>
      </c>
      <c r="Y193" s="5" t="s">
        <v>318</v>
      </c>
      <c r="Z193" s="1" t="s">
        <v>1047</v>
      </c>
    </row>
    <row r="194" spans="1:26" ht="15" x14ac:dyDescent="0.35">
      <c r="A194" s="1">
        <f t="shared" si="11"/>
        <v>193</v>
      </c>
      <c r="B194" s="1" t="s">
        <v>108</v>
      </c>
      <c r="C194" s="1" t="s">
        <v>76</v>
      </c>
      <c r="D194" s="1" t="s">
        <v>77</v>
      </c>
      <c r="E194" s="1" t="s">
        <v>78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117</v>
      </c>
      <c r="P194" s="1">
        <v>97</v>
      </c>
      <c r="Q194" s="1">
        <v>117</v>
      </c>
      <c r="R194" s="1">
        <v>115</v>
      </c>
      <c r="S194" s="1">
        <v>117</v>
      </c>
      <c r="T194" s="1">
        <v>117</v>
      </c>
      <c r="U194" s="1">
        <v>36</v>
      </c>
      <c r="V194" s="4">
        <f t="shared" si="9"/>
        <v>465</v>
      </c>
      <c r="W194" s="8">
        <f t="shared" si="10"/>
        <v>466</v>
      </c>
      <c r="X194" s="5" t="str">
        <f>Stat[[#This Row],[服装]]&amp;Stat[[#This Row],[名前]]&amp;Stat[[#This Row],[レアリティ]]</f>
        <v>ユニフォーム浅虫快人ICONIC</v>
      </c>
      <c r="Y194" s="5" t="s">
        <v>319</v>
      </c>
      <c r="Z194" s="1" t="s">
        <v>183</v>
      </c>
    </row>
    <row r="195" spans="1:26" ht="15" x14ac:dyDescent="0.35">
      <c r="A195" s="1">
        <f t="shared" si="11"/>
        <v>194</v>
      </c>
      <c r="B195" s="1" t="s">
        <v>108</v>
      </c>
      <c r="C195" s="1" t="s">
        <v>79</v>
      </c>
      <c r="D195" s="1" t="s">
        <v>73</v>
      </c>
      <c r="E195" s="1" t="s">
        <v>80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112</v>
      </c>
      <c r="M195" s="1">
        <v>110</v>
      </c>
      <c r="N195" s="1">
        <v>114</v>
      </c>
      <c r="O195" s="1">
        <v>121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9"/>
        <v>457</v>
      </c>
      <c r="W195" s="8">
        <f t="shared" si="10"/>
        <v>470</v>
      </c>
      <c r="X195" s="5" t="str">
        <f>Stat[[#This Row],[服装]]&amp;Stat[[#This Row],[名前]]&amp;Stat[[#This Row],[レアリティ]]</f>
        <v>ユニフォーム南田大志ICONIC</v>
      </c>
      <c r="Y195" s="5" t="s">
        <v>320</v>
      </c>
      <c r="Z195" s="1" t="s">
        <v>183</v>
      </c>
    </row>
    <row r="196" spans="1:26" ht="15" x14ac:dyDescent="0.35">
      <c r="A196" s="1">
        <f t="shared" si="11"/>
        <v>195</v>
      </c>
      <c r="B196" s="1" t="s">
        <v>108</v>
      </c>
      <c r="C196" s="1" t="s">
        <v>81</v>
      </c>
      <c r="D196" s="1" t="s">
        <v>73</v>
      </c>
      <c r="E196" s="1" t="s">
        <v>82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116</v>
      </c>
      <c r="M196" s="1">
        <v>116</v>
      </c>
      <c r="N196" s="1">
        <v>112</v>
      </c>
      <c r="O196" s="1">
        <v>120</v>
      </c>
      <c r="P196" s="1">
        <v>97</v>
      </c>
      <c r="Q196" s="1">
        <v>120</v>
      </c>
      <c r="R196" s="1">
        <v>115</v>
      </c>
      <c r="S196" s="1">
        <v>116</v>
      </c>
      <c r="T196" s="1">
        <v>116</v>
      </c>
      <c r="U196" s="1">
        <v>31</v>
      </c>
      <c r="V196" s="4">
        <f t="shared" si="9"/>
        <v>464</v>
      </c>
      <c r="W196" s="8">
        <f t="shared" si="10"/>
        <v>467</v>
      </c>
      <c r="X196" s="5" t="str">
        <f>Stat[[#This Row],[服装]]&amp;Stat[[#This Row],[名前]]&amp;Stat[[#This Row],[レアリティ]]</f>
        <v>ユニフォーム湯川良明ICONIC</v>
      </c>
      <c r="Y196" s="5" t="s">
        <v>321</v>
      </c>
      <c r="Z196" s="1" t="s">
        <v>183</v>
      </c>
    </row>
    <row r="197" spans="1:26" ht="15" x14ac:dyDescent="0.35">
      <c r="A197" s="1">
        <f t="shared" si="11"/>
        <v>196</v>
      </c>
      <c r="B197" s="1" t="s">
        <v>108</v>
      </c>
      <c r="C197" s="1" t="s">
        <v>83</v>
      </c>
      <c r="D197" s="1" t="s">
        <v>84</v>
      </c>
      <c r="E197" s="1" t="s">
        <v>85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120</v>
      </c>
      <c r="M197" s="1">
        <v>117</v>
      </c>
      <c r="N197" s="1">
        <v>114</v>
      </c>
      <c r="O197" s="1">
        <v>117</v>
      </c>
      <c r="P197" s="1">
        <v>97</v>
      </c>
      <c r="Q197" s="1">
        <v>115</v>
      </c>
      <c r="R197" s="1">
        <v>114</v>
      </c>
      <c r="S197" s="1">
        <v>116</v>
      </c>
      <c r="T197" s="1">
        <v>116</v>
      </c>
      <c r="U197" s="1">
        <v>31</v>
      </c>
      <c r="V197" s="4">
        <f t="shared" si="9"/>
        <v>468</v>
      </c>
      <c r="W197" s="8">
        <f t="shared" si="10"/>
        <v>461</v>
      </c>
      <c r="X197" s="5" t="str">
        <f>Stat[[#This Row],[服装]]&amp;Stat[[#This Row],[名前]]&amp;Stat[[#This Row],[レアリティ]]</f>
        <v>ユニフォーム稲垣功ICONIC</v>
      </c>
      <c r="Y197" s="5" t="s">
        <v>322</v>
      </c>
      <c r="Z197" s="1" t="s">
        <v>183</v>
      </c>
    </row>
    <row r="198" spans="1:26" ht="15" x14ac:dyDescent="0.35">
      <c r="A198" s="1">
        <f t="shared" si="11"/>
        <v>197</v>
      </c>
      <c r="B198" s="1" t="s">
        <v>108</v>
      </c>
      <c r="C198" s="1" t="s">
        <v>86</v>
      </c>
      <c r="D198" s="1" t="s">
        <v>84</v>
      </c>
      <c r="E198" s="1" t="s">
        <v>87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115</v>
      </c>
      <c r="M198" s="1">
        <v>115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117</v>
      </c>
      <c r="T198" s="1">
        <v>116</v>
      </c>
      <c r="U198" s="1">
        <v>31</v>
      </c>
      <c r="V198" s="4">
        <f t="shared" si="9"/>
        <v>462</v>
      </c>
      <c r="W198" s="8">
        <f t="shared" si="10"/>
        <v>468</v>
      </c>
      <c r="X198" s="5" t="str">
        <f>Stat[[#This Row],[服装]]&amp;Stat[[#This Row],[名前]]&amp;Stat[[#This Row],[レアリティ]]</f>
        <v>ユニフォーム馬門英治ICONIC</v>
      </c>
      <c r="Y198" s="5" t="s">
        <v>323</v>
      </c>
      <c r="Z198" s="1" t="s">
        <v>183</v>
      </c>
    </row>
    <row r="199" spans="1:26" ht="15" x14ac:dyDescent="0.35">
      <c r="A199" s="1">
        <f t="shared" si="11"/>
        <v>198</v>
      </c>
      <c r="B199" s="1" t="s">
        <v>108</v>
      </c>
      <c r="C199" s="1" t="s">
        <v>88</v>
      </c>
      <c r="D199" s="1" t="s">
        <v>84</v>
      </c>
      <c r="E199" s="1" t="s">
        <v>85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119</v>
      </c>
      <c r="M199" s="1">
        <v>118</v>
      </c>
      <c r="N199" s="1">
        <v>115</v>
      </c>
      <c r="O199" s="1">
        <v>117</v>
      </c>
      <c r="P199" s="1">
        <v>97</v>
      </c>
      <c r="Q199" s="1">
        <v>116</v>
      </c>
      <c r="R199" s="1">
        <v>115</v>
      </c>
      <c r="S199" s="1">
        <v>116</v>
      </c>
      <c r="T199" s="1">
        <v>116</v>
      </c>
      <c r="U199" s="1">
        <v>31</v>
      </c>
      <c r="V199" s="4">
        <f t="shared" si="9"/>
        <v>469</v>
      </c>
      <c r="W199" s="8">
        <f t="shared" si="10"/>
        <v>463</v>
      </c>
      <c r="X199" s="5" t="str">
        <f>Stat[[#This Row],[服装]]&amp;Stat[[#This Row],[名前]]&amp;Stat[[#This Row],[レアリティ]]</f>
        <v>ユニフォーム百沢雄大ICONIC</v>
      </c>
      <c r="Y199" s="5" t="s">
        <v>324</v>
      </c>
      <c r="Z199" s="1" t="s">
        <v>183</v>
      </c>
    </row>
    <row r="200" spans="1:26" ht="15" x14ac:dyDescent="0.35">
      <c r="A200" s="1">
        <f t="shared" si="11"/>
        <v>199</v>
      </c>
      <c r="B200" s="1" t="s">
        <v>553</v>
      </c>
      <c r="C200" s="1" t="s">
        <v>88</v>
      </c>
      <c r="D200" s="1" t="s">
        <v>90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122</v>
      </c>
      <c r="M200" s="1">
        <v>121</v>
      </c>
      <c r="N200" s="1">
        <v>116</v>
      </c>
      <c r="O200" s="1">
        <v>118</v>
      </c>
      <c r="P200" s="1">
        <v>97</v>
      </c>
      <c r="Q200" s="1">
        <v>117</v>
      </c>
      <c r="R200" s="1">
        <v>116</v>
      </c>
      <c r="S200" s="1">
        <v>119</v>
      </c>
      <c r="T200" s="1">
        <v>117</v>
      </c>
      <c r="U200" s="1">
        <v>31</v>
      </c>
      <c r="V200" s="4">
        <f t="shared" si="9"/>
        <v>477</v>
      </c>
      <c r="W200" s="8">
        <f t="shared" si="10"/>
        <v>469</v>
      </c>
      <c r="X200" s="5" t="str">
        <f>Stat[[#This Row],[服装]]&amp;Stat[[#This Row],[名前]]&amp;Stat[[#This Row],[レアリティ]]</f>
        <v>職業体験百沢雄大ICONIC</v>
      </c>
      <c r="Y200" s="5" t="s">
        <v>324</v>
      </c>
      <c r="Z200" s="1" t="s">
        <v>1048</v>
      </c>
    </row>
    <row r="201" spans="1:26" ht="15" x14ac:dyDescent="0.35">
      <c r="A201" s="1">
        <f t="shared" si="11"/>
        <v>200</v>
      </c>
      <c r="B201" s="1" t="s">
        <v>108</v>
      </c>
      <c r="C201" s="1" t="s">
        <v>89</v>
      </c>
      <c r="D201" s="1" t="s">
        <v>90</v>
      </c>
      <c r="E201" s="1" t="s">
        <v>85</v>
      </c>
      <c r="F201" s="1" t="s">
        <v>91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122</v>
      </c>
      <c r="M201" s="1">
        <v>121</v>
      </c>
      <c r="N201" s="1">
        <v>114</v>
      </c>
      <c r="O201" s="1">
        <v>122</v>
      </c>
      <c r="P201" s="1">
        <v>101</v>
      </c>
      <c r="Q201" s="1">
        <v>114</v>
      </c>
      <c r="R201" s="1">
        <v>115</v>
      </c>
      <c r="S201" s="1">
        <v>118</v>
      </c>
      <c r="T201" s="1">
        <v>120</v>
      </c>
      <c r="U201" s="1">
        <v>41</v>
      </c>
      <c r="V201" s="4">
        <f t="shared" si="9"/>
        <v>479</v>
      </c>
      <c r="W201" s="8">
        <f t="shared" si="10"/>
        <v>467</v>
      </c>
      <c r="X201" s="5" t="str">
        <f>Stat[[#This Row],[服装]]&amp;Stat[[#This Row],[名前]]&amp;Stat[[#This Row],[レアリティ]]</f>
        <v>ユニフォーム照島游児ICONIC</v>
      </c>
      <c r="Y201" s="5" t="s">
        <v>325</v>
      </c>
      <c r="Z201" s="1" t="s">
        <v>183</v>
      </c>
    </row>
    <row r="202" spans="1:26" ht="15" x14ac:dyDescent="0.35">
      <c r="A202" s="1">
        <f t="shared" si="11"/>
        <v>201</v>
      </c>
      <c r="B202" s="1" t="s">
        <v>149</v>
      </c>
      <c r="C202" s="1" t="s">
        <v>89</v>
      </c>
      <c r="D202" s="1" t="s">
        <v>77</v>
      </c>
      <c r="E202" s="1" t="s">
        <v>78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125</v>
      </c>
      <c r="M202" s="1">
        <v>124</v>
      </c>
      <c r="N202" s="1">
        <v>115</v>
      </c>
      <c r="O202" s="1">
        <v>123</v>
      </c>
      <c r="P202" s="1">
        <v>101</v>
      </c>
      <c r="Q202" s="1">
        <v>115</v>
      </c>
      <c r="R202" s="1">
        <v>116</v>
      </c>
      <c r="S202" s="1">
        <v>121</v>
      </c>
      <c r="T202" s="1">
        <v>121</v>
      </c>
      <c r="U202" s="1">
        <v>41</v>
      </c>
      <c r="V202" s="4">
        <f t="shared" si="9"/>
        <v>487</v>
      </c>
      <c r="W202" s="8">
        <f t="shared" si="10"/>
        <v>473</v>
      </c>
      <c r="X202" s="5" t="str">
        <f>Stat[[#This Row],[服装]]&amp;Stat[[#This Row],[名前]]&amp;Stat[[#This Row],[レアリティ]]</f>
        <v>制服照島游児ICONIC</v>
      </c>
      <c r="Y202" s="5" t="s">
        <v>325</v>
      </c>
      <c r="Z202" s="1" t="s">
        <v>1045</v>
      </c>
    </row>
    <row r="203" spans="1:26" ht="15" x14ac:dyDescent="0.35">
      <c r="A203" s="1">
        <f>ROW()-1</f>
        <v>202</v>
      </c>
      <c r="B203" s="1" t="s">
        <v>597</v>
      </c>
      <c r="C203" s="1" t="s">
        <v>89</v>
      </c>
      <c r="D203" s="1" t="s">
        <v>598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128</v>
      </c>
      <c r="M203" s="1">
        <v>121</v>
      </c>
      <c r="N203" s="1">
        <v>115</v>
      </c>
      <c r="O203" s="1">
        <v>120</v>
      </c>
      <c r="P203" s="1">
        <v>101</v>
      </c>
      <c r="Q203" s="1">
        <v>116</v>
      </c>
      <c r="R203" s="1">
        <v>116</v>
      </c>
      <c r="S203" s="1">
        <v>123</v>
      </c>
      <c r="T203" s="1">
        <v>121</v>
      </c>
      <c r="U203" s="1">
        <v>41</v>
      </c>
      <c r="V203" s="4">
        <f>SUM(L203:O203)</f>
        <v>484</v>
      </c>
      <c r="W203" s="8">
        <f>SUM(Q203:T203)</f>
        <v>476</v>
      </c>
      <c r="X203" s="5" t="str">
        <f>Stat[[#This Row],[服装]]&amp;Stat[[#This Row],[名前]]&amp;Stat[[#This Row],[レアリティ]]</f>
        <v>雪遊び照島游児ICONIC</v>
      </c>
      <c r="Y203" s="5" t="s">
        <v>325</v>
      </c>
      <c r="Z203" s="1" t="s">
        <v>1048</v>
      </c>
    </row>
    <row r="204" spans="1:26" ht="15" x14ac:dyDescent="0.35">
      <c r="A204" s="1">
        <f>ROW()-1</f>
        <v>203</v>
      </c>
      <c r="B204" s="1" t="s">
        <v>735</v>
      </c>
      <c r="C204" s="1" t="s">
        <v>89</v>
      </c>
      <c r="D204" s="1" t="s">
        <v>90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78</v>
      </c>
      <c r="L204" s="1">
        <v>126</v>
      </c>
      <c r="M204" s="1">
        <v>127</v>
      </c>
      <c r="N204" s="1">
        <v>115</v>
      </c>
      <c r="O204" s="1">
        <v>125</v>
      </c>
      <c r="P204" s="1">
        <v>101</v>
      </c>
      <c r="Q204" s="1">
        <v>115</v>
      </c>
      <c r="R204" s="1">
        <v>118</v>
      </c>
      <c r="S204" s="1">
        <v>122</v>
      </c>
      <c r="T204" s="1">
        <v>122</v>
      </c>
      <c r="U204" s="1">
        <v>41</v>
      </c>
      <c r="V204" s="4">
        <f>SUM(L204:O204)</f>
        <v>493</v>
      </c>
      <c r="W204" s="8">
        <f>SUM(Q204:T204)</f>
        <v>477</v>
      </c>
      <c r="X204" s="5" t="str">
        <f>Stat[[#This Row],[服装]]&amp;Stat[[#This Row],[名前]]&amp;Stat[[#This Row],[レアリティ]]</f>
        <v>スパイ照島游児ICONIC</v>
      </c>
      <c r="Y204" s="5" t="s">
        <v>325</v>
      </c>
      <c r="Z204" s="1" t="s">
        <v>1043</v>
      </c>
    </row>
    <row r="205" spans="1:26" ht="15" x14ac:dyDescent="0.35">
      <c r="A205" s="1">
        <f>ROW()-1</f>
        <v>204</v>
      </c>
      <c r="B205" s="1" t="s">
        <v>929</v>
      </c>
      <c r="C205" s="1" t="s">
        <v>89</v>
      </c>
      <c r="D205" s="1" t="s">
        <v>77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128</v>
      </c>
      <c r="M205" s="1">
        <v>125</v>
      </c>
      <c r="N205" s="1">
        <v>115</v>
      </c>
      <c r="O205" s="1">
        <v>123</v>
      </c>
      <c r="P205" s="1">
        <v>101</v>
      </c>
      <c r="Q205" s="1">
        <v>117</v>
      </c>
      <c r="R205" s="1">
        <v>118</v>
      </c>
      <c r="S205" s="1">
        <v>123</v>
      </c>
      <c r="T205" s="1">
        <v>122</v>
      </c>
      <c r="U205" s="1">
        <v>41</v>
      </c>
      <c r="V205" s="4">
        <f>SUM(L205:O205)</f>
        <v>491</v>
      </c>
      <c r="W205" s="8">
        <f>SUM(Q205:T205)</f>
        <v>480</v>
      </c>
      <c r="X205" s="5" t="str">
        <f>Stat[[#This Row],[服装]]&amp;Stat[[#This Row],[名前]]&amp;Stat[[#This Row],[レアリティ]]</f>
        <v>妖照島游児ICONIC</v>
      </c>
      <c r="Y205" s="5" t="s">
        <v>325</v>
      </c>
      <c r="Z205" s="1" t="s">
        <v>1049</v>
      </c>
    </row>
    <row r="206" spans="1:26" ht="15" x14ac:dyDescent="0.35">
      <c r="A206" s="1">
        <f t="shared" si="11"/>
        <v>205</v>
      </c>
      <c r="B206" s="1" t="s">
        <v>108</v>
      </c>
      <c r="C206" s="1" t="s">
        <v>92</v>
      </c>
      <c r="D206" s="1" t="s">
        <v>90</v>
      </c>
      <c r="E206" s="1" t="s">
        <v>87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117</v>
      </c>
      <c r="M206" s="1">
        <v>115</v>
      </c>
      <c r="N206" s="1">
        <v>112</v>
      </c>
      <c r="O206" s="1">
        <v>120</v>
      </c>
      <c r="P206" s="1">
        <v>97</v>
      </c>
      <c r="Q206" s="1">
        <v>121</v>
      </c>
      <c r="R206" s="1">
        <v>115</v>
      </c>
      <c r="S206" s="1">
        <v>117</v>
      </c>
      <c r="T206" s="1">
        <v>117</v>
      </c>
      <c r="U206" s="1">
        <v>41</v>
      </c>
      <c r="V206" s="4">
        <f t="shared" si="9"/>
        <v>464</v>
      </c>
      <c r="W206" s="8">
        <f t="shared" si="10"/>
        <v>470</v>
      </c>
      <c r="X206" s="5" t="str">
        <f>Stat[[#This Row],[服装]]&amp;Stat[[#This Row],[名前]]&amp;Stat[[#This Row],[レアリティ]]</f>
        <v>ユニフォーム母畑和馬ICONIC</v>
      </c>
      <c r="Y206" s="5" t="s">
        <v>326</v>
      </c>
      <c r="Z206" s="1" t="s">
        <v>183</v>
      </c>
    </row>
    <row r="207" spans="1:26" ht="15" x14ac:dyDescent="0.35">
      <c r="A207" s="1">
        <f>ROW()-1</f>
        <v>206</v>
      </c>
      <c r="B207" s="1" t="s">
        <v>980</v>
      </c>
      <c r="C207" s="1" t="s">
        <v>92</v>
      </c>
      <c r="D207" s="1" t="s">
        <v>77</v>
      </c>
      <c r="E207" s="1" t="s">
        <v>82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120</v>
      </c>
      <c r="M207" s="1">
        <v>116</v>
      </c>
      <c r="N207" s="1">
        <v>113</v>
      </c>
      <c r="O207" s="1">
        <v>121</v>
      </c>
      <c r="P207" s="1">
        <v>97</v>
      </c>
      <c r="Q207" s="1">
        <v>124</v>
      </c>
      <c r="R207" s="1">
        <v>116</v>
      </c>
      <c r="S207" s="1">
        <v>120</v>
      </c>
      <c r="T207" s="1">
        <v>118</v>
      </c>
      <c r="U207" s="1">
        <v>41</v>
      </c>
      <c r="V207" s="4">
        <f>SUM(L207:O207)</f>
        <v>470</v>
      </c>
      <c r="W207" s="8">
        <f>SUM(Q207:T207)</f>
        <v>478</v>
      </c>
      <c r="X207" s="5" t="str">
        <f>Stat[[#This Row],[服装]]&amp;Stat[[#This Row],[名前]]&amp;Stat[[#This Row],[レアリティ]]</f>
        <v>アート2母畑和馬ICONIC</v>
      </c>
      <c r="Y207" s="5" t="s">
        <v>326</v>
      </c>
      <c r="Z207" s="1" t="s">
        <v>1045</v>
      </c>
    </row>
    <row r="208" spans="1:26" ht="13.95" customHeight="1" x14ac:dyDescent="0.35">
      <c r="A208" s="1">
        <f t="shared" si="11"/>
        <v>207</v>
      </c>
      <c r="B208" s="1" t="s">
        <v>108</v>
      </c>
      <c r="C208" s="1" t="s">
        <v>93</v>
      </c>
      <c r="D208" s="1" t="s">
        <v>84</v>
      </c>
      <c r="E208" s="1" t="s">
        <v>97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74</v>
      </c>
      <c r="L208" s="1">
        <v>115</v>
      </c>
      <c r="M208" s="1">
        <v>114</v>
      </c>
      <c r="N208" s="1">
        <v>120</v>
      </c>
      <c r="O208" s="1">
        <v>120</v>
      </c>
      <c r="P208" s="1">
        <v>97</v>
      </c>
      <c r="Q208" s="1">
        <v>117</v>
      </c>
      <c r="R208" s="1">
        <v>114</v>
      </c>
      <c r="S208" s="1">
        <v>116</v>
      </c>
      <c r="T208" s="1">
        <v>117</v>
      </c>
      <c r="U208" s="1">
        <v>41</v>
      </c>
      <c r="V208" s="4">
        <f t="shared" si="9"/>
        <v>469</v>
      </c>
      <c r="W208" s="8">
        <f t="shared" si="10"/>
        <v>464</v>
      </c>
      <c r="X208" s="5" t="str">
        <f>Stat[[#This Row],[服装]]&amp;Stat[[#This Row],[名前]]&amp;Stat[[#This Row],[レアリティ]]</f>
        <v>ユニフォーム二岐丈晴ICONIC</v>
      </c>
      <c r="Y208" s="5" t="s">
        <v>327</v>
      </c>
      <c r="Z208" s="1" t="s">
        <v>183</v>
      </c>
    </row>
    <row r="209" spans="1:26" ht="15" x14ac:dyDescent="0.35">
      <c r="A209" s="1">
        <f t="shared" si="11"/>
        <v>208</v>
      </c>
      <c r="B209" s="1" t="s">
        <v>149</v>
      </c>
      <c r="C209" s="1" t="s">
        <v>93</v>
      </c>
      <c r="D209" s="1" t="s">
        <v>90</v>
      </c>
      <c r="E209" s="1" t="s">
        <v>74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117</v>
      </c>
      <c r="N209" s="1">
        <v>123</v>
      </c>
      <c r="O209" s="1">
        <v>123</v>
      </c>
      <c r="P209" s="1">
        <v>97</v>
      </c>
      <c r="Q209" s="1">
        <v>118</v>
      </c>
      <c r="R209" s="1">
        <v>115</v>
      </c>
      <c r="S209" s="1">
        <v>117</v>
      </c>
      <c r="T209" s="1">
        <v>118</v>
      </c>
      <c r="U209" s="1">
        <v>41</v>
      </c>
      <c r="V209" s="4">
        <f t="shared" si="9"/>
        <v>479</v>
      </c>
      <c r="W209" s="8">
        <f t="shared" si="10"/>
        <v>468</v>
      </c>
      <c r="X209" s="5" t="str">
        <f>Stat[[#This Row],[服装]]&amp;Stat[[#This Row],[名前]]&amp;Stat[[#This Row],[レアリティ]]</f>
        <v>制服二岐丈晴ICONIC</v>
      </c>
      <c r="Y209" s="5" t="s">
        <v>327</v>
      </c>
      <c r="Z209" s="1" t="s">
        <v>1046</v>
      </c>
    </row>
    <row r="210" spans="1:26" ht="15" x14ac:dyDescent="0.35">
      <c r="A210" s="1">
        <f t="shared" si="11"/>
        <v>209</v>
      </c>
      <c r="B210" s="1" t="s">
        <v>108</v>
      </c>
      <c r="C210" s="1" t="s">
        <v>99</v>
      </c>
      <c r="D210" s="1" t="s">
        <v>84</v>
      </c>
      <c r="E210" s="1" t="s">
        <v>85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120</v>
      </c>
      <c r="M210" s="1">
        <v>119</v>
      </c>
      <c r="N210" s="1">
        <v>113</v>
      </c>
      <c r="O210" s="1">
        <v>118</v>
      </c>
      <c r="P210" s="1">
        <v>97</v>
      </c>
      <c r="Q210" s="1">
        <v>115</v>
      </c>
      <c r="R210" s="1">
        <v>115</v>
      </c>
      <c r="S210" s="1">
        <v>116</v>
      </c>
      <c r="T210" s="1">
        <v>116</v>
      </c>
      <c r="U210" s="1">
        <v>41</v>
      </c>
      <c r="V210" s="4">
        <f t="shared" si="9"/>
        <v>470</v>
      </c>
      <c r="W210" s="8">
        <f t="shared" si="10"/>
        <v>462</v>
      </c>
      <c r="X210" s="5" t="str">
        <f>Stat[[#This Row],[服装]]&amp;Stat[[#This Row],[名前]]&amp;Stat[[#This Row],[レアリティ]]</f>
        <v>ユニフォーム沼尻凛太郎ICONIC</v>
      </c>
      <c r="Y210" s="5" t="s">
        <v>328</v>
      </c>
      <c r="Z210" s="1" t="s">
        <v>183</v>
      </c>
    </row>
    <row r="211" spans="1:26" ht="15" x14ac:dyDescent="0.35">
      <c r="A211" s="1">
        <f t="shared" ref="A211:A296" si="13">ROW()-1</f>
        <v>210</v>
      </c>
      <c r="B211" s="1" t="s">
        <v>108</v>
      </c>
      <c r="C211" s="1" t="s">
        <v>94</v>
      </c>
      <c r="D211" s="1" t="s">
        <v>90</v>
      </c>
      <c r="E211" s="1" t="s">
        <v>87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116</v>
      </c>
      <c r="M211" s="1">
        <v>115</v>
      </c>
      <c r="N211" s="1">
        <v>113</v>
      </c>
      <c r="O211" s="1">
        <v>117</v>
      </c>
      <c r="P211" s="1">
        <v>97</v>
      </c>
      <c r="Q211" s="1">
        <v>121</v>
      </c>
      <c r="R211" s="1">
        <v>115</v>
      </c>
      <c r="S211" s="1">
        <v>116</v>
      </c>
      <c r="T211" s="1">
        <v>117</v>
      </c>
      <c r="U211" s="1">
        <v>41</v>
      </c>
      <c r="V211" s="4">
        <f t="shared" si="9"/>
        <v>461</v>
      </c>
      <c r="W211" s="8">
        <f t="shared" si="10"/>
        <v>469</v>
      </c>
      <c r="X211" s="5" t="str">
        <f>Stat[[#This Row],[服装]]&amp;Stat[[#This Row],[名前]]&amp;Stat[[#This Row],[レアリティ]]</f>
        <v>ユニフォーム飯坂信義ICONIC</v>
      </c>
      <c r="Y211" s="5" t="s">
        <v>329</v>
      </c>
      <c r="Z211" s="1" t="s">
        <v>183</v>
      </c>
    </row>
    <row r="212" spans="1:26" ht="15" x14ac:dyDescent="0.35">
      <c r="A212" s="1">
        <f t="shared" si="13"/>
        <v>211</v>
      </c>
      <c r="B212" s="1" t="s">
        <v>108</v>
      </c>
      <c r="C212" s="1" t="s">
        <v>95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118</v>
      </c>
      <c r="M212" s="1">
        <v>118</v>
      </c>
      <c r="N212" s="1">
        <v>113</v>
      </c>
      <c r="O212" s="1">
        <v>120</v>
      </c>
      <c r="P212" s="1">
        <v>97</v>
      </c>
      <c r="Q212" s="1">
        <v>115</v>
      </c>
      <c r="R212" s="1">
        <v>115</v>
      </c>
      <c r="S212" s="1">
        <v>120</v>
      </c>
      <c r="T212" s="1">
        <v>120</v>
      </c>
      <c r="U212" s="1">
        <v>41</v>
      </c>
      <c r="V212" s="4">
        <f t="shared" si="9"/>
        <v>469</v>
      </c>
      <c r="W212" s="8">
        <f t="shared" si="10"/>
        <v>470</v>
      </c>
      <c r="X212" s="5" t="str">
        <f>Stat[[#This Row],[服装]]&amp;Stat[[#This Row],[名前]]&amp;Stat[[#This Row],[レアリティ]]</f>
        <v>ユニフォーム東山勝道ICONIC</v>
      </c>
      <c r="Y212" s="5" t="s">
        <v>330</v>
      </c>
      <c r="Z212" s="1" t="s">
        <v>183</v>
      </c>
    </row>
    <row r="213" spans="1:26" ht="15" x14ac:dyDescent="0.35">
      <c r="A213" s="1">
        <f t="shared" si="13"/>
        <v>212</v>
      </c>
      <c r="B213" s="1" t="s">
        <v>108</v>
      </c>
      <c r="C213" s="1" t="s">
        <v>96</v>
      </c>
      <c r="D213" s="1" t="s">
        <v>90</v>
      </c>
      <c r="E213" s="1" t="s">
        <v>98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112</v>
      </c>
      <c r="M213" s="1">
        <v>110</v>
      </c>
      <c r="N213" s="1">
        <v>114</v>
      </c>
      <c r="O213" s="1">
        <v>120</v>
      </c>
      <c r="P213" s="1">
        <v>101</v>
      </c>
      <c r="Q213" s="1">
        <v>110</v>
      </c>
      <c r="R213" s="1">
        <v>120</v>
      </c>
      <c r="S213" s="1">
        <v>119</v>
      </c>
      <c r="T213" s="1">
        <v>120</v>
      </c>
      <c r="U213" s="1">
        <v>41</v>
      </c>
      <c r="V213" s="4">
        <f t="shared" si="9"/>
        <v>456</v>
      </c>
      <c r="W213" s="8">
        <f t="shared" si="10"/>
        <v>469</v>
      </c>
      <c r="X213" s="5" t="str">
        <f>Stat[[#This Row],[服装]]&amp;Stat[[#This Row],[名前]]&amp;Stat[[#This Row],[レアリティ]]</f>
        <v>ユニフォーム土湯新ICONIC</v>
      </c>
      <c r="Y213" s="5" t="s">
        <v>331</v>
      </c>
      <c r="Z213" s="1" t="s">
        <v>183</v>
      </c>
    </row>
    <row r="214" spans="1:26" ht="15" x14ac:dyDescent="0.35">
      <c r="A214" s="1">
        <f t="shared" si="13"/>
        <v>213</v>
      </c>
      <c r="B214" s="1" t="s">
        <v>108</v>
      </c>
      <c r="C214" s="1" t="s">
        <v>100</v>
      </c>
      <c r="D214" s="1" t="s">
        <v>77</v>
      </c>
      <c r="E214" s="1" t="s">
        <v>78</v>
      </c>
      <c r="F214" s="1" t="s">
        <v>130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123</v>
      </c>
      <c r="M214" s="1">
        <v>121</v>
      </c>
      <c r="N214" s="1">
        <v>113</v>
      </c>
      <c r="O214" s="1">
        <v>121</v>
      </c>
      <c r="P214" s="1">
        <v>97</v>
      </c>
      <c r="Q214" s="1">
        <v>115</v>
      </c>
      <c r="R214" s="1">
        <v>115</v>
      </c>
      <c r="S214" s="1">
        <v>120</v>
      </c>
      <c r="T214" s="1">
        <v>121</v>
      </c>
      <c r="U214" s="1">
        <v>41</v>
      </c>
      <c r="V214" s="4">
        <f t="shared" si="9"/>
        <v>478</v>
      </c>
      <c r="W214" s="8">
        <f t="shared" si="10"/>
        <v>471</v>
      </c>
      <c r="X214" s="5" t="str">
        <f>Stat[[#This Row],[服装]]&amp;Stat[[#This Row],[名前]]&amp;Stat[[#This Row],[レアリティ]]</f>
        <v>ユニフォーム中島猛ICONIC</v>
      </c>
      <c r="Y214" s="5" t="s">
        <v>332</v>
      </c>
      <c r="Z214" s="1" t="s">
        <v>183</v>
      </c>
    </row>
    <row r="215" spans="1:26" ht="15" x14ac:dyDescent="0.35">
      <c r="A215" s="1">
        <f>ROW()-1</f>
        <v>214</v>
      </c>
      <c r="B215" s="1" t="s">
        <v>735</v>
      </c>
      <c r="C215" s="1" t="s">
        <v>100</v>
      </c>
      <c r="D215" s="1" t="s">
        <v>73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126</v>
      </c>
      <c r="M215" s="1">
        <v>124</v>
      </c>
      <c r="N215" s="1">
        <v>114</v>
      </c>
      <c r="O215" s="1">
        <v>122</v>
      </c>
      <c r="P215" s="1">
        <v>97</v>
      </c>
      <c r="Q215" s="1">
        <v>116</v>
      </c>
      <c r="R215" s="1">
        <v>116</v>
      </c>
      <c r="S215" s="1">
        <v>123</v>
      </c>
      <c r="T215" s="1">
        <v>122</v>
      </c>
      <c r="U215" s="1">
        <v>41</v>
      </c>
      <c r="V215" s="4">
        <f>SUM(L215:O215)</f>
        <v>486</v>
      </c>
      <c r="W215" s="8">
        <f>SUM(Q215:T215)</f>
        <v>477</v>
      </c>
      <c r="X215" s="5" t="str">
        <f>Stat[[#This Row],[服装]]&amp;Stat[[#This Row],[名前]]&amp;Stat[[#This Row],[レアリティ]]</f>
        <v>スパイ中島猛ICONIC</v>
      </c>
      <c r="Y215" s="5" t="s">
        <v>332</v>
      </c>
      <c r="Z215" s="1" t="s">
        <v>1049</v>
      </c>
    </row>
    <row r="216" spans="1:26" ht="15" x14ac:dyDescent="0.35">
      <c r="A216" s="1">
        <f t="shared" si="13"/>
        <v>215</v>
      </c>
      <c r="B216" s="1" t="s">
        <v>108</v>
      </c>
      <c r="C216" s="1" t="s">
        <v>101</v>
      </c>
      <c r="D216" s="1" t="s">
        <v>90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80</v>
      </c>
      <c r="L216" s="1">
        <v>119</v>
      </c>
      <c r="M216" s="1">
        <v>116</v>
      </c>
      <c r="N216" s="1">
        <v>113</v>
      </c>
      <c r="O216" s="1">
        <v>117</v>
      </c>
      <c r="P216" s="1">
        <v>97</v>
      </c>
      <c r="Q216" s="1">
        <v>113</v>
      </c>
      <c r="R216" s="1">
        <v>115</v>
      </c>
      <c r="S216" s="1">
        <v>115</v>
      </c>
      <c r="T216" s="1">
        <v>116</v>
      </c>
      <c r="U216" s="1">
        <v>31</v>
      </c>
      <c r="V216" s="4">
        <f t="shared" si="9"/>
        <v>465</v>
      </c>
      <c r="W216" s="8">
        <f t="shared" si="10"/>
        <v>459</v>
      </c>
      <c r="X216" s="5" t="str">
        <f>Stat[[#This Row],[服装]]&amp;Stat[[#This Row],[名前]]&amp;Stat[[#This Row],[レアリティ]]</f>
        <v>ユニフォーム白石優希ICONIC</v>
      </c>
      <c r="Y216" s="5" t="s">
        <v>333</v>
      </c>
      <c r="Z216" s="1" t="s">
        <v>183</v>
      </c>
    </row>
    <row r="217" spans="1:26" ht="15" x14ac:dyDescent="0.35">
      <c r="A217" s="1">
        <f t="shared" si="13"/>
        <v>216</v>
      </c>
      <c r="B217" s="1" t="s">
        <v>108</v>
      </c>
      <c r="C217" s="1" t="s">
        <v>102</v>
      </c>
      <c r="D217" s="1" t="s">
        <v>77</v>
      </c>
      <c r="E217" s="1" t="s">
        <v>74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119</v>
      </c>
      <c r="M217" s="1">
        <v>121</v>
      </c>
      <c r="N217" s="1">
        <v>122</v>
      </c>
      <c r="O217" s="1">
        <v>121</v>
      </c>
      <c r="P217" s="1">
        <v>97</v>
      </c>
      <c r="Q217" s="1">
        <v>119</v>
      </c>
      <c r="R217" s="1">
        <v>119</v>
      </c>
      <c r="S217" s="1">
        <v>118</v>
      </c>
      <c r="T217" s="1">
        <v>118</v>
      </c>
      <c r="U217" s="1">
        <v>41</v>
      </c>
      <c r="V217" s="4">
        <f t="shared" si="9"/>
        <v>483</v>
      </c>
      <c r="W217" s="8">
        <f t="shared" si="10"/>
        <v>474</v>
      </c>
      <c r="X217" s="5" t="str">
        <f>Stat[[#This Row],[服装]]&amp;Stat[[#This Row],[名前]]&amp;Stat[[#This Row],[レアリティ]]</f>
        <v>ユニフォーム花山一雅ICONIC</v>
      </c>
      <c r="Y217" s="5" t="s">
        <v>334</v>
      </c>
      <c r="Z217" s="1" t="s">
        <v>183</v>
      </c>
    </row>
    <row r="218" spans="1:26" ht="15" x14ac:dyDescent="0.35">
      <c r="A218" s="1">
        <f t="shared" si="13"/>
        <v>217</v>
      </c>
      <c r="B218" s="1" t="s">
        <v>108</v>
      </c>
      <c r="C218" s="1" t="s">
        <v>103</v>
      </c>
      <c r="D218" s="1" t="s">
        <v>77</v>
      </c>
      <c r="E218" s="1" t="s">
        <v>82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80</v>
      </c>
      <c r="L218" s="1">
        <v>114</v>
      </c>
      <c r="M218" s="1">
        <v>114</v>
      </c>
      <c r="N218" s="1">
        <v>113</v>
      </c>
      <c r="O218" s="1">
        <v>117</v>
      </c>
      <c r="P218" s="1">
        <v>97</v>
      </c>
      <c r="Q218" s="1">
        <v>121</v>
      </c>
      <c r="R218" s="1">
        <v>115</v>
      </c>
      <c r="S218" s="1">
        <v>116</v>
      </c>
      <c r="T218" s="1">
        <v>117</v>
      </c>
      <c r="U218" s="1">
        <v>31</v>
      </c>
      <c r="V218" s="4">
        <f t="shared" si="9"/>
        <v>458</v>
      </c>
      <c r="W218" s="8">
        <f t="shared" si="10"/>
        <v>469</v>
      </c>
      <c r="X218" s="5" t="str">
        <f>Stat[[#This Row],[服装]]&amp;Stat[[#This Row],[名前]]&amp;Stat[[#This Row],[レアリティ]]</f>
        <v>ユニフォーム鳴子哲平ICONIC</v>
      </c>
      <c r="Y218" s="5" t="s">
        <v>335</v>
      </c>
      <c r="Z218" s="1" t="s">
        <v>183</v>
      </c>
    </row>
    <row r="219" spans="1:26" ht="15" x14ac:dyDescent="0.35">
      <c r="A219" s="1">
        <f t="shared" si="13"/>
        <v>218</v>
      </c>
      <c r="B219" s="1" t="s">
        <v>108</v>
      </c>
      <c r="C219" s="1" t="s">
        <v>104</v>
      </c>
      <c r="D219" s="1" t="s">
        <v>77</v>
      </c>
      <c r="E219" s="1" t="s">
        <v>80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121</v>
      </c>
      <c r="S219" s="1">
        <v>119</v>
      </c>
      <c r="T219" s="1">
        <v>120</v>
      </c>
      <c r="U219" s="1">
        <v>41</v>
      </c>
      <c r="V219" s="4">
        <f t="shared" si="9"/>
        <v>456</v>
      </c>
      <c r="W219" s="8">
        <f t="shared" si="10"/>
        <v>470</v>
      </c>
      <c r="X219" s="5" t="str">
        <f>Stat[[#This Row],[服装]]&amp;Stat[[#This Row],[名前]]&amp;Stat[[#This Row],[レアリティ]]</f>
        <v>ユニフォーム秋保和光ICONIC</v>
      </c>
      <c r="Y219" s="5" t="s">
        <v>336</v>
      </c>
      <c r="Z219" s="1" t="s">
        <v>183</v>
      </c>
    </row>
    <row r="220" spans="1:26" ht="15" x14ac:dyDescent="0.35">
      <c r="A220" s="1">
        <f t="shared" si="13"/>
        <v>219</v>
      </c>
      <c r="B220" s="1" t="s">
        <v>108</v>
      </c>
      <c r="C220" s="1" t="s">
        <v>105</v>
      </c>
      <c r="D220" s="1" t="s">
        <v>77</v>
      </c>
      <c r="E220" s="1" t="s">
        <v>82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114</v>
      </c>
      <c r="M220" s="1">
        <v>115</v>
      </c>
      <c r="N220" s="1">
        <v>113</v>
      </c>
      <c r="O220" s="1">
        <v>118</v>
      </c>
      <c r="P220" s="1">
        <v>97</v>
      </c>
      <c r="Q220" s="1">
        <v>121</v>
      </c>
      <c r="R220" s="1">
        <v>117</v>
      </c>
      <c r="S220" s="1">
        <v>116</v>
      </c>
      <c r="T220" s="1">
        <v>117</v>
      </c>
      <c r="U220" s="1">
        <v>31</v>
      </c>
      <c r="V220" s="4">
        <f t="shared" si="9"/>
        <v>460</v>
      </c>
      <c r="W220" s="8">
        <f t="shared" si="10"/>
        <v>471</v>
      </c>
      <c r="X220" s="5" t="str">
        <f>Stat[[#This Row],[服装]]&amp;Stat[[#This Row],[名前]]&amp;Stat[[#This Row],[レアリティ]]</f>
        <v>ユニフォーム松島剛ICONIC</v>
      </c>
      <c r="Y220" s="5" t="s">
        <v>338</v>
      </c>
      <c r="Z220" s="1" t="s">
        <v>183</v>
      </c>
    </row>
    <row r="221" spans="1:26" ht="15" x14ac:dyDescent="0.35">
      <c r="A221" s="1">
        <f>ROW()-1</f>
        <v>220</v>
      </c>
      <c r="B221" s="1" t="s">
        <v>929</v>
      </c>
      <c r="C221" s="1" t="s">
        <v>105</v>
      </c>
      <c r="D221" s="1" t="s">
        <v>73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117</v>
      </c>
      <c r="M221" s="1">
        <v>116</v>
      </c>
      <c r="N221" s="1">
        <v>114</v>
      </c>
      <c r="O221" s="1">
        <v>119</v>
      </c>
      <c r="P221" s="1">
        <v>97</v>
      </c>
      <c r="Q221" s="1">
        <v>124</v>
      </c>
      <c r="R221" s="1">
        <v>118</v>
      </c>
      <c r="S221" s="1">
        <v>119</v>
      </c>
      <c r="T221" s="1">
        <v>118</v>
      </c>
      <c r="U221" s="1">
        <v>31</v>
      </c>
      <c r="V221" s="4">
        <f>SUM(L221:O221)</f>
        <v>466</v>
      </c>
      <c r="W221" s="8">
        <f>SUM(Q221:T221)</f>
        <v>479</v>
      </c>
      <c r="X221" s="5" t="str">
        <f>Stat[[#This Row],[服装]]&amp;Stat[[#This Row],[名前]]&amp;Stat[[#This Row],[レアリティ]]</f>
        <v>妖松島剛ICONIC</v>
      </c>
      <c r="Y221" s="5" t="s">
        <v>338</v>
      </c>
      <c r="Z221" s="1" t="s">
        <v>1046</v>
      </c>
    </row>
    <row r="222" spans="1:26" ht="15" x14ac:dyDescent="0.35">
      <c r="A222" s="1">
        <f t="shared" si="13"/>
        <v>221</v>
      </c>
      <c r="B222" s="1" t="s">
        <v>108</v>
      </c>
      <c r="C222" s="1" t="s">
        <v>106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121</v>
      </c>
      <c r="M222" s="1">
        <v>118</v>
      </c>
      <c r="N222" s="1">
        <v>114</v>
      </c>
      <c r="O222" s="1">
        <v>120</v>
      </c>
      <c r="P222" s="1">
        <v>101</v>
      </c>
      <c r="Q222" s="1">
        <v>116</v>
      </c>
      <c r="R222" s="1">
        <v>116</v>
      </c>
      <c r="S222" s="1">
        <v>118</v>
      </c>
      <c r="T222" s="1">
        <v>118</v>
      </c>
      <c r="U222" s="1">
        <v>36</v>
      </c>
      <c r="V222" s="4">
        <f t="shared" si="9"/>
        <v>473</v>
      </c>
      <c r="W222" s="8">
        <f t="shared" si="10"/>
        <v>468</v>
      </c>
      <c r="X222" s="5" t="str">
        <f>Stat[[#This Row],[服装]]&amp;Stat[[#This Row],[名前]]&amp;Stat[[#This Row],[レアリティ]]</f>
        <v>ユニフォーム川渡瞬己ICONIC</v>
      </c>
      <c r="Y222" s="5" t="s">
        <v>337</v>
      </c>
      <c r="Z222" s="1" t="s">
        <v>183</v>
      </c>
    </row>
    <row r="223" spans="1:26" ht="15" x14ac:dyDescent="0.35">
      <c r="A223" s="1">
        <f>ROW()-1</f>
        <v>222</v>
      </c>
      <c r="B223" s="1" t="s">
        <v>987</v>
      </c>
      <c r="C223" s="1" t="s">
        <v>106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125</v>
      </c>
      <c r="M223" s="1">
        <v>121</v>
      </c>
      <c r="N223" s="1">
        <v>115</v>
      </c>
      <c r="O223" s="1">
        <v>121</v>
      </c>
      <c r="P223" s="1">
        <v>101</v>
      </c>
      <c r="Q223" s="1">
        <v>118</v>
      </c>
      <c r="R223" s="1">
        <v>118</v>
      </c>
      <c r="S223" s="1">
        <v>121</v>
      </c>
      <c r="T223" s="1">
        <v>120</v>
      </c>
      <c r="U223" s="1">
        <v>36</v>
      </c>
      <c r="V223" s="4">
        <f>SUM(L223:O223)</f>
        <v>482</v>
      </c>
      <c r="W223" s="8">
        <f>SUM(Q223:T223)</f>
        <v>477</v>
      </c>
      <c r="X223" s="5" t="str">
        <f>Stat[[#This Row],[服装]]&amp;Stat[[#This Row],[名前]]&amp;Stat[[#This Row],[レアリティ]]</f>
        <v>サバゲ2川渡瞬己ICONIC</v>
      </c>
      <c r="Y223" s="5" t="s">
        <v>337</v>
      </c>
      <c r="Z223" s="1" t="s">
        <v>1049</v>
      </c>
    </row>
    <row r="224" spans="1:26" ht="15" x14ac:dyDescent="0.35">
      <c r="A224" s="1">
        <f t="shared" si="13"/>
        <v>223</v>
      </c>
      <c r="B224" s="1" t="s">
        <v>108</v>
      </c>
      <c r="C224" s="1" t="s">
        <v>109</v>
      </c>
      <c r="D224" s="1" t="s">
        <v>73</v>
      </c>
      <c r="E224" s="1" t="s">
        <v>78</v>
      </c>
      <c r="F224" s="1" t="s">
        <v>118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82</v>
      </c>
      <c r="L224" s="1">
        <v>130</v>
      </c>
      <c r="M224" s="1">
        <v>130</v>
      </c>
      <c r="N224" s="1">
        <v>114</v>
      </c>
      <c r="O224" s="1">
        <v>123</v>
      </c>
      <c r="P224" s="1">
        <v>101</v>
      </c>
      <c r="Q224" s="1">
        <v>116</v>
      </c>
      <c r="R224" s="1">
        <v>116</v>
      </c>
      <c r="S224" s="1">
        <v>120</v>
      </c>
      <c r="T224" s="1">
        <v>120</v>
      </c>
      <c r="U224" s="1">
        <v>41</v>
      </c>
      <c r="V224" s="4">
        <f t="shared" si="9"/>
        <v>497</v>
      </c>
      <c r="W224" s="8">
        <f t="shared" si="10"/>
        <v>472</v>
      </c>
      <c r="X224" s="5" t="str">
        <f>Stat[[#This Row],[服装]]&amp;Stat[[#This Row],[名前]]&amp;Stat[[#This Row],[レアリティ]]</f>
        <v>ユニフォーム牛島若利ICONIC</v>
      </c>
      <c r="Y224" s="5" t="s">
        <v>339</v>
      </c>
      <c r="Z224" s="1" t="s">
        <v>183</v>
      </c>
    </row>
    <row r="225" spans="1:26" ht="15" x14ac:dyDescent="0.35">
      <c r="A225" s="1">
        <f t="shared" si="13"/>
        <v>224</v>
      </c>
      <c r="B225" s="1" t="s">
        <v>116</v>
      </c>
      <c r="C225" s="1" t="s">
        <v>109</v>
      </c>
      <c r="D225" s="1" t="s">
        <v>90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83</v>
      </c>
      <c r="L225" s="1">
        <v>133</v>
      </c>
      <c r="M225" s="1">
        <v>133</v>
      </c>
      <c r="N225" s="1">
        <v>115</v>
      </c>
      <c r="O225" s="1">
        <v>124</v>
      </c>
      <c r="P225" s="1">
        <v>101</v>
      </c>
      <c r="Q225" s="1">
        <v>117</v>
      </c>
      <c r="R225" s="1">
        <v>117</v>
      </c>
      <c r="S225" s="1">
        <v>123</v>
      </c>
      <c r="T225" s="1">
        <v>121</v>
      </c>
      <c r="U225" s="1">
        <v>41</v>
      </c>
      <c r="V225" s="4">
        <f t="shared" si="9"/>
        <v>505</v>
      </c>
      <c r="W225" s="8">
        <f t="shared" si="10"/>
        <v>478</v>
      </c>
      <c r="X225" s="5" t="str">
        <f>Stat[[#This Row],[服装]]&amp;Stat[[#This Row],[名前]]&amp;Stat[[#This Row],[レアリティ]]</f>
        <v>水着牛島若利ICONIC</v>
      </c>
      <c r="Y225" s="5" t="s">
        <v>339</v>
      </c>
      <c r="Z225" s="1" t="s">
        <v>1042</v>
      </c>
    </row>
    <row r="226" spans="1:26" ht="15" x14ac:dyDescent="0.35">
      <c r="A226" s="1">
        <f>ROW()-1</f>
        <v>225</v>
      </c>
      <c r="B226" s="1" t="s">
        <v>591</v>
      </c>
      <c r="C226" s="1" t="s">
        <v>109</v>
      </c>
      <c r="D226" s="1" t="s">
        <v>77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136</v>
      </c>
      <c r="M226" s="1">
        <v>135</v>
      </c>
      <c r="N226" s="1">
        <v>115</v>
      </c>
      <c r="O226" s="1">
        <v>125</v>
      </c>
      <c r="P226" s="1">
        <v>101</v>
      </c>
      <c r="Q226" s="1">
        <v>115</v>
      </c>
      <c r="R226" s="1">
        <v>115</v>
      </c>
      <c r="S226" s="1">
        <v>122</v>
      </c>
      <c r="T226" s="1">
        <v>120</v>
      </c>
      <c r="U226" s="1">
        <v>41</v>
      </c>
      <c r="V226" s="4">
        <f t="shared" si="9"/>
        <v>511</v>
      </c>
      <c r="W226" s="8">
        <f t="shared" si="10"/>
        <v>472</v>
      </c>
      <c r="X226" s="5" t="str">
        <f>Stat[[#This Row],[服装]]&amp;Stat[[#This Row],[名前]]&amp;Stat[[#This Row],[レアリティ]]</f>
        <v>新年牛島若利ICONIC</v>
      </c>
      <c r="Y226" s="5" t="s">
        <v>339</v>
      </c>
      <c r="Z226" s="1" t="s">
        <v>1043</v>
      </c>
    </row>
    <row r="227" spans="1:26" ht="15" x14ac:dyDescent="0.35">
      <c r="A227" s="1">
        <f>ROW()-1</f>
        <v>226</v>
      </c>
      <c r="B227" s="1" t="s">
        <v>149</v>
      </c>
      <c r="C227" s="1" t="s">
        <v>109</v>
      </c>
      <c r="D227" s="1" t="s">
        <v>73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84</v>
      </c>
      <c r="L227" s="1">
        <v>135</v>
      </c>
      <c r="M227" s="1">
        <v>136</v>
      </c>
      <c r="N227" s="1">
        <v>115</v>
      </c>
      <c r="O227" s="1">
        <v>126</v>
      </c>
      <c r="P227" s="1">
        <v>101</v>
      </c>
      <c r="Q227" s="1">
        <v>117</v>
      </c>
      <c r="R227" s="1">
        <v>118</v>
      </c>
      <c r="S227" s="1">
        <v>124</v>
      </c>
      <c r="T227" s="1">
        <v>122</v>
      </c>
      <c r="U227" s="1">
        <v>41</v>
      </c>
      <c r="V227" s="4">
        <f>SUM(L227:O227)</f>
        <v>512</v>
      </c>
      <c r="W227" s="8">
        <f>SUM(Q227:T227)</f>
        <v>481</v>
      </c>
      <c r="X227" s="5" t="str">
        <f>Stat[[#This Row],[服装]]&amp;Stat[[#This Row],[名前]]&amp;Stat[[#This Row],[レアリティ]]</f>
        <v>制服牛島若利ICONIC</v>
      </c>
      <c r="Y227" s="5" t="s">
        <v>339</v>
      </c>
      <c r="Z227" s="1" t="s">
        <v>1043</v>
      </c>
    </row>
    <row r="228" spans="1:26" ht="15" x14ac:dyDescent="0.35">
      <c r="A228" s="1">
        <f>ROW()-1</f>
        <v>227</v>
      </c>
      <c r="B228" s="1" t="s">
        <v>780</v>
      </c>
      <c r="C228" s="1" t="s">
        <v>109</v>
      </c>
      <c r="D228" s="1" t="s">
        <v>90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136</v>
      </c>
      <c r="M228" s="1">
        <v>134</v>
      </c>
      <c r="N228" s="1">
        <v>116</v>
      </c>
      <c r="O228" s="1">
        <v>125</v>
      </c>
      <c r="P228" s="1">
        <v>101</v>
      </c>
      <c r="Q228" s="1">
        <v>119</v>
      </c>
      <c r="R228" s="1">
        <v>117</v>
      </c>
      <c r="S228" s="1">
        <v>125</v>
      </c>
      <c r="T228" s="1">
        <v>121</v>
      </c>
      <c r="U228" s="1">
        <v>41</v>
      </c>
      <c r="V228" s="4">
        <f>SUM(L228:O228)</f>
        <v>511</v>
      </c>
      <c r="W228" s="8">
        <f>SUM(Q228:T228)</f>
        <v>482</v>
      </c>
      <c r="X228" s="5" t="str">
        <f>Stat[[#This Row],[服装]]&amp;Stat[[#This Row],[名前]]&amp;Stat[[#This Row],[レアリティ]]</f>
        <v>文化祭2牛島若利ICONIC</v>
      </c>
      <c r="Y228" s="5" t="s">
        <v>339</v>
      </c>
      <c r="Z228" s="1" t="s">
        <v>1049</v>
      </c>
    </row>
    <row r="229" spans="1:26" ht="15" x14ac:dyDescent="0.35">
      <c r="A229" s="1">
        <f>ROW()-1</f>
        <v>228</v>
      </c>
      <c r="B229" s="1" t="s">
        <v>929</v>
      </c>
      <c r="C229" s="1" t="s">
        <v>109</v>
      </c>
      <c r="D229" s="1" t="s">
        <v>77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136</v>
      </c>
      <c r="M229" s="1">
        <v>138</v>
      </c>
      <c r="N229" s="1">
        <v>116</v>
      </c>
      <c r="O229" s="1">
        <v>128</v>
      </c>
      <c r="P229" s="1">
        <v>101</v>
      </c>
      <c r="Q229" s="1">
        <v>118</v>
      </c>
      <c r="R229" s="1">
        <v>120</v>
      </c>
      <c r="S229" s="1">
        <v>125</v>
      </c>
      <c r="T229" s="1">
        <v>123</v>
      </c>
      <c r="U229" s="1">
        <v>41</v>
      </c>
      <c r="V229" s="4">
        <f>SUM(L229:O229)</f>
        <v>518</v>
      </c>
      <c r="W229" s="8">
        <f>SUM(Q229:T229)</f>
        <v>486</v>
      </c>
      <c r="X229" s="5" t="str">
        <f>Stat[[#This Row],[服装]]&amp;Stat[[#This Row],[名前]]&amp;Stat[[#This Row],[レアリティ]]</f>
        <v>妖牛島若利ICONIC</v>
      </c>
      <c r="Y229" s="5" t="s">
        <v>339</v>
      </c>
      <c r="Z229" s="1" t="s">
        <v>1047</v>
      </c>
    </row>
    <row r="230" spans="1:26" ht="15" x14ac:dyDescent="0.35">
      <c r="A230" s="1">
        <f t="shared" si="13"/>
        <v>229</v>
      </c>
      <c r="B230" s="1" t="s">
        <v>108</v>
      </c>
      <c r="C230" s="1" t="s">
        <v>110</v>
      </c>
      <c r="D230" s="1" t="s">
        <v>73</v>
      </c>
      <c r="E230" s="1" t="s">
        <v>82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81</v>
      </c>
      <c r="L230" s="1">
        <v>123</v>
      </c>
      <c r="M230" s="1">
        <v>120</v>
      </c>
      <c r="N230" s="1">
        <v>113</v>
      </c>
      <c r="O230" s="1">
        <v>121</v>
      </c>
      <c r="P230" s="1">
        <v>97</v>
      </c>
      <c r="Q230" s="1">
        <v>125</v>
      </c>
      <c r="R230" s="1">
        <v>115</v>
      </c>
      <c r="S230" s="1">
        <v>117</v>
      </c>
      <c r="T230" s="1">
        <v>117</v>
      </c>
      <c r="U230" s="1">
        <v>28</v>
      </c>
      <c r="V230" s="4">
        <f t="shared" si="9"/>
        <v>477</v>
      </c>
      <c r="W230" s="8">
        <f t="shared" si="10"/>
        <v>474</v>
      </c>
      <c r="X230" s="5" t="str">
        <f>Stat[[#This Row],[服装]]&amp;Stat[[#This Row],[名前]]&amp;Stat[[#This Row],[レアリティ]]</f>
        <v>ユニフォーム天童覚ICONIC</v>
      </c>
      <c r="Y230" s="5" t="s">
        <v>340</v>
      </c>
      <c r="Z230" s="1" t="s">
        <v>183</v>
      </c>
    </row>
    <row r="231" spans="1:26" ht="15" x14ac:dyDescent="0.35">
      <c r="A231" s="1">
        <f t="shared" si="13"/>
        <v>230</v>
      </c>
      <c r="B231" s="1" t="s">
        <v>116</v>
      </c>
      <c r="C231" s="1" t="s">
        <v>110</v>
      </c>
      <c r="D231" s="1" t="s">
        <v>90</v>
      </c>
      <c r="E231" s="1" t="s">
        <v>82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82</v>
      </c>
      <c r="L231" s="1">
        <v>126</v>
      </c>
      <c r="M231" s="1">
        <v>121</v>
      </c>
      <c r="N231" s="1">
        <v>114</v>
      </c>
      <c r="O231" s="1">
        <v>122</v>
      </c>
      <c r="P231" s="1">
        <v>97</v>
      </c>
      <c r="Q231" s="1">
        <v>128</v>
      </c>
      <c r="R231" s="1">
        <v>116</v>
      </c>
      <c r="S231" s="1">
        <v>120</v>
      </c>
      <c r="T231" s="1">
        <v>118</v>
      </c>
      <c r="U231" s="1">
        <v>28</v>
      </c>
      <c r="V231" s="4">
        <f t="shared" si="9"/>
        <v>483</v>
      </c>
      <c r="W231" s="8">
        <f t="shared" si="10"/>
        <v>482</v>
      </c>
      <c r="X231" s="5" t="str">
        <f>Stat[[#This Row],[服装]]&amp;Stat[[#This Row],[名前]]&amp;Stat[[#This Row],[レアリティ]]</f>
        <v>水着天童覚ICONIC</v>
      </c>
      <c r="Y231" s="5" t="s">
        <v>340</v>
      </c>
      <c r="Z231" s="1" t="s">
        <v>1043</v>
      </c>
    </row>
    <row r="232" spans="1:26" ht="15" x14ac:dyDescent="0.35">
      <c r="A232" s="1">
        <f t="shared" si="13"/>
        <v>231</v>
      </c>
      <c r="B232" s="1" t="s">
        <v>581</v>
      </c>
      <c r="C232" s="1" t="s">
        <v>110</v>
      </c>
      <c r="D232" s="1" t="s">
        <v>77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127</v>
      </c>
      <c r="M232" s="1">
        <v>119</v>
      </c>
      <c r="N232" s="1">
        <v>114</v>
      </c>
      <c r="O232" s="1">
        <v>120</v>
      </c>
      <c r="P232" s="1">
        <v>97</v>
      </c>
      <c r="Q232" s="1">
        <v>130</v>
      </c>
      <c r="R232" s="1">
        <v>115</v>
      </c>
      <c r="S232" s="1">
        <v>122</v>
      </c>
      <c r="T232" s="1">
        <v>118</v>
      </c>
      <c r="U232" s="1">
        <v>28</v>
      </c>
      <c r="V232" s="4">
        <f t="shared" si="9"/>
        <v>480</v>
      </c>
      <c r="W232" s="8">
        <f t="shared" si="10"/>
        <v>485</v>
      </c>
      <c r="X232" s="5" t="str">
        <f>Stat[[#This Row],[服装]]&amp;Stat[[#This Row],[名前]]&amp;Stat[[#This Row],[レアリティ]]</f>
        <v>文化祭天童覚ICONIC</v>
      </c>
      <c r="Y232" s="5" t="s">
        <v>340</v>
      </c>
      <c r="Z232" s="1" t="s">
        <v>1048</v>
      </c>
    </row>
    <row r="233" spans="1:26" ht="15" x14ac:dyDescent="0.35">
      <c r="A233" s="1">
        <f>ROW()-1</f>
        <v>232</v>
      </c>
      <c r="B233" s="1" t="s">
        <v>149</v>
      </c>
      <c r="C233" s="1" t="s">
        <v>110</v>
      </c>
      <c r="D233" s="1" t="s">
        <v>73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129</v>
      </c>
      <c r="M233" s="1">
        <v>119</v>
      </c>
      <c r="N233" s="1">
        <v>116</v>
      </c>
      <c r="O233" s="1">
        <v>122</v>
      </c>
      <c r="P233" s="1">
        <v>97</v>
      </c>
      <c r="Q233" s="1">
        <v>128</v>
      </c>
      <c r="R233" s="1">
        <v>114</v>
      </c>
      <c r="S233" s="1">
        <v>122</v>
      </c>
      <c r="T233" s="1">
        <v>116</v>
      </c>
      <c r="U233" s="1">
        <v>28</v>
      </c>
      <c r="V233" s="4">
        <f>SUM(L233:O233)</f>
        <v>486</v>
      </c>
      <c r="W233" s="8">
        <f>SUM(Q233:T233)</f>
        <v>480</v>
      </c>
      <c r="X233" s="5" t="str">
        <f>Stat[[#This Row],[服装]]&amp;Stat[[#This Row],[名前]]&amp;Stat[[#This Row],[レアリティ]]</f>
        <v>制服天童覚ICONIC</v>
      </c>
      <c r="Y233" s="5" t="s">
        <v>340</v>
      </c>
      <c r="Z233" s="1" t="s">
        <v>1042</v>
      </c>
    </row>
    <row r="234" spans="1:26" ht="15" x14ac:dyDescent="0.35">
      <c r="A234" s="1">
        <f>ROW()-1</f>
        <v>233</v>
      </c>
      <c r="B234" s="1" t="s">
        <v>743</v>
      </c>
      <c r="C234" s="1" t="s">
        <v>110</v>
      </c>
      <c r="D234" s="1" t="s">
        <v>90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83</v>
      </c>
      <c r="L234" s="1">
        <v>128</v>
      </c>
      <c r="M234" s="1">
        <v>121</v>
      </c>
      <c r="N234" s="1">
        <v>115</v>
      </c>
      <c r="O234" s="1">
        <v>122</v>
      </c>
      <c r="P234" s="1">
        <v>97</v>
      </c>
      <c r="Q234" s="1">
        <v>131</v>
      </c>
      <c r="R234" s="1">
        <v>117</v>
      </c>
      <c r="S234" s="1">
        <v>122</v>
      </c>
      <c r="T234" s="1">
        <v>119</v>
      </c>
      <c r="U234" s="1">
        <v>28</v>
      </c>
      <c r="V234" s="4">
        <f>SUM(L234:O234)</f>
        <v>486</v>
      </c>
      <c r="W234" s="8">
        <f>SUM(Q234:T234)</f>
        <v>489</v>
      </c>
      <c r="X234" s="5" t="str">
        <f>Stat[[#This Row],[服装]]&amp;Stat[[#This Row],[名前]]&amp;Stat[[#This Row],[レアリティ]]</f>
        <v>仮装天童覚ICONIC</v>
      </c>
      <c r="Y234" s="5" t="s">
        <v>340</v>
      </c>
      <c r="Z234" s="1" t="s">
        <v>1044</v>
      </c>
    </row>
    <row r="235" spans="1:26" ht="15" x14ac:dyDescent="0.35">
      <c r="A235" s="1">
        <f>ROW()-1</f>
        <v>234</v>
      </c>
      <c r="B235" s="1" t="s">
        <v>918</v>
      </c>
      <c r="C235" s="1" t="s">
        <v>110</v>
      </c>
      <c r="D235" s="1" t="s">
        <v>77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128</v>
      </c>
      <c r="M235" s="1">
        <v>121</v>
      </c>
      <c r="N235" s="1">
        <v>114</v>
      </c>
      <c r="O235" s="1">
        <v>123</v>
      </c>
      <c r="P235" s="1">
        <v>97</v>
      </c>
      <c r="Q235" s="1">
        <v>131</v>
      </c>
      <c r="R235" s="1">
        <v>117</v>
      </c>
      <c r="S235" s="1">
        <v>123</v>
      </c>
      <c r="T235" s="1">
        <v>119</v>
      </c>
      <c r="U235" s="1">
        <v>28</v>
      </c>
      <c r="V235" s="4">
        <f>SUM(L235:O235)</f>
        <v>486</v>
      </c>
      <c r="W235" s="8">
        <f>SUM(Q235:T235)</f>
        <v>490</v>
      </c>
      <c r="X235" s="5" t="str">
        <f>Stat[[#This Row],[服装]]&amp;Stat[[#This Row],[名前]]&amp;Stat[[#This Row],[レアリティ]]</f>
        <v>遊園地天童覚ICONIC</v>
      </c>
      <c r="Y235" s="5" t="s">
        <v>340</v>
      </c>
      <c r="Z235" s="1" t="s">
        <v>1049</v>
      </c>
    </row>
    <row r="236" spans="1:26" ht="15" x14ac:dyDescent="0.35">
      <c r="A236" s="1">
        <f t="shared" si="13"/>
        <v>235</v>
      </c>
      <c r="B236" s="1" t="s">
        <v>108</v>
      </c>
      <c r="C236" s="1" t="s">
        <v>111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123</v>
      </c>
      <c r="M236" s="1">
        <v>120</v>
      </c>
      <c r="N236" s="1">
        <v>118</v>
      </c>
      <c r="O236" s="1">
        <v>123</v>
      </c>
      <c r="P236" s="1">
        <v>101</v>
      </c>
      <c r="Q236" s="1">
        <v>118</v>
      </c>
      <c r="R236" s="1">
        <v>118</v>
      </c>
      <c r="S236" s="1">
        <v>121</v>
      </c>
      <c r="T236" s="1">
        <v>121</v>
      </c>
      <c r="U236" s="1">
        <v>36</v>
      </c>
      <c r="V236" s="4">
        <f t="shared" si="9"/>
        <v>484</v>
      </c>
      <c r="W236" s="8">
        <f t="shared" si="10"/>
        <v>478</v>
      </c>
      <c r="X236" s="5" t="str">
        <f>Stat[[#This Row],[服装]]&amp;Stat[[#This Row],[名前]]&amp;Stat[[#This Row],[レアリティ]]</f>
        <v>ユニフォーム五色工ICONIC</v>
      </c>
      <c r="Y236" s="5" t="s">
        <v>341</v>
      </c>
      <c r="Z236" s="1" t="s">
        <v>183</v>
      </c>
    </row>
    <row r="237" spans="1:26" ht="15" x14ac:dyDescent="0.35">
      <c r="A237" s="1">
        <f t="shared" si="13"/>
        <v>236</v>
      </c>
      <c r="B237" s="1" t="s">
        <v>553</v>
      </c>
      <c r="C237" s="1" t="s">
        <v>111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77</v>
      </c>
      <c r="L237" s="1">
        <v>126</v>
      </c>
      <c r="M237" s="1">
        <v>123</v>
      </c>
      <c r="N237" s="1">
        <v>119</v>
      </c>
      <c r="O237" s="1">
        <v>124</v>
      </c>
      <c r="P237" s="1">
        <v>101</v>
      </c>
      <c r="Q237" s="1">
        <v>119</v>
      </c>
      <c r="R237" s="1">
        <v>119</v>
      </c>
      <c r="S237" s="1">
        <v>124</v>
      </c>
      <c r="T237" s="1">
        <v>122</v>
      </c>
      <c r="U237" s="1">
        <v>41</v>
      </c>
      <c r="V237" s="4">
        <f t="shared" si="9"/>
        <v>492</v>
      </c>
      <c r="W237" s="8">
        <f t="shared" si="10"/>
        <v>484</v>
      </c>
      <c r="X237" s="5" t="str">
        <f>Stat[[#This Row],[服装]]&amp;Stat[[#This Row],[名前]]&amp;Stat[[#This Row],[レアリティ]]</f>
        <v>職業体験五色工ICONIC</v>
      </c>
      <c r="Y237" s="5" t="s">
        <v>341</v>
      </c>
      <c r="Z237" s="1" t="s">
        <v>1049</v>
      </c>
    </row>
    <row r="238" spans="1:26" ht="15" x14ac:dyDescent="0.35">
      <c r="A238" s="1">
        <f>ROW()-1</f>
        <v>237</v>
      </c>
      <c r="B238" s="1" t="s">
        <v>149</v>
      </c>
      <c r="C238" s="1" t="s">
        <v>111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77</v>
      </c>
      <c r="L238" s="1">
        <v>128</v>
      </c>
      <c r="M238" s="1">
        <v>126</v>
      </c>
      <c r="N238" s="1">
        <v>117</v>
      </c>
      <c r="O238" s="1">
        <v>126</v>
      </c>
      <c r="P238" s="1">
        <v>101</v>
      </c>
      <c r="Q238" s="1">
        <v>117</v>
      </c>
      <c r="R238" s="1">
        <v>119</v>
      </c>
      <c r="S238" s="1">
        <v>122</v>
      </c>
      <c r="T238" s="1">
        <v>122</v>
      </c>
      <c r="U238" s="1">
        <v>41</v>
      </c>
      <c r="V238" s="4">
        <f>SUM(L238:O238)</f>
        <v>497</v>
      </c>
      <c r="W238" s="8">
        <f>SUM(Q238:T238)</f>
        <v>480</v>
      </c>
      <c r="X238" s="5" t="str">
        <f>Stat[[#This Row],[服装]]&amp;Stat[[#This Row],[名前]]&amp;Stat[[#This Row],[レアリティ]]</f>
        <v>制服五色工ICONIC</v>
      </c>
      <c r="Y238" s="5" t="s">
        <v>341</v>
      </c>
      <c r="Z238" s="1" t="s">
        <v>1048</v>
      </c>
    </row>
    <row r="239" spans="1:26" ht="15" x14ac:dyDescent="0.35">
      <c r="A239" s="1">
        <f>ROW()-1</f>
        <v>238</v>
      </c>
      <c r="B239" s="1" t="s">
        <v>713</v>
      </c>
      <c r="C239" s="1" t="s">
        <v>111</v>
      </c>
      <c r="D239" s="10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129</v>
      </c>
      <c r="M239" s="1">
        <v>121</v>
      </c>
      <c r="N239" s="1">
        <v>117</v>
      </c>
      <c r="O239" s="1">
        <v>122</v>
      </c>
      <c r="P239" s="1">
        <v>101</v>
      </c>
      <c r="Q239" s="1">
        <v>121</v>
      </c>
      <c r="R239" s="1">
        <v>120</v>
      </c>
      <c r="S239" s="1">
        <v>126</v>
      </c>
      <c r="T239" s="1">
        <v>122</v>
      </c>
      <c r="U239" s="1">
        <v>41</v>
      </c>
      <c r="V239" s="4">
        <f>SUM(L239:O239)</f>
        <v>489</v>
      </c>
      <c r="W239" s="8">
        <f>SUM(Q239:T239)</f>
        <v>489</v>
      </c>
      <c r="X239" s="5" t="str">
        <f>Stat[[#This Row],[服装]]&amp;Stat[[#This Row],[名前]]&amp;Stat[[#This Row],[レアリティ]]</f>
        <v>バカンス五色工ICONIC</v>
      </c>
      <c r="Y239" s="5" t="s">
        <v>341</v>
      </c>
      <c r="Z239" s="1" t="s">
        <v>1045</v>
      </c>
    </row>
    <row r="240" spans="1:26" ht="15" x14ac:dyDescent="0.35">
      <c r="A240" s="1">
        <f>ROW()-1</f>
        <v>239</v>
      </c>
      <c r="B240" s="1" t="s">
        <v>801</v>
      </c>
      <c r="C240" s="1" t="s">
        <v>111</v>
      </c>
      <c r="D240" s="10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78</v>
      </c>
      <c r="L240" s="1">
        <v>128</v>
      </c>
      <c r="M240" s="1">
        <v>123</v>
      </c>
      <c r="N240" s="1">
        <v>120</v>
      </c>
      <c r="O240" s="1">
        <v>124</v>
      </c>
      <c r="P240" s="1">
        <v>101</v>
      </c>
      <c r="Q240" s="1">
        <v>122</v>
      </c>
      <c r="R240" s="1">
        <v>120</v>
      </c>
      <c r="S240" s="1">
        <v>126</v>
      </c>
      <c r="T240" s="1">
        <v>123</v>
      </c>
      <c r="U240" s="1">
        <v>41</v>
      </c>
      <c r="V240" s="4">
        <f>SUM(L240:O240)</f>
        <v>495</v>
      </c>
      <c r="W240" s="8">
        <f>SUM(Q240:T240)</f>
        <v>491</v>
      </c>
      <c r="X240" s="5" t="str">
        <f>Stat[[#This Row],[服装]]&amp;Stat[[#This Row],[名前]]&amp;Stat[[#This Row],[レアリティ]]</f>
        <v>Xmas2五色工ICONIC</v>
      </c>
      <c r="Y240" s="5" t="s">
        <v>341</v>
      </c>
      <c r="Z240" s="1" t="s">
        <v>1042</v>
      </c>
    </row>
    <row r="241" spans="1:26" ht="15" x14ac:dyDescent="0.35">
      <c r="A241" s="1">
        <f>ROW()-1</f>
        <v>240</v>
      </c>
      <c r="B241" s="1" t="s">
        <v>987</v>
      </c>
      <c r="C241" s="1" t="s">
        <v>111</v>
      </c>
      <c r="D241" s="10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78</v>
      </c>
      <c r="L241" s="1">
        <v>126</v>
      </c>
      <c r="M241" s="1">
        <v>126</v>
      </c>
      <c r="N241" s="1">
        <v>120</v>
      </c>
      <c r="O241" s="1">
        <v>125</v>
      </c>
      <c r="P241" s="1">
        <v>101</v>
      </c>
      <c r="Q241" s="1">
        <v>119</v>
      </c>
      <c r="R241" s="1">
        <v>122</v>
      </c>
      <c r="S241" s="1">
        <v>125</v>
      </c>
      <c r="T241" s="1">
        <v>124</v>
      </c>
      <c r="U241" s="1">
        <v>41</v>
      </c>
      <c r="V241" s="4">
        <f>SUM(L241:O241)</f>
        <v>497</v>
      </c>
      <c r="W241" s="8">
        <f>SUM(Q241:T241)</f>
        <v>490</v>
      </c>
      <c r="X241" s="5" t="str">
        <f>Stat[[#This Row],[服装]]&amp;Stat[[#This Row],[名前]]&amp;Stat[[#This Row],[レアリティ]]</f>
        <v>サバゲ2五色工ICONIC</v>
      </c>
      <c r="Y241" s="5" t="s">
        <v>341</v>
      </c>
      <c r="Z241" s="1" t="s">
        <v>1044</v>
      </c>
    </row>
    <row r="242" spans="1:26" ht="15" x14ac:dyDescent="0.35">
      <c r="A242" s="1">
        <f t="shared" si="13"/>
        <v>241</v>
      </c>
      <c r="B242" s="1" t="s">
        <v>108</v>
      </c>
      <c r="C242" s="1" t="s">
        <v>112</v>
      </c>
      <c r="D242" s="1" t="s">
        <v>73</v>
      </c>
      <c r="E242" s="1" t="s">
        <v>74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75</v>
      </c>
      <c r="L242" s="1">
        <v>119</v>
      </c>
      <c r="M242" s="1">
        <v>120</v>
      </c>
      <c r="N242" s="1">
        <v>127</v>
      </c>
      <c r="O242" s="1">
        <v>123</v>
      </c>
      <c r="P242" s="1">
        <v>101</v>
      </c>
      <c r="Q242" s="1">
        <v>117</v>
      </c>
      <c r="R242" s="1">
        <v>117</v>
      </c>
      <c r="S242" s="1">
        <v>116</v>
      </c>
      <c r="T242" s="1">
        <v>118</v>
      </c>
      <c r="U242" s="1">
        <v>36</v>
      </c>
      <c r="V242" s="4">
        <f t="shared" si="9"/>
        <v>489</v>
      </c>
      <c r="W242" s="8">
        <f t="shared" si="10"/>
        <v>468</v>
      </c>
      <c r="X242" s="5" t="str">
        <f>Stat[[#This Row],[服装]]&amp;Stat[[#This Row],[名前]]&amp;Stat[[#This Row],[レアリティ]]</f>
        <v>ユニフォーム白布賢二郎ICONIC</v>
      </c>
      <c r="Y242" s="5" t="s">
        <v>342</v>
      </c>
      <c r="Z242" s="1" t="s">
        <v>183</v>
      </c>
    </row>
    <row r="243" spans="1:26" ht="15" x14ac:dyDescent="0.35">
      <c r="A243" s="1">
        <f t="shared" si="13"/>
        <v>242</v>
      </c>
      <c r="B243" s="1" t="s">
        <v>366</v>
      </c>
      <c r="C243" s="1" t="s">
        <v>367</v>
      </c>
      <c r="D243" s="1" t="s">
        <v>24</v>
      </c>
      <c r="E243" s="1" t="s">
        <v>31</v>
      </c>
      <c r="F243" s="1" t="s">
        <v>157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76</v>
      </c>
      <c r="L243" s="1">
        <v>120</v>
      </c>
      <c r="M243" s="1">
        <v>123</v>
      </c>
      <c r="N243" s="1">
        <v>130</v>
      </c>
      <c r="O243" s="1">
        <v>126</v>
      </c>
      <c r="P243" s="1">
        <v>101</v>
      </c>
      <c r="Q243" s="1">
        <v>118</v>
      </c>
      <c r="R243" s="1">
        <v>118</v>
      </c>
      <c r="S243" s="1">
        <v>117</v>
      </c>
      <c r="T243" s="1">
        <v>119</v>
      </c>
      <c r="U243" s="1">
        <v>36</v>
      </c>
      <c r="V243" s="4">
        <f t="shared" si="9"/>
        <v>499</v>
      </c>
      <c r="W243" s="8">
        <f t="shared" si="10"/>
        <v>472</v>
      </c>
      <c r="X243" s="5" t="str">
        <f>Stat[[#This Row],[服装]]&amp;Stat[[#This Row],[名前]]&amp;Stat[[#This Row],[レアリティ]]</f>
        <v>探偵白布賢二郎ICONIC</v>
      </c>
      <c r="Y243" s="5" t="s">
        <v>342</v>
      </c>
      <c r="Z243" s="1" t="s">
        <v>1044</v>
      </c>
    </row>
    <row r="244" spans="1:26" ht="15" x14ac:dyDescent="0.35">
      <c r="A244" s="1">
        <f>ROW()-1</f>
        <v>243</v>
      </c>
      <c r="B244" s="1" t="s">
        <v>149</v>
      </c>
      <c r="C244" s="1" t="s">
        <v>367</v>
      </c>
      <c r="D244" s="1" t="s">
        <v>77</v>
      </c>
      <c r="E244" s="1" t="s">
        <v>31</v>
      </c>
      <c r="F244" s="1" t="s">
        <v>157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118</v>
      </c>
      <c r="M244" s="1">
        <v>126</v>
      </c>
      <c r="N244" s="1">
        <v>132</v>
      </c>
      <c r="O244" s="1">
        <v>128</v>
      </c>
      <c r="P244" s="1">
        <v>101</v>
      </c>
      <c r="Q244" s="1">
        <v>116</v>
      </c>
      <c r="R244" s="1">
        <v>118</v>
      </c>
      <c r="S244" s="1">
        <v>115</v>
      </c>
      <c r="T244" s="1">
        <v>119</v>
      </c>
      <c r="U244" s="1">
        <v>36</v>
      </c>
      <c r="V244" s="4">
        <f>SUM(L244:O244)</f>
        <v>504</v>
      </c>
      <c r="W244" s="8">
        <f>SUM(Q244:T244)</f>
        <v>468</v>
      </c>
      <c r="X244" s="5" t="str">
        <f>Stat[[#This Row],[服装]]&amp;Stat[[#This Row],[名前]]&amp;Stat[[#This Row],[レアリティ]]</f>
        <v>制服白布賢二郎ICONIC</v>
      </c>
      <c r="Y244" s="5" t="s">
        <v>342</v>
      </c>
      <c r="Z244" s="1" t="s">
        <v>1049</v>
      </c>
    </row>
    <row r="245" spans="1:26" ht="15" x14ac:dyDescent="0.35">
      <c r="A245" s="1">
        <f>ROW()-1</f>
        <v>244</v>
      </c>
      <c r="B245" s="1" t="s">
        <v>713</v>
      </c>
      <c r="C245" s="1" t="s">
        <v>367</v>
      </c>
      <c r="D245" s="1" t="s">
        <v>73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116</v>
      </c>
      <c r="M245" s="1">
        <v>121</v>
      </c>
      <c r="N245" s="1">
        <v>133</v>
      </c>
      <c r="O245" s="1">
        <v>124</v>
      </c>
      <c r="P245" s="1">
        <v>101</v>
      </c>
      <c r="Q245" s="1">
        <v>120</v>
      </c>
      <c r="R245" s="1">
        <v>120</v>
      </c>
      <c r="S245" s="1">
        <v>117</v>
      </c>
      <c r="T245" s="1">
        <v>120</v>
      </c>
      <c r="U245" s="1">
        <v>36</v>
      </c>
      <c r="V245" s="4">
        <f>SUM(L245:O245)</f>
        <v>494</v>
      </c>
      <c r="W245" s="8">
        <f>SUM(Q245:T245)</f>
        <v>477</v>
      </c>
      <c r="X245" s="5" t="str">
        <f>Stat[[#This Row],[服装]]&amp;Stat[[#This Row],[名前]]&amp;Stat[[#This Row],[レアリティ]]</f>
        <v>バカンス白布賢二郎ICONIC</v>
      </c>
      <c r="Y245" s="5" t="s">
        <v>342</v>
      </c>
      <c r="Z245" s="1" t="s">
        <v>1049</v>
      </c>
    </row>
    <row r="246" spans="1:26" ht="15" x14ac:dyDescent="0.35">
      <c r="A246" s="1">
        <f>ROW()-1</f>
        <v>245</v>
      </c>
      <c r="B246" s="1" t="s">
        <v>835</v>
      </c>
      <c r="C246" s="1" t="s">
        <v>367</v>
      </c>
      <c r="D246" s="1" t="s">
        <v>90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77</v>
      </c>
      <c r="L246" s="1">
        <v>121</v>
      </c>
      <c r="M246" s="1">
        <v>125</v>
      </c>
      <c r="N246" s="1">
        <v>133</v>
      </c>
      <c r="O246" s="1">
        <v>128</v>
      </c>
      <c r="P246" s="1">
        <v>101</v>
      </c>
      <c r="Q246" s="1">
        <v>118</v>
      </c>
      <c r="R246" s="1">
        <v>119</v>
      </c>
      <c r="S246" s="1">
        <v>117</v>
      </c>
      <c r="T246" s="1">
        <v>120</v>
      </c>
      <c r="U246" s="1">
        <v>36</v>
      </c>
      <c r="V246" s="4">
        <f>SUM(L246:O246)</f>
        <v>507</v>
      </c>
      <c r="W246" s="8">
        <f>SUM(Q246:T246)</f>
        <v>474</v>
      </c>
      <c r="X246" s="5" t="str">
        <f>Stat[[#This Row],[服装]]&amp;Stat[[#This Row],[名前]]&amp;Stat[[#This Row],[レアリティ]]</f>
        <v>路地裏2白布賢二郎ICONIC</v>
      </c>
      <c r="Y246" s="5" t="s">
        <v>342</v>
      </c>
      <c r="Z246" s="1" t="s">
        <v>1048</v>
      </c>
    </row>
    <row r="247" spans="1:26" ht="15" x14ac:dyDescent="0.35">
      <c r="A247" s="1">
        <f t="shared" si="13"/>
        <v>246</v>
      </c>
      <c r="B247" s="1" t="s">
        <v>108</v>
      </c>
      <c r="C247" s="1" t="s">
        <v>113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123</v>
      </c>
      <c r="M247" s="1">
        <v>120</v>
      </c>
      <c r="N247" s="1">
        <v>118</v>
      </c>
      <c r="O247" s="1">
        <v>123</v>
      </c>
      <c r="P247" s="1">
        <v>97</v>
      </c>
      <c r="Q247" s="1">
        <v>118</v>
      </c>
      <c r="R247" s="1">
        <v>118</v>
      </c>
      <c r="S247" s="1">
        <v>121</v>
      </c>
      <c r="T247" s="1">
        <v>121</v>
      </c>
      <c r="U247" s="1">
        <v>31</v>
      </c>
      <c r="V247" s="4">
        <f t="shared" si="9"/>
        <v>484</v>
      </c>
      <c r="W247" s="8">
        <f t="shared" si="10"/>
        <v>478</v>
      </c>
      <c r="X247" s="5" t="str">
        <f>Stat[[#This Row],[服装]]&amp;Stat[[#This Row],[名前]]&amp;Stat[[#This Row],[レアリティ]]</f>
        <v>ユニフォーム大平獅音ICONIC</v>
      </c>
      <c r="Y247" s="5" t="s">
        <v>343</v>
      </c>
      <c r="Z247" s="1" t="s">
        <v>183</v>
      </c>
    </row>
    <row r="248" spans="1:26" ht="15" x14ac:dyDescent="0.35">
      <c r="A248" s="1">
        <f t="shared" si="13"/>
        <v>247</v>
      </c>
      <c r="B248" s="1" t="s">
        <v>108</v>
      </c>
      <c r="C248" s="1" t="s">
        <v>114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123</v>
      </c>
      <c r="M248" s="1">
        <v>120</v>
      </c>
      <c r="N248" s="1">
        <v>113</v>
      </c>
      <c r="O248" s="1">
        <v>121</v>
      </c>
      <c r="P248" s="1">
        <v>101</v>
      </c>
      <c r="Q248" s="1">
        <v>121</v>
      </c>
      <c r="R248" s="1">
        <v>115</v>
      </c>
      <c r="S248" s="1">
        <v>117</v>
      </c>
      <c r="T248" s="1">
        <v>117</v>
      </c>
      <c r="U248" s="1">
        <v>31</v>
      </c>
      <c r="V248" s="4">
        <f t="shared" si="9"/>
        <v>477</v>
      </c>
      <c r="W248" s="8">
        <f t="shared" si="10"/>
        <v>470</v>
      </c>
      <c r="X248" s="5" t="str">
        <f>Stat[[#This Row],[服装]]&amp;Stat[[#This Row],[名前]]&amp;Stat[[#This Row],[レアリティ]]</f>
        <v>ユニフォーム川西太一ICONIC</v>
      </c>
      <c r="Y248" s="5" t="s">
        <v>344</v>
      </c>
      <c r="Z248" s="1" t="s">
        <v>183</v>
      </c>
    </row>
    <row r="249" spans="1:26" ht="15" x14ac:dyDescent="0.35">
      <c r="A249" s="1">
        <f>ROW()-1</f>
        <v>248</v>
      </c>
      <c r="B249" s="1" t="s">
        <v>650</v>
      </c>
      <c r="C249" s="1" t="s">
        <v>114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126</v>
      </c>
      <c r="M249" s="1">
        <v>121</v>
      </c>
      <c r="N249" s="1">
        <v>114</v>
      </c>
      <c r="O249" s="1">
        <v>122</v>
      </c>
      <c r="P249" s="1">
        <v>101</v>
      </c>
      <c r="Q249" s="1">
        <v>124</v>
      </c>
      <c r="R249" s="1">
        <v>116</v>
      </c>
      <c r="S249" s="1">
        <v>120</v>
      </c>
      <c r="T249" s="1">
        <v>118</v>
      </c>
      <c r="U249" s="1">
        <v>31</v>
      </c>
      <c r="V249" s="4">
        <f>SUM(L249:O249)</f>
        <v>483</v>
      </c>
      <c r="W249" s="8">
        <f>SUM(Q249:T249)</f>
        <v>478</v>
      </c>
      <c r="X249" s="5" t="str">
        <f>Stat[[#This Row],[服装]]&amp;Stat[[#This Row],[名前]]&amp;Stat[[#This Row],[レアリティ]]</f>
        <v>路地裏川西太一ICONIC</v>
      </c>
      <c r="Y249" s="5" t="s">
        <v>344</v>
      </c>
      <c r="Z249" s="1" t="s">
        <v>1047</v>
      </c>
    </row>
    <row r="250" spans="1:26" ht="15" x14ac:dyDescent="0.35">
      <c r="A250" s="1">
        <f t="shared" si="13"/>
        <v>249</v>
      </c>
      <c r="B250" s="1" t="s">
        <v>108</v>
      </c>
      <c r="C250" s="1" t="s">
        <v>522</v>
      </c>
      <c r="D250" s="1" t="s">
        <v>73</v>
      </c>
      <c r="E250" s="1" t="s">
        <v>74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117</v>
      </c>
      <c r="M250" s="1">
        <v>120</v>
      </c>
      <c r="N250" s="1">
        <v>121</v>
      </c>
      <c r="O250" s="1">
        <v>121</v>
      </c>
      <c r="P250" s="1">
        <v>101</v>
      </c>
      <c r="Q250" s="1">
        <v>117</v>
      </c>
      <c r="R250" s="1">
        <v>117</v>
      </c>
      <c r="S250" s="1">
        <v>117</v>
      </c>
      <c r="T250" s="1">
        <v>118</v>
      </c>
      <c r="U250" s="1">
        <v>36</v>
      </c>
      <c r="V250" s="4">
        <f t="shared" si="9"/>
        <v>479</v>
      </c>
      <c r="W250" s="8">
        <f t="shared" si="10"/>
        <v>469</v>
      </c>
      <c r="X250" s="5" t="str">
        <f>Stat[[#This Row],[服装]]&amp;Stat[[#This Row],[名前]]&amp;Stat[[#This Row],[レアリティ]]</f>
        <v>ユニフォーム瀬見英太ICONIC</v>
      </c>
      <c r="Y250" s="5" t="s">
        <v>345</v>
      </c>
      <c r="Z250" s="1" t="s">
        <v>183</v>
      </c>
    </row>
    <row r="251" spans="1:26" ht="15" x14ac:dyDescent="0.35">
      <c r="A251" s="1">
        <f>ROW()-1</f>
        <v>250</v>
      </c>
      <c r="B251" s="1" t="s">
        <v>604</v>
      </c>
      <c r="C251" s="1" t="s">
        <v>522</v>
      </c>
      <c r="D251" s="1" t="s">
        <v>90</v>
      </c>
      <c r="E251" s="1" t="s">
        <v>74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118</v>
      </c>
      <c r="M251" s="1">
        <v>123</v>
      </c>
      <c r="N251" s="1">
        <v>124</v>
      </c>
      <c r="O251" s="1">
        <v>124</v>
      </c>
      <c r="P251" s="1">
        <v>101</v>
      </c>
      <c r="Q251" s="1">
        <v>118</v>
      </c>
      <c r="R251" s="1">
        <v>118</v>
      </c>
      <c r="S251" s="1">
        <v>118</v>
      </c>
      <c r="T251" s="1">
        <v>119</v>
      </c>
      <c r="U251" s="1">
        <v>36</v>
      </c>
      <c r="V251" s="4">
        <f>SUM(L251:O251)</f>
        <v>489</v>
      </c>
      <c r="W251" s="8">
        <f>SUM(Q251:T251)</f>
        <v>473</v>
      </c>
      <c r="X251" s="5" t="str">
        <f>Stat[[#This Row],[服装]]&amp;Stat[[#This Row],[名前]]&amp;Stat[[#This Row],[レアリティ]]</f>
        <v>雪遊び瀬見英太ICONIC</v>
      </c>
      <c r="Y251" s="5" t="s">
        <v>345</v>
      </c>
      <c r="Z251" s="1" t="s">
        <v>1049</v>
      </c>
    </row>
    <row r="252" spans="1:26" ht="15" x14ac:dyDescent="0.35">
      <c r="A252" s="1">
        <f>ROW()-1</f>
        <v>251</v>
      </c>
      <c r="B252" s="1" t="s">
        <v>713</v>
      </c>
      <c r="C252" s="1" t="s">
        <v>522</v>
      </c>
      <c r="D252" s="10" t="s">
        <v>77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116</v>
      </c>
      <c r="M252" s="1">
        <v>126</v>
      </c>
      <c r="N252" s="1">
        <v>124</v>
      </c>
      <c r="O252" s="1">
        <v>126</v>
      </c>
      <c r="P252" s="1">
        <v>101</v>
      </c>
      <c r="Q252" s="1">
        <v>116</v>
      </c>
      <c r="R252" s="1">
        <v>120</v>
      </c>
      <c r="S252" s="1">
        <v>116</v>
      </c>
      <c r="T252" s="1">
        <v>119</v>
      </c>
      <c r="U252" s="1">
        <v>36</v>
      </c>
      <c r="V252" s="4">
        <f>SUM(L252:O252)</f>
        <v>492</v>
      </c>
      <c r="W252" s="8">
        <f>SUM(Q252:T252)</f>
        <v>471</v>
      </c>
      <c r="X252" s="5" t="str">
        <f>Stat[[#This Row],[服装]]&amp;Stat[[#This Row],[名前]]&amp;Stat[[#This Row],[レアリティ]]</f>
        <v>バカンス瀬見英太ICONIC</v>
      </c>
      <c r="Y252" s="5" t="s">
        <v>345</v>
      </c>
      <c r="Z252" s="1" t="s">
        <v>1043</v>
      </c>
    </row>
    <row r="253" spans="1:26" ht="15" x14ac:dyDescent="0.35">
      <c r="A253" s="1">
        <f>ROW()-1</f>
        <v>252</v>
      </c>
      <c r="B253" s="1" t="s">
        <v>980</v>
      </c>
      <c r="C253" s="1" t="s">
        <v>522</v>
      </c>
      <c r="D253" s="10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119</v>
      </c>
      <c r="M253" s="1">
        <v>121</v>
      </c>
      <c r="N253" s="1">
        <v>127</v>
      </c>
      <c r="O253" s="1">
        <v>122</v>
      </c>
      <c r="P253" s="1">
        <v>101</v>
      </c>
      <c r="Q253" s="1">
        <v>116</v>
      </c>
      <c r="R253" s="1">
        <v>120</v>
      </c>
      <c r="S253" s="1">
        <v>118</v>
      </c>
      <c r="T253" s="1">
        <v>121</v>
      </c>
      <c r="U253" s="1">
        <v>36</v>
      </c>
      <c r="V253" s="4">
        <f>SUM(L253:O253)</f>
        <v>489</v>
      </c>
      <c r="W253" s="8">
        <f>SUM(Q253:T253)</f>
        <v>475</v>
      </c>
      <c r="X253" s="5" t="str">
        <f>Stat[[#This Row],[服装]]&amp;Stat[[#This Row],[名前]]&amp;Stat[[#This Row],[レアリティ]]</f>
        <v>アート2瀬見英太ICONIC</v>
      </c>
      <c r="Y253" s="5" t="s">
        <v>345</v>
      </c>
      <c r="Z253" s="1" t="s">
        <v>1046</v>
      </c>
    </row>
    <row r="254" spans="1:26" ht="15" x14ac:dyDescent="0.35">
      <c r="A254" s="1">
        <f t="shared" si="13"/>
        <v>253</v>
      </c>
      <c r="B254" s="1" t="s">
        <v>108</v>
      </c>
      <c r="C254" s="1" t="s">
        <v>115</v>
      </c>
      <c r="D254" s="1" t="s">
        <v>73</v>
      </c>
      <c r="E254" s="1" t="s">
        <v>80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85</v>
      </c>
      <c r="L254" s="1">
        <v>112</v>
      </c>
      <c r="M254" s="1">
        <v>110</v>
      </c>
      <c r="N254" s="1">
        <v>114</v>
      </c>
      <c r="O254" s="1">
        <v>120</v>
      </c>
      <c r="P254" s="1">
        <v>101</v>
      </c>
      <c r="Q254" s="1">
        <v>110</v>
      </c>
      <c r="R254" s="1">
        <v>121</v>
      </c>
      <c r="S254" s="1">
        <v>119</v>
      </c>
      <c r="T254" s="1">
        <v>120</v>
      </c>
      <c r="U254" s="1">
        <v>41</v>
      </c>
      <c r="V254" s="4">
        <f t="shared" si="9"/>
        <v>456</v>
      </c>
      <c r="W254" s="8">
        <f t="shared" si="10"/>
        <v>470</v>
      </c>
      <c r="X254" s="5" t="str">
        <f>Stat[[#This Row],[服装]]&amp;Stat[[#This Row],[名前]]&amp;Stat[[#This Row],[レアリティ]]</f>
        <v>ユニフォーム山形隼人ICONIC</v>
      </c>
      <c r="Y254" s="5" t="s">
        <v>346</v>
      </c>
      <c r="Z254" s="1" t="s">
        <v>183</v>
      </c>
    </row>
    <row r="255" spans="1:26" ht="15" x14ac:dyDescent="0.35">
      <c r="A255" s="1">
        <f t="shared" ref="A255:A260" si="14">ROW()-1</f>
        <v>254</v>
      </c>
      <c r="B255" s="1" t="s">
        <v>108</v>
      </c>
      <c r="C255" s="1" t="s">
        <v>715</v>
      </c>
      <c r="D255" s="1" t="s">
        <v>73</v>
      </c>
      <c r="E255" s="1" t="s">
        <v>78</v>
      </c>
      <c r="F255" s="1" t="s">
        <v>716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119</v>
      </c>
      <c r="M255" s="1">
        <v>123</v>
      </c>
      <c r="N255" s="1">
        <v>116</v>
      </c>
      <c r="O255" s="1">
        <v>121</v>
      </c>
      <c r="P255" s="1">
        <v>101</v>
      </c>
      <c r="Q255" s="1">
        <v>121</v>
      </c>
      <c r="R255" s="1">
        <v>119</v>
      </c>
      <c r="S255" s="1">
        <v>118</v>
      </c>
      <c r="T255" s="1">
        <v>118</v>
      </c>
      <c r="U255" s="1">
        <v>41</v>
      </c>
      <c r="V255" s="4">
        <f t="shared" ref="V255:V260" si="15">SUM(L255:O255)</f>
        <v>479</v>
      </c>
      <c r="W255" s="8">
        <f t="shared" ref="W255:W260" si="16">SUM(Q255:T255)</f>
        <v>476</v>
      </c>
      <c r="X255" s="5" t="str">
        <f>Stat[[#This Row],[服装]]&amp;Stat[[#This Row],[名前]]&amp;Stat[[#This Row],[レアリティ]]</f>
        <v>ユニフォーム強羅昌己ICONIC</v>
      </c>
      <c r="Y255" s="5" t="s">
        <v>717</v>
      </c>
      <c r="Z255" s="1" t="s">
        <v>183</v>
      </c>
    </row>
    <row r="256" spans="1:26" ht="15" x14ac:dyDescent="0.35">
      <c r="A256" s="1">
        <f t="shared" si="14"/>
        <v>255</v>
      </c>
      <c r="B256" s="1" t="s">
        <v>108</v>
      </c>
      <c r="C256" s="1" t="s">
        <v>727</v>
      </c>
      <c r="D256" s="1" t="s">
        <v>77</v>
      </c>
      <c r="E256" s="1" t="s">
        <v>78</v>
      </c>
      <c r="F256" s="1" t="s">
        <v>716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74</v>
      </c>
      <c r="L256" s="1">
        <v>119</v>
      </c>
      <c r="M256" s="1">
        <v>116</v>
      </c>
      <c r="N256" s="1">
        <v>119</v>
      </c>
      <c r="O256" s="1">
        <v>119</v>
      </c>
      <c r="P256" s="1">
        <v>101</v>
      </c>
      <c r="Q256" s="1">
        <v>114</v>
      </c>
      <c r="R256" s="1">
        <v>113</v>
      </c>
      <c r="S256" s="1">
        <v>118</v>
      </c>
      <c r="T256" s="1">
        <v>117</v>
      </c>
      <c r="U256" s="1">
        <v>41</v>
      </c>
      <c r="V256" s="4">
        <f t="shared" si="15"/>
        <v>473</v>
      </c>
      <c r="W256" s="8">
        <f t="shared" si="16"/>
        <v>462</v>
      </c>
      <c r="X256" s="5" t="str">
        <f>Stat[[#This Row],[服装]]&amp;Stat[[#This Row],[名前]]&amp;Stat[[#This Row],[レアリティ]]</f>
        <v>ユニフォーム芦谷洋平ICONIC</v>
      </c>
      <c r="Y256" s="5" t="s">
        <v>729</v>
      </c>
      <c r="Z256" s="1" t="s">
        <v>183</v>
      </c>
    </row>
    <row r="257" spans="1:26" ht="15" x14ac:dyDescent="0.35">
      <c r="A257" s="1">
        <f t="shared" si="14"/>
        <v>256</v>
      </c>
      <c r="B257" s="1" t="s">
        <v>108</v>
      </c>
      <c r="C257" s="1" t="s">
        <v>731</v>
      </c>
      <c r="D257" s="1" t="s">
        <v>73</v>
      </c>
      <c r="E257" s="1" t="s">
        <v>82</v>
      </c>
      <c r="F257" s="1" t="s">
        <v>716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74</v>
      </c>
      <c r="L257" s="1">
        <v>118</v>
      </c>
      <c r="M257" s="1">
        <v>118</v>
      </c>
      <c r="N257" s="1">
        <v>112</v>
      </c>
      <c r="O257" s="1">
        <v>120</v>
      </c>
      <c r="P257" s="1">
        <v>97</v>
      </c>
      <c r="Q257" s="1">
        <v>120</v>
      </c>
      <c r="R257" s="1">
        <v>115</v>
      </c>
      <c r="S257" s="1">
        <v>115</v>
      </c>
      <c r="T257" s="1">
        <v>115</v>
      </c>
      <c r="U257" s="1">
        <v>31</v>
      </c>
      <c r="V257" s="4">
        <f t="shared" si="15"/>
        <v>468</v>
      </c>
      <c r="W257" s="8">
        <f t="shared" si="16"/>
        <v>465</v>
      </c>
      <c r="X257" s="5" t="str">
        <f>Stat[[#This Row],[服装]]&amp;Stat[[#This Row],[名前]]&amp;Stat[[#This Row],[レアリティ]]</f>
        <v>ユニフォーム仙石伸吾ICONIC</v>
      </c>
      <c r="Y257" s="5" t="s">
        <v>733</v>
      </c>
      <c r="Z257" s="1" t="s">
        <v>183</v>
      </c>
    </row>
    <row r="258" spans="1:26" ht="15" x14ac:dyDescent="0.35">
      <c r="A258" s="1">
        <f t="shared" si="14"/>
        <v>257</v>
      </c>
      <c r="B258" s="1" t="s">
        <v>108</v>
      </c>
      <c r="C258" s="1" t="s">
        <v>745</v>
      </c>
      <c r="D258" s="1" t="s">
        <v>73</v>
      </c>
      <c r="E258" s="1" t="s">
        <v>80</v>
      </c>
      <c r="F258" s="1" t="s">
        <v>716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86</v>
      </c>
      <c r="L258" s="1">
        <v>111</v>
      </c>
      <c r="M258" s="1">
        <v>112</v>
      </c>
      <c r="N258" s="1">
        <v>115</v>
      </c>
      <c r="O258" s="1">
        <v>119</v>
      </c>
      <c r="P258" s="1">
        <v>101</v>
      </c>
      <c r="Q258" s="1">
        <v>111</v>
      </c>
      <c r="R258" s="1">
        <v>121</v>
      </c>
      <c r="S258" s="1">
        <v>118</v>
      </c>
      <c r="T258" s="1">
        <v>120</v>
      </c>
      <c r="U258" s="1">
        <v>41</v>
      </c>
      <c r="V258" s="4">
        <f t="shared" si="15"/>
        <v>457</v>
      </c>
      <c r="W258" s="8">
        <f t="shared" si="16"/>
        <v>470</v>
      </c>
      <c r="X258" s="5" t="str">
        <f>Stat[[#This Row],[服装]]&amp;Stat[[#This Row],[名前]]&amp;Stat[[#This Row],[レアリティ]]</f>
        <v>ユニフォーム中川俊美ICONIC</v>
      </c>
      <c r="Y258" s="5" t="s">
        <v>747</v>
      </c>
      <c r="Z258" s="1" t="s">
        <v>183</v>
      </c>
    </row>
    <row r="259" spans="1:26" ht="15" x14ac:dyDescent="0.35">
      <c r="A259" s="1">
        <f t="shared" si="14"/>
        <v>258</v>
      </c>
      <c r="B259" s="1" t="s">
        <v>108</v>
      </c>
      <c r="C259" s="1" t="s">
        <v>749</v>
      </c>
      <c r="D259" s="1" t="s">
        <v>73</v>
      </c>
      <c r="E259" s="1" t="s">
        <v>74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112</v>
      </c>
      <c r="M259" s="1">
        <v>117</v>
      </c>
      <c r="N259" s="1">
        <v>119</v>
      </c>
      <c r="O259" s="1">
        <v>119</v>
      </c>
      <c r="P259" s="1">
        <v>97</v>
      </c>
      <c r="Q259" s="1">
        <v>114</v>
      </c>
      <c r="R259" s="1">
        <v>113</v>
      </c>
      <c r="S259" s="1">
        <v>115</v>
      </c>
      <c r="T259" s="1">
        <v>116</v>
      </c>
      <c r="U259" s="1">
        <v>41</v>
      </c>
      <c r="V259" s="4">
        <f t="shared" si="15"/>
        <v>467</v>
      </c>
      <c r="W259" s="8">
        <f t="shared" si="16"/>
        <v>458</v>
      </c>
      <c r="X259" s="5" t="str">
        <f>Stat[[#This Row],[服装]]&amp;Stat[[#This Row],[名前]]&amp;Stat[[#This Row],[レアリティ]]</f>
        <v>ユニフォーム七沢健吾ICONIC</v>
      </c>
      <c r="Y259" s="5" t="s">
        <v>751</v>
      </c>
      <c r="Z259" s="1" t="s">
        <v>183</v>
      </c>
    </row>
    <row r="260" spans="1:26" ht="15" x14ac:dyDescent="0.35">
      <c r="A260" s="1">
        <f t="shared" si="14"/>
        <v>259</v>
      </c>
      <c r="B260" s="1" t="s">
        <v>108</v>
      </c>
      <c r="C260" s="1" t="s">
        <v>752</v>
      </c>
      <c r="D260" s="1" t="s">
        <v>73</v>
      </c>
      <c r="E260" s="1" t="s">
        <v>82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117</v>
      </c>
      <c r="M260" s="1">
        <v>114</v>
      </c>
      <c r="N260" s="1">
        <v>112</v>
      </c>
      <c r="O260" s="1">
        <v>117</v>
      </c>
      <c r="P260" s="1">
        <v>97</v>
      </c>
      <c r="Q260" s="1">
        <v>120</v>
      </c>
      <c r="R260" s="1">
        <v>115</v>
      </c>
      <c r="S260" s="1">
        <v>115</v>
      </c>
      <c r="T260" s="1">
        <v>115</v>
      </c>
      <c r="U260" s="1">
        <v>31</v>
      </c>
      <c r="V260" s="4">
        <f t="shared" si="15"/>
        <v>460</v>
      </c>
      <c r="W260" s="8">
        <f t="shared" si="16"/>
        <v>465</v>
      </c>
      <c r="X260" s="5" t="str">
        <f>Stat[[#This Row],[服装]]&amp;Stat[[#This Row],[名前]]&amp;Stat[[#This Row],[レアリティ]]</f>
        <v>ユニフォーム伊勢原裕次ICONIC</v>
      </c>
      <c r="Y260" s="5" t="s">
        <v>753</v>
      </c>
      <c r="Z260" s="1" t="s">
        <v>183</v>
      </c>
    </row>
    <row r="261" spans="1:26" ht="15" x14ac:dyDescent="0.35">
      <c r="A261" s="1">
        <f t="shared" ref="A261:A266" si="17">ROW()-1</f>
        <v>260</v>
      </c>
      <c r="B261" s="1" t="s">
        <v>108</v>
      </c>
      <c r="C261" s="1" t="s">
        <v>759</v>
      </c>
      <c r="D261" s="1" t="s">
        <v>73</v>
      </c>
      <c r="E261" s="1" t="s">
        <v>78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120</v>
      </c>
      <c r="M261" s="1">
        <v>119</v>
      </c>
      <c r="N261" s="1">
        <v>116</v>
      </c>
      <c r="O261" s="1">
        <v>120</v>
      </c>
      <c r="P261" s="1">
        <v>101</v>
      </c>
      <c r="Q261" s="1">
        <v>119</v>
      </c>
      <c r="R261" s="1">
        <v>117</v>
      </c>
      <c r="S261" s="1">
        <v>120</v>
      </c>
      <c r="T261" s="1">
        <v>117</v>
      </c>
      <c r="U261" s="1">
        <v>36</v>
      </c>
      <c r="V261" s="4">
        <f t="shared" ref="V261:V266" si="18">SUM(L261:O261)</f>
        <v>475</v>
      </c>
      <c r="W261" s="8">
        <f t="shared" ref="W261:W266" si="19">SUM(Q261:T261)</f>
        <v>473</v>
      </c>
      <c r="X261" s="5" t="str">
        <f>Stat[[#This Row],[服装]]&amp;Stat[[#This Row],[名前]]&amp;Stat[[#This Row],[レアリティ]]</f>
        <v>ユニフォーム湯河浩二ICONIC</v>
      </c>
      <c r="Y261" s="5" t="s">
        <v>761</v>
      </c>
      <c r="Z261" s="1" t="s">
        <v>183</v>
      </c>
    </row>
    <row r="262" spans="1:26" ht="15" x14ac:dyDescent="0.35">
      <c r="A262" s="1">
        <f t="shared" si="17"/>
        <v>261</v>
      </c>
      <c r="B262" s="1" t="s">
        <v>108</v>
      </c>
      <c r="C262" s="1" t="s">
        <v>784</v>
      </c>
      <c r="D262" s="1" t="s">
        <v>785</v>
      </c>
      <c r="E262" s="1" t="s">
        <v>82</v>
      </c>
      <c r="F262" s="1" t="s">
        <v>787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125</v>
      </c>
      <c r="M262" s="1">
        <v>120</v>
      </c>
      <c r="N262" s="1">
        <v>115</v>
      </c>
      <c r="O262" s="1">
        <v>120</v>
      </c>
      <c r="P262" s="1">
        <v>101</v>
      </c>
      <c r="Q262" s="1">
        <v>123</v>
      </c>
      <c r="R262" s="1">
        <v>117</v>
      </c>
      <c r="S262" s="1">
        <v>120</v>
      </c>
      <c r="T262" s="1">
        <v>115</v>
      </c>
      <c r="U262" s="1">
        <v>41</v>
      </c>
      <c r="V262" s="4">
        <f t="shared" si="18"/>
        <v>480</v>
      </c>
      <c r="W262" s="8">
        <f t="shared" si="19"/>
        <v>475</v>
      </c>
      <c r="X262" s="5" t="str">
        <f>Stat[[#This Row],[服装]]&amp;Stat[[#This Row],[名前]]&amp;Stat[[#This Row],[レアリティ]]</f>
        <v>ユニフォーム千鹿谷栄吉ICONIC</v>
      </c>
      <c r="Y262" s="5" t="s">
        <v>789</v>
      </c>
      <c r="Z262" s="1" t="s">
        <v>183</v>
      </c>
    </row>
    <row r="263" spans="1:26" ht="15" x14ac:dyDescent="0.35">
      <c r="A263" s="1">
        <f t="shared" si="17"/>
        <v>262</v>
      </c>
      <c r="B263" s="1" t="s">
        <v>108</v>
      </c>
      <c r="C263" s="1" t="s">
        <v>793</v>
      </c>
      <c r="D263" s="1" t="s">
        <v>90</v>
      </c>
      <c r="E263" s="1" t="s">
        <v>794</v>
      </c>
      <c r="F263" s="1" t="s">
        <v>787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123</v>
      </c>
      <c r="M263" s="1">
        <v>119</v>
      </c>
      <c r="N263" s="1">
        <v>118</v>
      </c>
      <c r="O263" s="1">
        <v>119</v>
      </c>
      <c r="P263" s="1">
        <v>101</v>
      </c>
      <c r="Q263" s="1">
        <v>117</v>
      </c>
      <c r="R263" s="1">
        <v>116</v>
      </c>
      <c r="S263" s="1">
        <v>118</v>
      </c>
      <c r="T263" s="1">
        <v>118</v>
      </c>
      <c r="U263" s="1">
        <v>36</v>
      </c>
      <c r="V263" s="4">
        <f t="shared" si="18"/>
        <v>479</v>
      </c>
      <c r="W263" s="8">
        <f t="shared" si="19"/>
        <v>469</v>
      </c>
      <c r="X263" s="5" t="str">
        <f>Stat[[#This Row],[服装]]&amp;Stat[[#This Row],[名前]]&amp;Stat[[#This Row],[レアリティ]]</f>
        <v>ユニフォーム小鹿野大樹ICONIC</v>
      </c>
      <c r="Y263" s="5" t="s">
        <v>796</v>
      </c>
      <c r="Z263" s="1" t="s">
        <v>183</v>
      </c>
    </row>
    <row r="264" spans="1:26" ht="15" x14ac:dyDescent="0.35">
      <c r="A264" s="1">
        <f t="shared" si="17"/>
        <v>263</v>
      </c>
      <c r="B264" s="1" t="s">
        <v>108</v>
      </c>
      <c r="C264" s="1" t="s">
        <v>806</v>
      </c>
      <c r="D264" s="1" t="s">
        <v>77</v>
      </c>
      <c r="E264" s="1" t="s">
        <v>80</v>
      </c>
      <c r="F264" s="1" t="s">
        <v>787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86</v>
      </c>
      <c r="L264" s="1">
        <v>111</v>
      </c>
      <c r="M264" s="1">
        <v>110</v>
      </c>
      <c r="N264" s="1">
        <v>117</v>
      </c>
      <c r="O264" s="1">
        <v>119</v>
      </c>
      <c r="P264" s="1">
        <v>101</v>
      </c>
      <c r="Q264" s="1">
        <v>110</v>
      </c>
      <c r="R264" s="1">
        <v>121</v>
      </c>
      <c r="S264" s="1">
        <v>118</v>
      </c>
      <c r="T264" s="1">
        <v>121</v>
      </c>
      <c r="U264" s="1">
        <v>41</v>
      </c>
      <c r="V264" s="4">
        <f t="shared" si="18"/>
        <v>457</v>
      </c>
      <c r="W264" s="8">
        <f t="shared" si="19"/>
        <v>470</v>
      </c>
      <c r="X264" s="5" t="str">
        <f>Stat[[#This Row],[服装]]&amp;Stat[[#This Row],[名前]]&amp;Stat[[#This Row],[レアリティ]]</f>
        <v>ユニフォーム赤谷勇ICONIC</v>
      </c>
      <c r="Y264" s="5" t="s">
        <v>808</v>
      </c>
      <c r="Z264" s="1" t="s">
        <v>183</v>
      </c>
    </row>
    <row r="265" spans="1:26" ht="15" x14ac:dyDescent="0.35">
      <c r="A265" s="1">
        <f t="shared" si="17"/>
        <v>264</v>
      </c>
      <c r="B265" s="1" t="s">
        <v>108</v>
      </c>
      <c r="C265" s="1" t="s">
        <v>810</v>
      </c>
      <c r="D265" s="1" t="s">
        <v>77</v>
      </c>
      <c r="E265" s="1" t="s">
        <v>78</v>
      </c>
      <c r="F265" s="1" t="s">
        <v>787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119</v>
      </c>
      <c r="M265" s="1">
        <v>118</v>
      </c>
      <c r="N265" s="1">
        <v>112</v>
      </c>
      <c r="O265" s="1">
        <v>117</v>
      </c>
      <c r="P265" s="1">
        <v>97</v>
      </c>
      <c r="Q265" s="1">
        <v>116</v>
      </c>
      <c r="R265" s="1">
        <v>118</v>
      </c>
      <c r="S265" s="1">
        <v>116</v>
      </c>
      <c r="T265" s="1">
        <v>117</v>
      </c>
      <c r="U265" s="1">
        <v>31</v>
      </c>
      <c r="V265" s="4">
        <f t="shared" si="18"/>
        <v>466</v>
      </c>
      <c r="W265" s="8">
        <f t="shared" si="19"/>
        <v>467</v>
      </c>
      <c r="X265" s="5" t="str">
        <f>Stat[[#This Row],[服装]]&amp;Stat[[#This Row],[名前]]&amp;Stat[[#This Row],[レアリティ]]</f>
        <v>ユニフォーム児玉勝ICONIC</v>
      </c>
      <c r="Y265" s="5" t="s">
        <v>812</v>
      </c>
      <c r="Z265" s="1" t="s">
        <v>183</v>
      </c>
    </row>
    <row r="266" spans="1:26" ht="15" x14ac:dyDescent="0.35">
      <c r="A266" s="1">
        <f t="shared" si="17"/>
        <v>265</v>
      </c>
      <c r="B266" s="1" t="s">
        <v>108</v>
      </c>
      <c r="C266" s="1" t="s">
        <v>814</v>
      </c>
      <c r="D266" s="1" t="s">
        <v>77</v>
      </c>
      <c r="E266" s="1" t="s">
        <v>74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115</v>
      </c>
      <c r="M266" s="1">
        <v>118</v>
      </c>
      <c r="N266" s="1">
        <v>120</v>
      </c>
      <c r="O266" s="1">
        <v>118</v>
      </c>
      <c r="P266" s="1">
        <v>97</v>
      </c>
      <c r="Q266" s="1">
        <v>115</v>
      </c>
      <c r="R266" s="1">
        <v>117</v>
      </c>
      <c r="S266" s="1">
        <v>115</v>
      </c>
      <c r="T266" s="1">
        <v>117</v>
      </c>
      <c r="U266" s="1">
        <v>41</v>
      </c>
      <c r="V266" s="4">
        <f t="shared" si="18"/>
        <v>471</v>
      </c>
      <c r="W266" s="8">
        <f t="shared" si="19"/>
        <v>464</v>
      </c>
      <c r="X266" s="5" t="str">
        <f>Stat[[#This Row],[服装]]&amp;Stat[[#This Row],[名前]]&amp;Stat[[#This Row],[レアリティ]]</f>
        <v>ユニフォーム名栗翔太ICONIC</v>
      </c>
      <c r="Y266" s="5" t="s">
        <v>816</v>
      </c>
      <c r="Z266" s="1" t="s">
        <v>183</v>
      </c>
    </row>
    <row r="267" spans="1:26" ht="15" x14ac:dyDescent="0.35">
      <c r="A267" s="1">
        <f>ROW()-1</f>
        <v>266</v>
      </c>
      <c r="B267" s="1" t="s">
        <v>108</v>
      </c>
      <c r="C267" s="1" t="s">
        <v>821</v>
      </c>
      <c r="D267" s="1" t="s">
        <v>77</v>
      </c>
      <c r="E267" s="1" t="s">
        <v>78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117</v>
      </c>
      <c r="M267" s="1">
        <v>114</v>
      </c>
      <c r="N267" s="1">
        <v>117</v>
      </c>
      <c r="O267" s="1">
        <v>115</v>
      </c>
      <c r="P267" s="1">
        <v>97</v>
      </c>
      <c r="Q267" s="1">
        <v>116</v>
      </c>
      <c r="R267" s="1">
        <v>114</v>
      </c>
      <c r="S267" s="1">
        <v>116</v>
      </c>
      <c r="T267" s="1">
        <v>115</v>
      </c>
      <c r="U267" s="1">
        <v>36</v>
      </c>
      <c r="V267" s="4">
        <f>SUM(L267:O267)</f>
        <v>463</v>
      </c>
      <c r="W267" s="8">
        <f>SUM(Q267:T267)</f>
        <v>461</v>
      </c>
      <c r="X267" s="5" t="str">
        <f>Stat[[#This Row],[服装]]&amp;Stat[[#This Row],[名前]]&amp;Stat[[#This Row],[レアリティ]]</f>
        <v>ユニフォーム島府典明ICONIC</v>
      </c>
      <c r="Y267" s="5" t="s">
        <v>823</v>
      </c>
      <c r="Z267" s="1" t="s">
        <v>183</v>
      </c>
    </row>
    <row r="268" spans="1:26" ht="15" x14ac:dyDescent="0.35">
      <c r="A268" s="1">
        <f>ROW()-1</f>
        <v>267</v>
      </c>
      <c r="B268" s="1" t="s">
        <v>108</v>
      </c>
      <c r="C268" s="1" t="s">
        <v>829</v>
      </c>
      <c r="D268" s="1" t="s">
        <v>77</v>
      </c>
      <c r="E268" s="1" t="s">
        <v>82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115</v>
      </c>
      <c r="M268" s="1">
        <v>114</v>
      </c>
      <c r="N268" s="1">
        <v>113</v>
      </c>
      <c r="O268" s="1">
        <v>117</v>
      </c>
      <c r="P268" s="1">
        <v>97</v>
      </c>
      <c r="Q268" s="1">
        <v>119</v>
      </c>
      <c r="R268" s="1">
        <v>115</v>
      </c>
      <c r="S268" s="1">
        <v>114</v>
      </c>
      <c r="T268" s="1">
        <v>114</v>
      </c>
      <c r="U268" s="1">
        <v>31</v>
      </c>
      <c r="V268" s="4">
        <f>SUM(L268:O268)</f>
        <v>459</v>
      </c>
      <c r="W268" s="8">
        <f>SUM(Q268:T268)</f>
        <v>462</v>
      </c>
      <c r="X268" s="5" t="str">
        <f>Stat[[#This Row],[服装]]&amp;Stat[[#This Row],[名前]]&amp;Stat[[#This Row],[レアリティ]]</f>
        <v>ユニフォーム吉川和孝ICONIC</v>
      </c>
      <c r="Y268" s="5" t="s">
        <v>831</v>
      </c>
      <c r="Z268" s="1" t="s">
        <v>183</v>
      </c>
    </row>
    <row r="269" spans="1:26" ht="15" x14ac:dyDescent="0.35">
      <c r="A269" s="1">
        <f t="shared" si="13"/>
        <v>268</v>
      </c>
      <c r="B269" s="1" t="s">
        <v>108</v>
      </c>
      <c r="C269" s="1" t="s">
        <v>186</v>
      </c>
      <c r="D269" s="1" t="s">
        <v>77</v>
      </c>
      <c r="E269" s="1" t="s">
        <v>74</v>
      </c>
      <c r="F269" s="1" t="s">
        <v>185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82</v>
      </c>
      <c r="L269" s="1">
        <v>120</v>
      </c>
      <c r="M269" s="1">
        <v>129</v>
      </c>
      <c r="N269" s="1">
        <v>130</v>
      </c>
      <c r="O269" s="1">
        <v>127</v>
      </c>
      <c r="P269" s="1">
        <v>101</v>
      </c>
      <c r="Q269" s="1">
        <v>114</v>
      </c>
      <c r="R269" s="1">
        <v>119</v>
      </c>
      <c r="S269" s="1">
        <v>114</v>
      </c>
      <c r="T269" s="1">
        <v>118</v>
      </c>
      <c r="U269" s="1">
        <v>36</v>
      </c>
      <c r="V269" s="4">
        <f t="shared" si="9"/>
        <v>506</v>
      </c>
      <c r="W269" s="8">
        <f t="shared" si="10"/>
        <v>465</v>
      </c>
      <c r="X269" s="5" t="str">
        <f>Stat[[#This Row],[服装]]&amp;Stat[[#This Row],[名前]]&amp;Stat[[#This Row],[レアリティ]]</f>
        <v>ユニフォーム宮侑ICONIC</v>
      </c>
      <c r="Y269" s="5" t="s">
        <v>347</v>
      </c>
      <c r="Z269" s="1" t="s">
        <v>183</v>
      </c>
    </row>
    <row r="270" spans="1:26" ht="15" x14ac:dyDescent="0.35">
      <c r="A270" s="1">
        <f t="shared" si="13"/>
        <v>269</v>
      </c>
      <c r="B270" s="1" t="s">
        <v>581</v>
      </c>
      <c r="C270" s="1" t="s">
        <v>186</v>
      </c>
      <c r="D270" s="1" t="s">
        <v>73</v>
      </c>
      <c r="E270" s="1" t="s">
        <v>74</v>
      </c>
      <c r="F270" s="1" t="s">
        <v>185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83</v>
      </c>
      <c r="L270" s="1">
        <v>121</v>
      </c>
      <c r="M270" s="1">
        <v>132</v>
      </c>
      <c r="N270" s="1">
        <v>133</v>
      </c>
      <c r="O270" s="1">
        <v>130</v>
      </c>
      <c r="P270" s="1">
        <v>101</v>
      </c>
      <c r="Q270" s="1">
        <v>115</v>
      </c>
      <c r="R270" s="1">
        <v>120</v>
      </c>
      <c r="S270" s="1">
        <v>115</v>
      </c>
      <c r="T270" s="1">
        <v>119</v>
      </c>
      <c r="U270" s="1">
        <v>36</v>
      </c>
      <c r="V270" s="4">
        <f t="shared" ref="V270:V358" si="20">SUM(L270:O270)</f>
        <v>516</v>
      </c>
      <c r="W270" s="8">
        <f t="shared" ref="W270:W358" si="21">SUM(Q270:T270)</f>
        <v>469</v>
      </c>
      <c r="X270" s="5" t="str">
        <f>Stat[[#This Row],[服装]]&amp;Stat[[#This Row],[名前]]&amp;Stat[[#This Row],[レアリティ]]</f>
        <v>文化祭宮侑ICONIC</v>
      </c>
      <c r="Y270" s="5" t="s">
        <v>347</v>
      </c>
      <c r="Z270" s="1" t="s">
        <v>1049</v>
      </c>
    </row>
    <row r="271" spans="1:26" ht="15" x14ac:dyDescent="0.35">
      <c r="A271" s="1">
        <f>ROW()-1</f>
        <v>270</v>
      </c>
      <c r="B271" s="1" t="s">
        <v>632</v>
      </c>
      <c r="C271" s="1" t="s">
        <v>186</v>
      </c>
      <c r="D271" s="1" t="s">
        <v>90</v>
      </c>
      <c r="E271" s="1" t="s">
        <v>74</v>
      </c>
      <c r="F271" s="1" t="s">
        <v>185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83</v>
      </c>
      <c r="L271" s="1">
        <v>119</v>
      </c>
      <c r="M271" s="1">
        <v>134</v>
      </c>
      <c r="N271" s="1">
        <v>132</v>
      </c>
      <c r="O271" s="1">
        <v>131</v>
      </c>
      <c r="P271" s="1">
        <v>101</v>
      </c>
      <c r="Q271" s="1">
        <v>113</v>
      </c>
      <c r="R271" s="1">
        <v>122</v>
      </c>
      <c r="S271" s="1">
        <v>114</v>
      </c>
      <c r="T271" s="1">
        <v>120</v>
      </c>
      <c r="U271" s="1">
        <v>36</v>
      </c>
      <c r="V271" s="4">
        <f>SUM(L271:O271)</f>
        <v>516</v>
      </c>
      <c r="W271" s="8">
        <f>SUM(Q271:T271)</f>
        <v>469</v>
      </c>
      <c r="X271" s="5" t="str">
        <f>Stat[[#This Row],[服装]]&amp;Stat[[#This Row],[名前]]&amp;Stat[[#This Row],[レアリティ]]</f>
        <v>RPG宮侑ICONIC</v>
      </c>
      <c r="Y271" s="5" t="s">
        <v>347</v>
      </c>
      <c r="Z271" s="1" t="s">
        <v>1049</v>
      </c>
    </row>
    <row r="272" spans="1:26" ht="15" x14ac:dyDescent="0.35">
      <c r="A272" s="1">
        <f>ROW()-1</f>
        <v>271</v>
      </c>
      <c r="B272" s="1" t="s">
        <v>737</v>
      </c>
      <c r="C272" s="1" t="s">
        <v>186</v>
      </c>
      <c r="D272" s="1" t="s">
        <v>77</v>
      </c>
      <c r="E272" s="1" t="s">
        <v>74</v>
      </c>
      <c r="F272" s="1" t="s">
        <v>185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83</v>
      </c>
      <c r="L272" s="1">
        <v>123</v>
      </c>
      <c r="M272" s="1">
        <v>130</v>
      </c>
      <c r="N272" s="1">
        <v>131</v>
      </c>
      <c r="O272" s="1">
        <v>128</v>
      </c>
      <c r="P272" s="1">
        <v>101</v>
      </c>
      <c r="Q272" s="1">
        <v>118</v>
      </c>
      <c r="R272" s="1">
        <v>121</v>
      </c>
      <c r="S272" s="1">
        <v>117</v>
      </c>
      <c r="T272" s="1">
        <v>119</v>
      </c>
      <c r="U272" s="1">
        <v>36</v>
      </c>
      <c r="V272" s="4">
        <f>SUM(L272:O272)</f>
        <v>512</v>
      </c>
      <c r="W272" s="8">
        <f>SUM(Q272:T272)</f>
        <v>475</v>
      </c>
      <c r="X272" s="5" t="str">
        <f>Stat[[#This Row],[服装]]&amp;Stat[[#This Row],[名前]]&amp;Stat[[#This Row],[レアリティ]]</f>
        <v>カンフー宮侑ICONIC</v>
      </c>
      <c r="Y272" s="5" t="s">
        <v>347</v>
      </c>
      <c r="Z272" s="1" t="s">
        <v>1049</v>
      </c>
    </row>
    <row r="273" spans="1:26" ht="15" x14ac:dyDescent="0.35">
      <c r="A273" s="1">
        <f>ROW()-1</f>
        <v>272</v>
      </c>
      <c r="B273" s="1" t="s">
        <v>826</v>
      </c>
      <c r="C273" s="1" t="s">
        <v>186</v>
      </c>
      <c r="D273" s="1" t="s">
        <v>73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84</v>
      </c>
      <c r="L273" s="1">
        <v>122</v>
      </c>
      <c r="M273" s="1">
        <v>134</v>
      </c>
      <c r="N273" s="1">
        <v>136</v>
      </c>
      <c r="O273" s="1">
        <v>132</v>
      </c>
      <c r="P273" s="1">
        <v>101</v>
      </c>
      <c r="Q273" s="1">
        <v>115</v>
      </c>
      <c r="R273" s="1">
        <v>121</v>
      </c>
      <c r="S273" s="1">
        <v>115</v>
      </c>
      <c r="T273" s="1">
        <v>120</v>
      </c>
      <c r="U273" s="1">
        <v>36</v>
      </c>
      <c r="V273" s="4">
        <f>SUM(L273:O273)</f>
        <v>524</v>
      </c>
      <c r="W273" s="8">
        <f>SUM(Q273:T273)</f>
        <v>471</v>
      </c>
      <c r="X273" s="5" t="str">
        <f>Stat[[#This Row],[服装]]&amp;Stat[[#This Row],[名前]]&amp;Stat[[#This Row],[レアリティ]]</f>
        <v>新年2宮侑ICONIC</v>
      </c>
      <c r="Y273" s="5" t="s">
        <v>347</v>
      </c>
      <c r="Z273" s="1" t="s">
        <v>1043</v>
      </c>
    </row>
    <row r="274" spans="1:26" ht="15" x14ac:dyDescent="0.35">
      <c r="A274" s="1">
        <f>ROW()-1</f>
        <v>273</v>
      </c>
      <c r="B274" s="1" t="s">
        <v>987</v>
      </c>
      <c r="C274" s="1" t="s">
        <v>186</v>
      </c>
      <c r="D274" s="1" t="s">
        <v>90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84</v>
      </c>
      <c r="L274" s="1">
        <v>122</v>
      </c>
      <c r="M274" s="1">
        <v>135</v>
      </c>
      <c r="N274" s="1">
        <v>133</v>
      </c>
      <c r="O274" s="1">
        <v>133</v>
      </c>
      <c r="P274" s="1">
        <v>101</v>
      </c>
      <c r="Q274" s="1">
        <v>115</v>
      </c>
      <c r="R274" s="1">
        <v>122</v>
      </c>
      <c r="S274" s="1">
        <v>116</v>
      </c>
      <c r="T274" s="1">
        <v>120</v>
      </c>
      <c r="U274" s="1">
        <v>36</v>
      </c>
      <c r="V274" s="4">
        <f>SUM(L274:O274)</f>
        <v>523</v>
      </c>
      <c r="W274" s="8">
        <f>SUM(Q274:T274)</f>
        <v>473</v>
      </c>
      <c r="X274" s="5" t="str">
        <f>Stat[[#This Row],[服装]]&amp;Stat[[#This Row],[名前]]&amp;Stat[[#This Row],[レアリティ]]</f>
        <v>サバゲ2宮侑ICONIC</v>
      </c>
      <c r="Y274" s="5" t="s">
        <v>347</v>
      </c>
      <c r="Z274" s="1" t="s">
        <v>1042</v>
      </c>
    </row>
    <row r="275" spans="1:26" ht="15" x14ac:dyDescent="0.35">
      <c r="A275" s="1">
        <f t="shared" si="13"/>
        <v>274</v>
      </c>
      <c r="B275" s="1" t="s">
        <v>108</v>
      </c>
      <c r="C275" s="1" t="s">
        <v>187</v>
      </c>
      <c r="D275" s="1" t="s">
        <v>90</v>
      </c>
      <c r="E275" s="1" t="s">
        <v>78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82</v>
      </c>
      <c r="L275" s="1">
        <v>127</v>
      </c>
      <c r="M275" s="1">
        <v>120</v>
      </c>
      <c r="N275" s="1">
        <v>116</v>
      </c>
      <c r="O275" s="1">
        <v>121</v>
      </c>
      <c r="P275" s="1">
        <v>101</v>
      </c>
      <c r="Q275" s="1">
        <v>123</v>
      </c>
      <c r="R275" s="1">
        <v>119</v>
      </c>
      <c r="S275" s="1">
        <v>122</v>
      </c>
      <c r="T275" s="1">
        <v>119</v>
      </c>
      <c r="U275" s="1">
        <v>31</v>
      </c>
      <c r="V275" s="4">
        <f t="shared" si="20"/>
        <v>484</v>
      </c>
      <c r="W275" s="8">
        <f t="shared" si="21"/>
        <v>483</v>
      </c>
      <c r="X275" s="5" t="str">
        <f>Stat[[#This Row],[服装]]&amp;Stat[[#This Row],[名前]]&amp;Stat[[#This Row],[レアリティ]]</f>
        <v>ユニフォーム宮治ICONIC</v>
      </c>
      <c r="Y275" s="5" t="s">
        <v>348</v>
      </c>
      <c r="Z275" s="1" t="s">
        <v>183</v>
      </c>
    </row>
    <row r="276" spans="1:26" ht="15" x14ac:dyDescent="0.35">
      <c r="A276" s="1">
        <f>ROW()-1</f>
        <v>275</v>
      </c>
      <c r="B276" s="1" t="s">
        <v>632</v>
      </c>
      <c r="C276" s="1" t="s">
        <v>187</v>
      </c>
      <c r="D276" s="1" t="s">
        <v>90</v>
      </c>
      <c r="E276" s="1" t="s">
        <v>78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130</v>
      </c>
      <c r="M276" s="1">
        <v>123</v>
      </c>
      <c r="N276" s="1">
        <v>117</v>
      </c>
      <c r="O276" s="1">
        <v>122</v>
      </c>
      <c r="P276" s="1">
        <v>101</v>
      </c>
      <c r="Q276" s="1">
        <v>124</v>
      </c>
      <c r="R276" s="1">
        <v>120</v>
      </c>
      <c r="S276" s="1">
        <v>125</v>
      </c>
      <c r="T276" s="1">
        <v>120</v>
      </c>
      <c r="U276" s="1">
        <v>31</v>
      </c>
      <c r="V276" s="4">
        <f>SUM(L276:O276)</f>
        <v>492</v>
      </c>
      <c r="W276" s="8">
        <f>SUM(Q276:T276)</f>
        <v>489</v>
      </c>
      <c r="X276" s="5" t="str">
        <f>Stat[[#This Row],[服装]]&amp;Stat[[#This Row],[名前]]&amp;Stat[[#This Row],[レアリティ]]</f>
        <v>RPG宮治ICONIC</v>
      </c>
      <c r="Y276" s="5" t="s">
        <v>348</v>
      </c>
      <c r="Z276" s="1" t="s">
        <v>1042</v>
      </c>
    </row>
    <row r="277" spans="1:26" ht="15" x14ac:dyDescent="0.35">
      <c r="A277" s="1">
        <f>ROW()-1</f>
        <v>276</v>
      </c>
      <c r="B277" s="1" t="s">
        <v>737</v>
      </c>
      <c r="C277" s="1" t="s">
        <v>187</v>
      </c>
      <c r="D277" s="1" t="s">
        <v>73</v>
      </c>
      <c r="E277" s="1" t="s">
        <v>78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131</v>
      </c>
      <c r="M277" s="1">
        <v>121</v>
      </c>
      <c r="N277" s="1">
        <v>120</v>
      </c>
      <c r="O277" s="1">
        <v>120</v>
      </c>
      <c r="P277" s="1">
        <v>101</v>
      </c>
      <c r="Q277" s="1">
        <v>122</v>
      </c>
      <c r="R277" s="1">
        <v>122</v>
      </c>
      <c r="S277" s="1">
        <v>125</v>
      </c>
      <c r="T277" s="1">
        <v>122</v>
      </c>
      <c r="U277" s="1">
        <v>31</v>
      </c>
      <c r="V277" s="4">
        <f>SUM(L277:O277)</f>
        <v>492</v>
      </c>
      <c r="W277" s="8">
        <f>SUM(Q277:T277)</f>
        <v>491</v>
      </c>
      <c r="X277" s="5" t="str">
        <f>Stat[[#This Row],[服装]]&amp;Stat[[#This Row],[名前]]&amp;Stat[[#This Row],[レアリティ]]</f>
        <v>カンフー宮治ICONIC</v>
      </c>
      <c r="Y277" s="5" t="s">
        <v>348</v>
      </c>
      <c r="Z277" s="1" t="s">
        <v>1042</v>
      </c>
    </row>
    <row r="278" spans="1:26" ht="15" x14ac:dyDescent="0.35">
      <c r="A278" s="1">
        <f>ROW()-1</f>
        <v>277</v>
      </c>
      <c r="B278" s="1" t="s">
        <v>918</v>
      </c>
      <c r="C278" s="1" t="s">
        <v>187</v>
      </c>
      <c r="D278" s="1" t="s">
        <v>90</v>
      </c>
      <c r="E278" s="1" t="s">
        <v>78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133</v>
      </c>
      <c r="M278" s="1">
        <v>121</v>
      </c>
      <c r="N278" s="1">
        <v>116</v>
      </c>
      <c r="O278" s="1">
        <v>120</v>
      </c>
      <c r="P278" s="1">
        <v>101</v>
      </c>
      <c r="Q278" s="1">
        <v>126</v>
      </c>
      <c r="R278" s="1">
        <v>121</v>
      </c>
      <c r="S278" s="1">
        <v>127</v>
      </c>
      <c r="T278" s="1">
        <v>120</v>
      </c>
      <c r="U278" s="1">
        <v>31</v>
      </c>
      <c r="V278" s="4">
        <f>SUM(L278:O278)</f>
        <v>490</v>
      </c>
      <c r="W278" s="8">
        <f>SUM(Q278:T278)</f>
        <v>494</v>
      </c>
      <c r="X278" s="5" t="str">
        <f>Stat[[#This Row],[服装]]&amp;Stat[[#This Row],[名前]]&amp;Stat[[#This Row],[レアリティ]]</f>
        <v>遊園地宮治ICONIC</v>
      </c>
      <c r="Y278" s="5" t="s">
        <v>348</v>
      </c>
      <c r="Z278" s="1" t="s">
        <v>1044</v>
      </c>
    </row>
    <row r="279" spans="1:26" ht="15" x14ac:dyDescent="0.35">
      <c r="A279" s="1">
        <f>ROW()-1</f>
        <v>278</v>
      </c>
      <c r="B279" s="1" t="s">
        <v>999</v>
      </c>
      <c r="C279" s="1" t="s">
        <v>187</v>
      </c>
      <c r="D279" s="1" t="s">
        <v>77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84</v>
      </c>
      <c r="L279" s="1">
        <v>134</v>
      </c>
      <c r="M279" s="1">
        <v>124</v>
      </c>
      <c r="N279" s="1">
        <v>117</v>
      </c>
      <c r="O279" s="1">
        <v>122</v>
      </c>
      <c r="P279" s="1">
        <v>101</v>
      </c>
      <c r="Q279" s="1">
        <v>125</v>
      </c>
      <c r="R279" s="1">
        <v>122</v>
      </c>
      <c r="S279" s="1">
        <v>127</v>
      </c>
      <c r="T279" s="1">
        <v>122</v>
      </c>
      <c r="U279" s="1">
        <v>31</v>
      </c>
      <c r="V279" s="4">
        <f>SUM(L279:O279)</f>
        <v>497</v>
      </c>
      <c r="W279" s="8">
        <f>SUM(Q279:T279)</f>
        <v>496</v>
      </c>
      <c r="X279" s="5" t="str">
        <f>Stat[[#This Row],[服装]]&amp;Stat[[#This Row],[名前]]&amp;Stat[[#This Row],[レアリティ]]</f>
        <v>夏祭り2宮治ICONIC</v>
      </c>
      <c r="Y279" s="5" t="s">
        <v>348</v>
      </c>
      <c r="Z279" s="1" t="s">
        <v>1047</v>
      </c>
    </row>
    <row r="280" spans="1:26" ht="15" x14ac:dyDescent="0.35">
      <c r="A280" s="1">
        <f t="shared" si="13"/>
        <v>279</v>
      </c>
      <c r="B280" s="1" t="s">
        <v>108</v>
      </c>
      <c r="C280" s="1" t="s">
        <v>188</v>
      </c>
      <c r="D280" s="1" t="s">
        <v>77</v>
      </c>
      <c r="E280" s="1" t="s">
        <v>82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80</v>
      </c>
      <c r="L280" s="1">
        <v>126</v>
      </c>
      <c r="M280" s="1">
        <v>118</v>
      </c>
      <c r="N280" s="1">
        <v>112</v>
      </c>
      <c r="O280" s="1">
        <v>121</v>
      </c>
      <c r="P280" s="1">
        <v>101</v>
      </c>
      <c r="Q280" s="1">
        <v>128</v>
      </c>
      <c r="R280" s="1">
        <v>114</v>
      </c>
      <c r="S280" s="1">
        <v>117</v>
      </c>
      <c r="T280" s="1">
        <v>117</v>
      </c>
      <c r="U280" s="1">
        <v>36</v>
      </c>
      <c r="V280" s="4">
        <f t="shared" si="20"/>
        <v>477</v>
      </c>
      <c r="W280" s="8">
        <f t="shared" si="21"/>
        <v>476</v>
      </c>
      <c r="X280" s="5" t="str">
        <f>Stat[[#This Row],[服装]]&amp;Stat[[#This Row],[名前]]&amp;Stat[[#This Row],[レアリティ]]</f>
        <v>ユニフォーム角名倫太郎ICONIC</v>
      </c>
      <c r="Y280" s="5" t="s">
        <v>349</v>
      </c>
      <c r="Z280" s="1" t="s">
        <v>183</v>
      </c>
    </row>
    <row r="281" spans="1:26" ht="15" x14ac:dyDescent="0.35">
      <c r="A281" s="1">
        <f>ROW()-1</f>
        <v>280</v>
      </c>
      <c r="B281" s="1" t="s">
        <v>631</v>
      </c>
      <c r="C281" s="1" t="s">
        <v>188</v>
      </c>
      <c r="D281" s="1" t="s">
        <v>73</v>
      </c>
      <c r="E281" s="1" t="s">
        <v>82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81</v>
      </c>
      <c r="L281" s="1">
        <v>129</v>
      </c>
      <c r="M281" s="1">
        <v>119</v>
      </c>
      <c r="N281" s="1">
        <v>113</v>
      </c>
      <c r="O281" s="1">
        <v>122</v>
      </c>
      <c r="P281" s="1">
        <v>101</v>
      </c>
      <c r="Q281" s="1">
        <v>131</v>
      </c>
      <c r="R281" s="1">
        <v>115</v>
      </c>
      <c r="S281" s="1">
        <v>120</v>
      </c>
      <c r="T281" s="1">
        <v>118</v>
      </c>
      <c r="U281" s="1">
        <v>36</v>
      </c>
      <c r="V281" s="4">
        <f>SUM(L281:O281)</f>
        <v>483</v>
      </c>
      <c r="W281" s="8">
        <f>SUM(Q281:T281)</f>
        <v>484</v>
      </c>
      <c r="X281" s="5" t="str">
        <f>Stat[[#This Row],[服装]]&amp;Stat[[#This Row],[名前]]&amp;Stat[[#This Row],[レアリティ]]</f>
        <v>サバゲ角名倫太郎ICONIC</v>
      </c>
      <c r="Y281" s="5" t="s">
        <v>349</v>
      </c>
      <c r="Z281" s="1" t="s">
        <v>1043</v>
      </c>
    </row>
    <row r="282" spans="1:26" ht="15" x14ac:dyDescent="0.35">
      <c r="A282" s="1">
        <f>ROW()-1</f>
        <v>281</v>
      </c>
      <c r="B282" s="1" t="s">
        <v>708</v>
      </c>
      <c r="C282" s="1" t="s">
        <v>188</v>
      </c>
      <c r="D282" s="1" t="s">
        <v>90</v>
      </c>
      <c r="E282" s="1" t="s">
        <v>82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81</v>
      </c>
      <c r="L282" s="1">
        <v>131</v>
      </c>
      <c r="M282" s="1">
        <v>117</v>
      </c>
      <c r="N282" s="1">
        <v>111</v>
      </c>
      <c r="O282" s="1">
        <v>120</v>
      </c>
      <c r="P282" s="1">
        <v>101</v>
      </c>
      <c r="Q282" s="1">
        <v>134</v>
      </c>
      <c r="R282" s="1">
        <v>115</v>
      </c>
      <c r="S282" s="1">
        <v>122</v>
      </c>
      <c r="T282" s="1">
        <v>118</v>
      </c>
      <c r="U282" s="1">
        <v>36</v>
      </c>
      <c r="V282" s="4">
        <f>SUM(L282:O282)</f>
        <v>479</v>
      </c>
      <c r="W282" s="8">
        <f>SUM(Q282:T282)</f>
        <v>489</v>
      </c>
      <c r="X282" s="5" t="str">
        <f>Stat[[#This Row],[服装]]&amp;Stat[[#This Row],[名前]]&amp;Stat[[#This Row],[レアリティ]]</f>
        <v>花火角名倫太郎ICONIC</v>
      </c>
      <c r="Y282" s="5" t="s">
        <v>349</v>
      </c>
      <c r="Z282" s="1" t="s">
        <v>1044</v>
      </c>
    </row>
    <row r="283" spans="1:26" ht="15" x14ac:dyDescent="0.35">
      <c r="A283" s="1">
        <f>ROW()-1</f>
        <v>282</v>
      </c>
      <c r="B283" s="1" t="s">
        <v>835</v>
      </c>
      <c r="C283" s="1" t="s">
        <v>188</v>
      </c>
      <c r="D283" s="1" t="s">
        <v>77</v>
      </c>
      <c r="E283" s="1" t="s">
        <v>82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81</v>
      </c>
      <c r="L283" s="1">
        <v>132</v>
      </c>
      <c r="M283" s="1">
        <v>122</v>
      </c>
      <c r="N283" s="1">
        <v>113</v>
      </c>
      <c r="O283" s="1">
        <v>124</v>
      </c>
      <c r="P283" s="1">
        <v>101</v>
      </c>
      <c r="Q283" s="1">
        <v>129</v>
      </c>
      <c r="R283" s="1">
        <v>113</v>
      </c>
      <c r="S283" s="1">
        <v>120</v>
      </c>
      <c r="T283" s="1">
        <v>116</v>
      </c>
      <c r="U283" s="1">
        <v>36</v>
      </c>
      <c r="V283" s="4">
        <f>SUM(L283:O283)</f>
        <v>491</v>
      </c>
      <c r="W283" s="8">
        <f>SUM(Q283:T283)</f>
        <v>478</v>
      </c>
      <c r="X283" s="5" t="str">
        <f>Stat[[#This Row],[服装]]&amp;Stat[[#This Row],[名前]]&amp;Stat[[#This Row],[レアリティ]]</f>
        <v>路地裏2角名倫太郎ICONIC</v>
      </c>
      <c r="Y283" s="5" t="s">
        <v>349</v>
      </c>
      <c r="Z283" s="1" t="s">
        <v>1045</v>
      </c>
    </row>
    <row r="284" spans="1:26" ht="15" x14ac:dyDescent="0.35">
      <c r="A284" s="1">
        <f>ROW()-1</f>
        <v>283</v>
      </c>
      <c r="B284" s="1" t="s">
        <v>990</v>
      </c>
      <c r="C284" s="1" t="s">
        <v>188</v>
      </c>
      <c r="D284" s="1" t="s">
        <v>73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82</v>
      </c>
      <c r="L284" s="1">
        <v>131</v>
      </c>
      <c r="M284" s="1">
        <v>119</v>
      </c>
      <c r="N284" s="1">
        <v>114</v>
      </c>
      <c r="O284" s="1">
        <v>122</v>
      </c>
      <c r="P284" s="1">
        <v>101</v>
      </c>
      <c r="Q284" s="1">
        <v>134</v>
      </c>
      <c r="R284" s="1">
        <v>116</v>
      </c>
      <c r="S284" s="1">
        <v>122</v>
      </c>
      <c r="T284" s="1">
        <v>119</v>
      </c>
      <c r="U284" s="1">
        <v>36</v>
      </c>
      <c r="V284" s="4">
        <f>SUM(L284:O284)</f>
        <v>486</v>
      </c>
      <c r="W284" s="8">
        <f>SUM(Q284:T284)</f>
        <v>491</v>
      </c>
      <c r="X284" s="5" t="str">
        <f>Stat[[#This Row],[服装]]&amp;Stat[[#This Row],[名前]]&amp;Stat[[#This Row],[レアリティ]]</f>
        <v>水着2角名倫太郎ICONIC</v>
      </c>
      <c r="Y284" s="5" t="s">
        <v>349</v>
      </c>
      <c r="Z284" s="1" t="s">
        <v>1048</v>
      </c>
    </row>
    <row r="285" spans="1:26" ht="15" x14ac:dyDescent="0.35">
      <c r="A285" s="1">
        <f t="shared" si="13"/>
        <v>284</v>
      </c>
      <c r="B285" s="1" t="s">
        <v>108</v>
      </c>
      <c r="C285" s="1" t="s">
        <v>189</v>
      </c>
      <c r="D285" s="1" t="s">
        <v>77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125</v>
      </c>
      <c r="M285" s="1">
        <v>119</v>
      </c>
      <c r="N285" s="1">
        <v>115</v>
      </c>
      <c r="O285" s="1">
        <v>119</v>
      </c>
      <c r="P285" s="1">
        <v>97</v>
      </c>
      <c r="Q285" s="1">
        <v>118</v>
      </c>
      <c r="R285" s="1">
        <v>121</v>
      </c>
      <c r="S285" s="1">
        <v>120</v>
      </c>
      <c r="T285" s="1">
        <v>121</v>
      </c>
      <c r="U285" s="1">
        <v>36</v>
      </c>
      <c r="V285" s="4">
        <f t="shared" si="20"/>
        <v>478</v>
      </c>
      <c r="W285" s="8">
        <f t="shared" si="21"/>
        <v>480</v>
      </c>
      <c r="X285" s="5" t="str">
        <f>Stat[[#This Row],[服装]]&amp;Stat[[#This Row],[名前]]&amp;Stat[[#This Row],[レアリティ]]</f>
        <v>ユニフォーム北信介ICONIC</v>
      </c>
      <c r="Y285" s="5" t="s">
        <v>350</v>
      </c>
      <c r="Z285" s="1" t="s">
        <v>183</v>
      </c>
    </row>
    <row r="286" spans="1:26" ht="15" x14ac:dyDescent="0.35">
      <c r="A286" s="1">
        <f>ROW()-1</f>
        <v>285</v>
      </c>
      <c r="B286" s="1" t="s">
        <v>587</v>
      </c>
      <c r="C286" s="1" t="s">
        <v>189</v>
      </c>
      <c r="D286" s="1" t="s">
        <v>73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128</v>
      </c>
      <c r="M286" s="1">
        <v>122</v>
      </c>
      <c r="N286" s="1">
        <v>116</v>
      </c>
      <c r="O286" s="1">
        <v>120</v>
      </c>
      <c r="P286" s="1">
        <v>97</v>
      </c>
      <c r="Q286" s="1">
        <v>119</v>
      </c>
      <c r="R286" s="1">
        <v>122</v>
      </c>
      <c r="S286" s="1">
        <v>123</v>
      </c>
      <c r="T286" s="1">
        <v>122</v>
      </c>
      <c r="U286" s="1">
        <v>36</v>
      </c>
      <c r="V286" s="4">
        <f t="shared" si="20"/>
        <v>486</v>
      </c>
      <c r="W286" s="8">
        <f t="shared" si="21"/>
        <v>486</v>
      </c>
      <c r="X286" s="5" t="str">
        <f>Stat[[#This Row],[服装]]&amp;Stat[[#This Row],[名前]]&amp;Stat[[#This Row],[レアリティ]]</f>
        <v>Xmas北信介ICONIC</v>
      </c>
      <c r="Y286" s="5" t="s">
        <v>350</v>
      </c>
      <c r="Z286" s="1" t="s">
        <v>1045</v>
      </c>
    </row>
    <row r="287" spans="1:26" ht="15" x14ac:dyDescent="0.35">
      <c r="A287" s="1">
        <f>ROW()-1</f>
        <v>286</v>
      </c>
      <c r="B287" s="1" t="s">
        <v>735</v>
      </c>
      <c r="C287" s="1" t="s">
        <v>189</v>
      </c>
      <c r="D287" s="1" t="s">
        <v>90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128</v>
      </c>
      <c r="M287" s="1">
        <v>125</v>
      </c>
      <c r="N287" s="1">
        <v>114</v>
      </c>
      <c r="O287" s="1">
        <v>122</v>
      </c>
      <c r="P287" s="1">
        <v>97</v>
      </c>
      <c r="Q287" s="1">
        <v>117</v>
      </c>
      <c r="R287" s="1">
        <v>124</v>
      </c>
      <c r="S287" s="1">
        <v>121</v>
      </c>
      <c r="T287" s="1">
        <v>122</v>
      </c>
      <c r="U287" s="1">
        <v>36</v>
      </c>
      <c r="V287" s="4">
        <f>SUM(L287:O287)</f>
        <v>489</v>
      </c>
      <c r="W287" s="8">
        <f>SUM(Q287:T287)</f>
        <v>484</v>
      </c>
      <c r="X287" s="5" t="str">
        <f>Stat[[#This Row],[服装]]&amp;Stat[[#This Row],[名前]]&amp;Stat[[#This Row],[レアリティ]]</f>
        <v>スパイ北信介ICONIC</v>
      </c>
      <c r="Y287" s="5" t="s">
        <v>350</v>
      </c>
      <c r="Z287" s="1" t="s">
        <v>1048</v>
      </c>
    </row>
    <row r="288" spans="1:26" ht="15" x14ac:dyDescent="0.35">
      <c r="A288" s="1">
        <f t="shared" ref="A288:A290" si="22">ROW()-1</f>
        <v>287</v>
      </c>
      <c r="B288" s="1" t="s">
        <v>826</v>
      </c>
      <c r="C288" s="1" t="s">
        <v>189</v>
      </c>
      <c r="D288" s="1" t="s">
        <v>77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131</v>
      </c>
      <c r="M288" s="1">
        <v>120</v>
      </c>
      <c r="N288" s="1">
        <v>115</v>
      </c>
      <c r="O288" s="1">
        <v>118</v>
      </c>
      <c r="P288" s="1">
        <v>97</v>
      </c>
      <c r="Q288" s="1">
        <v>119</v>
      </c>
      <c r="R288" s="1">
        <v>124</v>
      </c>
      <c r="S288" s="1">
        <v>123</v>
      </c>
      <c r="T288" s="1">
        <v>124</v>
      </c>
      <c r="U288" s="1">
        <v>36</v>
      </c>
      <c r="V288" s="4">
        <f>SUM(L288:O288)</f>
        <v>484</v>
      </c>
      <c r="W288" s="8">
        <f>SUM(Q288:T288)</f>
        <v>490</v>
      </c>
      <c r="X288" s="5" t="str">
        <f>Stat[[#This Row],[服装]]&amp;Stat[[#This Row],[名前]]&amp;Stat[[#This Row],[レアリティ]]</f>
        <v>新年2北信介ICONIC</v>
      </c>
      <c r="Y288" s="5" t="s">
        <v>350</v>
      </c>
      <c r="Z288" s="1" t="s">
        <v>1047</v>
      </c>
    </row>
    <row r="289" spans="1:26" ht="15" x14ac:dyDescent="0.35">
      <c r="A289" s="1">
        <f>ROW()-1</f>
        <v>288</v>
      </c>
      <c r="B289" s="1" t="s">
        <v>963</v>
      </c>
      <c r="C289" s="1" t="s">
        <v>189</v>
      </c>
      <c r="D289" s="1" t="s">
        <v>73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77</v>
      </c>
      <c r="L289" s="1">
        <v>131</v>
      </c>
      <c r="M289" s="1">
        <v>122</v>
      </c>
      <c r="N289" s="1">
        <v>117</v>
      </c>
      <c r="O289" s="1">
        <v>120</v>
      </c>
      <c r="P289" s="1">
        <v>97</v>
      </c>
      <c r="Q289" s="1">
        <v>121</v>
      </c>
      <c r="R289" s="1">
        <v>123</v>
      </c>
      <c r="S289" s="1">
        <v>125</v>
      </c>
      <c r="T289" s="1">
        <v>123</v>
      </c>
      <c r="U289" s="1">
        <v>36</v>
      </c>
      <c r="V289" s="4">
        <f>SUM(L289:O289)</f>
        <v>490</v>
      </c>
      <c r="W289" s="8">
        <f>SUM(Q289:T289)</f>
        <v>492</v>
      </c>
      <c r="X289" s="5" t="str">
        <f>Stat[[#This Row],[服装]]&amp;Stat[[#This Row],[名前]]&amp;Stat[[#This Row],[レアリティ]]</f>
        <v>職業体験2北信介ICONIC</v>
      </c>
      <c r="Y289" s="5" t="s">
        <v>350</v>
      </c>
      <c r="Z289" s="1" t="s">
        <v>1043</v>
      </c>
    </row>
    <row r="290" spans="1:26" ht="15" customHeight="1" x14ac:dyDescent="0.35">
      <c r="A290" s="1">
        <f t="shared" si="22"/>
        <v>289</v>
      </c>
      <c r="B290" s="1" t="s">
        <v>108</v>
      </c>
      <c r="C290" s="1" t="s">
        <v>523</v>
      </c>
      <c r="D290" s="1" t="s">
        <v>77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77</v>
      </c>
      <c r="L290" s="1">
        <v>127</v>
      </c>
      <c r="M290" s="1">
        <v>122</v>
      </c>
      <c r="N290" s="1">
        <v>113</v>
      </c>
      <c r="O290" s="1">
        <v>117</v>
      </c>
      <c r="P290" s="1">
        <v>101</v>
      </c>
      <c r="Q290" s="1">
        <v>117</v>
      </c>
      <c r="R290" s="1">
        <v>115</v>
      </c>
      <c r="S290" s="1">
        <v>120</v>
      </c>
      <c r="T290" s="1">
        <v>115</v>
      </c>
      <c r="U290" s="1">
        <v>31</v>
      </c>
      <c r="V290" s="4">
        <f t="shared" si="20"/>
        <v>479</v>
      </c>
      <c r="W290" s="8">
        <f t="shared" si="21"/>
        <v>467</v>
      </c>
      <c r="X290" s="5" t="str">
        <f>Stat[[#This Row],[服装]]&amp;Stat[[#This Row],[名前]]&amp;Stat[[#This Row],[レアリティ]]</f>
        <v>ユニフォーム尾白アランICONIC</v>
      </c>
      <c r="Y290" s="5" t="s">
        <v>524</v>
      </c>
      <c r="Z290" s="1" t="s">
        <v>183</v>
      </c>
    </row>
    <row r="291" spans="1:26" ht="15" customHeight="1" x14ac:dyDescent="0.35">
      <c r="A291" s="1">
        <f>ROW()-1</f>
        <v>290</v>
      </c>
      <c r="B291" s="1" t="s">
        <v>597</v>
      </c>
      <c r="C291" s="1" t="s">
        <v>523</v>
      </c>
      <c r="D291" s="1" t="s">
        <v>602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78</v>
      </c>
      <c r="L291" s="1">
        <v>130</v>
      </c>
      <c r="M291" s="1">
        <v>125</v>
      </c>
      <c r="N291" s="1">
        <v>114</v>
      </c>
      <c r="O291" s="1">
        <v>118</v>
      </c>
      <c r="P291" s="1">
        <v>101</v>
      </c>
      <c r="Q291" s="1">
        <v>118</v>
      </c>
      <c r="R291" s="1">
        <v>116</v>
      </c>
      <c r="S291" s="1">
        <v>123</v>
      </c>
      <c r="T291" s="1">
        <v>116</v>
      </c>
      <c r="U291" s="1">
        <v>31</v>
      </c>
      <c r="V291" s="4">
        <f>SUM(L291:O291)</f>
        <v>487</v>
      </c>
      <c r="W291" s="8">
        <f>SUM(Q291:T291)</f>
        <v>473</v>
      </c>
      <c r="X291" s="5" t="str">
        <f>Stat[[#This Row],[服装]]&amp;Stat[[#This Row],[名前]]&amp;Stat[[#This Row],[レアリティ]]</f>
        <v>雪遊び尾白アランICONIC</v>
      </c>
      <c r="Y291" s="5" t="s">
        <v>524</v>
      </c>
      <c r="Z291" s="1" t="s">
        <v>1042</v>
      </c>
    </row>
    <row r="292" spans="1:26" ht="15" customHeight="1" x14ac:dyDescent="0.35">
      <c r="A292" s="1">
        <f>ROW()-1</f>
        <v>291</v>
      </c>
      <c r="B292" s="1" t="s">
        <v>999</v>
      </c>
      <c r="C292" s="1" t="s">
        <v>523</v>
      </c>
      <c r="D292" s="1" t="s">
        <v>73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78</v>
      </c>
      <c r="L292" s="1">
        <v>130</v>
      </c>
      <c r="M292" s="1">
        <v>128</v>
      </c>
      <c r="N292" s="1">
        <v>112</v>
      </c>
      <c r="O292" s="1">
        <v>120</v>
      </c>
      <c r="P292" s="1">
        <v>101</v>
      </c>
      <c r="Q292" s="1">
        <v>116</v>
      </c>
      <c r="R292" s="1">
        <v>118</v>
      </c>
      <c r="S292" s="1">
        <v>121</v>
      </c>
      <c r="T292" s="1">
        <v>116</v>
      </c>
      <c r="U292" s="1">
        <v>31</v>
      </c>
      <c r="V292" s="4">
        <f>SUM(L292:O292)</f>
        <v>490</v>
      </c>
      <c r="W292" s="8">
        <f>SUM(Q292:T292)</f>
        <v>471</v>
      </c>
      <c r="X292" s="5" t="str">
        <f>Stat[[#This Row],[服装]]&amp;Stat[[#This Row],[名前]]&amp;Stat[[#This Row],[レアリティ]]</f>
        <v>夏祭り2尾白アランICONIC</v>
      </c>
      <c r="Y292" s="5" t="s">
        <v>524</v>
      </c>
      <c r="Z292" s="1" t="s">
        <v>1048</v>
      </c>
    </row>
    <row r="293" spans="1:26" ht="15" customHeight="1" x14ac:dyDescent="0.35">
      <c r="A293" s="1">
        <f t="shared" si="13"/>
        <v>292</v>
      </c>
      <c r="B293" s="1" t="s">
        <v>108</v>
      </c>
      <c r="C293" s="1" t="s">
        <v>525</v>
      </c>
      <c r="D293" s="1" t="s">
        <v>77</v>
      </c>
      <c r="E293" s="1" t="s">
        <v>80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86</v>
      </c>
      <c r="L293" s="1">
        <v>116</v>
      </c>
      <c r="M293" s="1">
        <v>110</v>
      </c>
      <c r="N293" s="1">
        <v>116</v>
      </c>
      <c r="O293" s="1">
        <v>122</v>
      </c>
      <c r="P293" s="1">
        <v>101</v>
      </c>
      <c r="Q293" s="1">
        <v>110</v>
      </c>
      <c r="R293" s="1">
        <v>124</v>
      </c>
      <c r="S293" s="1">
        <v>118</v>
      </c>
      <c r="T293" s="1">
        <v>122</v>
      </c>
      <c r="U293" s="1">
        <v>41</v>
      </c>
      <c r="V293" s="4">
        <f t="shared" si="20"/>
        <v>464</v>
      </c>
      <c r="W293" s="8">
        <f t="shared" si="21"/>
        <v>474</v>
      </c>
      <c r="X293" s="5" t="str">
        <f>Stat[[#This Row],[服装]]&amp;Stat[[#This Row],[名前]]&amp;Stat[[#This Row],[レアリティ]]</f>
        <v>ユニフォーム赤木路成ICONIC</v>
      </c>
      <c r="Y293" s="5" t="s">
        <v>526</v>
      </c>
      <c r="Z293" s="1" t="s">
        <v>183</v>
      </c>
    </row>
    <row r="294" spans="1:26" ht="15" customHeight="1" x14ac:dyDescent="0.35">
      <c r="A294" s="1">
        <f>ROW()-1</f>
        <v>293</v>
      </c>
      <c r="B294" s="1" t="s">
        <v>801</v>
      </c>
      <c r="C294" s="1" t="s">
        <v>525</v>
      </c>
      <c r="D294" s="1" t="s">
        <v>73</v>
      </c>
      <c r="E294" s="1" t="s">
        <v>80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87</v>
      </c>
      <c r="L294" s="1">
        <v>117</v>
      </c>
      <c r="M294" s="1">
        <v>111</v>
      </c>
      <c r="N294" s="1">
        <v>119</v>
      </c>
      <c r="O294" s="1">
        <v>123</v>
      </c>
      <c r="P294" s="1">
        <v>101</v>
      </c>
      <c r="Q294" s="1">
        <v>111</v>
      </c>
      <c r="R294" s="1">
        <v>127</v>
      </c>
      <c r="S294" s="1">
        <v>119</v>
      </c>
      <c r="T294" s="1">
        <v>125</v>
      </c>
      <c r="U294" s="1">
        <v>41</v>
      </c>
      <c r="V294" s="4">
        <f>SUM(L294:O294)</f>
        <v>470</v>
      </c>
      <c r="W294" s="8">
        <f>SUM(Q294:T294)</f>
        <v>482</v>
      </c>
      <c r="X294" s="5" t="str">
        <f>Stat[[#This Row],[服装]]&amp;Stat[[#This Row],[名前]]&amp;Stat[[#This Row],[レアリティ]]</f>
        <v>Xmas2赤木路成ICONIC</v>
      </c>
      <c r="Y294" s="5" t="s">
        <v>526</v>
      </c>
      <c r="Z294" s="1" t="s">
        <v>1049</v>
      </c>
    </row>
    <row r="295" spans="1:26" ht="15" customHeight="1" x14ac:dyDescent="0.35">
      <c r="A295" s="1">
        <f t="shared" si="13"/>
        <v>294</v>
      </c>
      <c r="B295" s="1" t="s">
        <v>108</v>
      </c>
      <c r="C295" s="1" t="s">
        <v>527</v>
      </c>
      <c r="D295" s="1" t="s">
        <v>77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118</v>
      </c>
      <c r="M295" s="1">
        <v>114</v>
      </c>
      <c r="N295" s="1">
        <v>114</v>
      </c>
      <c r="O295" s="1">
        <v>120</v>
      </c>
      <c r="P295" s="1">
        <v>97</v>
      </c>
      <c r="Q295" s="1">
        <v>129</v>
      </c>
      <c r="R295" s="1">
        <v>115</v>
      </c>
      <c r="S295" s="1">
        <v>115</v>
      </c>
      <c r="T295" s="1">
        <v>117</v>
      </c>
      <c r="U295" s="1">
        <v>31</v>
      </c>
      <c r="V295" s="4">
        <f t="shared" si="20"/>
        <v>466</v>
      </c>
      <c r="W295" s="8">
        <f t="shared" si="21"/>
        <v>476</v>
      </c>
      <c r="X295" s="5" t="str">
        <f>Stat[[#This Row],[服装]]&amp;Stat[[#This Row],[名前]]&amp;Stat[[#This Row],[レアリティ]]</f>
        <v>ユニフォーム大耳練ICONIC</v>
      </c>
      <c r="Y295" s="5" t="s">
        <v>528</v>
      </c>
      <c r="Z295" s="1" t="s">
        <v>183</v>
      </c>
    </row>
    <row r="296" spans="1:26" ht="15" customHeight="1" x14ac:dyDescent="0.35">
      <c r="A296" s="1">
        <f t="shared" si="13"/>
        <v>295</v>
      </c>
      <c r="B296" s="1" t="s">
        <v>108</v>
      </c>
      <c r="C296" s="1" t="s">
        <v>529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121</v>
      </c>
      <c r="M296" s="1">
        <v>126</v>
      </c>
      <c r="N296" s="1">
        <v>112</v>
      </c>
      <c r="O296" s="1">
        <v>115</v>
      </c>
      <c r="P296" s="1">
        <v>97</v>
      </c>
      <c r="Q296" s="1">
        <v>115</v>
      </c>
      <c r="R296" s="1">
        <v>115</v>
      </c>
      <c r="S296" s="1">
        <v>118</v>
      </c>
      <c r="T296" s="1">
        <v>117</v>
      </c>
      <c r="U296" s="1">
        <v>31</v>
      </c>
      <c r="V296" s="4">
        <f t="shared" si="20"/>
        <v>474</v>
      </c>
      <c r="W296" s="8">
        <f t="shared" si="21"/>
        <v>465</v>
      </c>
      <c r="X296" s="5" t="str">
        <f>Stat[[#This Row],[服装]]&amp;Stat[[#This Row],[名前]]&amp;Stat[[#This Row],[レアリティ]]</f>
        <v>ユニフォーム理石平介ICONIC</v>
      </c>
      <c r="Y296" s="5" t="s">
        <v>530</v>
      </c>
      <c r="Z296" s="1" t="s">
        <v>183</v>
      </c>
    </row>
    <row r="297" spans="1:26" ht="15" customHeight="1" x14ac:dyDescent="0.35">
      <c r="A297" s="1">
        <f>ROW()-1</f>
        <v>296</v>
      </c>
      <c r="B297" s="1" t="s">
        <v>108</v>
      </c>
      <c r="C297" s="1" t="s">
        <v>675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122</v>
      </c>
      <c r="M297" s="1">
        <v>117</v>
      </c>
      <c r="N297" s="1">
        <v>113</v>
      </c>
      <c r="O297" s="1">
        <v>118</v>
      </c>
      <c r="P297" s="1">
        <v>101</v>
      </c>
      <c r="Q297" s="1">
        <v>117</v>
      </c>
      <c r="R297" s="1">
        <v>117</v>
      </c>
      <c r="S297" s="1">
        <v>117</v>
      </c>
      <c r="T297" s="1">
        <v>118</v>
      </c>
      <c r="U297" s="1">
        <v>36</v>
      </c>
      <c r="V297" s="4">
        <f>SUM(L297:O297)</f>
        <v>470</v>
      </c>
      <c r="W297" s="8">
        <f>SUM(Q297:T297)</f>
        <v>469</v>
      </c>
      <c r="X297" s="5" t="str">
        <f>Stat[[#This Row],[服装]]&amp;Stat[[#This Row],[名前]]&amp;Stat[[#This Row],[レアリティ]]</f>
        <v>ユニフォーム銀島結ICONIC</v>
      </c>
      <c r="Y297" s="5" t="s">
        <v>677</v>
      </c>
      <c r="Z297" s="1" t="s">
        <v>183</v>
      </c>
    </row>
    <row r="298" spans="1:26" ht="15" customHeight="1" x14ac:dyDescent="0.35">
      <c r="A298" s="1">
        <f>ROW()-1</f>
        <v>297</v>
      </c>
      <c r="B298" s="1" t="s">
        <v>801</v>
      </c>
      <c r="C298" s="1" t="s">
        <v>675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125</v>
      </c>
      <c r="M298" s="1">
        <v>120</v>
      </c>
      <c r="N298" s="1">
        <v>114</v>
      </c>
      <c r="O298" s="1">
        <v>119</v>
      </c>
      <c r="P298" s="1">
        <v>101</v>
      </c>
      <c r="Q298" s="1">
        <v>118</v>
      </c>
      <c r="R298" s="1">
        <v>118</v>
      </c>
      <c r="S298" s="1">
        <v>120</v>
      </c>
      <c r="T298" s="1">
        <v>119</v>
      </c>
      <c r="U298" s="1">
        <v>36</v>
      </c>
      <c r="V298" s="4">
        <f>SUM(L298:O298)</f>
        <v>478</v>
      </c>
      <c r="W298" s="8">
        <f>SUM(Q298:T298)</f>
        <v>475</v>
      </c>
      <c r="X298" s="5" t="str">
        <f>Stat[[#This Row],[服装]]&amp;Stat[[#This Row],[名前]]&amp;Stat[[#This Row],[レアリティ]]</f>
        <v>Xmas2銀島結ICONIC</v>
      </c>
      <c r="Y298" s="5" t="s">
        <v>677</v>
      </c>
      <c r="Z298" s="1" t="s">
        <v>1043</v>
      </c>
    </row>
    <row r="299" spans="1:26" ht="15" x14ac:dyDescent="0.35">
      <c r="A299" s="1">
        <f t="shared" ref="A299:A358" si="23">ROW()-1</f>
        <v>298</v>
      </c>
      <c r="B299" s="1" t="s">
        <v>108</v>
      </c>
      <c r="C299" s="1" t="s">
        <v>122</v>
      </c>
      <c r="D299" s="1" t="s">
        <v>90</v>
      </c>
      <c r="E299" s="1" t="s">
        <v>78</v>
      </c>
      <c r="F299" s="1" t="s">
        <v>128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128</v>
      </c>
      <c r="M299" s="1">
        <v>127</v>
      </c>
      <c r="N299" s="1">
        <v>114</v>
      </c>
      <c r="O299" s="1">
        <v>119</v>
      </c>
      <c r="P299" s="1">
        <v>101</v>
      </c>
      <c r="Q299" s="1">
        <v>118</v>
      </c>
      <c r="R299" s="1">
        <v>121</v>
      </c>
      <c r="S299" s="1">
        <v>121</v>
      </c>
      <c r="T299" s="1">
        <v>121</v>
      </c>
      <c r="U299" s="1">
        <v>26</v>
      </c>
      <c r="V299" s="4">
        <f t="shared" si="20"/>
        <v>488</v>
      </c>
      <c r="W299" s="8">
        <f t="shared" si="21"/>
        <v>481</v>
      </c>
      <c r="X299" s="5" t="str">
        <f>Stat[[#This Row],[服装]]&amp;Stat[[#This Row],[名前]]&amp;Stat[[#This Row],[レアリティ]]</f>
        <v>ユニフォーム木兎光太郎ICONIC</v>
      </c>
      <c r="Y299" s="5" t="s">
        <v>351</v>
      </c>
      <c r="Z299" s="1" t="s">
        <v>183</v>
      </c>
    </row>
    <row r="300" spans="1:26" ht="15" x14ac:dyDescent="0.35">
      <c r="A300" s="1">
        <f t="shared" si="23"/>
        <v>299</v>
      </c>
      <c r="B300" s="1" t="s">
        <v>150</v>
      </c>
      <c r="C300" s="1" t="s">
        <v>122</v>
      </c>
      <c r="D300" s="1" t="s">
        <v>77</v>
      </c>
      <c r="E300" s="1" t="s">
        <v>78</v>
      </c>
      <c r="F300" s="1" t="s">
        <v>128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130</v>
      </c>
      <c r="N300" s="1">
        <v>115</v>
      </c>
      <c r="O300" s="1">
        <v>120</v>
      </c>
      <c r="P300" s="1">
        <v>101</v>
      </c>
      <c r="Q300" s="1">
        <v>119</v>
      </c>
      <c r="R300" s="1">
        <v>122</v>
      </c>
      <c r="S300" s="1">
        <v>124</v>
      </c>
      <c r="T300" s="1">
        <v>122</v>
      </c>
      <c r="U300" s="1">
        <v>26</v>
      </c>
      <c r="V300" s="4">
        <f t="shared" si="20"/>
        <v>496</v>
      </c>
      <c r="W300" s="8">
        <f t="shared" si="21"/>
        <v>487</v>
      </c>
      <c r="X300" s="5" t="str">
        <f>Stat[[#This Row],[服装]]&amp;Stat[[#This Row],[名前]]&amp;Stat[[#This Row],[レアリティ]]</f>
        <v>夏祭り木兎光太郎ICONIC</v>
      </c>
      <c r="Y300" s="5" t="s">
        <v>351</v>
      </c>
      <c r="Z300" s="1" t="s">
        <v>1048</v>
      </c>
    </row>
    <row r="301" spans="1:26" ht="15" x14ac:dyDescent="0.35">
      <c r="A301" s="1">
        <f>ROW()-1</f>
        <v>300</v>
      </c>
      <c r="B301" s="1" t="s">
        <v>587</v>
      </c>
      <c r="C301" s="1" t="s">
        <v>122</v>
      </c>
      <c r="D301" s="1" t="s">
        <v>73</v>
      </c>
      <c r="E301" s="1" t="s">
        <v>78</v>
      </c>
      <c r="F301" s="1" t="s">
        <v>128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128</v>
      </c>
      <c r="N301" s="1">
        <v>115</v>
      </c>
      <c r="O301" s="1">
        <v>118</v>
      </c>
      <c r="P301" s="1">
        <v>101</v>
      </c>
      <c r="Q301" s="1">
        <v>121</v>
      </c>
      <c r="R301" s="1">
        <v>122</v>
      </c>
      <c r="S301" s="1">
        <v>126</v>
      </c>
      <c r="T301" s="1">
        <v>121</v>
      </c>
      <c r="U301" s="1">
        <v>26</v>
      </c>
      <c r="V301" s="4">
        <f t="shared" si="20"/>
        <v>494</v>
      </c>
      <c r="W301" s="8">
        <f t="shared" si="21"/>
        <v>490</v>
      </c>
      <c r="X301" s="5" t="str">
        <f>Stat[[#This Row],[服装]]&amp;Stat[[#This Row],[名前]]&amp;Stat[[#This Row],[レアリティ]]</f>
        <v>Xmas木兎光太郎ICONIC</v>
      </c>
      <c r="Y301" s="5" t="s">
        <v>351</v>
      </c>
      <c r="Z301" s="1" t="s">
        <v>1046</v>
      </c>
    </row>
    <row r="302" spans="1:26" ht="15" x14ac:dyDescent="0.35">
      <c r="A302" s="1">
        <f>ROW()-1</f>
        <v>301</v>
      </c>
      <c r="B302" s="1" t="s">
        <v>149</v>
      </c>
      <c r="C302" s="1" t="s">
        <v>122</v>
      </c>
      <c r="D302" s="1" t="s">
        <v>90</v>
      </c>
      <c r="E302" s="1" t="s">
        <v>78</v>
      </c>
      <c r="F302" s="1" t="s">
        <v>128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134</v>
      </c>
      <c r="M302" s="1">
        <v>127</v>
      </c>
      <c r="N302" s="1">
        <v>115</v>
      </c>
      <c r="O302" s="1">
        <v>117</v>
      </c>
      <c r="P302" s="1">
        <v>101</v>
      </c>
      <c r="Q302" s="1">
        <v>119</v>
      </c>
      <c r="R302" s="1">
        <v>125</v>
      </c>
      <c r="S302" s="1">
        <v>124</v>
      </c>
      <c r="T302" s="1">
        <v>124</v>
      </c>
      <c r="U302" s="1">
        <v>26</v>
      </c>
      <c r="V302" s="4">
        <f>SUM(L302:O302)</f>
        <v>493</v>
      </c>
      <c r="W302" s="8">
        <f>SUM(Q302:T302)</f>
        <v>492</v>
      </c>
      <c r="X302" s="5" t="str">
        <f>Stat[[#This Row],[服装]]&amp;Stat[[#This Row],[名前]]&amp;Stat[[#This Row],[レアリティ]]</f>
        <v>制服木兎光太郎ICONIC</v>
      </c>
      <c r="Y302" s="5" t="s">
        <v>351</v>
      </c>
      <c r="Z302" s="1" t="s">
        <v>1047</v>
      </c>
    </row>
    <row r="303" spans="1:26" ht="15" x14ac:dyDescent="0.35">
      <c r="A303" s="1">
        <f>ROW()-1</f>
        <v>302</v>
      </c>
      <c r="B303" s="1" t="s">
        <v>684</v>
      </c>
      <c r="C303" s="1" t="s">
        <v>122</v>
      </c>
      <c r="D303" s="1" t="s">
        <v>77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134</v>
      </c>
      <c r="M303" s="1">
        <v>131</v>
      </c>
      <c r="N303" s="1">
        <v>115</v>
      </c>
      <c r="O303" s="1">
        <v>120</v>
      </c>
      <c r="P303" s="1">
        <v>101</v>
      </c>
      <c r="Q303" s="1">
        <v>121</v>
      </c>
      <c r="R303" s="1">
        <v>124</v>
      </c>
      <c r="S303" s="1">
        <v>125</v>
      </c>
      <c r="T303" s="1">
        <v>123</v>
      </c>
      <c r="U303" s="1">
        <v>26</v>
      </c>
      <c r="V303" s="4">
        <f>SUM(L303:O303)</f>
        <v>500</v>
      </c>
      <c r="W303" s="8">
        <f>SUM(Q303:T303)</f>
        <v>493</v>
      </c>
      <c r="X303" s="5" t="str">
        <f>Stat[[#This Row],[服装]]&amp;Stat[[#This Row],[名前]]&amp;Stat[[#This Row],[レアリティ]]</f>
        <v>キャンプ木兎光太郎ICONIC</v>
      </c>
      <c r="Y303" s="5" t="s">
        <v>351</v>
      </c>
      <c r="Z303" s="1" t="s">
        <v>1047</v>
      </c>
    </row>
    <row r="304" spans="1:26" ht="15" x14ac:dyDescent="0.35">
      <c r="A304" s="1">
        <f>ROW()-1</f>
        <v>303</v>
      </c>
      <c r="B304" s="1" t="s">
        <v>889</v>
      </c>
      <c r="C304" s="1" t="s">
        <v>122</v>
      </c>
      <c r="D304" s="1" t="s">
        <v>73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132</v>
      </c>
      <c r="M304" s="1">
        <v>130</v>
      </c>
      <c r="N304" s="1">
        <v>115</v>
      </c>
      <c r="O304" s="1">
        <v>120</v>
      </c>
      <c r="P304" s="1">
        <v>101</v>
      </c>
      <c r="Q304" s="1">
        <v>122</v>
      </c>
      <c r="R304" s="1">
        <v>125</v>
      </c>
      <c r="S304" s="1">
        <v>126</v>
      </c>
      <c r="T304" s="1">
        <v>124</v>
      </c>
      <c r="U304" s="1">
        <v>26</v>
      </c>
      <c r="V304" s="4">
        <f>SUM(L304:O304)</f>
        <v>497</v>
      </c>
      <c r="W304" s="8">
        <f>SUM(Q304:T304)</f>
        <v>497</v>
      </c>
      <c r="X304" s="5" t="str">
        <f>Stat[[#This Row],[服装]]&amp;Stat[[#This Row],[名前]]&amp;Stat[[#This Row],[レアリティ]]</f>
        <v>2周年木兎光太郎ICONIC</v>
      </c>
      <c r="Y304" s="5" t="s">
        <v>351</v>
      </c>
      <c r="Z304" s="1" t="s">
        <v>1045</v>
      </c>
    </row>
    <row r="305" spans="1:26" ht="15" x14ac:dyDescent="0.35">
      <c r="A305" s="1">
        <f>ROW()-1</f>
        <v>304</v>
      </c>
      <c r="B305" s="1" t="s">
        <v>1061</v>
      </c>
      <c r="C305" s="1" t="s">
        <v>122</v>
      </c>
      <c r="D305" s="1" t="s">
        <v>90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85</v>
      </c>
      <c r="L305" s="1">
        <v>137</v>
      </c>
      <c r="M305" s="1">
        <v>132</v>
      </c>
      <c r="N305" s="1">
        <v>116</v>
      </c>
      <c r="O305" s="1">
        <v>121</v>
      </c>
      <c r="P305" s="1">
        <v>101</v>
      </c>
      <c r="Q305" s="1">
        <v>123</v>
      </c>
      <c r="R305" s="1">
        <v>125</v>
      </c>
      <c r="S305" s="1">
        <v>126</v>
      </c>
      <c r="T305" s="1">
        <v>124</v>
      </c>
      <c r="U305" s="1">
        <v>26</v>
      </c>
      <c r="V305" s="4">
        <f>SUM(L305:O305)</f>
        <v>506</v>
      </c>
      <c r="W305" s="8">
        <f>SUM(Q305:T305)</f>
        <v>498</v>
      </c>
      <c r="X305" s="5" t="str">
        <f>Stat[[#This Row],[服装]]&amp;Stat[[#This Row],[名前]]&amp;Stat[[#This Row],[レアリティ]]</f>
        <v>焼き芋木兎光太郎ICONIC</v>
      </c>
      <c r="Y305" s="5" t="s">
        <v>351</v>
      </c>
      <c r="Z305" s="1" t="s">
        <v>1049</v>
      </c>
    </row>
    <row r="306" spans="1:26" ht="15" x14ac:dyDescent="0.35">
      <c r="A306" s="1">
        <f t="shared" si="23"/>
        <v>305</v>
      </c>
      <c r="B306" s="1" t="s">
        <v>108</v>
      </c>
      <c r="C306" s="1" t="s">
        <v>123</v>
      </c>
      <c r="D306" s="1" t="s">
        <v>90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123</v>
      </c>
      <c r="M306" s="1">
        <v>117</v>
      </c>
      <c r="N306" s="1">
        <v>120</v>
      </c>
      <c r="O306" s="1">
        <v>123</v>
      </c>
      <c r="P306" s="1">
        <v>101</v>
      </c>
      <c r="Q306" s="1">
        <v>116</v>
      </c>
      <c r="R306" s="1">
        <v>121</v>
      </c>
      <c r="S306" s="1">
        <v>121</v>
      </c>
      <c r="T306" s="1">
        <v>121</v>
      </c>
      <c r="U306" s="1">
        <v>36</v>
      </c>
      <c r="V306" s="4">
        <f t="shared" si="20"/>
        <v>483</v>
      </c>
      <c r="W306" s="8">
        <f t="shared" si="21"/>
        <v>479</v>
      </c>
      <c r="X306" s="5" t="str">
        <f>Stat[[#This Row],[服装]]&amp;Stat[[#This Row],[名前]]&amp;Stat[[#This Row],[レアリティ]]</f>
        <v>ユニフォーム木葉秋紀ICONIC</v>
      </c>
      <c r="Y306" s="5" t="s">
        <v>352</v>
      </c>
      <c r="Z306" s="1" t="s">
        <v>183</v>
      </c>
    </row>
    <row r="307" spans="1:26" ht="15" x14ac:dyDescent="0.35">
      <c r="A307" s="1">
        <f t="shared" si="23"/>
        <v>306</v>
      </c>
      <c r="B307" s="1" t="s">
        <v>364</v>
      </c>
      <c r="C307" s="1" t="s">
        <v>123</v>
      </c>
      <c r="D307" s="1" t="s">
        <v>77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126</v>
      </c>
      <c r="M307" s="1">
        <v>120</v>
      </c>
      <c r="N307" s="1">
        <v>121</v>
      </c>
      <c r="O307" s="1">
        <v>124</v>
      </c>
      <c r="P307" s="1">
        <v>101</v>
      </c>
      <c r="Q307" s="1">
        <v>117</v>
      </c>
      <c r="R307" s="1">
        <v>122</v>
      </c>
      <c r="S307" s="1">
        <v>124</v>
      </c>
      <c r="T307" s="1">
        <v>122</v>
      </c>
      <c r="U307" s="1">
        <v>36</v>
      </c>
      <c r="V307" s="4">
        <f t="shared" si="20"/>
        <v>491</v>
      </c>
      <c r="W307" s="8">
        <f t="shared" si="21"/>
        <v>485</v>
      </c>
      <c r="X307" s="5" t="str">
        <f>Stat[[#This Row],[服装]]&amp;Stat[[#This Row],[名前]]&amp;Stat[[#This Row],[レアリティ]]</f>
        <v>探偵木葉秋紀ICONIC</v>
      </c>
      <c r="Y307" s="5" t="s">
        <v>352</v>
      </c>
      <c r="Z307" s="1" t="s">
        <v>1045</v>
      </c>
    </row>
    <row r="308" spans="1:26" ht="15" x14ac:dyDescent="0.35">
      <c r="A308" s="1">
        <f>ROW()-1</f>
        <v>307</v>
      </c>
      <c r="B308" s="1" t="s">
        <v>679</v>
      </c>
      <c r="C308" s="1" t="s">
        <v>123</v>
      </c>
      <c r="D308" s="1" t="s">
        <v>73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127</v>
      </c>
      <c r="M308" s="1">
        <v>117</v>
      </c>
      <c r="N308" s="1">
        <v>123</v>
      </c>
      <c r="O308" s="1">
        <v>122</v>
      </c>
      <c r="P308" s="1">
        <v>101</v>
      </c>
      <c r="Q308" s="1">
        <v>117</v>
      </c>
      <c r="R308" s="1">
        <v>125</v>
      </c>
      <c r="S308" s="1">
        <v>122</v>
      </c>
      <c r="T308" s="1">
        <v>124</v>
      </c>
      <c r="U308" s="1">
        <v>36</v>
      </c>
      <c r="V308" s="4">
        <f>SUM(L308:O308)</f>
        <v>489</v>
      </c>
      <c r="W308" s="8">
        <f>SUM(Q308:T308)</f>
        <v>488</v>
      </c>
      <c r="X308" s="5" t="str">
        <f>Stat[[#This Row],[服装]]&amp;Stat[[#This Row],[名前]]&amp;Stat[[#This Row],[レアリティ]]</f>
        <v>梅雨木葉秋紀ICONIC</v>
      </c>
      <c r="Y308" s="5" t="s">
        <v>352</v>
      </c>
      <c r="Z308" s="1" t="s">
        <v>1045</v>
      </c>
    </row>
    <row r="309" spans="1:26" ht="15" x14ac:dyDescent="0.35">
      <c r="A309" s="1">
        <f>ROW()-1</f>
        <v>308</v>
      </c>
      <c r="B309" s="1" t="s">
        <v>834</v>
      </c>
      <c r="C309" s="1" t="s">
        <v>123</v>
      </c>
      <c r="D309" s="1" t="s">
        <v>90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127</v>
      </c>
      <c r="M309" s="1">
        <v>117</v>
      </c>
      <c r="N309" s="1">
        <v>119</v>
      </c>
      <c r="O309" s="1">
        <v>122</v>
      </c>
      <c r="P309" s="1">
        <v>101</v>
      </c>
      <c r="Q309" s="1">
        <v>120</v>
      </c>
      <c r="R309" s="1">
        <v>124</v>
      </c>
      <c r="S309" s="1">
        <v>126</v>
      </c>
      <c r="T309" s="1">
        <v>123</v>
      </c>
      <c r="U309" s="1">
        <v>36</v>
      </c>
      <c r="V309" s="4">
        <f>SUM(L309:O309)</f>
        <v>485</v>
      </c>
      <c r="W309" s="8">
        <f>SUM(Q309:T309)</f>
        <v>493</v>
      </c>
      <c r="X309" s="5" t="str">
        <f>Stat[[#This Row],[服装]]&amp;Stat[[#This Row],[名前]]&amp;Stat[[#This Row],[レアリティ]]</f>
        <v>路地裏2木葉秋紀ICONIC</v>
      </c>
      <c r="Y309" s="5" t="s">
        <v>352</v>
      </c>
      <c r="Z309" s="1" t="s">
        <v>1044</v>
      </c>
    </row>
    <row r="310" spans="1:26" ht="15" x14ac:dyDescent="0.35">
      <c r="A310" s="1">
        <f>ROW()-1</f>
        <v>309</v>
      </c>
      <c r="B310" s="1" t="s">
        <v>990</v>
      </c>
      <c r="C310" s="1" t="s">
        <v>123</v>
      </c>
      <c r="D310" s="1" t="s">
        <v>77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78</v>
      </c>
      <c r="L310" s="1">
        <v>126</v>
      </c>
      <c r="M310" s="1">
        <v>120</v>
      </c>
      <c r="N310" s="1">
        <v>121</v>
      </c>
      <c r="O310" s="1">
        <v>124</v>
      </c>
      <c r="P310" s="1">
        <v>101</v>
      </c>
      <c r="Q310" s="1">
        <v>120</v>
      </c>
      <c r="R310" s="1">
        <v>125</v>
      </c>
      <c r="S310" s="1">
        <v>126</v>
      </c>
      <c r="T310" s="1">
        <v>124</v>
      </c>
      <c r="U310" s="1">
        <v>36</v>
      </c>
      <c r="V310" s="4">
        <f>SUM(L310:O310)</f>
        <v>491</v>
      </c>
      <c r="W310" s="8">
        <f>SUM(Q310:T310)</f>
        <v>495</v>
      </c>
      <c r="X310" s="5" t="str">
        <f>Stat[[#This Row],[服装]]&amp;Stat[[#This Row],[名前]]&amp;Stat[[#This Row],[レアリティ]]</f>
        <v>水着2木葉秋紀ICONIC</v>
      </c>
      <c r="Y310" s="5" t="s">
        <v>352</v>
      </c>
      <c r="Z310" s="1" t="s">
        <v>1046</v>
      </c>
    </row>
    <row r="311" spans="1:26" ht="15" x14ac:dyDescent="0.35">
      <c r="A311" s="1">
        <f t="shared" si="23"/>
        <v>310</v>
      </c>
      <c r="B311" s="1" t="s">
        <v>108</v>
      </c>
      <c r="C311" s="1" t="s">
        <v>124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123</v>
      </c>
      <c r="M311" s="1">
        <v>119</v>
      </c>
      <c r="N311" s="1">
        <v>116</v>
      </c>
      <c r="O311" s="1">
        <v>121</v>
      </c>
      <c r="P311" s="1">
        <v>97</v>
      </c>
      <c r="Q311" s="1">
        <v>121</v>
      </c>
      <c r="R311" s="1">
        <v>121</v>
      </c>
      <c r="S311" s="1">
        <v>123</v>
      </c>
      <c r="T311" s="1">
        <v>118</v>
      </c>
      <c r="U311" s="1">
        <v>41</v>
      </c>
      <c r="V311" s="4">
        <f t="shared" si="20"/>
        <v>479</v>
      </c>
      <c r="W311" s="8">
        <f t="shared" si="21"/>
        <v>483</v>
      </c>
      <c r="X311" s="5" t="str">
        <f>Stat[[#This Row],[服装]]&amp;Stat[[#This Row],[名前]]&amp;Stat[[#This Row],[レアリティ]]</f>
        <v>ユニフォーム猿杙大和ICONIC</v>
      </c>
      <c r="Y311" s="5" t="s">
        <v>353</v>
      </c>
      <c r="Z311" s="1" t="s">
        <v>183</v>
      </c>
    </row>
    <row r="312" spans="1:26" ht="15" x14ac:dyDescent="0.35">
      <c r="A312" s="1">
        <f>ROW()-1</f>
        <v>311</v>
      </c>
      <c r="B312" s="1" t="s">
        <v>1079</v>
      </c>
      <c r="C312" s="1" t="s">
        <v>124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126</v>
      </c>
      <c r="M312" s="1">
        <v>122</v>
      </c>
      <c r="N312" s="1">
        <v>117</v>
      </c>
      <c r="O312" s="1">
        <v>122</v>
      </c>
      <c r="P312" s="1">
        <v>97</v>
      </c>
      <c r="Q312" s="1">
        <v>122</v>
      </c>
      <c r="R312" s="1">
        <v>122</v>
      </c>
      <c r="S312" s="1">
        <v>126</v>
      </c>
      <c r="T312" s="1">
        <v>119</v>
      </c>
      <c r="U312" s="1">
        <v>41</v>
      </c>
      <c r="V312" s="4">
        <f>SUM(L312:O312)</f>
        <v>487</v>
      </c>
      <c r="W312" s="8">
        <f>SUM(Q312:T312)</f>
        <v>489</v>
      </c>
      <c r="X312" s="5" t="str">
        <f>Stat[[#This Row],[服装]]&amp;Stat[[#This Row],[名前]]&amp;Stat[[#This Row],[レアリティ]]</f>
        <v>ハロウィン猿杙大和ICONIC</v>
      </c>
      <c r="Y312" s="5" t="s">
        <v>353</v>
      </c>
      <c r="Z312" s="1" t="s">
        <v>1044</v>
      </c>
    </row>
    <row r="313" spans="1:26" ht="15" x14ac:dyDescent="0.35">
      <c r="A313" s="1">
        <f t="shared" si="23"/>
        <v>312</v>
      </c>
      <c r="B313" s="1" t="s">
        <v>108</v>
      </c>
      <c r="C313" s="1" t="s">
        <v>125</v>
      </c>
      <c r="D313" s="1" t="s">
        <v>90</v>
      </c>
      <c r="E313" s="1" t="s">
        <v>80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86</v>
      </c>
      <c r="L313" s="1">
        <v>113</v>
      </c>
      <c r="M313" s="1">
        <v>110</v>
      </c>
      <c r="N313" s="1">
        <v>113</v>
      </c>
      <c r="O313" s="1">
        <v>120</v>
      </c>
      <c r="P313" s="1">
        <v>101</v>
      </c>
      <c r="Q313" s="1">
        <v>110</v>
      </c>
      <c r="R313" s="1">
        <v>123</v>
      </c>
      <c r="S313" s="1">
        <v>119</v>
      </c>
      <c r="T313" s="1">
        <v>122</v>
      </c>
      <c r="U313" s="1">
        <v>41</v>
      </c>
      <c r="V313" s="4">
        <f t="shared" si="20"/>
        <v>456</v>
      </c>
      <c r="W313" s="8">
        <f t="shared" si="21"/>
        <v>474</v>
      </c>
      <c r="X313" s="5" t="str">
        <f>Stat[[#This Row],[服装]]&amp;Stat[[#This Row],[名前]]&amp;Stat[[#This Row],[レアリティ]]</f>
        <v>ユニフォーム小見春樹ICONIC</v>
      </c>
      <c r="Y313" s="5" t="s">
        <v>354</v>
      </c>
      <c r="Z313" s="1" t="s">
        <v>183</v>
      </c>
    </row>
    <row r="314" spans="1:26" ht="15" x14ac:dyDescent="0.35">
      <c r="A314" s="1">
        <f>ROW()-1</f>
        <v>313</v>
      </c>
      <c r="B314" s="1" t="s">
        <v>835</v>
      </c>
      <c r="C314" s="1" t="s">
        <v>125</v>
      </c>
      <c r="D314" s="1" t="s">
        <v>77</v>
      </c>
      <c r="E314" s="1" t="s">
        <v>80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87</v>
      </c>
      <c r="L314" s="1">
        <v>114</v>
      </c>
      <c r="M314" s="1">
        <v>111</v>
      </c>
      <c r="N314" s="1">
        <v>116</v>
      </c>
      <c r="O314" s="1">
        <v>121</v>
      </c>
      <c r="P314" s="1">
        <v>101</v>
      </c>
      <c r="Q314" s="1">
        <v>111</v>
      </c>
      <c r="R314" s="1">
        <v>126</v>
      </c>
      <c r="S314" s="1">
        <v>120</v>
      </c>
      <c r="T314" s="1">
        <v>125</v>
      </c>
      <c r="U314" s="1">
        <v>41</v>
      </c>
      <c r="V314" s="4">
        <f>SUM(L314:O314)</f>
        <v>462</v>
      </c>
      <c r="W314" s="8">
        <f>SUM(Q314:T314)</f>
        <v>482</v>
      </c>
      <c r="X314" s="5" t="str">
        <f>Stat[[#This Row],[服装]]&amp;Stat[[#This Row],[名前]]&amp;Stat[[#This Row],[レアリティ]]</f>
        <v>路地裏2小見春樹ICONIC</v>
      </c>
      <c r="Y314" s="5" t="s">
        <v>354</v>
      </c>
      <c r="Z314" s="1" t="s">
        <v>1046</v>
      </c>
    </row>
    <row r="315" spans="1:26" ht="15" x14ac:dyDescent="0.35">
      <c r="A315" s="1">
        <f t="shared" si="23"/>
        <v>314</v>
      </c>
      <c r="B315" s="1" t="s">
        <v>108</v>
      </c>
      <c r="C315" s="1" t="s">
        <v>126</v>
      </c>
      <c r="D315" s="1" t="s">
        <v>90</v>
      </c>
      <c r="E315" s="1" t="s">
        <v>82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117</v>
      </c>
      <c r="M315" s="1">
        <v>117</v>
      </c>
      <c r="N315" s="1">
        <v>112</v>
      </c>
      <c r="O315" s="1">
        <v>116</v>
      </c>
      <c r="P315" s="1">
        <v>97</v>
      </c>
      <c r="Q315" s="1">
        <v>121</v>
      </c>
      <c r="R315" s="1">
        <v>113</v>
      </c>
      <c r="S315" s="1">
        <v>114</v>
      </c>
      <c r="T315" s="1">
        <v>115</v>
      </c>
      <c r="U315" s="1">
        <v>36</v>
      </c>
      <c r="V315" s="4">
        <f t="shared" si="20"/>
        <v>462</v>
      </c>
      <c r="W315" s="8">
        <f t="shared" si="21"/>
        <v>463</v>
      </c>
      <c r="X315" s="5" t="str">
        <f>Stat[[#This Row],[服装]]&amp;Stat[[#This Row],[名前]]&amp;Stat[[#This Row],[レアリティ]]</f>
        <v>ユニフォーム尾長渉ICONIC</v>
      </c>
      <c r="Y315" s="5" t="s">
        <v>355</v>
      </c>
      <c r="Z315" s="1" t="s">
        <v>183</v>
      </c>
    </row>
    <row r="316" spans="1:26" ht="15" x14ac:dyDescent="0.35">
      <c r="A316" s="1">
        <f t="shared" si="23"/>
        <v>315</v>
      </c>
      <c r="B316" s="1" t="s">
        <v>108</v>
      </c>
      <c r="C316" s="1" t="s">
        <v>127</v>
      </c>
      <c r="D316" s="1" t="s">
        <v>90</v>
      </c>
      <c r="E316" s="1" t="s">
        <v>82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121</v>
      </c>
      <c r="M316" s="1">
        <v>121</v>
      </c>
      <c r="N316" s="1">
        <v>112</v>
      </c>
      <c r="O316" s="1">
        <v>122</v>
      </c>
      <c r="P316" s="1">
        <v>97</v>
      </c>
      <c r="Q316" s="1">
        <v>125</v>
      </c>
      <c r="R316" s="1">
        <v>115</v>
      </c>
      <c r="S316" s="1">
        <v>116</v>
      </c>
      <c r="T316" s="1">
        <v>115</v>
      </c>
      <c r="U316" s="1">
        <v>36</v>
      </c>
      <c r="V316" s="4">
        <f t="shared" si="20"/>
        <v>476</v>
      </c>
      <c r="W316" s="8">
        <f t="shared" si="21"/>
        <v>471</v>
      </c>
      <c r="X316" s="5" t="str">
        <f>Stat[[#This Row],[服装]]&amp;Stat[[#This Row],[名前]]&amp;Stat[[#This Row],[レアリティ]]</f>
        <v>ユニフォーム鷲尾辰生ICONIC</v>
      </c>
      <c r="Y316" s="5" t="s">
        <v>356</v>
      </c>
      <c r="Z316" s="1" t="s">
        <v>183</v>
      </c>
    </row>
    <row r="317" spans="1:26" ht="15" x14ac:dyDescent="0.35">
      <c r="A317" s="1">
        <f>ROW()-1</f>
        <v>316</v>
      </c>
      <c r="B317" s="1" t="s">
        <v>1079</v>
      </c>
      <c r="C317" s="1" t="s">
        <v>127</v>
      </c>
      <c r="D317" s="1" t="s">
        <v>77</v>
      </c>
      <c r="E317" s="1" t="s">
        <v>82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76</v>
      </c>
      <c r="L317" s="1">
        <v>124</v>
      </c>
      <c r="M317" s="1">
        <v>122</v>
      </c>
      <c r="N317" s="1">
        <v>113</v>
      </c>
      <c r="O317" s="1">
        <v>123</v>
      </c>
      <c r="P317" s="1">
        <v>97</v>
      </c>
      <c r="Q317" s="1">
        <v>128</v>
      </c>
      <c r="R317" s="1">
        <v>116</v>
      </c>
      <c r="S317" s="1">
        <v>119</v>
      </c>
      <c r="T317" s="1">
        <v>116</v>
      </c>
      <c r="U317" s="1">
        <v>36</v>
      </c>
      <c r="V317" s="4">
        <f>SUM(L317:O317)</f>
        <v>482</v>
      </c>
      <c r="W317" s="8">
        <f>SUM(Q317:T317)</f>
        <v>479</v>
      </c>
      <c r="X317" s="5" t="str">
        <f>Stat[[#This Row],[服装]]&amp;Stat[[#This Row],[名前]]&amp;Stat[[#This Row],[レアリティ]]</f>
        <v>ハロウィン鷲尾辰生ICONIC</v>
      </c>
      <c r="Y317" s="5" t="s">
        <v>356</v>
      </c>
      <c r="Z317" s="1" t="s">
        <v>1049</v>
      </c>
    </row>
    <row r="318" spans="1:26" ht="15" x14ac:dyDescent="0.35">
      <c r="A318" s="1">
        <f t="shared" si="23"/>
        <v>317</v>
      </c>
      <c r="B318" s="1" t="s">
        <v>108</v>
      </c>
      <c r="C318" s="1" t="s">
        <v>129</v>
      </c>
      <c r="D318" s="1" t="s">
        <v>73</v>
      </c>
      <c r="E318" s="1" t="s">
        <v>74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78</v>
      </c>
      <c r="L318" s="1">
        <v>119</v>
      </c>
      <c r="M318" s="1">
        <v>121</v>
      </c>
      <c r="N318" s="1">
        <v>126</v>
      </c>
      <c r="O318" s="1">
        <v>126</v>
      </c>
      <c r="P318" s="1">
        <v>101</v>
      </c>
      <c r="Q318" s="1">
        <v>114</v>
      </c>
      <c r="R318" s="1">
        <v>121</v>
      </c>
      <c r="S318" s="1">
        <v>118</v>
      </c>
      <c r="T318" s="1">
        <v>119</v>
      </c>
      <c r="U318" s="1">
        <v>41</v>
      </c>
      <c r="V318" s="4">
        <f t="shared" si="20"/>
        <v>492</v>
      </c>
      <c r="W318" s="8">
        <f t="shared" si="21"/>
        <v>472</v>
      </c>
      <c r="X318" s="5" t="str">
        <f>Stat[[#This Row],[服装]]&amp;Stat[[#This Row],[名前]]&amp;Stat[[#This Row],[レアリティ]]</f>
        <v>ユニフォーム赤葦京治ICONIC</v>
      </c>
      <c r="Y318" s="5" t="s">
        <v>357</v>
      </c>
      <c r="Z318" s="1" t="s">
        <v>183</v>
      </c>
    </row>
    <row r="319" spans="1:26" ht="15" x14ac:dyDescent="0.35">
      <c r="A319" s="1">
        <f t="shared" si="23"/>
        <v>318</v>
      </c>
      <c r="B319" s="1" t="s">
        <v>150</v>
      </c>
      <c r="C319" s="1" t="s">
        <v>129</v>
      </c>
      <c r="D319" s="1" t="s">
        <v>90</v>
      </c>
      <c r="E319" s="1" t="s">
        <v>74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79</v>
      </c>
      <c r="L319" s="1">
        <v>120</v>
      </c>
      <c r="M319" s="1">
        <v>124</v>
      </c>
      <c r="N319" s="1">
        <v>129</v>
      </c>
      <c r="O319" s="1">
        <v>129</v>
      </c>
      <c r="P319" s="1">
        <v>101</v>
      </c>
      <c r="Q319" s="1">
        <v>115</v>
      </c>
      <c r="R319" s="1">
        <v>122</v>
      </c>
      <c r="S319" s="1">
        <v>119</v>
      </c>
      <c r="T319" s="1">
        <v>120</v>
      </c>
      <c r="U319" s="1">
        <v>41</v>
      </c>
      <c r="V319" s="4">
        <f t="shared" si="20"/>
        <v>502</v>
      </c>
      <c r="W319" s="8">
        <f t="shared" si="21"/>
        <v>476</v>
      </c>
      <c r="X319" s="5" t="str">
        <f>Stat[[#This Row],[服装]]&amp;Stat[[#This Row],[名前]]&amp;Stat[[#This Row],[レアリティ]]</f>
        <v>夏祭り赤葦京治ICONIC</v>
      </c>
      <c r="Y319" s="5" t="s">
        <v>357</v>
      </c>
      <c r="Z319" s="1" t="s">
        <v>1049</v>
      </c>
    </row>
    <row r="320" spans="1:26" ht="15" x14ac:dyDescent="0.35">
      <c r="A320" s="1">
        <f t="shared" ref="A320:A332" si="24">ROW()-1</f>
        <v>319</v>
      </c>
      <c r="B320" s="1" t="s">
        <v>149</v>
      </c>
      <c r="C320" s="1" t="s">
        <v>129</v>
      </c>
      <c r="D320" s="1" t="s">
        <v>77</v>
      </c>
      <c r="E320" s="1" t="s">
        <v>74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82</v>
      </c>
      <c r="L320" s="1">
        <v>118</v>
      </c>
      <c r="M320" s="1">
        <v>126</v>
      </c>
      <c r="N320" s="1">
        <v>132</v>
      </c>
      <c r="O320" s="1">
        <v>131</v>
      </c>
      <c r="P320" s="1">
        <v>101</v>
      </c>
      <c r="Q320" s="1">
        <v>112</v>
      </c>
      <c r="R320" s="1">
        <v>122</v>
      </c>
      <c r="S320" s="1">
        <v>117</v>
      </c>
      <c r="T320" s="1">
        <v>120</v>
      </c>
      <c r="U320" s="1">
        <v>41</v>
      </c>
      <c r="V320" s="4">
        <f t="shared" ref="V320:V332" si="25">SUM(L320:O320)</f>
        <v>507</v>
      </c>
      <c r="W320" s="8">
        <f t="shared" ref="W320:W332" si="26">SUM(Q320:T320)</f>
        <v>471</v>
      </c>
      <c r="X320" s="5" t="str">
        <f>Stat[[#This Row],[服装]]&amp;Stat[[#This Row],[名前]]&amp;Stat[[#This Row],[レアリティ]]</f>
        <v>制服赤葦京治ICONIC</v>
      </c>
      <c r="Y320" s="5" t="s">
        <v>357</v>
      </c>
      <c r="Z320" s="1" t="s">
        <v>1048</v>
      </c>
    </row>
    <row r="321" spans="1:26" ht="15" x14ac:dyDescent="0.35">
      <c r="A321" s="1">
        <f>ROW()-1</f>
        <v>320</v>
      </c>
      <c r="B321" s="1" t="s">
        <v>673</v>
      </c>
      <c r="C321" s="1" t="s">
        <v>129</v>
      </c>
      <c r="D321" s="1" t="s">
        <v>73</v>
      </c>
      <c r="E321" s="1" t="s">
        <v>74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79</v>
      </c>
      <c r="L321" s="1">
        <v>118</v>
      </c>
      <c r="M321" s="1">
        <v>121</v>
      </c>
      <c r="N321" s="1">
        <v>131</v>
      </c>
      <c r="O321" s="1">
        <v>128</v>
      </c>
      <c r="P321" s="1">
        <v>101</v>
      </c>
      <c r="Q321" s="1">
        <v>118</v>
      </c>
      <c r="R321" s="1">
        <v>122</v>
      </c>
      <c r="S321" s="1">
        <v>121</v>
      </c>
      <c r="T321" s="1">
        <v>120</v>
      </c>
      <c r="U321" s="1">
        <v>41</v>
      </c>
      <c r="V321" s="4">
        <f>SUM(L321:O321)</f>
        <v>498</v>
      </c>
      <c r="W321" s="8">
        <f>SUM(Q321:T321)</f>
        <v>481</v>
      </c>
      <c r="X321" s="5" t="str">
        <f>Stat[[#This Row],[服装]]&amp;Stat[[#This Row],[名前]]&amp;Stat[[#This Row],[レアリティ]]</f>
        <v>バーガー赤葦京治ICONIC</v>
      </c>
      <c r="Y321" s="5" t="s">
        <v>357</v>
      </c>
      <c r="Z321" s="1" t="s">
        <v>1042</v>
      </c>
    </row>
    <row r="322" spans="1:26" ht="15" x14ac:dyDescent="0.35">
      <c r="A322" s="1">
        <f>ROW()-1</f>
        <v>321</v>
      </c>
      <c r="B322" s="1" t="s">
        <v>743</v>
      </c>
      <c r="C322" s="1" t="s">
        <v>129</v>
      </c>
      <c r="D322" s="1" t="s">
        <v>90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80</v>
      </c>
      <c r="L322" s="1">
        <v>121</v>
      </c>
      <c r="M322" s="1">
        <v>126</v>
      </c>
      <c r="N322" s="1">
        <v>132</v>
      </c>
      <c r="O322" s="1">
        <v>131</v>
      </c>
      <c r="P322" s="1">
        <v>101</v>
      </c>
      <c r="Q322" s="1">
        <v>115</v>
      </c>
      <c r="R322" s="1">
        <v>123</v>
      </c>
      <c r="S322" s="1">
        <v>119</v>
      </c>
      <c r="T322" s="1">
        <v>121</v>
      </c>
      <c r="U322" s="1">
        <v>41</v>
      </c>
      <c r="V322" s="4">
        <f>SUM(L322:O322)</f>
        <v>510</v>
      </c>
      <c r="W322" s="8">
        <f>SUM(Q322:T322)</f>
        <v>478</v>
      </c>
      <c r="X322" s="5" t="str">
        <f>Stat[[#This Row],[服装]]&amp;Stat[[#This Row],[名前]]&amp;Stat[[#This Row],[レアリティ]]</f>
        <v>仮装赤葦京治ICONIC</v>
      </c>
      <c r="Y322" s="5" t="s">
        <v>357</v>
      </c>
      <c r="Z322" s="1" t="s">
        <v>1043</v>
      </c>
    </row>
    <row r="323" spans="1:26" ht="15" x14ac:dyDescent="0.35">
      <c r="A323" s="1">
        <f>ROW()-1</f>
        <v>322</v>
      </c>
      <c r="B323" s="1" t="s">
        <v>929</v>
      </c>
      <c r="C323" s="1" t="s">
        <v>129</v>
      </c>
      <c r="D323" s="1" t="s">
        <v>77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80</v>
      </c>
      <c r="L323" s="1">
        <v>121</v>
      </c>
      <c r="M323" s="1">
        <v>127</v>
      </c>
      <c r="N323" s="1">
        <v>129</v>
      </c>
      <c r="O323" s="1">
        <v>132</v>
      </c>
      <c r="P323" s="1">
        <v>101</v>
      </c>
      <c r="Q323" s="1">
        <v>115</v>
      </c>
      <c r="R323" s="1">
        <v>124</v>
      </c>
      <c r="S323" s="1">
        <v>120</v>
      </c>
      <c r="T323" s="1">
        <v>121</v>
      </c>
      <c r="U323" s="1">
        <v>41</v>
      </c>
      <c r="V323" s="4">
        <f>SUM(L323:O323)</f>
        <v>509</v>
      </c>
      <c r="W323" s="8">
        <f>SUM(Q323:T323)</f>
        <v>480</v>
      </c>
      <c r="X323" s="5" t="str">
        <f>Stat[[#This Row],[服装]]&amp;Stat[[#This Row],[名前]]&amp;Stat[[#This Row],[レアリティ]]</f>
        <v>妖赤葦京治ICONIC</v>
      </c>
      <c r="Y323" s="5" t="s">
        <v>357</v>
      </c>
      <c r="Z323" s="1" t="s">
        <v>1043</v>
      </c>
    </row>
    <row r="324" spans="1:26" ht="15" x14ac:dyDescent="0.35">
      <c r="A324" s="1">
        <f>ROW()-1</f>
        <v>323</v>
      </c>
      <c r="B324" s="1" t="s">
        <v>1061</v>
      </c>
      <c r="C324" s="1" t="s">
        <v>129</v>
      </c>
      <c r="D324" s="1" t="s">
        <v>73</v>
      </c>
      <c r="E324" s="1" t="s">
        <v>74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81</v>
      </c>
      <c r="L324" s="1">
        <v>122</v>
      </c>
      <c r="M324" s="1">
        <v>128</v>
      </c>
      <c r="N324" s="1">
        <v>134</v>
      </c>
      <c r="O324" s="1">
        <v>132</v>
      </c>
      <c r="P324" s="1">
        <v>101</v>
      </c>
      <c r="Q324" s="1">
        <v>116</v>
      </c>
      <c r="R324" s="1">
        <v>124</v>
      </c>
      <c r="S324" s="1">
        <v>120</v>
      </c>
      <c r="T324" s="1">
        <v>122</v>
      </c>
      <c r="U324" s="1">
        <v>41</v>
      </c>
      <c r="V324" s="4">
        <f>SUM(L324:O324)</f>
        <v>516</v>
      </c>
      <c r="W324" s="8">
        <f>SUM(Q324:T324)</f>
        <v>482</v>
      </c>
      <c r="X324" s="5" t="str">
        <f>Stat[[#This Row],[服装]]&amp;Stat[[#This Row],[名前]]&amp;Stat[[#This Row],[レアリティ]]</f>
        <v>焼き芋赤葦京治ICONIC</v>
      </c>
      <c r="Y324" s="5" t="s">
        <v>357</v>
      </c>
      <c r="Z324" s="1" t="s">
        <v>1042</v>
      </c>
    </row>
    <row r="325" spans="1:26" ht="15" x14ac:dyDescent="0.35">
      <c r="A325" s="1">
        <f t="shared" si="24"/>
        <v>324</v>
      </c>
      <c r="B325" s="1" t="s">
        <v>108</v>
      </c>
      <c r="C325" s="1" t="s">
        <v>646</v>
      </c>
      <c r="D325" s="1" t="s">
        <v>90</v>
      </c>
      <c r="E325" s="1" t="s">
        <v>78</v>
      </c>
      <c r="F325" s="1" t="s">
        <v>637</v>
      </c>
      <c r="G325" s="1" t="s">
        <v>544</v>
      </c>
      <c r="H325" s="1">
        <v>99</v>
      </c>
      <c r="I325" s="6" t="s">
        <v>22</v>
      </c>
      <c r="J325" s="1">
        <v>5</v>
      </c>
      <c r="K325" s="1">
        <v>76</v>
      </c>
      <c r="L325" s="1">
        <v>118</v>
      </c>
      <c r="M325" s="1">
        <v>125</v>
      </c>
      <c r="N325" s="1">
        <v>115</v>
      </c>
      <c r="O325" s="1">
        <v>123</v>
      </c>
      <c r="P325" s="1">
        <v>101</v>
      </c>
      <c r="Q325" s="1">
        <v>114</v>
      </c>
      <c r="R325" s="1">
        <v>116</v>
      </c>
      <c r="S325" s="1">
        <v>115</v>
      </c>
      <c r="T325" s="1">
        <v>118</v>
      </c>
      <c r="U325" s="1">
        <v>31</v>
      </c>
      <c r="V325" s="4">
        <f t="shared" si="25"/>
        <v>481</v>
      </c>
      <c r="W325" s="8">
        <f t="shared" si="26"/>
        <v>463</v>
      </c>
      <c r="X325" s="5" t="str">
        <f>Stat[[#This Row],[服装]]&amp;Stat[[#This Row],[名前]]&amp;Stat[[#This Row],[レアリティ]]</f>
        <v>ユニフォーム姫川葵ICONIC</v>
      </c>
      <c r="Y325" s="5" t="s">
        <v>648</v>
      </c>
      <c r="Z325" s="1" t="s">
        <v>183</v>
      </c>
    </row>
    <row r="326" spans="1:26" ht="15" x14ac:dyDescent="0.35">
      <c r="A326" s="1">
        <f>ROW()-1</f>
        <v>325</v>
      </c>
      <c r="B326" s="1" t="s">
        <v>708</v>
      </c>
      <c r="C326" s="1" t="s">
        <v>646</v>
      </c>
      <c r="D326" s="10" t="s">
        <v>77</v>
      </c>
      <c r="E326" s="1" t="s">
        <v>78</v>
      </c>
      <c r="F326" s="1" t="s">
        <v>637</v>
      </c>
      <c r="G326" s="1" t="s">
        <v>544</v>
      </c>
      <c r="H326" s="1">
        <v>99</v>
      </c>
      <c r="I326" s="6" t="s">
        <v>22</v>
      </c>
      <c r="J326" s="1">
        <v>5</v>
      </c>
      <c r="K326" s="1">
        <v>77</v>
      </c>
      <c r="L326" s="1">
        <v>121</v>
      </c>
      <c r="M326" s="1">
        <v>128</v>
      </c>
      <c r="N326" s="1">
        <v>116</v>
      </c>
      <c r="O326" s="1">
        <v>124</v>
      </c>
      <c r="P326" s="1">
        <v>101</v>
      </c>
      <c r="Q326" s="1">
        <v>115</v>
      </c>
      <c r="R326" s="1">
        <v>117</v>
      </c>
      <c r="S326" s="1">
        <v>118</v>
      </c>
      <c r="T326" s="1">
        <v>119</v>
      </c>
      <c r="U326" s="1">
        <v>31</v>
      </c>
      <c r="V326" s="4">
        <f>SUM(L326:O326)</f>
        <v>489</v>
      </c>
      <c r="W326" s="8">
        <f>SUM(Q326:T326)</f>
        <v>469</v>
      </c>
      <c r="X326" s="5" t="str">
        <f>Stat[[#This Row],[服装]]&amp;Stat[[#This Row],[名前]]&amp;Stat[[#This Row],[レアリティ]]</f>
        <v>花火姫川葵ICONIC</v>
      </c>
      <c r="Y326" s="5" t="s">
        <v>648</v>
      </c>
      <c r="Z326" s="1" t="s">
        <v>1049</v>
      </c>
    </row>
    <row r="327" spans="1:26" ht="15" x14ac:dyDescent="0.35">
      <c r="A327" s="1">
        <f t="shared" si="24"/>
        <v>326</v>
      </c>
      <c r="B327" s="1" t="s">
        <v>108</v>
      </c>
      <c r="C327" s="1" t="s">
        <v>652</v>
      </c>
      <c r="D327" s="1" t="s">
        <v>90</v>
      </c>
      <c r="E327" s="1" t="s">
        <v>82</v>
      </c>
      <c r="F327" s="1" t="s">
        <v>637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114</v>
      </c>
      <c r="M327" s="1">
        <v>113</v>
      </c>
      <c r="N327" s="1">
        <v>112</v>
      </c>
      <c r="O327" s="1">
        <v>118</v>
      </c>
      <c r="P327" s="1">
        <v>97</v>
      </c>
      <c r="Q327" s="1">
        <v>123</v>
      </c>
      <c r="R327" s="1">
        <v>113</v>
      </c>
      <c r="S327" s="1">
        <v>116</v>
      </c>
      <c r="T327" s="1">
        <v>117</v>
      </c>
      <c r="U327" s="1">
        <v>31</v>
      </c>
      <c r="V327" s="4">
        <f t="shared" si="25"/>
        <v>457</v>
      </c>
      <c r="W327" s="8">
        <f t="shared" si="26"/>
        <v>469</v>
      </c>
      <c r="X327" s="5" t="str">
        <f>Stat[[#This Row],[服装]]&amp;Stat[[#This Row],[名前]]&amp;Stat[[#This Row],[レアリティ]]</f>
        <v>ユニフォーム当間義友ICONIC</v>
      </c>
      <c r="Y327" s="5" t="s">
        <v>654</v>
      </c>
      <c r="Z327" s="1" t="s">
        <v>183</v>
      </c>
    </row>
    <row r="328" spans="1:26" ht="15" x14ac:dyDescent="0.35">
      <c r="A328" s="1">
        <f t="shared" si="24"/>
        <v>327</v>
      </c>
      <c r="B328" s="1" t="s">
        <v>108</v>
      </c>
      <c r="C328" s="1" t="s">
        <v>635</v>
      </c>
      <c r="D328" s="1" t="s">
        <v>90</v>
      </c>
      <c r="E328" s="1" t="s">
        <v>74</v>
      </c>
      <c r="F328" s="1" t="s">
        <v>637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78</v>
      </c>
      <c r="L328" s="1">
        <v>118</v>
      </c>
      <c r="M328" s="1">
        <v>120</v>
      </c>
      <c r="N328" s="1">
        <v>125</v>
      </c>
      <c r="O328" s="1">
        <v>126</v>
      </c>
      <c r="P328" s="1">
        <v>101</v>
      </c>
      <c r="Q328" s="1">
        <v>114</v>
      </c>
      <c r="R328" s="1">
        <v>119</v>
      </c>
      <c r="S328" s="1">
        <v>118</v>
      </c>
      <c r="T328" s="1">
        <v>117</v>
      </c>
      <c r="U328" s="1">
        <v>41</v>
      </c>
      <c r="V328" s="4">
        <f t="shared" si="25"/>
        <v>489</v>
      </c>
      <c r="W328" s="8">
        <f t="shared" si="26"/>
        <v>468</v>
      </c>
      <c r="X328" s="5" t="str">
        <f>Stat[[#This Row],[服装]]&amp;Stat[[#This Row],[名前]]&amp;Stat[[#This Row],[レアリティ]]</f>
        <v>ユニフォーム越後栄ICONIC</v>
      </c>
      <c r="Y328" s="5" t="s">
        <v>639</v>
      </c>
      <c r="Z328" s="1" t="s">
        <v>183</v>
      </c>
    </row>
    <row r="329" spans="1:26" ht="15" x14ac:dyDescent="0.35">
      <c r="A329" s="1">
        <f t="shared" si="24"/>
        <v>328</v>
      </c>
      <c r="B329" s="1" t="s">
        <v>108</v>
      </c>
      <c r="C329" s="1" t="s">
        <v>656</v>
      </c>
      <c r="D329" s="1" t="s">
        <v>90</v>
      </c>
      <c r="E329" s="1" t="s">
        <v>80</v>
      </c>
      <c r="F329" s="1" t="s">
        <v>637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86</v>
      </c>
      <c r="L329" s="1">
        <v>113</v>
      </c>
      <c r="M329" s="1">
        <v>110</v>
      </c>
      <c r="N329" s="1">
        <v>112</v>
      </c>
      <c r="O329" s="1">
        <v>121</v>
      </c>
      <c r="P329" s="1">
        <v>101</v>
      </c>
      <c r="Q329" s="1">
        <v>110</v>
      </c>
      <c r="R329" s="1">
        <v>123</v>
      </c>
      <c r="S329" s="1">
        <v>119</v>
      </c>
      <c r="T329" s="1">
        <v>121</v>
      </c>
      <c r="U329" s="1">
        <v>41</v>
      </c>
      <c r="V329" s="4">
        <f t="shared" si="25"/>
        <v>456</v>
      </c>
      <c r="W329" s="8">
        <f t="shared" si="26"/>
        <v>473</v>
      </c>
      <c r="X329" s="5" t="str">
        <f>Stat[[#This Row],[服装]]&amp;Stat[[#This Row],[名前]]&amp;Stat[[#This Row],[レアリティ]]</f>
        <v>ユニフォーム貝掛亮文ICONIC</v>
      </c>
      <c r="Y329" s="5" t="s">
        <v>658</v>
      </c>
      <c r="Z329" s="1" t="s">
        <v>183</v>
      </c>
    </row>
    <row r="330" spans="1:26" ht="15" x14ac:dyDescent="0.35">
      <c r="A330" s="1">
        <f>ROW()-1</f>
        <v>329</v>
      </c>
      <c r="B330" s="1" t="s">
        <v>108</v>
      </c>
      <c r="C330" s="1" t="s">
        <v>661</v>
      </c>
      <c r="D330" s="1" t="s">
        <v>73</v>
      </c>
      <c r="E330" s="1" t="s">
        <v>78</v>
      </c>
      <c r="F330" s="1" t="s">
        <v>637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77</v>
      </c>
      <c r="L330" s="1">
        <v>120</v>
      </c>
      <c r="M330" s="1">
        <v>117</v>
      </c>
      <c r="N330" s="1">
        <v>113</v>
      </c>
      <c r="O330" s="1">
        <v>119</v>
      </c>
      <c r="P330" s="1">
        <v>101</v>
      </c>
      <c r="Q330" s="1">
        <v>119</v>
      </c>
      <c r="R330" s="1">
        <v>117</v>
      </c>
      <c r="S330" s="1">
        <v>118</v>
      </c>
      <c r="T330" s="1">
        <v>117</v>
      </c>
      <c r="U330" s="1">
        <v>36</v>
      </c>
      <c r="V330" s="4">
        <f>SUM(L330:O330)</f>
        <v>469</v>
      </c>
      <c r="W330" s="8">
        <f>SUM(Q330:T330)</f>
        <v>471</v>
      </c>
      <c r="X330" s="5" t="str">
        <f>Stat[[#This Row],[服装]]&amp;Stat[[#This Row],[名前]]&amp;Stat[[#This Row],[レアリティ]]</f>
        <v>ユニフォーム丸山一喜ICONIC</v>
      </c>
      <c r="Y330" s="5" t="s">
        <v>663</v>
      </c>
      <c r="Z330" s="1" t="s">
        <v>183</v>
      </c>
    </row>
    <row r="331" spans="1:26" ht="15" x14ac:dyDescent="0.35">
      <c r="A331" s="1">
        <f>ROW()-1</f>
        <v>330</v>
      </c>
      <c r="B331" s="1" t="s">
        <v>108</v>
      </c>
      <c r="C331" s="1" t="s">
        <v>664</v>
      </c>
      <c r="D331" s="1" t="s">
        <v>90</v>
      </c>
      <c r="E331" s="1" t="s">
        <v>78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76</v>
      </c>
      <c r="L331" s="1">
        <v>120</v>
      </c>
      <c r="M331" s="1">
        <v>113</v>
      </c>
      <c r="N331" s="1">
        <v>112</v>
      </c>
      <c r="O331" s="1">
        <v>119</v>
      </c>
      <c r="P331" s="1">
        <v>97</v>
      </c>
      <c r="Q331" s="1">
        <v>118</v>
      </c>
      <c r="R331" s="1">
        <v>118</v>
      </c>
      <c r="S331" s="1">
        <v>117</v>
      </c>
      <c r="T331" s="1">
        <v>117</v>
      </c>
      <c r="U331" s="1">
        <v>41</v>
      </c>
      <c r="V331" s="4">
        <f>SUM(L331:O331)</f>
        <v>464</v>
      </c>
      <c r="W331" s="8">
        <f>SUM(Q331:T331)</f>
        <v>470</v>
      </c>
      <c r="X331" s="5" t="str">
        <f>Stat[[#This Row],[服装]]&amp;Stat[[#This Row],[名前]]&amp;Stat[[#This Row],[レアリティ]]</f>
        <v>ユニフォーム舞子侑志ICONIC</v>
      </c>
      <c r="Y331" s="5" t="s">
        <v>665</v>
      </c>
      <c r="Z331" s="1" t="s">
        <v>183</v>
      </c>
    </row>
    <row r="332" spans="1:26" ht="15" x14ac:dyDescent="0.35">
      <c r="A332" s="1">
        <f t="shared" si="24"/>
        <v>331</v>
      </c>
      <c r="B332" s="1" t="s">
        <v>108</v>
      </c>
      <c r="C332" s="1" t="s">
        <v>642</v>
      </c>
      <c r="D332" s="1" t="s">
        <v>90</v>
      </c>
      <c r="E332" s="1" t="s">
        <v>78</v>
      </c>
      <c r="F332" s="1" t="s">
        <v>637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127</v>
      </c>
      <c r="M332" s="1">
        <v>116</v>
      </c>
      <c r="N332" s="1">
        <v>112</v>
      </c>
      <c r="O332" s="1">
        <v>119</v>
      </c>
      <c r="P332" s="1">
        <v>97</v>
      </c>
      <c r="Q332" s="1">
        <v>117</v>
      </c>
      <c r="R332" s="1">
        <v>114</v>
      </c>
      <c r="S332" s="1">
        <v>118</v>
      </c>
      <c r="T332" s="1">
        <v>116</v>
      </c>
      <c r="U332" s="1">
        <v>36</v>
      </c>
      <c r="V332" s="4">
        <f t="shared" si="25"/>
        <v>474</v>
      </c>
      <c r="W332" s="8">
        <f t="shared" si="26"/>
        <v>465</v>
      </c>
      <c r="X332" s="5" t="str">
        <f>Stat[[#This Row],[服装]]&amp;Stat[[#This Row],[名前]]&amp;Stat[[#This Row],[レアリティ]]</f>
        <v>ユニフォーム寺泊基希ICONIC</v>
      </c>
      <c r="Y332" s="5" t="s">
        <v>644</v>
      </c>
      <c r="Z332" s="1" t="s">
        <v>183</v>
      </c>
    </row>
    <row r="333" spans="1:26" ht="15" x14ac:dyDescent="0.35">
      <c r="A333" s="1">
        <f t="shared" si="23"/>
        <v>332</v>
      </c>
      <c r="B333" s="1" t="s">
        <v>108</v>
      </c>
      <c r="C333" s="1" t="s">
        <v>264</v>
      </c>
      <c r="D333" s="1" t="s">
        <v>77</v>
      </c>
      <c r="E333" s="1" t="s">
        <v>78</v>
      </c>
      <c r="F333" s="1" t="s">
        <v>134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83</v>
      </c>
      <c r="L333" s="1">
        <v>130</v>
      </c>
      <c r="M333" s="1">
        <v>125</v>
      </c>
      <c r="N333" s="1">
        <v>115</v>
      </c>
      <c r="O333" s="1">
        <v>121</v>
      </c>
      <c r="P333" s="1">
        <v>101</v>
      </c>
      <c r="Q333" s="1">
        <v>118</v>
      </c>
      <c r="R333" s="1">
        <v>118</v>
      </c>
      <c r="S333" s="1">
        <v>126</v>
      </c>
      <c r="T333" s="1">
        <v>121</v>
      </c>
      <c r="U333" s="1">
        <v>36</v>
      </c>
      <c r="V333" s="4">
        <f t="shared" si="20"/>
        <v>491</v>
      </c>
      <c r="W333" s="8">
        <f t="shared" si="21"/>
        <v>483</v>
      </c>
      <c r="X333" s="5" t="str">
        <f>Stat[[#This Row],[服装]]&amp;Stat[[#This Row],[名前]]&amp;Stat[[#This Row],[レアリティ]]</f>
        <v>ユニフォーム星海光来ICONIC</v>
      </c>
      <c r="Y333" s="5" t="s">
        <v>358</v>
      </c>
      <c r="Z333" s="1" t="s">
        <v>183</v>
      </c>
    </row>
    <row r="334" spans="1:26" ht="15" x14ac:dyDescent="0.35">
      <c r="A334" s="1">
        <f t="shared" si="23"/>
        <v>333</v>
      </c>
      <c r="B334" s="1" t="s">
        <v>581</v>
      </c>
      <c r="C334" s="1" t="s">
        <v>264</v>
      </c>
      <c r="D334" s="1" t="s">
        <v>73</v>
      </c>
      <c r="E334" s="1" t="s">
        <v>78</v>
      </c>
      <c r="F334" s="1" t="s">
        <v>134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84</v>
      </c>
      <c r="L334" s="1">
        <v>133</v>
      </c>
      <c r="M334" s="1">
        <v>128</v>
      </c>
      <c r="N334" s="1">
        <v>116</v>
      </c>
      <c r="O334" s="1">
        <v>122</v>
      </c>
      <c r="P334" s="1">
        <v>101</v>
      </c>
      <c r="Q334" s="1">
        <v>119</v>
      </c>
      <c r="R334" s="1">
        <v>119</v>
      </c>
      <c r="S334" s="1">
        <v>129</v>
      </c>
      <c r="T334" s="1">
        <v>122</v>
      </c>
      <c r="U334" s="1">
        <v>36</v>
      </c>
      <c r="V334" s="4">
        <f t="shared" si="20"/>
        <v>499</v>
      </c>
      <c r="W334" s="8">
        <f t="shared" si="21"/>
        <v>489</v>
      </c>
      <c r="X334" s="5" t="str">
        <f>Stat[[#This Row],[服装]]&amp;Stat[[#This Row],[名前]]&amp;Stat[[#This Row],[レアリティ]]</f>
        <v>文化祭星海光来ICONIC</v>
      </c>
      <c r="Y334" s="5" t="s">
        <v>358</v>
      </c>
      <c r="Z334" s="1" t="s">
        <v>1042</v>
      </c>
    </row>
    <row r="335" spans="1:26" ht="15" x14ac:dyDescent="0.35">
      <c r="A335" s="1">
        <f>ROW()-1</f>
        <v>334</v>
      </c>
      <c r="B335" s="1" t="s">
        <v>631</v>
      </c>
      <c r="C335" s="1" t="s">
        <v>264</v>
      </c>
      <c r="D335" s="1" t="s">
        <v>90</v>
      </c>
      <c r="E335" s="1" t="s">
        <v>78</v>
      </c>
      <c r="F335" s="1" t="s">
        <v>134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84</v>
      </c>
      <c r="L335" s="1">
        <v>132</v>
      </c>
      <c r="M335" s="1">
        <v>130</v>
      </c>
      <c r="N335" s="1">
        <v>115</v>
      </c>
      <c r="O335" s="1">
        <v>123</v>
      </c>
      <c r="P335" s="1">
        <v>101</v>
      </c>
      <c r="Q335" s="1">
        <v>117</v>
      </c>
      <c r="R335" s="1">
        <v>121</v>
      </c>
      <c r="S335" s="1">
        <v>128</v>
      </c>
      <c r="T335" s="1">
        <v>123</v>
      </c>
      <c r="U335" s="1">
        <v>36</v>
      </c>
      <c r="V335" s="4">
        <f>SUM(L335:O335)</f>
        <v>500</v>
      </c>
      <c r="W335" s="8">
        <f>SUM(Q335:T335)</f>
        <v>489</v>
      </c>
      <c r="X335" s="5" t="str">
        <f>Stat[[#This Row],[服装]]&amp;Stat[[#This Row],[名前]]&amp;Stat[[#This Row],[レアリティ]]</f>
        <v>サバゲ星海光来ICONIC</v>
      </c>
      <c r="Y335" s="5" t="s">
        <v>358</v>
      </c>
      <c r="Z335" s="1" t="s">
        <v>1044</v>
      </c>
    </row>
    <row r="336" spans="1:26" ht="15" x14ac:dyDescent="0.35">
      <c r="A336" s="1">
        <f>ROW()-1</f>
        <v>335</v>
      </c>
      <c r="B336" s="1" t="s">
        <v>708</v>
      </c>
      <c r="C336" s="1" t="s">
        <v>264</v>
      </c>
      <c r="D336" s="1" t="s">
        <v>77</v>
      </c>
      <c r="E336" s="1" t="s">
        <v>78</v>
      </c>
      <c r="F336" s="1" t="s">
        <v>134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84</v>
      </c>
      <c r="L336" s="1">
        <v>133</v>
      </c>
      <c r="M336" s="1">
        <v>125</v>
      </c>
      <c r="N336" s="1">
        <v>115</v>
      </c>
      <c r="O336" s="1">
        <v>120</v>
      </c>
      <c r="P336" s="1">
        <v>101</v>
      </c>
      <c r="Q336" s="1">
        <v>122</v>
      </c>
      <c r="R336" s="1">
        <v>121</v>
      </c>
      <c r="S336" s="1">
        <v>131</v>
      </c>
      <c r="T336" s="1">
        <v>123</v>
      </c>
      <c r="U336" s="1">
        <v>36</v>
      </c>
      <c r="V336" s="4">
        <f>SUM(L336:O336)</f>
        <v>493</v>
      </c>
      <c r="W336" s="8">
        <f>SUM(Q336:T336)</f>
        <v>497</v>
      </c>
      <c r="X336" s="5" t="str">
        <f>Stat[[#This Row],[服装]]&amp;Stat[[#This Row],[名前]]&amp;Stat[[#This Row],[レアリティ]]</f>
        <v>花火星海光来ICONIC</v>
      </c>
      <c r="Y336" s="5" t="s">
        <v>358</v>
      </c>
      <c r="Z336" s="1" t="s">
        <v>1042</v>
      </c>
    </row>
    <row r="337" spans="1:26" ht="15" x14ac:dyDescent="0.35">
      <c r="A337" s="1">
        <f>ROW()-1</f>
        <v>336</v>
      </c>
      <c r="B337" s="1" t="s">
        <v>826</v>
      </c>
      <c r="C337" s="1" t="s">
        <v>264</v>
      </c>
      <c r="D337" s="1" t="s">
        <v>73</v>
      </c>
      <c r="E337" s="1" t="s">
        <v>78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84</v>
      </c>
      <c r="L337" s="1">
        <v>136</v>
      </c>
      <c r="M337" s="1">
        <v>126</v>
      </c>
      <c r="N337" s="1">
        <v>116</v>
      </c>
      <c r="O337" s="1">
        <v>120</v>
      </c>
      <c r="P337" s="1">
        <v>101</v>
      </c>
      <c r="Q337" s="1">
        <v>121</v>
      </c>
      <c r="R337" s="1">
        <v>119</v>
      </c>
      <c r="S337" s="1">
        <v>131</v>
      </c>
      <c r="T337" s="1">
        <v>122</v>
      </c>
      <c r="U337" s="1">
        <v>36</v>
      </c>
      <c r="V337" s="4">
        <f>SUM(L337:O337)</f>
        <v>498</v>
      </c>
      <c r="W337" s="8">
        <f>SUM(Q337:T337)</f>
        <v>493</v>
      </c>
      <c r="X337" s="5" t="str">
        <f>Stat[[#This Row],[服装]]&amp;Stat[[#This Row],[名前]]&amp;Stat[[#This Row],[レアリティ]]</f>
        <v>新年2星海光来ICONIC</v>
      </c>
      <c r="Y337" s="5" t="s">
        <v>358</v>
      </c>
      <c r="Z337" s="1" t="s">
        <v>1049</v>
      </c>
    </row>
    <row r="338" spans="1:26" ht="15" x14ac:dyDescent="0.35">
      <c r="A338" s="1">
        <f t="shared" si="23"/>
        <v>337</v>
      </c>
      <c r="B338" s="1" t="s">
        <v>108</v>
      </c>
      <c r="C338" s="1" t="s">
        <v>133</v>
      </c>
      <c r="D338" s="1" t="s">
        <v>77</v>
      </c>
      <c r="E338" s="1" t="s">
        <v>82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125</v>
      </c>
      <c r="M338" s="1">
        <v>122</v>
      </c>
      <c r="N338" s="1">
        <v>112</v>
      </c>
      <c r="O338" s="1">
        <v>121</v>
      </c>
      <c r="P338" s="1">
        <v>101</v>
      </c>
      <c r="Q338" s="1">
        <v>131</v>
      </c>
      <c r="R338" s="1">
        <v>115</v>
      </c>
      <c r="S338" s="1">
        <v>115</v>
      </c>
      <c r="T338" s="1">
        <v>117</v>
      </c>
      <c r="U338" s="1">
        <v>41</v>
      </c>
      <c r="V338" s="4">
        <f t="shared" si="20"/>
        <v>480</v>
      </c>
      <c r="W338" s="8">
        <f t="shared" si="21"/>
        <v>478</v>
      </c>
      <c r="X338" s="5" t="str">
        <f>Stat[[#This Row],[服装]]&amp;Stat[[#This Row],[名前]]&amp;Stat[[#This Row],[レアリティ]]</f>
        <v>ユニフォーム昼神幸郎ICONIC</v>
      </c>
      <c r="Y338" s="5" t="s">
        <v>361</v>
      </c>
      <c r="Z338" s="1" t="s">
        <v>183</v>
      </c>
    </row>
    <row r="339" spans="1:26" ht="15" x14ac:dyDescent="0.35">
      <c r="A339" s="1">
        <f>ROW()-1</f>
        <v>338</v>
      </c>
      <c r="B339" s="1" t="s">
        <v>587</v>
      </c>
      <c r="C339" s="1" t="s">
        <v>133</v>
      </c>
      <c r="D339" s="1" t="s">
        <v>73</v>
      </c>
      <c r="E339" s="1" t="s">
        <v>82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128</v>
      </c>
      <c r="M339" s="1">
        <v>123</v>
      </c>
      <c r="N339" s="1">
        <v>113</v>
      </c>
      <c r="O339" s="1">
        <v>122</v>
      </c>
      <c r="P339" s="1">
        <v>101</v>
      </c>
      <c r="Q339" s="1">
        <v>134</v>
      </c>
      <c r="R339" s="1">
        <v>116</v>
      </c>
      <c r="S339" s="1">
        <v>118</v>
      </c>
      <c r="T339" s="1">
        <v>118</v>
      </c>
      <c r="U339" s="1">
        <v>41</v>
      </c>
      <c r="V339" s="4">
        <f t="shared" si="20"/>
        <v>486</v>
      </c>
      <c r="W339" s="8">
        <f t="shared" si="21"/>
        <v>486</v>
      </c>
      <c r="X339" s="5" t="str">
        <f>Stat[[#This Row],[服装]]&amp;Stat[[#This Row],[名前]]&amp;Stat[[#This Row],[レアリティ]]</f>
        <v>Xmas昼神幸郎ICONIC</v>
      </c>
      <c r="Y339" s="5" t="s">
        <v>361</v>
      </c>
      <c r="Z339" s="1" t="s">
        <v>1047</v>
      </c>
    </row>
    <row r="340" spans="1:26" ht="15" x14ac:dyDescent="0.35">
      <c r="A340" s="1">
        <f>ROW()-1</f>
        <v>339</v>
      </c>
      <c r="B340" s="1" t="s">
        <v>963</v>
      </c>
      <c r="C340" s="1" t="s">
        <v>133</v>
      </c>
      <c r="D340" s="1" t="s">
        <v>90</v>
      </c>
      <c r="E340" s="1" t="s">
        <v>82</v>
      </c>
      <c r="F340" s="1" t="s">
        <v>134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76</v>
      </c>
      <c r="L340" s="1">
        <v>129</v>
      </c>
      <c r="M340" s="1">
        <v>121</v>
      </c>
      <c r="N340" s="1">
        <v>113</v>
      </c>
      <c r="O340" s="1">
        <v>120</v>
      </c>
      <c r="P340" s="1">
        <v>101</v>
      </c>
      <c r="Q340" s="1">
        <v>137</v>
      </c>
      <c r="R340" s="1">
        <v>115</v>
      </c>
      <c r="S340" s="1">
        <v>121</v>
      </c>
      <c r="T340" s="1">
        <v>118</v>
      </c>
      <c r="U340" s="1">
        <v>41</v>
      </c>
      <c r="V340" s="4">
        <f>SUM(L340:O340)</f>
        <v>483</v>
      </c>
      <c r="W340" s="8">
        <f>SUM(Q340:T340)</f>
        <v>491</v>
      </c>
      <c r="X340" s="5" t="str">
        <f>Stat[[#This Row],[服装]]&amp;Stat[[#This Row],[名前]]&amp;Stat[[#This Row],[レアリティ]]</f>
        <v>職業体験2昼神幸郎ICONIC</v>
      </c>
      <c r="Y340" s="5" t="s">
        <v>361</v>
      </c>
      <c r="Z340" s="1" t="s">
        <v>1049</v>
      </c>
    </row>
    <row r="341" spans="1:26" ht="15" x14ac:dyDescent="0.35">
      <c r="A341" s="1">
        <f t="shared" si="23"/>
        <v>340</v>
      </c>
      <c r="B341" s="1" t="s">
        <v>108</v>
      </c>
      <c r="C341" s="1" t="s">
        <v>131</v>
      </c>
      <c r="D341" s="1" t="s">
        <v>77</v>
      </c>
      <c r="E341" s="1" t="s">
        <v>78</v>
      </c>
      <c r="F341" s="1" t="s">
        <v>135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82</v>
      </c>
      <c r="L341" s="1">
        <v>129</v>
      </c>
      <c r="M341" s="1">
        <v>126</v>
      </c>
      <c r="N341" s="1">
        <v>114</v>
      </c>
      <c r="O341" s="1">
        <v>121</v>
      </c>
      <c r="P341" s="1">
        <v>101</v>
      </c>
      <c r="Q341" s="1">
        <v>118</v>
      </c>
      <c r="R341" s="1">
        <v>123</v>
      </c>
      <c r="S341" s="1">
        <v>119</v>
      </c>
      <c r="T341" s="1">
        <v>120</v>
      </c>
      <c r="U341" s="1">
        <v>41</v>
      </c>
      <c r="V341" s="4">
        <f t="shared" si="20"/>
        <v>490</v>
      </c>
      <c r="W341" s="8">
        <f t="shared" si="21"/>
        <v>480</v>
      </c>
      <c r="X341" s="5" t="str">
        <f>Stat[[#This Row],[服装]]&amp;Stat[[#This Row],[名前]]&amp;Stat[[#This Row],[レアリティ]]</f>
        <v>ユニフォーム佐久早聖臣ICONIC</v>
      </c>
      <c r="Y341" s="5" t="s">
        <v>359</v>
      </c>
      <c r="Z341" s="1" t="s">
        <v>183</v>
      </c>
    </row>
    <row r="342" spans="1:26" ht="15" x14ac:dyDescent="0.35">
      <c r="A342" s="1">
        <f>ROW()-1</f>
        <v>341</v>
      </c>
      <c r="B342" s="1" t="s">
        <v>631</v>
      </c>
      <c r="C342" s="1" t="s">
        <v>131</v>
      </c>
      <c r="D342" s="1" t="s">
        <v>73</v>
      </c>
      <c r="E342" s="1" t="s">
        <v>78</v>
      </c>
      <c r="F342" s="1" t="s">
        <v>135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132</v>
      </c>
      <c r="M342" s="1">
        <v>129</v>
      </c>
      <c r="N342" s="1">
        <v>115</v>
      </c>
      <c r="O342" s="1">
        <v>122</v>
      </c>
      <c r="P342" s="1">
        <v>101</v>
      </c>
      <c r="Q342" s="1">
        <v>119</v>
      </c>
      <c r="R342" s="1">
        <v>124</v>
      </c>
      <c r="S342" s="1">
        <v>122</v>
      </c>
      <c r="T342" s="1">
        <v>121</v>
      </c>
      <c r="U342" s="1">
        <v>41</v>
      </c>
      <c r="V342" s="4">
        <f>SUM(L342:O342)</f>
        <v>498</v>
      </c>
      <c r="W342" s="8">
        <f>SUM(Q342:T342)</f>
        <v>486</v>
      </c>
      <c r="X342" s="5" t="str">
        <f>Stat[[#This Row],[服装]]&amp;Stat[[#This Row],[名前]]&amp;Stat[[#This Row],[レアリティ]]</f>
        <v>サバゲ佐久早聖臣ICONIC</v>
      </c>
      <c r="Y342" s="5" t="s">
        <v>359</v>
      </c>
      <c r="Z342" s="1" t="s">
        <v>1045</v>
      </c>
    </row>
    <row r="343" spans="1:26" ht="15" x14ac:dyDescent="0.35">
      <c r="A343" s="1">
        <f>ROW()-1</f>
        <v>342</v>
      </c>
      <c r="B343" s="1" t="s">
        <v>826</v>
      </c>
      <c r="C343" s="1" t="s">
        <v>131</v>
      </c>
      <c r="D343" s="1" t="s">
        <v>90</v>
      </c>
      <c r="E343" s="1" t="s">
        <v>78</v>
      </c>
      <c r="F343" s="1" t="s">
        <v>135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83</v>
      </c>
      <c r="L343" s="1">
        <v>135</v>
      </c>
      <c r="M343" s="1">
        <v>127</v>
      </c>
      <c r="N343" s="1">
        <v>115</v>
      </c>
      <c r="O343" s="1">
        <v>120</v>
      </c>
      <c r="P343" s="1">
        <v>101</v>
      </c>
      <c r="Q343" s="1">
        <v>121</v>
      </c>
      <c r="R343" s="1">
        <v>123</v>
      </c>
      <c r="S343" s="1">
        <v>124</v>
      </c>
      <c r="T343" s="1">
        <v>120</v>
      </c>
      <c r="U343" s="1">
        <v>41</v>
      </c>
      <c r="V343" s="4">
        <f>SUM(L343:O343)</f>
        <v>497</v>
      </c>
      <c r="W343" s="8">
        <f>SUM(Q343:T343)</f>
        <v>488</v>
      </c>
      <c r="X343" s="5" t="str">
        <f>Stat[[#This Row],[服装]]&amp;Stat[[#This Row],[名前]]&amp;Stat[[#This Row],[レアリティ]]</f>
        <v>新年2佐久早聖臣ICONIC</v>
      </c>
      <c r="Y343" s="5" t="s">
        <v>359</v>
      </c>
      <c r="Z343" s="1" t="s">
        <v>1042</v>
      </c>
    </row>
    <row r="344" spans="1:26" ht="15" x14ac:dyDescent="0.35">
      <c r="A344" s="1">
        <f t="shared" si="23"/>
        <v>343</v>
      </c>
      <c r="B344" s="1" t="s">
        <v>108</v>
      </c>
      <c r="C344" s="1" t="s">
        <v>132</v>
      </c>
      <c r="D344" s="1" t="s">
        <v>77</v>
      </c>
      <c r="E344" s="1" t="s">
        <v>80</v>
      </c>
      <c r="F344" s="1" t="s">
        <v>135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86</v>
      </c>
      <c r="L344" s="1">
        <v>115</v>
      </c>
      <c r="M344" s="1">
        <v>111</v>
      </c>
      <c r="N344" s="1">
        <v>119</v>
      </c>
      <c r="O344" s="1">
        <v>124</v>
      </c>
      <c r="P344" s="1">
        <v>101</v>
      </c>
      <c r="Q344" s="1">
        <v>110</v>
      </c>
      <c r="R344" s="1">
        <v>131</v>
      </c>
      <c r="S344" s="1">
        <v>116</v>
      </c>
      <c r="T344" s="1">
        <v>121</v>
      </c>
      <c r="U344" s="1">
        <v>36</v>
      </c>
      <c r="V344" s="4">
        <f t="shared" si="20"/>
        <v>469</v>
      </c>
      <c r="W344" s="8">
        <f t="shared" si="21"/>
        <v>478</v>
      </c>
      <c r="X344" s="5" t="str">
        <f>Stat[[#This Row],[服装]]&amp;Stat[[#This Row],[名前]]&amp;Stat[[#This Row],[レアリティ]]</f>
        <v>ユニフォーム小森元也ICONIC</v>
      </c>
      <c r="Y344" s="5" t="s">
        <v>360</v>
      </c>
      <c r="Z344" s="1" t="s">
        <v>183</v>
      </c>
    </row>
    <row r="345" spans="1:26" ht="15" x14ac:dyDescent="0.35">
      <c r="A345" s="1">
        <f>ROW()-1</f>
        <v>344</v>
      </c>
      <c r="B345" s="1" t="s">
        <v>684</v>
      </c>
      <c r="C345" s="1" t="s">
        <v>132</v>
      </c>
      <c r="D345" s="1" t="s">
        <v>73</v>
      </c>
      <c r="E345" s="1" t="s">
        <v>80</v>
      </c>
      <c r="F345" s="1" t="s">
        <v>135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87</v>
      </c>
      <c r="L345" s="1">
        <v>116</v>
      </c>
      <c r="M345" s="1">
        <v>112</v>
      </c>
      <c r="N345" s="1">
        <v>122</v>
      </c>
      <c r="O345" s="1">
        <v>125</v>
      </c>
      <c r="P345" s="1">
        <v>101</v>
      </c>
      <c r="Q345" s="1">
        <v>111</v>
      </c>
      <c r="R345" s="1">
        <v>134</v>
      </c>
      <c r="S345" s="1">
        <v>117</v>
      </c>
      <c r="T345" s="1">
        <v>124</v>
      </c>
      <c r="U345" s="1">
        <v>36</v>
      </c>
      <c r="V345" s="4">
        <f>SUM(L345:O345)</f>
        <v>475</v>
      </c>
      <c r="W345" s="8">
        <f>SUM(Q345:T345)</f>
        <v>486</v>
      </c>
      <c r="X345" s="5" t="str">
        <f>Stat[[#This Row],[服装]]&amp;Stat[[#This Row],[名前]]&amp;Stat[[#This Row],[レアリティ]]</f>
        <v>キャンプ小森元也ICONIC</v>
      </c>
      <c r="Y345" s="5" t="s">
        <v>360</v>
      </c>
      <c r="Z345" s="1" t="s">
        <v>1045</v>
      </c>
    </row>
    <row r="346" spans="1:26" ht="15" x14ac:dyDescent="0.35">
      <c r="A346" s="1">
        <f t="shared" si="23"/>
        <v>345</v>
      </c>
      <c r="B346" s="1" t="s">
        <v>108</v>
      </c>
      <c r="C346" s="1" t="s">
        <v>541</v>
      </c>
      <c r="D346" s="1" t="s">
        <v>90</v>
      </c>
      <c r="E346" s="1" t="s">
        <v>78</v>
      </c>
      <c r="F346" s="1" t="s">
        <v>543</v>
      </c>
      <c r="G346" s="1" t="s">
        <v>544</v>
      </c>
      <c r="H346" s="1">
        <v>99</v>
      </c>
      <c r="I346" s="6" t="s">
        <v>22</v>
      </c>
      <c r="J346" s="1">
        <v>5</v>
      </c>
      <c r="K346" s="1">
        <v>76</v>
      </c>
      <c r="L346" s="1">
        <v>123</v>
      </c>
      <c r="M346" s="1">
        <v>119</v>
      </c>
      <c r="N346" s="1">
        <v>118</v>
      </c>
      <c r="O346" s="1">
        <v>123</v>
      </c>
      <c r="P346" s="1">
        <v>101</v>
      </c>
      <c r="Q346" s="1">
        <v>116</v>
      </c>
      <c r="R346" s="1">
        <v>122</v>
      </c>
      <c r="S346" s="1">
        <v>123</v>
      </c>
      <c r="T346" s="1">
        <v>118</v>
      </c>
      <c r="U346" s="1">
        <v>36</v>
      </c>
      <c r="V346" s="4">
        <f t="shared" si="20"/>
        <v>483</v>
      </c>
      <c r="W346" s="8">
        <f t="shared" si="21"/>
        <v>479</v>
      </c>
      <c r="X346" s="5" t="str">
        <f>Stat[[#This Row],[服装]]&amp;Stat[[#This Row],[名前]]&amp;Stat[[#This Row],[レアリティ]]</f>
        <v>ユニフォーム大将優ICONIC</v>
      </c>
      <c r="Y346" s="5" t="s">
        <v>548</v>
      </c>
      <c r="Z346" s="1" t="s">
        <v>183</v>
      </c>
    </row>
    <row r="347" spans="1:26" ht="15" x14ac:dyDescent="0.35">
      <c r="A347" s="1">
        <f>ROW()-1</f>
        <v>346</v>
      </c>
      <c r="B347" s="1" t="s">
        <v>591</v>
      </c>
      <c r="C347" s="1" t="s">
        <v>541</v>
      </c>
      <c r="D347" s="1" t="s">
        <v>77</v>
      </c>
      <c r="E347" s="1" t="s">
        <v>78</v>
      </c>
      <c r="F347" s="1" t="s">
        <v>543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77</v>
      </c>
      <c r="L347" s="1">
        <v>126</v>
      </c>
      <c r="M347" s="1">
        <v>122</v>
      </c>
      <c r="N347" s="1">
        <v>119</v>
      </c>
      <c r="O347" s="1">
        <v>124</v>
      </c>
      <c r="P347" s="1">
        <v>101</v>
      </c>
      <c r="Q347" s="1">
        <v>117</v>
      </c>
      <c r="R347" s="1">
        <v>123</v>
      </c>
      <c r="S347" s="1">
        <v>126</v>
      </c>
      <c r="T347" s="1">
        <v>119</v>
      </c>
      <c r="U347" s="1">
        <v>36</v>
      </c>
      <c r="V347" s="4">
        <f t="shared" si="20"/>
        <v>491</v>
      </c>
      <c r="W347" s="8">
        <f t="shared" si="21"/>
        <v>485</v>
      </c>
      <c r="X347" s="5" t="str">
        <f>Stat[[#This Row],[服装]]&amp;Stat[[#This Row],[名前]]&amp;Stat[[#This Row],[レアリティ]]</f>
        <v>新年大将優ICONIC</v>
      </c>
      <c r="Y347" s="5" t="s">
        <v>548</v>
      </c>
      <c r="Z347" s="1" t="s">
        <v>1044</v>
      </c>
    </row>
    <row r="348" spans="1:26" ht="15" x14ac:dyDescent="0.35">
      <c r="A348" s="1">
        <f>ROW()-1</f>
        <v>347</v>
      </c>
      <c r="B348" s="1" t="s">
        <v>737</v>
      </c>
      <c r="C348" s="1" t="s">
        <v>541</v>
      </c>
      <c r="D348" s="1" t="s">
        <v>73</v>
      </c>
      <c r="E348" s="1" t="s">
        <v>78</v>
      </c>
      <c r="F348" s="1" t="s">
        <v>543</v>
      </c>
      <c r="G348" s="1" t="s">
        <v>544</v>
      </c>
      <c r="H348" s="1">
        <v>99</v>
      </c>
      <c r="I348" s="6" t="s">
        <v>22</v>
      </c>
      <c r="J348" s="1">
        <v>5</v>
      </c>
      <c r="K348" s="1">
        <v>77</v>
      </c>
      <c r="L348" s="1">
        <v>126</v>
      </c>
      <c r="M348" s="1">
        <v>125</v>
      </c>
      <c r="N348" s="1">
        <v>117</v>
      </c>
      <c r="O348" s="1">
        <v>126</v>
      </c>
      <c r="P348" s="1">
        <v>101</v>
      </c>
      <c r="Q348" s="1">
        <v>115</v>
      </c>
      <c r="R348" s="1">
        <v>125</v>
      </c>
      <c r="S348" s="1">
        <v>124</v>
      </c>
      <c r="T348" s="1">
        <v>119</v>
      </c>
      <c r="U348" s="1">
        <v>36</v>
      </c>
      <c r="V348" s="4">
        <f>SUM(L348:O348)</f>
        <v>494</v>
      </c>
      <c r="W348" s="8">
        <f>SUM(Q348:T348)</f>
        <v>483</v>
      </c>
      <c r="X348" s="5" t="str">
        <f>Stat[[#This Row],[服装]]&amp;Stat[[#This Row],[名前]]&amp;Stat[[#This Row],[レアリティ]]</f>
        <v>カンフー大将優ICONIC</v>
      </c>
      <c r="Y348" s="5" t="s">
        <v>548</v>
      </c>
      <c r="Z348" s="1" t="s">
        <v>1046</v>
      </c>
    </row>
    <row r="349" spans="1:26" ht="15" x14ac:dyDescent="0.35">
      <c r="A349" s="1">
        <f>ROW()-1</f>
        <v>348</v>
      </c>
      <c r="B349" s="1" t="s">
        <v>929</v>
      </c>
      <c r="C349" s="1" t="s">
        <v>541</v>
      </c>
      <c r="D349" s="1" t="s">
        <v>90</v>
      </c>
      <c r="E349" s="1" t="s">
        <v>78</v>
      </c>
      <c r="F349" s="1" t="s">
        <v>543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77</v>
      </c>
      <c r="L349" s="1">
        <v>129</v>
      </c>
      <c r="M349" s="1">
        <v>119</v>
      </c>
      <c r="N349" s="1">
        <v>117</v>
      </c>
      <c r="O349" s="1">
        <v>122</v>
      </c>
      <c r="P349" s="1">
        <v>101</v>
      </c>
      <c r="Q349" s="1">
        <v>119</v>
      </c>
      <c r="R349" s="1">
        <v>125</v>
      </c>
      <c r="S349" s="1">
        <v>127</v>
      </c>
      <c r="T349" s="1">
        <v>120</v>
      </c>
      <c r="U349" s="1">
        <v>36</v>
      </c>
      <c r="V349" s="4">
        <f>SUM(L349:O349)</f>
        <v>487</v>
      </c>
      <c r="W349" s="8">
        <f>SUM(Q349:T349)</f>
        <v>491</v>
      </c>
      <c r="X349" s="5" t="str">
        <f>Stat[[#This Row],[服装]]&amp;Stat[[#This Row],[名前]]&amp;Stat[[#This Row],[レアリティ]]</f>
        <v>妖大将優ICONIC</v>
      </c>
      <c r="Y349" s="5" t="s">
        <v>548</v>
      </c>
      <c r="Z349" s="1" t="s">
        <v>1045</v>
      </c>
    </row>
    <row r="350" spans="1:26" ht="15" x14ac:dyDescent="0.35">
      <c r="A350" s="1">
        <f t="shared" si="23"/>
        <v>349</v>
      </c>
      <c r="B350" s="1" t="s">
        <v>108</v>
      </c>
      <c r="C350" s="1" t="s">
        <v>546</v>
      </c>
      <c r="D350" s="1" t="s">
        <v>90</v>
      </c>
      <c r="E350" s="1" t="s">
        <v>78</v>
      </c>
      <c r="F350" s="1" t="s">
        <v>543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75</v>
      </c>
      <c r="L350" s="1">
        <v>125</v>
      </c>
      <c r="M350" s="1">
        <v>119</v>
      </c>
      <c r="N350" s="1">
        <v>116</v>
      </c>
      <c r="O350" s="1">
        <v>119</v>
      </c>
      <c r="P350" s="1">
        <v>97</v>
      </c>
      <c r="Q350" s="1">
        <v>118</v>
      </c>
      <c r="R350" s="1">
        <v>119</v>
      </c>
      <c r="S350" s="1">
        <v>121</v>
      </c>
      <c r="T350" s="1">
        <v>119</v>
      </c>
      <c r="U350" s="1">
        <v>36</v>
      </c>
      <c r="V350" s="4">
        <f t="shared" si="20"/>
        <v>479</v>
      </c>
      <c r="W350" s="8">
        <f t="shared" si="21"/>
        <v>477</v>
      </c>
      <c r="X350" s="5" t="str">
        <f>Stat[[#This Row],[服装]]&amp;Stat[[#This Row],[名前]]&amp;Stat[[#This Row],[レアリティ]]</f>
        <v>ユニフォーム沼井和馬ICONIC</v>
      </c>
      <c r="Y350" s="5" t="s">
        <v>550</v>
      </c>
      <c r="Z350" s="1" t="s">
        <v>183</v>
      </c>
    </row>
    <row r="351" spans="1:26" ht="15" x14ac:dyDescent="0.35">
      <c r="A351" s="1">
        <f t="shared" si="23"/>
        <v>350</v>
      </c>
      <c r="B351" s="1" t="s">
        <v>108</v>
      </c>
      <c r="C351" s="1" t="s">
        <v>557</v>
      </c>
      <c r="D351" s="1" t="s">
        <v>90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75</v>
      </c>
      <c r="L351" s="1">
        <v>123</v>
      </c>
      <c r="M351" s="1">
        <v>118</v>
      </c>
      <c r="N351" s="1">
        <v>114</v>
      </c>
      <c r="O351" s="1">
        <v>121</v>
      </c>
      <c r="P351" s="1">
        <v>97</v>
      </c>
      <c r="Q351" s="1">
        <v>117</v>
      </c>
      <c r="R351" s="1">
        <v>115</v>
      </c>
      <c r="S351" s="1">
        <v>120</v>
      </c>
      <c r="T351" s="1">
        <v>117</v>
      </c>
      <c r="U351" s="1">
        <v>31</v>
      </c>
      <c r="V351" s="4">
        <f t="shared" si="20"/>
        <v>476</v>
      </c>
      <c r="W351" s="8">
        <f t="shared" si="21"/>
        <v>469</v>
      </c>
      <c r="X351" s="5" t="str">
        <f>Stat[[#This Row],[服装]]&amp;Stat[[#This Row],[名前]]&amp;Stat[[#This Row],[レアリティ]]</f>
        <v>ユニフォーム潜尚保ICONIC</v>
      </c>
      <c r="Y351" s="5" t="s">
        <v>569</v>
      </c>
      <c r="Z351" s="1" t="s">
        <v>183</v>
      </c>
    </row>
    <row r="352" spans="1:26" ht="15" x14ac:dyDescent="0.35">
      <c r="A352" s="1">
        <f>ROW()-1</f>
        <v>351</v>
      </c>
      <c r="B352" s="1" t="s">
        <v>673</v>
      </c>
      <c r="C352" s="1" t="s">
        <v>557</v>
      </c>
      <c r="D352" s="1" t="s">
        <v>77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76</v>
      </c>
      <c r="L352" s="1">
        <v>126</v>
      </c>
      <c r="M352" s="1">
        <v>121</v>
      </c>
      <c r="N352" s="1">
        <v>115</v>
      </c>
      <c r="O352" s="1">
        <v>122</v>
      </c>
      <c r="P352" s="1">
        <v>97</v>
      </c>
      <c r="Q352" s="1">
        <v>118</v>
      </c>
      <c r="R352" s="1">
        <v>116</v>
      </c>
      <c r="S352" s="1">
        <v>123</v>
      </c>
      <c r="T352" s="1">
        <v>118</v>
      </c>
      <c r="U352" s="1">
        <v>31</v>
      </c>
      <c r="V352" s="4">
        <f>SUM(L352:O352)</f>
        <v>484</v>
      </c>
      <c r="W352" s="8">
        <f>SUM(Q352:T352)</f>
        <v>475</v>
      </c>
      <c r="X352" s="5" t="str">
        <f>Stat[[#This Row],[服装]]&amp;Stat[[#This Row],[名前]]&amp;Stat[[#This Row],[レアリティ]]</f>
        <v>バーガー潜尚保ICONIC</v>
      </c>
      <c r="Y352" s="5" t="s">
        <v>569</v>
      </c>
      <c r="Z352" s="1" t="s">
        <v>1049</v>
      </c>
    </row>
    <row r="353" spans="1:26" ht="15" x14ac:dyDescent="0.35">
      <c r="A353" s="1">
        <f t="shared" si="23"/>
        <v>352</v>
      </c>
      <c r="B353" s="1" t="s">
        <v>108</v>
      </c>
      <c r="C353" s="1" t="s">
        <v>559</v>
      </c>
      <c r="D353" s="1" t="s">
        <v>90</v>
      </c>
      <c r="E353" s="1" t="s">
        <v>78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74</v>
      </c>
      <c r="L353" s="1">
        <v>121</v>
      </c>
      <c r="M353" s="1">
        <v>120</v>
      </c>
      <c r="N353" s="1">
        <v>114</v>
      </c>
      <c r="O353" s="1">
        <v>121</v>
      </c>
      <c r="P353" s="1">
        <v>101</v>
      </c>
      <c r="Q353" s="1">
        <v>116</v>
      </c>
      <c r="R353" s="1">
        <v>116</v>
      </c>
      <c r="S353" s="1">
        <v>118</v>
      </c>
      <c r="T353" s="1">
        <v>115</v>
      </c>
      <c r="U353" s="1">
        <v>36</v>
      </c>
      <c r="V353" s="4">
        <f t="shared" si="20"/>
        <v>476</v>
      </c>
      <c r="W353" s="8">
        <f t="shared" si="21"/>
        <v>465</v>
      </c>
      <c r="X353" s="5" t="str">
        <f>Stat[[#This Row],[服装]]&amp;Stat[[#This Row],[名前]]&amp;Stat[[#This Row],[レアリティ]]</f>
        <v>ユニフォーム高千穂恵也ICONIC</v>
      </c>
      <c r="Y353" s="5" t="s">
        <v>571</v>
      </c>
      <c r="Z353" s="1" t="s">
        <v>183</v>
      </c>
    </row>
    <row r="354" spans="1:26" ht="15" x14ac:dyDescent="0.35">
      <c r="A354" s="1">
        <f t="shared" si="23"/>
        <v>353</v>
      </c>
      <c r="B354" s="1" t="s">
        <v>108</v>
      </c>
      <c r="C354" s="1" t="s">
        <v>561</v>
      </c>
      <c r="D354" s="1" t="s">
        <v>90</v>
      </c>
      <c r="E354" s="1" t="s">
        <v>82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74</v>
      </c>
      <c r="L354" s="1">
        <v>116</v>
      </c>
      <c r="M354" s="1">
        <v>112</v>
      </c>
      <c r="N354" s="1">
        <v>112</v>
      </c>
      <c r="O354" s="1">
        <v>126</v>
      </c>
      <c r="P354" s="1">
        <v>97</v>
      </c>
      <c r="Q354" s="1">
        <v>121</v>
      </c>
      <c r="R354" s="1">
        <v>115</v>
      </c>
      <c r="S354" s="1">
        <v>116</v>
      </c>
      <c r="T354" s="1">
        <v>116</v>
      </c>
      <c r="U354" s="1">
        <v>31</v>
      </c>
      <c r="V354" s="4">
        <f t="shared" si="20"/>
        <v>466</v>
      </c>
      <c r="W354" s="8">
        <f t="shared" si="21"/>
        <v>468</v>
      </c>
      <c r="X354" s="5" t="str">
        <f>Stat[[#This Row],[服装]]&amp;Stat[[#This Row],[名前]]&amp;Stat[[#This Row],[レアリティ]]</f>
        <v>ユニフォーム広尾倖児ICONIC</v>
      </c>
      <c r="Y354" s="5" t="s">
        <v>573</v>
      </c>
      <c r="Z354" s="1" t="s">
        <v>183</v>
      </c>
    </row>
    <row r="355" spans="1:26" ht="15" x14ac:dyDescent="0.35">
      <c r="A355" s="1">
        <f>ROW()-1</f>
        <v>354</v>
      </c>
      <c r="B355" s="1" t="s">
        <v>737</v>
      </c>
      <c r="C355" s="1" t="s">
        <v>561</v>
      </c>
      <c r="D355" s="1" t="s">
        <v>77</v>
      </c>
      <c r="E355" s="1" t="s">
        <v>82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75</v>
      </c>
      <c r="L355" s="1">
        <v>119</v>
      </c>
      <c r="M355" s="1">
        <v>113</v>
      </c>
      <c r="N355" s="1">
        <v>113</v>
      </c>
      <c r="O355" s="1">
        <v>127</v>
      </c>
      <c r="P355" s="1">
        <v>97</v>
      </c>
      <c r="Q355" s="1">
        <v>124</v>
      </c>
      <c r="R355" s="1">
        <v>116</v>
      </c>
      <c r="S355" s="1">
        <v>119</v>
      </c>
      <c r="T355" s="1">
        <v>117</v>
      </c>
      <c r="U355" s="1">
        <v>31</v>
      </c>
      <c r="V355" s="4">
        <f>SUM(L355:O355)</f>
        <v>472</v>
      </c>
      <c r="W355" s="8">
        <f>SUM(Q355:T355)</f>
        <v>476</v>
      </c>
      <c r="X355" s="5" t="str">
        <f>Stat[[#This Row],[服装]]&amp;Stat[[#This Row],[名前]]&amp;Stat[[#This Row],[レアリティ]]</f>
        <v>カンフー広尾倖児ICONIC</v>
      </c>
      <c r="Y355" s="5" t="s">
        <v>573</v>
      </c>
      <c r="Z355" s="1" t="s">
        <v>1045</v>
      </c>
    </row>
    <row r="356" spans="1:26" ht="15" x14ac:dyDescent="0.35">
      <c r="A356" s="1">
        <f t="shared" si="23"/>
        <v>355</v>
      </c>
      <c r="B356" s="1" t="s">
        <v>108</v>
      </c>
      <c r="C356" s="1" t="s">
        <v>563</v>
      </c>
      <c r="D356" s="1" t="s">
        <v>90</v>
      </c>
      <c r="E356" s="1" t="s">
        <v>74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73</v>
      </c>
      <c r="L356" s="1">
        <v>115</v>
      </c>
      <c r="M356" s="1">
        <v>116</v>
      </c>
      <c r="N356" s="1">
        <v>120</v>
      </c>
      <c r="O356" s="1">
        <v>120</v>
      </c>
      <c r="P356" s="1">
        <v>97</v>
      </c>
      <c r="Q356" s="1">
        <v>115</v>
      </c>
      <c r="R356" s="1">
        <v>114</v>
      </c>
      <c r="S356" s="1">
        <v>116</v>
      </c>
      <c r="T356" s="1">
        <v>117</v>
      </c>
      <c r="U356" s="1">
        <v>41</v>
      </c>
      <c r="V356" s="4">
        <f t="shared" si="20"/>
        <v>471</v>
      </c>
      <c r="W356" s="8">
        <f t="shared" si="21"/>
        <v>462</v>
      </c>
      <c r="X356" s="5" t="str">
        <f>Stat[[#This Row],[服装]]&amp;Stat[[#This Row],[名前]]&amp;Stat[[#This Row],[レアリティ]]</f>
        <v>ユニフォーム先島伊澄ICONIC</v>
      </c>
      <c r="Y356" s="5" t="s">
        <v>575</v>
      </c>
      <c r="Z356" s="1" t="s">
        <v>183</v>
      </c>
    </row>
    <row r="357" spans="1:26" ht="15" x14ac:dyDescent="0.35">
      <c r="A357" s="1">
        <f t="shared" si="23"/>
        <v>356</v>
      </c>
      <c r="B357" s="1" t="s">
        <v>108</v>
      </c>
      <c r="C357" s="1" t="s">
        <v>565</v>
      </c>
      <c r="D357" s="1" t="s">
        <v>90</v>
      </c>
      <c r="E357" s="1" t="s">
        <v>82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72</v>
      </c>
      <c r="L357" s="1">
        <v>117</v>
      </c>
      <c r="M357" s="1">
        <v>113</v>
      </c>
      <c r="N357" s="1">
        <v>112</v>
      </c>
      <c r="O357" s="1">
        <v>116</v>
      </c>
      <c r="P357" s="1">
        <v>97</v>
      </c>
      <c r="Q357" s="1">
        <v>121</v>
      </c>
      <c r="R357" s="1">
        <v>115</v>
      </c>
      <c r="S357" s="1">
        <v>116</v>
      </c>
      <c r="T357" s="1">
        <v>115</v>
      </c>
      <c r="U357" s="1">
        <v>31</v>
      </c>
      <c r="V357" s="4">
        <f t="shared" si="20"/>
        <v>458</v>
      </c>
      <c r="W357" s="8">
        <f t="shared" si="21"/>
        <v>467</v>
      </c>
      <c r="X357" s="5" t="str">
        <f>Stat[[#This Row],[服装]]&amp;Stat[[#This Row],[名前]]&amp;Stat[[#This Row],[レアリティ]]</f>
        <v>ユニフォーム背黒晃彦ICONIC</v>
      </c>
      <c r="Y357" s="5" t="s">
        <v>577</v>
      </c>
      <c r="Z357" s="1" t="s">
        <v>183</v>
      </c>
    </row>
    <row r="358" spans="1:26" ht="15" x14ac:dyDescent="0.35">
      <c r="A358" s="1">
        <f t="shared" si="23"/>
        <v>357</v>
      </c>
      <c r="B358" s="1" t="s">
        <v>108</v>
      </c>
      <c r="C358" s="1" t="s">
        <v>567</v>
      </c>
      <c r="D358" s="1" t="s">
        <v>90</v>
      </c>
      <c r="E358" s="1" t="s">
        <v>80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86</v>
      </c>
      <c r="L358" s="1">
        <v>112</v>
      </c>
      <c r="M358" s="1">
        <v>110</v>
      </c>
      <c r="N358" s="1">
        <v>114</v>
      </c>
      <c r="O358" s="1">
        <v>120</v>
      </c>
      <c r="P358" s="1">
        <v>101</v>
      </c>
      <c r="Q358" s="1">
        <v>110</v>
      </c>
      <c r="R358" s="1">
        <v>121</v>
      </c>
      <c r="S358" s="1">
        <v>119</v>
      </c>
      <c r="T358" s="1">
        <v>120</v>
      </c>
      <c r="U358" s="1">
        <v>41</v>
      </c>
      <c r="V358" s="4">
        <f t="shared" si="20"/>
        <v>456</v>
      </c>
      <c r="W358" s="8">
        <f t="shared" si="21"/>
        <v>470</v>
      </c>
      <c r="X358" s="5" t="str">
        <f>Stat[[#This Row],[服装]]&amp;Stat[[#This Row],[名前]]&amp;Stat[[#This Row],[レアリティ]]</f>
        <v>ユニフォーム赤間颯ICONIC</v>
      </c>
      <c r="Y358" s="5" t="s">
        <v>579</v>
      </c>
      <c r="Z358" s="1" t="s">
        <v>183</v>
      </c>
    </row>
    <row r="359" spans="1:26" ht="16.2" customHeight="1" x14ac:dyDescent="0.35">
      <c r="A359" s="1">
        <f t="shared" ref="A359:A364" si="27">ROW()-1</f>
        <v>358</v>
      </c>
      <c r="B359" s="1" t="s">
        <v>108</v>
      </c>
      <c r="C359" s="1" t="s">
        <v>1080</v>
      </c>
      <c r="D359" s="1" t="s">
        <v>77</v>
      </c>
      <c r="E359" s="1" t="s">
        <v>74</v>
      </c>
      <c r="F359" s="1" t="s">
        <v>1081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78</v>
      </c>
      <c r="L359" s="1">
        <v>117</v>
      </c>
      <c r="M359" s="1">
        <v>121</v>
      </c>
      <c r="N359" s="1">
        <v>123</v>
      </c>
      <c r="O359" s="1">
        <v>121</v>
      </c>
      <c r="P359" s="1">
        <v>101</v>
      </c>
      <c r="Q359" s="1">
        <v>119</v>
      </c>
      <c r="R359" s="1">
        <v>119</v>
      </c>
      <c r="S359" s="1">
        <v>118</v>
      </c>
      <c r="T359" s="1">
        <v>117</v>
      </c>
      <c r="U359" s="1">
        <v>41</v>
      </c>
      <c r="V359" s="4">
        <f t="shared" ref="V359:V364" si="28">SUM(L359:O359)</f>
        <v>482</v>
      </c>
      <c r="W359" s="8">
        <f t="shared" ref="W359:W364" si="29">SUM(Q359:T359)</f>
        <v>473</v>
      </c>
      <c r="X359" s="5" t="str">
        <f>Stat[[#This Row],[服装]]&amp;Stat[[#This Row],[名前]]&amp;Stat[[#This Row],[レアリティ]]</f>
        <v>ユニフォーム白峰周ICONIC</v>
      </c>
      <c r="Y359" s="5" t="s">
        <v>1082</v>
      </c>
      <c r="Z359" s="1" t="s">
        <v>183</v>
      </c>
    </row>
    <row r="360" spans="1:26" ht="16.2" customHeight="1" x14ac:dyDescent="0.35">
      <c r="A360" s="1">
        <f t="shared" si="27"/>
        <v>359</v>
      </c>
      <c r="B360" s="1" t="s">
        <v>108</v>
      </c>
      <c r="C360" s="1" t="s">
        <v>1090</v>
      </c>
      <c r="D360" s="1" t="s">
        <v>77</v>
      </c>
      <c r="E360" s="1" t="s">
        <v>82</v>
      </c>
      <c r="F360" s="1" t="s">
        <v>1081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75</v>
      </c>
      <c r="L360" s="1">
        <v>115</v>
      </c>
      <c r="M360" s="1">
        <v>116</v>
      </c>
      <c r="N360" s="1">
        <v>112</v>
      </c>
      <c r="O360" s="1">
        <v>122</v>
      </c>
      <c r="P360" s="1">
        <v>97</v>
      </c>
      <c r="Q360" s="1">
        <v>121</v>
      </c>
      <c r="R360" s="1">
        <v>116</v>
      </c>
      <c r="S360" s="1">
        <v>116</v>
      </c>
      <c r="T360" s="1">
        <v>116</v>
      </c>
      <c r="U360" s="1">
        <v>36</v>
      </c>
      <c r="V360" s="4">
        <f t="shared" si="28"/>
        <v>465</v>
      </c>
      <c r="W360" s="8">
        <f t="shared" si="29"/>
        <v>469</v>
      </c>
      <c r="X360" s="5" t="str">
        <f>Stat[[#This Row],[服装]]&amp;Stat[[#This Row],[名前]]&amp;Stat[[#This Row],[レアリティ]]</f>
        <v>ユニフォーム和倉久彦ICONIC</v>
      </c>
      <c r="Y360" s="5" t="s">
        <v>1091</v>
      </c>
      <c r="Z360" s="1" t="s">
        <v>183</v>
      </c>
    </row>
    <row r="361" spans="1:26" ht="16.2" customHeight="1" x14ac:dyDescent="0.35">
      <c r="A361" s="1">
        <f t="shared" si="27"/>
        <v>360</v>
      </c>
      <c r="B361" s="1" t="s">
        <v>108</v>
      </c>
      <c r="C361" s="1" t="s">
        <v>1094</v>
      </c>
      <c r="D361" s="1" t="s">
        <v>77</v>
      </c>
      <c r="E361" s="1" t="s">
        <v>78</v>
      </c>
      <c r="F361" s="1" t="s">
        <v>1081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72</v>
      </c>
      <c r="L361" s="1">
        <v>121</v>
      </c>
      <c r="M361" s="1">
        <v>119</v>
      </c>
      <c r="N361" s="1">
        <v>112</v>
      </c>
      <c r="O361" s="1">
        <v>119</v>
      </c>
      <c r="P361" s="1">
        <v>99</v>
      </c>
      <c r="Q361" s="1">
        <v>121</v>
      </c>
      <c r="R361" s="1">
        <v>114</v>
      </c>
      <c r="S361" s="1">
        <v>119</v>
      </c>
      <c r="T361" s="1">
        <v>115</v>
      </c>
      <c r="U361" s="1">
        <v>41</v>
      </c>
      <c r="V361" s="4">
        <f t="shared" si="28"/>
        <v>471</v>
      </c>
      <c r="W361" s="8">
        <f t="shared" si="29"/>
        <v>469</v>
      </c>
      <c r="X361" s="5" t="str">
        <f>Stat[[#This Row],[服装]]&amp;Stat[[#This Row],[名前]]&amp;Stat[[#This Row],[レアリティ]]</f>
        <v>ユニフォーム金沢伊織ICONIC</v>
      </c>
      <c r="Y361" s="5" t="s">
        <v>1095</v>
      </c>
      <c r="Z361" s="1" t="s">
        <v>183</v>
      </c>
    </row>
    <row r="362" spans="1:26" ht="16.2" customHeight="1" x14ac:dyDescent="0.35">
      <c r="A362" s="1">
        <f t="shared" si="27"/>
        <v>361</v>
      </c>
      <c r="B362" s="1" t="s">
        <v>108</v>
      </c>
      <c r="C362" s="1" t="s">
        <v>1098</v>
      </c>
      <c r="D362" s="1" t="s">
        <v>77</v>
      </c>
      <c r="E362" s="1" t="s">
        <v>82</v>
      </c>
      <c r="F362" s="1" t="s">
        <v>1081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74</v>
      </c>
      <c r="L362" s="1">
        <v>118</v>
      </c>
      <c r="M362" s="1">
        <v>115</v>
      </c>
      <c r="N362" s="1">
        <v>112</v>
      </c>
      <c r="O362" s="1">
        <v>117</v>
      </c>
      <c r="P362" s="1">
        <v>97</v>
      </c>
      <c r="Q362" s="1">
        <v>119</v>
      </c>
      <c r="R362" s="1">
        <v>114</v>
      </c>
      <c r="S362" s="1">
        <v>115</v>
      </c>
      <c r="T362" s="1">
        <v>114</v>
      </c>
      <c r="U362" s="1">
        <v>36</v>
      </c>
      <c r="V362" s="4">
        <f t="shared" si="28"/>
        <v>462</v>
      </c>
      <c r="W362" s="8">
        <f t="shared" si="29"/>
        <v>462</v>
      </c>
      <c r="X362" s="5" t="str">
        <f>Stat[[#This Row],[服装]]&amp;Stat[[#This Row],[名前]]&amp;Stat[[#This Row],[レアリティ]]</f>
        <v>ユニフォーム志賀智也ICONIC</v>
      </c>
      <c r="Y362" s="5" t="s">
        <v>1099</v>
      </c>
      <c r="Z362" s="1" t="s">
        <v>183</v>
      </c>
    </row>
    <row r="363" spans="1:26" ht="16.2" customHeight="1" x14ac:dyDescent="0.35">
      <c r="A363" s="1">
        <f t="shared" si="27"/>
        <v>362</v>
      </c>
      <c r="B363" s="1" t="s">
        <v>108</v>
      </c>
      <c r="C363" s="1" t="s">
        <v>1111</v>
      </c>
      <c r="D363" s="1" t="s">
        <v>77</v>
      </c>
      <c r="E363" s="1" t="s">
        <v>80</v>
      </c>
      <c r="F363" s="1" t="s">
        <v>1081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86</v>
      </c>
      <c r="L363" s="1">
        <v>113</v>
      </c>
      <c r="M363" s="1">
        <v>110</v>
      </c>
      <c r="N363" s="1">
        <v>119</v>
      </c>
      <c r="O363" s="1">
        <v>122</v>
      </c>
      <c r="P363" s="1">
        <v>101</v>
      </c>
      <c r="Q363" s="1">
        <v>110</v>
      </c>
      <c r="R363" s="1">
        <v>123</v>
      </c>
      <c r="S363" s="1">
        <v>119</v>
      </c>
      <c r="T363" s="1">
        <v>122</v>
      </c>
      <c r="U363" s="1">
        <v>41</v>
      </c>
      <c r="V363" s="4">
        <f t="shared" si="28"/>
        <v>464</v>
      </c>
      <c r="W363" s="8">
        <f t="shared" si="29"/>
        <v>474</v>
      </c>
      <c r="X363" s="5" t="str">
        <f>Stat[[#This Row],[服装]]&amp;Stat[[#This Row],[名前]]&amp;Stat[[#This Row],[レアリティ]]</f>
        <v>ユニフォーム輪島友和ICONIC</v>
      </c>
      <c r="Y363" s="5" t="s">
        <v>1112</v>
      </c>
      <c r="Z363" s="1" t="s">
        <v>183</v>
      </c>
    </row>
    <row r="364" spans="1:26" ht="16.2" customHeight="1" x14ac:dyDescent="0.35">
      <c r="A364" s="1">
        <f t="shared" si="27"/>
        <v>363</v>
      </c>
      <c r="B364" s="1" t="s">
        <v>108</v>
      </c>
      <c r="C364" s="1" t="s">
        <v>1128</v>
      </c>
      <c r="D364" s="1" t="s">
        <v>77</v>
      </c>
      <c r="E364" s="1" t="s">
        <v>78</v>
      </c>
      <c r="F364" s="1" t="s">
        <v>1081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78</v>
      </c>
      <c r="L364" s="1">
        <v>123</v>
      </c>
      <c r="M364" s="1">
        <v>117</v>
      </c>
      <c r="N364" s="1">
        <v>113</v>
      </c>
      <c r="O364" s="1">
        <v>116</v>
      </c>
      <c r="P364" s="1">
        <v>99</v>
      </c>
      <c r="Q364" s="1">
        <v>119</v>
      </c>
      <c r="R364" s="1">
        <v>118</v>
      </c>
      <c r="S364" s="1">
        <v>120</v>
      </c>
      <c r="T364" s="1">
        <v>120</v>
      </c>
      <c r="U364" s="1">
        <v>41</v>
      </c>
      <c r="V364" s="4">
        <f t="shared" si="28"/>
        <v>469</v>
      </c>
      <c r="W364" s="8">
        <f t="shared" si="29"/>
        <v>477</v>
      </c>
      <c r="X364" s="5" t="str">
        <f>Stat[[#This Row],[服装]]&amp;Stat[[#This Row],[名前]]&amp;Stat[[#This Row],[レアリティ]]</f>
        <v>ユニフォーム深谷謙朗ICONIC</v>
      </c>
      <c r="Y364" s="5" t="s">
        <v>1129</v>
      </c>
      <c r="Z364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7:X117 U75:W75 V76:W116 V2:W74 V318:W364 V118:W316 V317:W317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34"/>
  <sheetViews>
    <sheetView topLeftCell="A365" zoomScaleNormal="100" workbookViewId="0">
      <selection activeCell="E394" sqref="E394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918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1079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942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t="s">
        <v>205</v>
      </c>
      <c r="D22" t="s">
        <v>209</v>
      </c>
      <c r="E22" t="s">
        <v>28</v>
      </c>
      <c r="F22" t="s">
        <v>26</v>
      </c>
      <c r="G22" t="s">
        <v>153</v>
      </c>
      <c r="H22" t="s">
        <v>71</v>
      </c>
      <c r="I22">
        <v>1</v>
      </c>
      <c r="J22" t="s">
        <v>204</v>
      </c>
      <c r="K22" t="s">
        <v>225</v>
      </c>
      <c r="L22" t="s">
        <v>162</v>
      </c>
      <c r="M22">
        <v>21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ユニフォーム月島蛍ICONIC</v>
      </c>
    </row>
    <row r="23" spans="1:21" x14ac:dyDescent="0.3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210</v>
      </c>
      <c r="D23" t="s">
        <v>209</v>
      </c>
      <c r="E23" t="s">
        <v>23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水着月島蛍ICONIC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553</v>
      </c>
      <c r="D24" t="s">
        <v>139</v>
      </c>
      <c r="E24" s="1" t="s">
        <v>90</v>
      </c>
      <c r="F24" t="s">
        <v>82</v>
      </c>
      <c r="G24" t="s">
        <v>136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職業体験月島蛍ICONIC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608</v>
      </c>
      <c r="D25" s="1" t="s">
        <v>139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1周年月島蛍ICONIC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708</v>
      </c>
      <c r="D26" s="1" t="s">
        <v>139</v>
      </c>
      <c r="E26" s="1" t="s">
        <v>73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花火月島蛍ICONIC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782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ジャージ月島蛍ICONIC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889</v>
      </c>
      <c r="D28" s="1" t="s">
        <v>139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2周年月島蛍ICONIC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980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アート2月島蛍ICONIC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1061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22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焼き芋月島蛍ICONIC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t="s">
        <v>205</v>
      </c>
      <c r="D31" t="s">
        <v>211</v>
      </c>
      <c r="E31" t="s">
        <v>24</v>
      </c>
      <c r="F31" t="s">
        <v>26</v>
      </c>
      <c r="G31" t="s">
        <v>153</v>
      </c>
      <c r="H31" t="s">
        <v>71</v>
      </c>
      <c r="I31">
        <v>1</v>
      </c>
      <c r="J31" t="s">
        <v>204</v>
      </c>
      <c r="K31" t="s">
        <v>193</v>
      </c>
      <c r="L31" t="s">
        <v>173</v>
      </c>
      <c r="M31">
        <v>31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ユニフォーム山口忠ICONIC</v>
      </c>
    </row>
    <row r="32" spans="1:21" x14ac:dyDescent="0.35">
      <c r="A32">
        <f>VLOOKUP(Serve[[#This Row],[No用]],SetNo[[No.用]:[vlookup 用]],2,FALSE)</f>
        <v>27</v>
      </c>
      <c r="B32">
        <f>IF(ROW()=2,1,IF(A31&lt;&gt;Serve[[#This Row],[No]],1,B31+1))</f>
        <v>2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224</v>
      </c>
      <c r="M32">
        <v>35</v>
      </c>
      <c r="N32">
        <v>0</v>
      </c>
      <c r="O32">
        <v>45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1</v>
      </c>
      <c r="C33" t="s">
        <v>210</v>
      </c>
      <c r="D33" t="s">
        <v>211</v>
      </c>
      <c r="E33" t="s">
        <v>28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水着山口忠ICONIC</v>
      </c>
    </row>
    <row r="34" spans="1:21" x14ac:dyDescent="0.35">
      <c r="A34">
        <f>VLOOKUP(Serve[[#This Row],[No用]],SetNo[[No.用]:[vlookup 用]],2,FALSE)</f>
        <v>28</v>
      </c>
      <c r="B34">
        <f>IF(ROW()=2,1,IF(A33&lt;&gt;Serve[[#This Row],[No]],1,B33+1))</f>
        <v>2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1</v>
      </c>
      <c r="C35" s="1" t="s">
        <v>597</v>
      </c>
      <c r="D35" t="s">
        <v>140</v>
      </c>
      <c r="E35" s="1" t="s">
        <v>73</v>
      </c>
      <c r="F35" t="s">
        <v>82</v>
      </c>
      <c r="G35" t="s">
        <v>136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雪遊び山口忠ICONIC</v>
      </c>
    </row>
    <row r="36" spans="1:21" x14ac:dyDescent="0.35">
      <c r="A36">
        <f>VLOOKUP(Serve[[#This Row],[No用]],SetNo[[No.用]:[vlookup 用]],2,FALSE)</f>
        <v>29</v>
      </c>
      <c r="B36">
        <f>IF(ROW()=2,1,IF(A35&lt;&gt;Serve[[#This Row],[No]],1,B35+1))</f>
        <v>2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1</v>
      </c>
      <c r="C37" s="1" t="s">
        <v>735</v>
      </c>
      <c r="D37" s="1" t="s">
        <v>140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t="s">
        <v>193</v>
      </c>
      <c r="L37" t="s">
        <v>173</v>
      </c>
      <c r="M37">
        <v>32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スパイ山口忠ICONIC</v>
      </c>
    </row>
    <row r="38" spans="1:21" x14ac:dyDescent="0.35">
      <c r="A38">
        <f>VLOOKUP(Serve[[#This Row],[No用]],SetNo[[No.用]:[vlookup 用]],2,FALSE)</f>
        <v>30</v>
      </c>
      <c r="B38">
        <f>IF(ROW()=2,1,IF(A37&lt;&gt;Serve[[#This Row],[No]],1,B37+1))</f>
        <v>2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1</v>
      </c>
      <c r="C39" s="1" t="s">
        <v>782</v>
      </c>
      <c r="D39" s="1" t="s">
        <v>140</v>
      </c>
      <c r="E39" s="1" t="s">
        <v>77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s="1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ジャージ山口忠ICONIC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1061</v>
      </c>
      <c r="D40" s="1" t="s">
        <v>140</v>
      </c>
      <c r="E40" s="1" t="s">
        <v>73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s="1" t="s">
        <v>193</v>
      </c>
      <c r="L40" s="1" t="s">
        <v>173</v>
      </c>
      <c r="M40">
        <v>33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焼き芋山口忠ICONIC</v>
      </c>
    </row>
    <row r="41" spans="1:21" x14ac:dyDescent="0.35">
      <c r="A41">
        <f>VLOOKUP(Serve[[#This Row],[No用]],SetNo[[No.用]:[vlookup 用]],2,FALSE)</f>
        <v>32</v>
      </c>
      <c r="B41">
        <f>IF(ROW()=2,1,IF(A40&lt;&gt;Serve[[#This Row],[No]],1,B40+1))</f>
        <v>2</v>
      </c>
      <c r="C41" s="1" t="s">
        <v>1061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224</v>
      </c>
      <c r="M41">
        <v>36</v>
      </c>
      <c r="N41">
        <v>0</v>
      </c>
      <c r="O41">
        <v>46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1</v>
      </c>
      <c r="C42" t="s">
        <v>205</v>
      </c>
      <c r="D42" t="s">
        <v>212</v>
      </c>
      <c r="E42" t="s">
        <v>28</v>
      </c>
      <c r="F42" t="s">
        <v>21</v>
      </c>
      <c r="G42" t="s">
        <v>153</v>
      </c>
      <c r="H42" t="s">
        <v>71</v>
      </c>
      <c r="I42">
        <v>1</v>
      </c>
      <c r="J42" t="s">
        <v>204</v>
      </c>
      <c r="M42">
        <v>0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ユニフォーム西谷夕ICONIC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207</v>
      </c>
      <c r="D43" t="s">
        <v>212</v>
      </c>
      <c r="E43" t="s">
        <v>23</v>
      </c>
      <c r="F43" t="s">
        <v>21</v>
      </c>
      <c r="G43" t="s">
        <v>153</v>
      </c>
      <c r="H43" t="s">
        <v>71</v>
      </c>
      <c r="I43">
        <v>1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制服西谷夕ICONIC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s="1" t="s">
        <v>587</v>
      </c>
      <c r="D44" t="s">
        <v>141</v>
      </c>
      <c r="E44" t="s">
        <v>73</v>
      </c>
      <c r="F44" t="s">
        <v>80</v>
      </c>
      <c r="G44" t="s">
        <v>136</v>
      </c>
      <c r="H44" t="s">
        <v>71</v>
      </c>
      <c r="I44">
        <v>1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Xmas西谷夕ICONIC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673</v>
      </c>
      <c r="D45" s="1" t="s">
        <v>141</v>
      </c>
      <c r="E45" s="1" t="s">
        <v>90</v>
      </c>
      <c r="F45" s="1" t="s">
        <v>80</v>
      </c>
      <c r="G45" s="1" t="s">
        <v>136</v>
      </c>
      <c r="H45" s="1" t="s">
        <v>71</v>
      </c>
      <c r="I45">
        <v>1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バーガー西谷夕ICONIC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770</v>
      </c>
      <c r="D46" s="1" t="s">
        <v>141</v>
      </c>
      <c r="E46" s="1" t="s">
        <v>77</v>
      </c>
      <c r="F46" s="1" t="s">
        <v>80</v>
      </c>
      <c r="G46" s="1" t="s">
        <v>136</v>
      </c>
      <c r="H46" s="1" t="s">
        <v>71</v>
      </c>
      <c r="I46">
        <v>1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文化祭2西谷夕ICONIC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889</v>
      </c>
      <c r="D47" s="1" t="s">
        <v>141</v>
      </c>
      <c r="E47" s="1" t="s">
        <v>73</v>
      </c>
      <c r="F47" s="1" t="s">
        <v>80</v>
      </c>
      <c r="G47" s="1" t="s">
        <v>136</v>
      </c>
      <c r="H47" s="1" t="s">
        <v>71</v>
      </c>
      <c r="I47">
        <v>1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2周年西谷夕ICONIC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1079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1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ハロウィン西谷夕ICONIC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t="s">
        <v>205</v>
      </c>
      <c r="D49" t="s">
        <v>213</v>
      </c>
      <c r="E49" t="s">
        <v>24</v>
      </c>
      <c r="F49" t="s">
        <v>25</v>
      </c>
      <c r="G49" t="s">
        <v>153</v>
      </c>
      <c r="H49" t="s">
        <v>71</v>
      </c>
      <c r="I49">
        <v>1</v>
      </c>
      <c r="J49" t="s">
        <v>204</v>
      </c>
      <c r="K49" t="s">
        <v>222</v>
      </c>
      <c r="L49" t="s">
        <v>162</v>
      </c>
      <c r="M49">
        <v>22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ユニフォーム田中龍之介ICONIC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207</v>
      </c>
      <c r="D50" t="s">
        <v>213</v>
      </c>
      <c r="E50" t="s">
        <v>28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制服田中龍之介ICONIC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591</v>
      </c>
      <c r="D51" s="1" t="s">
        <v>142</v>
      </c>
      <c r="E51" s="1" t="s">
        <v>73</v>
      </c>
      <c r="F51" t="s">
        <v>78</v>
      </c>
      <c r="G51" t="s">
        <v>136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新年田中龍之介ICONIC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632</v>
      </c>
      <c r="D52" s="1" t="s">
        <v>142</v>
      </c>
      <c r="E52" s="1" t="s">
        <v>90</v>
      </c>
      <c r="F52" s="1" t="s">
        <v>78</v>
      </c>
      <c r="G52" s="1" t="s">
        <v>136</v>
      </c>
      <c r="H52" s="1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RPG田中龍之介ICONIC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743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仮装田中龍之介ICONIC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205</v>
      </c>
      <c r="D54" t="s">
        <v>214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24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ユニフォーム澤村大地ICONIC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215</v>
      </c>
      <c r="D55" t="s">
        <v>214</v>
      </c>
      <c r="E55" t="s">
        <v>23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プール掃除澤村大地ICONIC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581</v>
      </c>
      <c r="D56" t="s">
        <v>143</v>
      </c>
      <c r="E56" s="1" t="s">
        <v>90</v>
      </c>
      <c r="F56" t="s">
        <v>78</v>
      </c>
      <c r="G56" t="s">
        <v>136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文化祭澤村大地ICONIC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632</v>
      </c>
      <c r="D57" s="1" t="s">
        <v>143</v>
      </c>
      <c r="E57" s="1" t="s">
        <v>77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s="1" t="s">
        <v>173</v>
      </c>
      <c r="M57">
        <v>30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RPG澤村大地ICONIC</v>
      </c>
    </row>
    <row r="58" spans="1:21" x14ac:dyDescent="0.35">
      <c r="A58">
        <f>VLOOKUP(Serve[[#This Row],[No用]],SetNo[[No.用]:[vlookup 用]],2,FALSE)</f>
        <v>48</v>
      </c>
      <c r="B58">
        <f>IF(ROW()=2,1,IF(A57&lt;&gt;Serve[[#This Row],[No]],1,B57+1))</f>
        <v>2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224</v>
      </c>
      <c r="M58">
        <v>43</v>
      </c>
      <c r="N58">
        <v>0</v>
      </c>
      <c r="O58">
        <v>53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826</v>
      </c>
      <c r="D59" s="1" t="s">
        <v>143</v>
      </c>
      <c r="E59" s="1" t="s">
        <v>73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s="1" t="s">
        <v>222</v>
      </c>
      <c r="L59" s="1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新年2澤村大地ICONIC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t="s">
        <v>205</v>
      </c>
      <c r="D60" t="s">
        <v>216</v>
      </c>
      <c r="E60" t="s">
        <v>24</v>
      </c>
      <c r="F60" t="s">
        <v>31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ユニフォーム菅原考支ICONIC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215</v>
      </c>
      <c r="D61" t="s">
        <v>216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178</v>
      </c>
      <c r="M61">
        <v>27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プール掃除菅原考支ICONIC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581</v>
      </c>
      <c r="D62" t="s">
        <v>144</v>
      </c>
      <c r="E62" s="1" t="s">
        <v>73</v>
      </c>
      <c r="F62" s="1" t="s">
        <v>74</v>
      </c>
      <c r="G62" t="s">
        <v>136</v>
      </c>
      <c r="H62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文化祭菅原考支ICONIC</v>
      </c>
    </row>
    <row r="63" spans="1:21" x14ac:dyDescent="0.3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153</v>
      </c>
      <c r="H63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38</v>
      </c>
      <c r="N63">
        <v>0</v>
      </c>
      <c r="O63">
        <v>48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1</v>
      </c>
      <c r="C64" s="1" t="s">
        <v>679</v>
      </c>
      <c r="D64" s="1" t="s">
        <v>144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梅雨菅原考支ICONIC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801</v>
      </c>
      <c r="D65" s="1" t="s">
        <v>144</v>
      </c>
      <c r="E65" s="1" t="s">
        <v>77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Xmas2菅原考支ICONIC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999</v>
      </c>
      <c r="D66" s="1" t="s">
        <v>144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夏祭り2菅原考支ICONIC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205</v>
      </c>
      <c r="D67" t="s">
        <v>217</v>
      </c>
      <c r="E67" t="s">
        <v>28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184</v>
      </c>
      <c r="L67" t="s">
        <v>173</v>
      </c>
      <c r="M67">
        <v>29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ユニフォーム東峰旭ICONIC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217</v>
      </c>
      <c r="E68" t="s">
        <v>23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プール掃除東峰旭ICONIC</v>
      </c>
    </row>
    <row r="69" spans="1:21" x14ac:dyDescent="0.35">
      <c r="A69">
        <f>VLOOKUP(Serve[[#This Row],[No用]],SetNo[[No.用]:[vlookup 用]],2,FALSE)</f>
        <v>57</v>
      </c>
      <c r="B69">
        <f>IF(ROW()=2,1,IF(A68&lt;&gt;Serve[[#This Row],[No]],1,B68+1))</f>
        <v>2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224</v>
      </c>
      <c r="M69">
        <v>39</v>
      </c>
      <c r="N69">
        <v>0</v>
      </c>
      <c r="O69">
        <v>49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631</v>
      </c>
      <c r="D70" s="1" t="s">
        <v>145</v>
      </c>
      <c r="E70" s="1" t="s">
        <v>90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184</v>
      </c>
      <c r="L70" s="1" t="s">
        <v>178</v>
      </c>
      <c r="M70">
        <v>26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サバゲ東峰旭ICONIC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1034</v>
      </c>
      <c r="D71" s="1" t="s">
        <v>145</v>
      </c>
      <c r="E71" s="1" t="s">
        <v>77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162</v>
      </c>
      <c r="M71">
        <v>25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218</v>
      </c>
      <c r="I72">
        <v>1</v>
      </c>
      <c r="J72" t="s">
        <v>204</v>
      </c>
      <c r="K72" t="s">
        <v>184</v>
      </c>
      <c r="L72" t="s">
        <v>173</v>
      </c>
      <c r="M72">
        <v>32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ユニフォーム東峰旭YELL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219</v>
      </c>
      <c r="E73" t="s">
        <v>24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222</v>
      </c>
      <c r="L73" t="s">
        <v>162</v>
      </c>
      <c r="M73">
        <v>22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ユニフォーム縁下力ICONIC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364</v>
      </c>
      <c r="D74" t="s">
        <v>146</v>
      </c>
      <c r="E74" t="s">
        <v>28</v>
      </c>
      <c r="F74" t="s">
        <v>25</v>
      </c>
      <c r="G74" t="s">
        <v>136</v>
      </c>
      <c r="H74" t="s">
        <v>71</v>
      </c>
      <c r="I74">
        <v>1</v>
      </c>
      <c r="J74" s="1" t="s">
        <v>204</v>
      </c>
      <c r="K74" s="1" t="s">
        <v>222</v>
      </c>
      <c r="L74" s="1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探偵縁下力ICONIC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s="1" t="s">
        <v>632</v>
      </c>
      <c r="D75" s="1" t="s">
        <v>146</v>
      </c>
      <c r="E75" s="1" t="s">
        <v>73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178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RPG縁下力ICONIC</v>
      </c>
    </row>
    <row r="76" spans="1:21" x14ac:dyDescent="0.35">
      <c r="A76">
        <f>VLOOKUP(Serve[[#This Row],[No用]],SetNo[[No.用]:[vlookup 用]],2,FALSE)</f>
        <v>63</v>
      </c>
      <c r="B76">
        <f>IF(ROW()=2,1,IF(A75&lt;&gt;Serve[[#This Row],[No]],1,B75+1))</f>
        <v>2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s="1" t="s">
        <v>204</v>
      </c>
      <c r="K76" s="1" t="s">
        <v>222</v>
      </c>
      <c r="L76" s="1" t="s">
        <v>224</v>
      </c>
      <c r="M76">
        <v>42</v>
      </c>
      <c r="N76">
        <v>0</v>
      </c>
      <c r="O76">
        <v>52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708</v>
      </c>
      <c r="D77" s="1" t="s">
        <v>146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花火縁下力ICONIC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220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193</v>
      </c>
      <c r="L78" t="s">
        <v>173</v>
      </c>
      <c r="M78">
        <v>28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ユニフォーム木下久志ICONIC</v>
      </c>
    </row>
    <row r="79" spans="1:21" x14ac:dyDescent="0.35">
      <c r="A79">
        <f>VLOOKUP(Serve[[#This Row],[No用]],SetNo[[No.用]:[vlookup 用]],2,FALSE)</f>
        <v>65</v>
      </c>
      <c r="B79">
        <f>IF(ROW()=2,1,IF(A78&lt;&gt;Serve[[#This Row],[No]],1,B78+1))</f>
        <v>2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224</v>
      </c>
      <c r="M79">
        <v>35</v>
      </c>
      <c r="N79">
        <v>5</v>
      </c>
      <c r="O79">
        <v>45</v>
      </c>
      <c r="P79">
        <v>7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929</v>
      </c>
      <c r="D80" s="1" t="s">
        <v>147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t="s">
        <v>193</v>
      </c>
      <c r="L80" t="s">
        <v>173</v>
      </c>
      <c r="M80">
        <v>28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妖木下久志ICONIC</v>
      </c>
    </row>
    <row r="81" spans="1:21" x14ac:dyDescent="0.35">
      <c r="A81">
        <f>VLOOKUP(Serve[[#This Row],[No用]],SetNo[[No.用]:[vlookup 用]],2,FALSE)</f>
        <v>66</v>
      </c>
      <c r="B81">
        <f>IF(ROW()=2,1,IF(A80&lt;&gt;Serve[[#This Row],[No]],1,B80+1))</f>
        <v>2</v>
      </c>
      <c r="C81" s="1" t="s">
        <v>929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224</v>
      </c>
      <c r="M81">
        <v>35</v>
      </c>
      <c r="N81">
        <v>5</v>
      </c>
      <c r="O81">
        <v>45</v>
      </c>
      <c r="P81">
        <v>7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205</v>
      </c>
      <c r="D82" t="s">
        <v>221</v>
      </c>
      <c r="E82" t="s">
        <v>24</v>
      </c>
      <c r="F82" t="s">
        <v>26</v>
      </c>
      <c r="G82" t="s">
        <v>153</v>
      </c>
      <c r="H82" t="s">
        <v>71</v>
      </c>
      <c r="I82">
        <v>1</v>
      </c>
      <c r="J82" t="s">
        <v>204</v>
      </c>
      <c r="K82" t="s">
        <v>222</v>
      </c>
      <c r="L82" t="s">
        <v>162</v>
      </c>
      <c r="M82">
        <v>21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ユニフォーム成田一仁ICONIC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108</v>
      </c>
      <c r="D83" t="s">
        <v>39</v>
      </c>
      <c r="E83" t="s">
        <v>24</v>
      </c>
      <c r="F83" t="s">
        <v>31</v>
      </c>
      <c r="G83" t="s">
        <v>27</v>
      </c>
      <c r="H83" t="s">
        <v>71</v>
      </c>
      <c r="I83">
        <v>1</v>
      </c>
      <c r="J83" t="s">
        <v>204</v>
      </c>
      <c r="K83" t="s">
        <v>225</v>
      </c>
      <c r="L83" t="s">
        <v>162</v>
      </c>
      <c r="M83">
        <v>24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ユニフォーム孤爪研磨ICONIC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149</v>
      </c>
      <c r="D84" t="s">
        <v>39</v>
      </c>
      <c r="E84" t="s">
        <v>90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制服孤爪研磨ICONIC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150</v>
      </c>
      <c r="D85" t="s">
        <v>39</v>
      </c>
      <c r="E85" t="s">
        <v>77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173</v>
      </c>
      <c r="M85">
        <v>29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夏祭り孤爪研磨ICONIC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608</v>
      </c>
      <c r="D86" s="1" t="s">
        <v>39</v>
      </c>
      <c r="E86" s="1" t="s">
        <v>73</v>
      </c>
      <c r="F86" s="1" t="s">
        <v>31</v>
      </c>
      <c r="G86" s="1" t="s">
        <v>27</v>
      </c>
      <c r="H86" s="1" t="s">
        <v>71</v>
      </c>
      <c r="I86">
        <v>1</v>
      </c>
      <c r="J86" t="s">
        <v>204</v>
      </c>
      <c r="K86" t="s">
        <v>225</v>
      </c>
      <c r="L86" s="1" t="s">
        <v>162</v>
      </c>
      <c r="M86">
        <v>24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1周年孤爪研磨ICONIC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735</v>
      </c>
      <c r="D87" s="1" t="s">
        <v>39</v>
      </c>
      <c r="E87" s="1" t="s">
        <v>90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s="1" t="s">
        <v>225</v>
      </c>
      <c r="L87" s="1" t="s">
        <v>173</v>
      </c>
      <c r="M87">
        <v>30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スパイ孤爪研磨ICONIC</v>
      </c>
    </row>
    <row r="88" spans="1:21" x14ac:dyDescent="0.3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222</v>
      </c>
      <c r="L88" s="1" t="s">
        <v>224</v>
      </c>
      <c r="M88">
        <v>43</v>
      </c>
      <c r="N88">
        <v>0</v>
      </c>
      <c r="O88">
        <v>53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801</v>
      </c>
      <c r="D89" s="1" t="s">
        <v>39</v>
      </c>
      <c r="E89" s="1" t="s">
        <v>77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225</v>
      </c>
      <c r="L89" s="1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Xmas2孤爪研磨ICONIC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942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中学生孤爪研磨ICONIC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1079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31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ハロウィン孤爪研磨ICONIC</v>
      </c>
    </row>
    <row r="92" spans="1:21" x14ac:dyDescent="0.3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1079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44</v>
      </c>
      <c r="N92">
        <v>0</v>
      </c>
      <c r="O92">
        <v>54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108</v>
      </c>
      <c r="D93" t="s">
        <v>40</v>
      </c>
      <c r="E93" t="s">
        <v>23</v>
      </c>
      <c r="F93" t="s">
        <v>26</v>
      </c>
      <c r="G93" t="s">
        <v>27</v>
      </c>
      <c r="H93" t="s">
        <v>71</v>
      </c>
      <c r="I93">
        <v>1</v>
      </c>
      <c r="J93" t="s">
        <v>204</v>
      </c>
      <c r="K93" t="s">
        <v>184</v>
      </c>
      <c r="L93" t="s">
        <v>173</v>
      </c>
      <c r="M93">
        <v>33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ユニフォーム黒尾鉄朗ICONIC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149</v>
      </c>
      <c r="D94" t="s">
        <v>40</v>
      </c>
      <c r="E94" t="s">
        <v>73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制服黒尾鉄朗ICONIC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150</v>
      </c>
      <c r="D95" t="s">
        <v>40</v>
      </c>
      <c r="E95" t="s">
        <v>90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夏祭り黒尾鉄朗ICONIC</v>
      </c>
    </row>
    <row r="96" spans="1:21" x14ac:dyDescent="0.35">
      <c r="A96">
        <f>VLOOKUP(Serve[[#This Row],[No用]],SetNo[[No.用]:[vlookup 用]],2,FALSE)</f>
        <v>78</v>
      </c>
      <c r="B96">
        <f>IF(ROW()=2,1,IF(A95&lt;&gt;Serve[[#This Row],[No]],1,B95+1))</f>
        <v>2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608</v>
      </c>
      <c r="D97" s="1" t="s">
        <v>40</v>
      </c>
      <c r="E97" s="1" t="s">
        <v>77</v>
      </c>
      <c r="F97" s="1" t="s">
        <v>26</v>
      </c>
      <c r="G97" s="1" t="s">
        <v>27</v>
      </c>
      <c r="H97" s="1" t="s">
        <v>71</v>
      </c>
      <c r="I97">
        <v>1</v>
      </c>
      <c r="J97" t="s">
        <v>204</v>
      </c>
      <c r="K97" t="s">
        <v>184</v>
      </c>
      <c r="L97" s="1" t="s">
        <v>162</v>
      </c>
      <c r="M97">
        <v>27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1周年黒尾鉄朗ICONIC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684</v>
      </c>
      <c r="D98" s="1" t="s">
        <v>40</v>
      </c>
      <c r="E98" s="1" t="s">
        <v>73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キャンプ黒尾鉄朗ICONIC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770</v>
      </c>
      <c r="D99" s="1" t="s">
        <v>40</v>
      </c>
      <c r="E99" s="1" t="s">
        <v>90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178</v>
      </c>
      <c r="M99">
        <v>30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文化祭2黒尾鉄朗ICONIC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942</v>
      </c>
      <c r="D100" s="1" t="s">
        <v>40</v>
      </c>
      <c r="E100" s="1" t="s">
        <v>77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162</v>
      </c>
      <c r="M100">
        <v>27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中学生黒尾鉄朗ICONIC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1079</v>
      </c>
      <c r="D101" s="1" t="s">
        <v>40</v>
      </c>
      <c r="E101" s="1" t="s">
        <v>73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ハロウィン黒尾鉄朗ICONIC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IF(ROW()=2,1,IF(A100&lt;&gt;Serve[[#This Row],[No]],1,B100+1))</f>
        <v>1</v>
      </c>
      <c r="C102" t="s">
        <v>108</v>
      </c>
      <c r="D102" t="s">
        <v>41</v>
      </c>
      <c r="E102" t="s">
        <v>23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222</v>
      </c>
      <c r="L102" t="s">
        <v>162</v>
      </c>
      <c r="M102">
        <v>25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ユニフォーム灰羽リエーフICONIC</v>
      </c>
    </row>
    <row r="103" spans="1:21" x14ac:dyDescent="0.3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364</v>
      </c>
      <c r="D103" t="s">
        <v>41</v>
      </c>
      <c r="E103" t="s">
        <v>24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探偵灰羽リエーフICONIC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s="1" t="s">
        <v>650</v>
      </c>
      <c r="D104" s="1" t="s">
        <v>41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路地裏灰羽リエーフICONIC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770</v>
      </c>
      <c r="D105" s="1" t="s">
        <v>41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987</v>
      </c>
      <c r="D106" s="1" t="s">
        <v>41</v>
      </c>
      <c r="E106" s="1" t="s">
        <v>90</v>
      </c>
      <c r="F106" s="1" t="s">
        <v>82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サバゲ2灰羽リエーフICONIC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t="s">
        <v>108</v>
      </c>
      <c r="D107" t="s">
        <v>42</v>
      </c>
      <c r="E107" t="s">
        <v>24</v>
      </c>
      <c r="F107" t="s">
        <v>21</v>
      </c>
      <c r="G107" t="s">
        <v>27</v>
      </c>
      <c r="H107" t="s">
        <v>71</v>
      </c>
      <c r="I107">
        <v>1</v>
      </c>
      <c r="J107" t="s">
        <v>204</v>
      </c>
      <c r="M107">
        <v>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ユニフォーム夜久衛輔ICONIC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s="1" t="s">
        <v>608</v>
      </c>
      <c r="D108" s="1" t="s">
        <v>42</v>
      </c>
      <c r="E108" s="1" t="s">
        <v>77</v>
      </c>
      <c r="F108" s="1" t="s">
        <v>21</v>
      </c>
      <c r="G108" s="1" t="s">
        <v>27</v>
      </c>
      <c r="H108" s="1" t="s">
        <v>71</v>
      </c>
      <c r="I108">
        <v>1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1周年夜久衛輔ICONIC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708</v>
      </c>
      <c r="D109" s="1" t="s">
        <v>42</v>
      </c>
      <c r="E109" s="1" t="s">
        <v>73</v>
      </c>
      <c r="F109" s="1" t="s">
        <v>21</v>
      </c>
      <c r="G109" s="1" t="s">
        <v>27</v>
      </c>
      <c r="H109" s="1" t="s">
        <v>71</v>
      </c>
      <c r="I109">
        <v>1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花火夜久衛輔ICONIC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889</v>
      </c>
      <c r="D110" s="1" t="s">
        <v>42</v>
      </c>
      <c r="E110" s="1" t="s">
        <v>90</v>
      </c>
      <c r="F110" s="1" t="s">
        <v>80</v>
      </c>
      <c r="G110" s="1" t="s">
        <v>27</v>
      </c>
      <c r="H110" s="1" t="s">
        <v>71</v>
      </c>
      <c r="I110">
        <v>1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2周年夜久衛輔ICONIC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990</v>
      </c>
      <c r="D111" s="1" t="s">
        <v>42</v>
      </c>
      <c r="E111" s="1" t="s">
        <v>77</v>
      </c>
      <c r="F111" s="1" t="s">
        <v>21</v>
      </c>
      <c r="G111" s="1" t="s">
        <v>27</v>
      </c>
      <c r="H111" s="1" t="s">
        <v>71</v>
      </c>
      <c r="I111">
        <v>1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水着2夜久衛輔ICONIC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t="s">
        <v>108</v>
      </c>
      <c r="D112" t="s">
        <v>43</v>
      </c>
      <c r="E112" t="s">
        <v>24</v>
      </c>
      <c r="F112" t="s">
        <v>25</v>
      </c>
      <c r="G112" t="s">
        <v>27</v>
      </c>
      <c r="H112" t="s">
        <v>71</v>
      </c>
      <c r="I112">
        <v>1</v>
      </c>
      <c r="J112" t="s">
        <v>204</v>
      </c>
      <c r="K112" t="s">
        <v>225</v>
      </c>
      <c r="L112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ユニフォーム福永招平ICONIC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s="1" t="s">
        <v>673</v>
      </c>
      <c r="D113" s="1" t="s">
        <v>43</v>
      </c>
      <c r="E113" s="1" t="s">
        <v>77</v>
      </c>
      <c r="F113" s="1" t="s">
        <v>25</v>
      </c>
      <c r="G113" s="1" t="s">
        <v>27</v>
      </c>
      <c r="H113" s="1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バーガー福永招平ICONIC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980</v>
      </c>
      <c r="D114" s="1" t="s">
        <v>43</v>
      </c>
      <c r="E114" s="1" t="s">
        <v>73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アート2福永招平ICONIC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t="s">
        <v>108</v>
      </c>
      <c r="D115" t="s">
        <v>44</v>
      </c>
      <c r="E115" t="s">
        <v>24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24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ユニフォーム犬岡走ICONIC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s="1" t="s">
        <v>591</v>
      </c>
      <c r="D116" t="s">
        <v>44</v>
      </c>
      <c r="E116" s="1" t="s">
        <v>77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新年犬岡走ICONIC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t="s">
        <v>108</v>
      </c>
      <c r="D117" t="s">
        <v>45</v>
      </c>
      <c r="E117" t="s">
        <v>24</v>
      </c>
      <c r="F117" t="s">
        <v>25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162</v>
      </c>
      <c r="M117">
        <v>34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ユニフォーム山本猛虎ICONIC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s="1" t="s">
        <v>591</v>
      </c>
      <c r="D118" t="s">
        <v>45</v>
      </c>
      <c r="E118" s="1" t="s">
        <v>77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新年山本猛虎ICONIC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t="s">
        <v>108</v>
      </c>
      <c r="D119" t="s">
        <v>46</v>
      </c>
      <c r="E119" t="s">
        <v>24</v>
      </c>
      <c r="F119" t="s">
        <v>21</v>
      </c>
      <c r="G119" t="s">
        <v>27</v>
      </c>
      <c r="H119" t="s">
        <v>71</v>
      </c>
      <c r="I119">
        <v>1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ユニフォーム芝山優生ICONIC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s="1" t="s">
        <v>1061</v>
      </c>
      <c r="D120" s="1" t="s">
        <v>46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1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焼き芋芝山優生ICONIC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t="s">
        <v>108</v>
      </c>
      <c r="D121" t="s">
        <v>47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26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ユニフォーム海信之ICONIC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s="1" t="s">
        <v>918</v>
      </c>
      <c r="D122" s="1" t="s">
        <v>47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遊園地海信之ICONIC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t="s">
        <v>108</v>
      </c>
      <c r="D123" t="s">
        <v>47</v>
      </c>
      <c r="E123" t="s">
        <v>90</v>
      </c>
      <c r="F123" t="s">
        <v>78</v>
      </c>
      <c r="G123" t="s">
        <v>27</v>
      </c>
      <c r="H123" t="s">
        <v>151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ユニフォーム海信之YELL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s="1" t="s">
        <v>108</v>
      </c>
      <c r="D124" s="1" t="s">
        <v>688</v>
      </c>
      <c r="E124" s="1" t="s">
        <v>90</v>
      </c>
      <c r="F124" s="1" t="s">
        <v>74</v>
      </c>
      <c r="G124" s="1" t="s">
        <v>27</v>
      </c>
      <c r="H124" s="1" t="s">
        <v>544</v>
      </c>
      <c r="I124">
        <v>1</v>
      </c>
      <c r="J124" t="s">
        <v>204</v>
      </c>
      <c r="K124" t="s">
        <v>225</v>
      </c>
      <c r="L124" s="1" t="s">
        <v>173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ユニフォーム手白球彦ICONIC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t="s">
        <v>205</v>
      </c>
      <c r="D125" t="s">
        <v>48</v>
      </c>
      <c r="E125" t="s">
        <v>23</v>
      </c>
      <c r="F125" t="s">
        <v>26</v>
      </c>
      <c r="G125" t="s">
        <v>49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ユニフォーム青根高伸ICONIC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149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制服青根高伸ICONIC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117</v>
      </c>
      <c r="D127" t="s">
        <v>48</v>
      </c>
      <c r="E127" t="s">
        <v>24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プール掃除青根高伸ICONIC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s="1" t="s">
        <v>684</v>
      </c>
      <c r="D128" s="1" t="s">
        <v>48</v>
      </c>
      <c r="E128" s="1" t="s">
        <v>77</v>
      </c>
      <c r="F128" s="1" t="s">
        <v>26</v>
      </c>
      <c r="G128" s="1" t="s">
        <v>49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キャンプ青根高伸ICONIC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766</v>
      </c>
      <c r="D129" s="1" t="s">
        <v>48</v>
      </c>
      <c r="E129" s="1" t="s">
        <v>90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甲冑青根高伸ICONIC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t="s">
        <v>205</v>
      </c>
      <c r="D130" t="s">
        <v>50</v>
      </c>
      <c r="E130" t="s">
        <v>28</v>
      </c>
      <c r="F130" t="s">
        <v>25</v>
      </c>
      <c r="G130" t="s">
        <v>49</v>
      </c>
      <c r="H130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ユニフォーム二口堅治ICONIC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149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制服二口堅治ICONIC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117</v>
      </c>
      <c r="D132" t="s">
        <v>50</v>
      </c>
      <c r="E132" t="s">
        <v>23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プール掃除二口堅治ICONIC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s="1" t="s">
        <v>650</v>
      </c>
      <c r="D133" s="1" t="s">
        <v>50</v>
      </c>
      <c r="E133" s="1" t="s">
        <v>90</v>
      </c>
      <c r="F133" s="1" t="s">
        <v>25</v>
      </c>
      <c r="G133" s="1" t="s">
        <v>49</v>
      </c>
      <c r="H133" s="1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路地裏二口堅治ICONIC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763</v>
      </c>
      <c r="D134" s="1" t="s">
        <v>50</v>
      </c>
      <c r="E134" s="1" t="s">
        <v>77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s="1" t="s">
        <v>173</v>
      </c>
      <c r="M134">
        <v>41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甲冑二口堅治ICONIC</v>
      </c>
    </row>
    <row r="135" spans="1:21" x14ac:dyDescent="0.35">
      <c r="A135">
        <f>VLOOKUP(Serve[[#This Row],[No用]],SetNo[[No.用]:[vlookup 用]],2,FALSE)</f>
        <v>116</v>
      </c>
      <c r="B135">
        <f>IF(ROW()=2,1,IF(A134&lt;&gt;Serve[[#This Row],[No]],1,B134+1))</f>
        <v>2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224</v>
      </c>
      <c r="M135">
        <v>42</v>
      </c>
      <c r="N135">
        <v>0</v>
      </c>
      <c r="O135">
        <v>52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889</v>
      </c>
      <c r="D136" s="1" t="s">
        <v>50</v>
      </c>
      <c r="E136" s="1" t="s">
        <v>73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2周年二口堅治ICONIC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980</v>
      </c>
      <c r="D137" s="1" t="s">
        <v>50</v>
      </c>
      <c r="E137" s="1" t="s">
        <v>90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アート2二口堅治ICONIC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362</v>
      </c>
      <c r="E138" t="s">
        <v>23</v>
      </c>
      <c r="F138" t="s">
        <v>31</v>
      </c>
      <c r="G138" t="s">
        <v>49</v>
      </c>
      <c r="H138" t="s">
        <v>71</v>
      </c>
      <c r="I138">
        <v>1</v>
      </c>
      <c r="J138" t="s">
        <v>204</v>
      </c>
      <c r="K138" s="1" t="s">
        <v>222</v>
      </c>
      <c r="L138" s="1" t="s">
        <v>162</v>
      </c>
      <c r="M138">
        <v>25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ユニフォーム黄金川貫至ICONIC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553</v>
      </c>
      <c r="D140" t="s">
        <v>362</v>
      </c>
      <c r="E140" s="1" t="s">
        <v>90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職業体験黄金川貫至ICONIC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735</v>
      </c>
      <c r="D141" s="1" t="s">
        <v>362</v>
      </c>
      <c r="E141" s="1" t="s">
        <v>77</v>
      </c>
      <c r="F141" s="1" t="s">
        <v>31</v>
      </c>
      <c r="G141" s="1" t="s">
        <v>49</v>
      </c>
      <c r="H141" s="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スパイ黄金川貫至ICONIC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1061</v>
      </c>
      <c r="D142" s="1" t="s">
        <v>362</v>
      </c>
      <c r="E142" s="1" t="s">
        <v>73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焼き芋黄金川貫至ICONIC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205</v>
      </c>
      <c r="D143" t="s">
        <v>51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s="1" t="s">
        <v>365</v>
      </c>
      <c r="L143" s="1" t="s">
        <v>162</v>
      </c>
      <c r="M143">
        <v>31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ユニフォーム小原豊ICONIC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52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225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ユニフォーム女川太郎ICONIC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990</v>
      </c>
      <c r="D145" s="1" t="s">
        <v>52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s="1" t="s">
        <v>222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水着2女川太郎ICONIC</v>
      </c>
    </row>
    <row r="146" spans="1:21" x14ac:dyDescent="0.3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990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224</v>
      </c>
      <c r="M146">
        <v>43</v>
      </c>
      <c r="N146">
        <v>0</v>
      </c>
      <c r="O146">
        <v>53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205</v>
      </c>
      <c r="D147" t="s">
        <v>53</v>
      </c>
      <c r="E147" t="s">
        <v>23</v>
      </c>
      <c r="F147" t="s">
        <v>21</v>
      </c>
      <c r="G147" t="s">
        <v>49</v>
      </c>
      <c r="H147" t="s">
        <v>71</v>
      </c>
      <c r="I147">
        <v>1</v>
      </c>
      <c r="J147" t="s">
        <v>204</v>
      </c>
      <c r="M147">
        <v>0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ユニフォーム作並浩輔ICONIC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53</v>
      </c>
      <c r="E148" s="1" t="s">
        <v>90</v>
      </c>
      <c r="F148" s="1" t="s">
        <v>21</v>
      </c>
      <c r="G148" s="1" t="s">
        <v>49</v>
      </c>
      <c r="H148" s="1" t="s">
        <v>71</v>
      </c>
      <c r="I148">
        <v>1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職業体験2作並浩輔ICONIC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54</v>
      </c>
      <c r="E149" t="s">
        <v>23</v>
      </c>
      <c r="F149" t="s">
        <v>26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26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ユニフォーム吹上仁悟ICONIC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108</v>
      </c>
      <c r="D150" s="1" t="s">
        <v>614</v>
      </c>
      <c r="E150" s="1" t="s">
        <v>23</v>
      </c>
      <c r="F150" s="1" t="s">
        <v>74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178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ユニフォーム茂庭要ICONIC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616</v>
      </c>
      <c r="E151" s="1" t="s">
        <v>23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184</v>
      </c>
      <c r="L151" s="1" t="s">
        <v>178</v>
      </c>
      <c r="M151">
        <v>32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ユニフォーム鎌先靖志ICONIC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763</v>
      </c>
      <c r="D152" s="1" t="s">
        <v>616</v>
      </c>
      <c r="E152" s="1" t="s">
        <v>90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173</v>
      </c>
      <c r="M152">
        <v>35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甲冑鎌先靖志ICONIC</v>
      </c>
    </row>
    <row r="153" spans="1:21" x14ac:dyDescent="0.35">
      <c r="A153">
        <f>VLOOKUP(Serve[[#This Row],[No用]],SetNo[[No.用]:[vlookup 用]],2,FALSE)</f>
        <v>132</v>
      </c>
      <c r="B153">
        <f>IF(ROW()=2,1,IF(A152&lt;&gt;Serve[[#This Row],[No]],1,B152+1))</f>
        <v>2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224</v>
      </c>
      <c r="M153">
        <v>46</v>
      </c>
      <c r="N153">
        <v>0</v>
      </c>
      <c r="O153">
        <v>56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108</v>
      </c>
      <c r="D154" s="1" t="s">
        <v>618</v>
      </c>
      <c r="E154" s="1" t="s">
        <v>23</v>
      </c>
      <c r="F154" s="1" t="s">
        <v>78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27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ユニフォーム笹谷武仁ICONIC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30</v>
      </c>
      <c r="E155" t="s">
        <v>23</v>
      </c>
      <c r="F155" t="s">
        <v>31</v>
      </c>
      <c r="G155" t="s">
        <v>20</v>
      </c>
      <c r="H155" t="s">
        <v>71</v>
      </c>
      <c r="I155">
        <v>1</v>
      </c>
      <c r="J155" t="s">
        <v>204</v>
      </c>
      <c r="K155" s="1" t="s">
        <v>184</v>
      </c>
      <c r="L155" s="1" t="s">
        <v>173</v>
      </c>
      <c r="M155">
        <v>37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ユニフォーム及川徹ICONIC</v>
      </c>
    </row>
    <row r="156" spans="1:21" x14ac:dyDescent="0.3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224</v>
      </c>
      <c r="M156">
        <v>51</v>
      </c>
      <c r="N156">
        <v>0</v>
      </c>
      <c r="O156">
        <v>61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117</v>
      </c>
      <c r="D157" t="s">
        <v>30</v>
      </c>
      <c r="E157" t="s">
        <v>24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37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プール掃除及川徹ICONIC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587</v>
      </c>
      <c r="D158" t="s">
        <v>30</v>
      </c>
      <c r="E158" s="1" t="s">
        <v>77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Xmas及川徹ICONIC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149</v>
      </c>
      <c r="D159" t="s">
        <v>30</v>
      </c>
      <c r="E159" s="1" t="s">
        <v>73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制服及川徹ICONIC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650</v>
      </c>
      <c r="D160" s="1" t="s">
        <v>30</v>
      </c>
      <c r="E160" s="1" t="s">
        <v>90</v>
      </c>
      <c r="F160" s="1" t="s">
        <v>31</v>
      </c>
      <c r="G160" s="1" t="s">
        <v>20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路地裏及川徹ICONIC</v>
      </c>
    </row>
    <row r="161" spans="1:21" x14ac:dyDescent="0.3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52</v>
      </c>
      <c r="N161">
        <v>0</v>
      </c>
      <c r="O161">
        <v>62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713</v>
      </c>
      <c r="D162" s="1" t="s">
        <v>30</v>
      </c>
      <c r="E162" s="1" t="s">
        <v>77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バカンス及川徹ICONIC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889</v>
      </c>
      <c r="D163" s="1" t="s">
        <v>30</v>
      </c>
      <c r="E163" s="1" t="s">
        <v>73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162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2周年及川徹ICONIC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1034</v>
      </c>
      <c r="D164" s="1" t="s">
        <v>30</v>
      </c>
      <c r="E164" s="1" t="s">
        <v>90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夏祭り2及川徹ICONIC</v>
      </c>
    </row>
    <row r="165" spans="1:21" x14ac:dyDescent="0.3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1034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52</v>
      </c>
      <c r="N165">
        <v>0</v>
      </c>
      <c r="O165">
        <v>62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32</v>
      </c>
      <c r="E166" t="s">
        <v>28</v>
      </c>
      <c r="F166" t="s">
        <v>25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162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ユニフォーム岩泉一ICONIC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32</v>
      </c>
      <c r="E167" t="s">
        <v>23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32</v>
      </c>
      <c r="E168" s="1" t="s">
        <v>90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178</v>
      </c>
      <c r="M168">
        <v>35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制服岩泉一ICONIC</v>
      </c>
    </row>
    <row r="169" spans="1:21" x14ac:dyDescent="0.3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47</v>
      </c>
      <c r="N169">
        <v>0</v>
      </c>
      <c r="O169">
        <v>57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631</v>
      </c>
      <c r="D170" s="1" t="s">
        <v>32</v>
      </c>
      <c r="E170" s="1" t="s">
        <v>77</v>
      </c>
      <c r="F170" s="1" t="s">
        <v>25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32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サバゲ岩泉一ICONIC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713</v>
      </c>
      <c r="D171" s="1" t="s">
        <v>32</v>
      </c>
      <c r="E171" s="1" t="s">
        <v>73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835</v>
      </c>
      <c r="D172" s="1" t="s">
        <v>32</v>
      </c>
      <c r="E172" s="1" t="s">
        <v>90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路地裏2岩泉一ICONIC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1034</v>
      </c>
      <c r="D173" s="1" t="s">
        <v>32</v>
      </c>
      <c r="E173" s="1" t="s">
        <v>77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t="s">
        <v>205</v>
      </c>
      <c r="D174" t="s">
        <v>33</v>
      </c>
      <c r="E174" t="s">
        <v>24</v>
      </c>
      <c r="F174" t="s">
        <v>26</v>
      </c>
      <c r="G174" t="s">
        <v>20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ユニフォーム金田一勇太郎ICONIC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597</v>
      </c>
      <c r="D175" t="s">
        <v>33</v>
      </c>
      <c r="E175" s="1" t="s">
        <v>77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雪遊び金田一勇太郎ICONIC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737</v>
      </c>
      <c r="D176" s="1" t="s">
        <v>33</v>
      </c>
      <c r="E176" s="1" t="s">
        <v>77</v>
      </c>
      <c r="F176" s="1" t="s">
        <v>26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173</v>
      </c>
      <c r="M176">
        <v>33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カンフー金田一勇太郎ICONIC</v>
      </c>
    </row>
    <row r="177" spans="1:21" x14ac:dyDescent="0.3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224</v>
      </c>
      <c r="M177">
        <v>43</v>
      </c>
      <c r="N177">
        <v>0</v>
      </c>
      <c r="O177">
        <v>53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942</v>
      </c>
      <c r="D178" s="1" t="s">
        <v>33</v>
      </c>
      <c r="E178" s="1" t="s">
        <v>90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中学生金田一勇太郎ICONIC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34</v>
      </c>
      <c r="E179" t="s">
        <v>28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ユニフォーム京谷賢太郎ICONIC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679</v>
      </c>
      <c r="D180" s="1" t="s">
        <v>34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39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梅雨京谷賢太郎ICONIC</v>
      </c>
    </row>
    <row r="181" spans="1:21" x14ac:dyDescent="0.3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49</v>
      </c>
      <c r="N181">
        <v>0</v>
      </c>
      <c r="O181">
        <v>59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990</v>
      </c>
      <c r="D182" s="1" t="s">
        <v>34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水着2京谷賢太郎ICONIC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t="s">
        <v>205</v>
      </c>
      <c r="D183" t="s">
        <v>35</v>
      </c>
      <c r="E183" t="s">
        <v>23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225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ユニフォーム国見英ICONIC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553</v>
      </c>
      <c r="D184" t="s">
        <v>35</v>
      </c>
      <c r="E184" s="1" t="s">
        <v>90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職業体験国見英ICONIC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650</v>
      </c>
      <c r="D185" s="1" t="s">
        <v>35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路地裏国見英ICONIC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737</v>
      </c>
      <c r="D186" s="1" t="s">
        <v>35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942</v>
      </c>
      <c r="D187" s="1" t="s">
        <v>35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中学生国見英ICONIC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t="s">
        <v>205</v>
      </c>
      <c r="D188" t="s">
        <v>36</v>
      </c>
      <c r="E188" t="s">
        <v>23</v>
      </c>
      <c r="F188" t="s">
        <v>21</v>
      </c>
      <c r="G188" t="s">
        <v>20</v>
      </c>
      <c r="H188" t="s">
        <v>71</v>
      </c>
      <c r="I188">
        <v>1</v>
      </c>
      <c r="J188" t="s">
        <v>204</v>
      </c>
      <c r="M188">
        <v>0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ユニフォーム渡親治ICONIC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37</v>
      </c>
      <c r="E189" t="s">
        <v>23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ユニフォーム松川一静ICONIC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584</v>
      </c>
      <c r="D190" t="s">
        <v>37</v>
      </c>
      <c r="E190" s="1" t="s">
        <v>90</v>
      </c>
      <c r="F190" t="s">
        <v>82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アート松川一静ICONIC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713</v>
      </c>
      <c r="D191" s="1" t="s">
        <v>37</v>
      </c>
      <c r="E191" s="1" t="s">
        <v>77</v>
      </c>
      <c r="F191" s="1" t="s">
        <v>82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バカンス松川一静ICONIC</v>
      </c>
    </row>
    <row r="192" spans="1:21" x14ac:dyDescent="0.3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1061</v>
      </c>
      <c r="D193" s="1" t="s">
        <v>37</v>
      </c>
      <c r="E193" s="1" t="s">
        <v>73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焼き芋松川一静ICONIC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38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ユニフォーム花巻貴大ICONIC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38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673</v>
      </c>
      <c r="D196" s="1" t="s">
        <v>38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バーガー花巻貴大ICONIC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929</v>
      </c>
      <c r="D197" s="1" t="s">
        <v>38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妖花巻貴大ICONIC</v>
      </c>
    </row>
    <row r="198" spans="1:21" x14ac:dyDescent="0.35">
      <c r="A198">
        <f>VLOOKUP(Serve[[#This Row],[No用]],SetNo[[No.用]:[vlookup 用]],2,FALSE)</f>
        <v>169</v>
      </c>
      <c r="B198">
        <f>IF(ROW()=2,1,IF(A197&lt;&gt;Serve[[#This Row],[No]],1,B197+1))</f>
        <v>2</v>
      </c>
      <c r="C198" s="1" t="s">
        <v>929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49</v>
      </c>
      <c r="N198">
        <v>0</v>
      </c>
      <c r="O198">
        <v>59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1061</v>
      </c>
      <c r="D199" s="1" t="s">
        <v>38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焼き芋花巻貴大ICONIC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108</v>
      </c>
      <c r="D200" s="1" t="s">
        <v>627</v>
      </c>
      <c r="E200" s="1" t="s">
        <v>73</v>
      </c>
      <c r="F200" s="1" t="s">
        <v>74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178</v>
      </c>
      <c r="M200">
        <v>33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ユニフォーム矢巾秀ICONIC</v>
      </c>
    </row>
    <row r="201" spans="1:21" x14ac:dyDescent="0.35">
      <c r="A201">
        <f>VLOOKUP(Serve[[#This Row],[No用]],SetNo[[No.用]:[vlookup 用]],2,FALSE)</f>
        <v>171</v>
      </c>
      <c r="B201">
        <f>IF(ROW()=2,1,IF(A200&lt;&gt;Serve[[#This Row],[No]],1,B200+1))</f>
        <v>2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224</v>
      </c>
      <c r="M201">
        <v>49</v>
      </c>
      <c r="N201">
        <v>0</v>
      </c>
      <c r="O201">
        <v>59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684</v>
      </c>
      <c r="D202" s="1" t="s">
        <v>627</v>
      </c>
      <c r="E202" s="1" t="s">
        <v>90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キャンプ矢巾秀ICONIC</v>
      </c>
    </row>
    <row r="203" spans="1:21" x14ac:dyDescent="0.35">
      <c r="A203">
        <f>VLOOKUP(Serve[[#This Row],[No用]],SetNo[[No.用]:[vlookup 用]],2,FALSE)</f>
        <v>172</v>
      </c>
      <c r="B203">
        <f>IF(ROW()=2,1,IF(A202&lt;&gt;Serve[[#This Row],[No]],1,B202+1))</f>
        <v>2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t="s">
        <v>205</v>
      </c>
      <c r="D204" t="s">
        <v>55</v>
      </c>
      <c r="E204" t="s">
        <v>23</v>
      </c>
      <c r="F204" t="s">
        <v>25</v>
      </c>
      <c r="G204" t="s">
        <v>56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ユニフォーム駒木輝ICONIC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57</v>
      </c>
      <c r="E205" t="s">
        <v>24</v>
      </c>
      <c r="F205" t="s">
        <v>26</v>
      </c>
      <c r="G205" t="s">
        <v>56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ユニフォーム茶屋和馬ICONIC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58</v>
      </c>
      <c r="E206" t="s">
        <v>24</v>
      </c>
      <c r="F206" t="s">
        <v>25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ユニフォーム玉川弘樹ICONIC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59</v>
      </c>
      <c r="E207" t="s">
        <v>24</v>
      </c>
      <c r="F207" t="s">
        <v>21</v>
      </c>
      <c r="G207" t="s">
        <v>56</v>
      </c>
      <c r="H207" t="s">
        <v>71</v>
      </c>
      <c r="I207">
        <v>1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ユニフォーム桜井大河ICONIC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60</v>
      </c>
      <c r="E208" t="s">
        <v>24</v>
      </c>
      <c r="F208" t="s">
        <v>31</v>
      </c>
      <c r="G208" t="s">
        <v>56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27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ユニフォーム芳賀良治ICONIC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61</v>
      </c>
      <c r="E209" t="s">
        <v>24</v>
      </c>
      <c r="F209" t="s">
        <v>26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ユニフォーム渋谷陸斗ICONIC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62</v>
      </c>
      <c r="E210" t="s">
        <v>24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ユニフォーム池尻隼人ICONIC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770</v>
      </c>
      <c r="D211" s="1" t="s">
        <v>62</v>
      </c>
      <c r="E211" s="1" t="s">
        <v>77</v>
      </c>
      <c r="F211" s="1" t="s">
        <v>25</v>
      </c>
      <c r="G211" s="1" t="s">
        <v>56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文化祭2池尻隼人ICONIC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918</v>
      </c>
      <c r="D212" s="1" t="s">
        <v>62</v>
      </c>
      <c r="E212" s="1" t="s">
        <v>73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173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遊園地池尻隼人ICONIC</v>
      </c>
    </row>
    <row r="213" spans="1:21" x14ac:dyDescent="0.3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918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224</v>
      </c>
      <c r="M213">
        <v>45</v>
      </c>
      <c r="N213">
        <v>0</v>
      </c>
      <c r="O213">
        <v>55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63</v>
      </c>
      <c r="E214" t="s">
        <v>28</v>
      </c>
      <c r="F214" t="s">
        <v>25</v>
      </c>
      <c r="G214" t="s">
        <v>64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ユニフォーム十和田良樹ICONIC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65</v>
      </c>
      <c r="E215" t="s">
        <v>28</v>
      </c>
      <c r="F215" t="s">
        <v>26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ユニフォーム森岳歩ICONIC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66</v>
      </c>
      <c r="E216" t="s">
        <v>24</v>
      </c>
      <c r="F216" t="s">
        <v>25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ユニフォーム唐松拓巳ICONIC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67</v>
      </c>
      <c r="E217" t="s">
        <v>28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ユニフォーム田沢裕樹ICONIC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68</v>
      </c>
      <c r="E218" t="s">
        <v>28</v>
      </c>
      <c r="F218" t="s">
        <v>26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ユニフォーム子安颯真ICONIC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987</v>
      </c>
      <c r="D219" s="1" t="s">
        <v>68</v>
      </c>
      <c r="E219" s="1" t="s">
        <v>73</v>
      </c>
      <c r="F219" s="1" t="s">
        <v>26</v>
      </c>
      <c r="G219" s="1" t="s">
        <v>64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サバゲ2子安颯真ICONIC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t="s">
        <v>205</v>
      </c>
      <c r="D220" t="s">
        <v>69</v>
      </c>
      <c r="E220" t="s">
        <v>28</v>
      </c>
      <c r="F220" t="s">
        <v>21</v>
      </c>
      <c r="G220" t="s">
        <v>64</v>
      </c>
      <c r="H220" t="s">
        <v>71</v>
      </c>
      <c r="I220">
        <v>1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ユニフォーム横手駿ICONIC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70</v>
      </c>
      <c r="E221" t="s">
        <v>28</v>
      </c>
      <c r="F221" t="s">
        <v>31</v>
      </c>
      <c r="G221" t="s">
        <v>64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28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ユニフォーム夏瀬伊吹ICONIC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s="1" t="s">
        <v>108</v>
      </c>
      <c r="D222" s="1" t="s">
        <v>669</v>
      </c>
      <c r="E222" s="1" t="s">
        <v>28</v>
      </c>
      <c r="F222" s="1" t="s">
        <v>31</v>
      </c>
      <c r="G222" s="1" t="s">
        <v>64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ユニフォーム秋宮昇ICONIC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t="s">
        <v>205</v>
      </c>
      <c r="D223" t="s">
        <v>72</v>
      </c>
      <c r="E223" t="s">
        <v>23</v>
      </c>
      <c r="F223" t="s">
        <v>31</v>
      </c>
      <c r="G223" t="s">
        <v>75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28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ユニフォーム古牧譲ICONIC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s="1" t="s">
        <v>597</v>
      </c>
      <c r="D224" t="s">
        <v>72</v>
      </c>
      <c r="E224" s="1" t="s">
        <v>90</v>
      </c>
      <c r="F224" t="s">
        <v>74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178</v>
      </c>
      <c r="M224">
        <v>31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雪遊び古牧譲ICONIC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t="s">
        <v>205</v>
      </c>
      <c r="D225" t="s">
        <v>76</v>
      </c>
      <c r="E225" t="s">
        <v>28</v>
      </c>
      <c r="F225" t="s">
        <v>25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27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ユニフォーム浅虫快人ICONIC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79</v>
      </c>
      <c r="E226" t="s">
        <v>23</v>
      </c>
      <c r="F226" t="s">
        <v>21</v>
      </c>
      <c r="G226" t="s">
        <v>75</v>
      </c>
      <c r="H226" t="s">
        <v>71</v>
      </c>
      <c r="I226">
        <v>1</v>
      </c>
      <c r="J226" t="s">
        <v>204</v>
      </c>
      <c r="K226" s="1"/>
      <c r="L226" s="1"/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ユニフォーム南田大志ICONIC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81</v>
      </c>
      <c r="E227" t="s">
        <v>23</v>
      </c>
      <c r="F227" t="s">
        <v>26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ユニフォーム湯川良明ICONIC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83</v>
      </c>
      <c r="E228" t="s">
        <v>23</v>
      </c>
      <c r="F228" t="s">
        <v>25</v>
      </c>
      <c r="G228" t="s">
        <v>75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27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ユニフォーム稲垣功ICONIC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86</v>
      </c>
      <c r="E229" t="s">
        <v>23</v>
      </c>
      <c r="F229" t="s">
        <v>26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ユニフォーム馬門英治ICONIC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88</v>
      </c>
      <c r="E230" t="s">
        <v>23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ユニフォーム百沢雄大ICONIC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s="1" t="s">
        <v>553</v>
      </c>
      <c r="D231" t="s">
        <v>88</v>
      </c>
      <c r="E231" s="1" t="s">
        <v>90</v>
      </c>
      <c r="F231" t="s">
        <v>78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職業体験百沢雄大ICONIC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t="s">
        <v>108</v>
      </c>
      <c r="D232" t="s">
        <v>89</v>
      </c>
      <c r="E232" t="s">
        <v>90</v>
      </c>
      <c r="F232" t="s">
        <v>78</v>
      </c>
      <c r="G232" t="s">
        <v>91</v>
      </c>
      <c r="H232" t="s">
        <v>71</v>
      </c>
      <c r="I232">
        <v>1</v>
      </c>
      <c r="J232" t="s">
        <v>204</v>
      </c>
      <c r="K232" s="1" t="s">
        <v>184</v>
      </c>
      <c r="L232" s="1" t="s">
        <v>173</v>
      </c>
      <c r="M232">
        <v>41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ユニフォーム照島游児ICONIC</v>
      </c>
    </row>
    <row r="233" spans="1:21" x14ac:dyDescent="0.35">
      <c r="A233">
        <f>VLOOKUP(Serve[[#This Row],[No用]],SetNo[[No.用]:[vlookup 用]],2,FALSE)</f>
        <v>200</v>
      </c>
      <c r="B233">
        <f>IF(ROW()=2,1,IF(A232&lt;&gt;Serve[[#This Row],[No]],1,B232+1))</f>
        <v>2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224</v>
      </c>
      <c r="M233">
        <v>51</v>
      </c>
      <c r="N233">
        <v>0</v>
      </c>
      <c r="O233">
        <v>61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149</v>
      </c>
      <c r="D234" t="s">
        <v>89</v>
      </c>
      <c r="E234" t="s">
        <v>77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173</v>
      </c>
      <c r="M234">
        <v>41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制服照島游児ICONIC</v>
      </c>
    </row>
    <row r="235" spans="1:21" x14ac:dyDescent="0.35">
      <c r="A235">
        <f>VLOOKUP(Serve[[#This Row],[No用]],SetNo[[No.用]:[vlookup 用]],2,FALSE)</f>
        <v>201</v>
      </c>
      <c r="B235">
        <f>IF(ROW()=2,1,IF(A234&lt;&gt;Serve[[#This Row],[No]],1,B234+1))</f>
        <v>2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224</v>
      </c>
      <c r="M235">
        <v>51</v>
      </c>
      <c r="N235">
        <v>0</v>
      </c>
      <c r="O235">
        <v>61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89</v>
      </c>
      <c r="E236" s="1" t="s">
        <v>598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735</v>
      </c>
      <c r="D237" s="1" t="s">
        <v>89</v>
      </c>
      <c r="E237" s="1" t="s">
        <v>90</v>
      </c>
      <c r="F237" s="1" t="s">
        <v>78</v>
      </c>
      <c r="G237" s="1" t="s">
        <v>91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42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スパイ照島游児ICONIC</v>
      </c>
    </row>
    <row r="238" spans="1:21" x14ac:dyDescent="0.35">
      <c r="A238">
        <f>VLOOKUP(Serve[[#This Row],[No用]],SetNo[[No.用]:[vlookup 用]],2,FALSE)</f>
        <v>203</v>
      </c>
      <c r="B238">
        <f>IF(ROW()=2,1,IF(A237&lt;&gt;Serve[[#This Row],[No]],1,B237+1))</f>
        <v>2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s="1" t="s">
        <v>929</v>
      </c>
      <c r="D239" s="1" t="s">
        <v>89</v>
      </c>
      <c r="E239" s="1" t="s">
        <v>77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162</v>
      </c>
      <c r="M239">
        <v>35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妖照島游児ICONIC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108</v>
      </c>
      <c r="D240" t="s">
        <v>92</v>
      </c>
      <c r="E240" t="s">
        <v>90</v>
      </c>
      <c r="F240" t="s">
        <v>82</v>
      </c>
      <c r="G240" t="s">
        <v>91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ユニフォーム母畑和馬ICONIC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980</v>
      </c>
      <c r="D241" s="1" t="s">
        <v>92</v>
      </c>
      <c r="E241" s="1" t="s">
        <v>77</v>
      </c>
      <c r="F241" s="1" t="s">
        <v>82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アート2母畑和馬ICONIC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108</v>
      </c>
      <c r="D242" t="s">
        <v>93</v>
      </c>
      <c r="E242" t="s">
        <v>73</v>
      </c>
      <c r="F242" t="s">
        <v>74</v>
      </c>
      <c r="G242" t="s">
        <v>91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ユニフォーム二岐丈晴ICONIC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149</v>
      </c>
      <c r="D243" t="s">
        <v>93</v>
      </c>
      <c r="E243" t="s">
        <v>90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制服二岐丈晴ICONIC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108</v>
      </c>
      <c r="D244" t="s">
        <v>99</v>
      </c>
      <c r="E244" t="s">
        <v>73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ユニフォーム沼尻凛太郎ICONIC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94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ユニフォーム飯坂信義ICONIC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95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27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ユニフォーム東山勝道ICONIC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96</v>
      </c>
      <c r="E247" t="s">
        <v>90</v>
      </c>
      <c r="F247" t="s">
        <v>80</v>
      </c>
      <c r="G247" t="s">
        <v>91</v>
      </c>
      <c r="H247" t="s">
        <v>71</v>
      </c>
      <c r="I247">
        <v>1</v>
      </c>
      <c r="J247" t="s">
        <v>204</v>
      </c>
      <c r="K247" s="1"/>
      <c r="L247" s="1"/>
      <c r="M247">
        <v>0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ユニフォーム土湯新ICONIC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100</v>
      </c>
      <c r="E248" t="s">
        <v>77</v>
      </c>
      <c r="F248" t="s">
        <v>78</v>
      </c>
      <c r="G248" t="s">
        <v>130</v>
      </c>
      <c r="H248" t="s">
        <v>71</v>
      </c>
      <c r="I248">
        <v>1</v>
      </c>
      <c r="J248" t="s">
        <v>204</v>
      </c>
      <c r="K248" s="1" t="s">
        <v>184</v>
      </c>
      <c r="L248" s="1" t="s">
        <v>162</v>
      </c>
      <c r="M248">
        <v>35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ユニフォーム中島猛ICONIC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s="1" t="s">
        <v>735</v>
      </c>
      <c r="D249" s="1" t="s">
        <v>100</v>
      </c>
      <c r="E249" s="1" t="s">
        <v>73</v>
      </c>
      <c r="F249" s="1" t="s">
        <v>78</v>
      </c>
      <c r="G249" s="1" t="s">
        <v>130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スパイ中島猛ICONIC</v>
      </c>
    </row>
    <row r="250" spans="1:21" x14ac:dyDescent="0.35">
      <c r="A250">
        <f>VLOOKUP(Serve[[#This Row],[No用]],SetNo[[No.用]:[vlookup 用]],2,FALSE)</f>
        <v>214</v>
      </c>
      <c r="B250">
        <f>IF(ROW()=2,1,IF(A249&lt;&gt;Serve[[#This Row],[No]],1,B249+1))</f>
        <v>2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48</v>
      </c>
      <c r="N250">
        <v>0</v>
      </c>
      <c r="O250">
        <v>58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101</v>
      </c>
      <c r="E251" t="s">
        <v>90</v>
      </c>
      <c r="F251" t="s">
        <v>78</v>
      </c>
      <c r="G251" t="s">
        <v>130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ユニフォーム白石優希ICONIC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102</v>
      </c>
      <c r="E252" t="s">
        <v>77</v>
      </c>
      <c r="F252" t="s">
        <v>74</v>
      </c>
      <c r="G252" t="s">
        <v>130</v>
      </c>
      <c r="H252" t="s">
        <v>71</v>
      </c>
      <c r="I252">
        <v>1</v>
      </c>
      <c r="J252" t="s">
        <v>204</v>
      </c>
      <c r="K252" s="1" t="s">
        <v>365</v>
      </c>
      <c r="L252" s="1" t="s">
        <v>162</v>
      </c>
      <c r="M252">
        <v>13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ユニフォーム花山一雅ICONIC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103</v>
      </c>
      <c r="E253" t="s">
        <v>77</v>
      </c>
      <c r="F253" t="s">
        <v>82</v>
      </c>
      <c r="G253" t="s">
        <v>130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ユニフォーム鳴子哲平ICONIC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104</v>
      </c>
      <c r="E254" t="s">
        <v>77</v>
      </c>
      <c r="F254" t="s">
        <v>80</v>
      </c>
      <c r="G254" t="s">
        <v>130</v>
      </c>
      <c r="H254" t="s">
        <v>71</v>
      </c>
      <c r="I254">
        <v>1</v>
      </c>
      <c r="J254" t="s">
        <v>204</v>
      </c>
      <c r="K254" s="1"/>
      <c r="L254" s="1"/>
      <c r="M254">
        <v>0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ユニフォーム秋保和光ICONIC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105</v>
      </c>
      <c r="E255" t="s">
        <v>77</v>
      </c>
      <c r="F255" t="s">
        <v>82</v>
      </c>
      <c r="G255" t="s">
        <v>130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ユニフォーム松島剛ICONIC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s="1" t="s">
        <v>929</v>
      </c>
      <c r="D256" s="1" t="s">
        <v>105</v>
      </c>
      <c r="E256" s="1" t="s">
        <v>73</v>
      </c>
      <c r="F256" s="1" t="s">
        <v>82</v>
      </c>
      <c r="G256" s="1" t="s">
        <v>130</v>
      </c>
      <c r="H256" s="1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妖松島剛ICONIC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t="s">
        <v>108</v>
      </c>
      <c r="D257" t="s">
        <v>106</v>
      </c>
      <c r="E257" t="s">
        <v>77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32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ユニフォーム川渡瞬己ICONIC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s="1" t="s">
        <v>987</v>
      </c>
      <c r="D258" s="1" t="s">
        <v>106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サバゲ2川渡瞬己ICONIC</v>
      </c>
    </row>
    <row r="259" spans="1:21" x14ac:dyDescent="0.35">
      <c r="A259">
        <f>VLOOKUP(Serve[[#This Row],[No用]],SetNo[[No.用]:[vlookup 用]],2,FALSE)</f>
        <v>222</v>
      </c>
      <c r="B259">
        <f>IF(ROW()=2,1,IF(A258&lt;&gt;Serve[[#This Row],[No]],1,B258+1))</f>
        <v>2</v>
      </c>
      <c r="C259" s="1" t="s">
        <v>988</v>
      </c>
      <c r="D259" s="1" t="s">
        <v>475</v>
      </c>
      <c r="E259" s="1" t="s">
        <v>23</v>
      </c>
      <c r="F259" s="1" t="s">
        <v>25</v>
      </c>
      <c r="G259" s="1" t="s">
        <v>156</v>
      </c>
      <c r="H259" s="1" t="s">
        <v>71</v>
      </c>
      <c r="I259">
        <v>1</v>
      </c>
      <c r="J259" t="s">
        <v>204</v>
      </c>
      <c r="K259" s="1" t="s">
        <v>222</v>
      </c>
      <c r="L259" s="1" t="s">
        <v>224</v>
      </c>
      <c r="M259">
        <v>47</v>
      </c>
      <c r="N259">
        <v>0</v>
      </c>
      <c r="O259">
        <v>57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109</v>
      </c>
      <c r="E260" t="s">
        <v>73</v>
      </c>
      <c r="F260" t="s">
        <v>78</v>
      </c>
      <c r="G260" t="s">
        <v>118</v>
      </c>
      <c r="H260" t="s">
        <v>71</v>
      </c>
      <c r="I260">
        <v>1</v>
      </c>
      <c r="J260" t="s">
        <v>204</v>
      </c>
      <c r="K260" s="1" t="s">
        <v>539</v>
      </c>
      <c r="L260" s="1" t="s">
        <v>162</v>
      </c>
      <c r="M260">
        <v>36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ユニフォーム牛島若利ICONIC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116</v>
      </c>
      <c r="D261" t="s">
        <v>109</v>
      </c>
      <c r="E261" t="s">
        <v>90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水着牛島若利ICONIC</v>
      </c>
    </row>
    <row r="262" spans="1:21" x14ac:dyDescent="0.3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s="1" t="s">
        <v>591</v>
      </c>
      <c r="D263" t="s">
        <v>109</v>
      </c>
      <c r="E263" s="1" t="s">
        <v>77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539</v>
      </c>
      <c r="L263" s="1" t="s">
        <v>162</v>
      </c>
      <c r="M263">
        <v>36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新年牛島若利ICONIC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149</v>
      </c>
      <c r="D264" s="1" t="s">
        <v>109</v>
      </c>
      <c r="E264" s="1" t="s">
        <v>73</v>
      </c>
      <c r="F264" s="1" t="s">
        <v>78</v>
      </c>
      <c r="G264" s="1" t="s">
        <v>118</v>
      </c>
      <c r="H264" s="1" t="s">
        <v>71</v>
      </c>
      <c r="I264">
        <v>1</v>
      </c>
      <c r="J264" t="s">
        <v>204</v>
      </c>
      <c r="K264" s="1" t="s">
        <v>539</v>
      </c>
      <c r="L264" s="1" t="s">
        <v>173</v>
      </c>
      <c r="M264">
        <v>42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制服牛島若利ICONIC</v>
      </c>
    </row>
    <row r="265" spans="1:21" x14ac:dyDescent="0.35">
      <c r="A265">
        <f>VLOOKUP(Serve[[#This Row],[No用]],SetNo[[No.用]:[vlookup 用]],2,FALSE)</f>
        <v>226</v>
      </c>
      <c r="B265">
        <f>IF(ROW()=2,1,IF(A264&lt;&gt;Serve[[#This Row],[No]],1,B264+1))</f>
        <v>2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1</v>
      </c>
      <c r="C266" s="1" t="s">
        <v>770</v>
      </c>
      <c r="D266" s="1" t="s">
        <v>109</v>
      </c>
      <c r="E266" s="1" t="s">
        <v>90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539</v>
      </c>
      <c r="L266" s="1" t="s">
        <v>162</v>
      </c>
      <c r="M266">
        <v>36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文化祭2牛島若利ICONIC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929</v>
      </c>
      <c r="D267" s="1" t="s">
        <v>109</v>
      </c>
      <c r="E267" s="1" t="s">
        <v>77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173</v>
      </c>
      <c r="M267">
        <v>43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妖牛島若利ICONIC</v>
      </c>
    </row>
    <row r="268" spans="1:21" x14ac:dyDescent="0.35">
      <c r="A268">
        <f>VLOOKUP(Serve[[#This Row],[No用]],SetNo[[No.用]:[vlookup 用]],2,FALSE)</f>
        <v>228</v>
      </c>
      <c r="B268">
        <f>IF(ROW()=2,1,IF(A267&lt;&gt;Serve[[#This Row],[No]],1,B267+1))</f>
        <v>2</v>
      </c>
      <c r="C268" s="1" t="s">
        <v>929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1</v>
      </c>
      <c r="C269" t="s">
        <v>108</v>
      </c>
      <c r="D269" t="s">
        <v>110</v>
      </c>
      <c r="E269" t="s">
        <v>73</v>
      </c>
      <c r="F269" t="s">
        <v>82</v>
      </c>
      <c r="G269" t="s">
        <v>118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27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ユニフォーム天童覚ICONIC</v>
      </c>
    </row>
    <row r="270" spans="1:21" x14ac:dyDescent="0.3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t="s">
        <v>116</v>
      </c>
      <c r="D270" t="s">
        <v>110</v>
      </c>
      <c r="E270" t="s">
        <v>90</v>
      </c>
      <c r="F270" t="s">
        <v>82</v>
      </c>
      <c r="G270" t="s">
        <v>118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水着天童覚ICONIC</v>
      </c>
    </row>
    <row r="271" spans="1:21" x14ac:dyDescent="0.3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581</v>
      </c>
      <c r="D271" t="s">
        <v>110</v>
      </c>
      <c r="E271" s="1" t="s">
        <v>77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文化祭天童覚ICONIC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149</v>
      </c>
      <c r="D272" s="1" t="s">
        <v>110</v>
      </c>
      <c r="E272" s="1" t="s">
        <v>73</v>
      </c>
      <c r="F272" s="1" t="s">
        <v>82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制服天童覚ICONIC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743</v>
      </c>
      <c r="D273" s="1" t="s">
        <v>110</v>
      </c>
      <c r="E273" s="1" t="s">
        <v>90</v>
      </c>
      <c r="F273" s="1" t="s">
        <v>82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仮装天童覚ICONIC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918</v>
      </c>
      <c r="D274" s="1" t="s">
        <v>110</v>
      </c>
      <c r="E274" s="1" t="s">
        <v>77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遊園地天童覚ICONIC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t="s">
        <v>108</v>
      </c>
      <c r="D275" t="s">
        <v>111</v>
      </c>
      <c r="E275" t="s">
        <v>77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39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ユニフォーム五色工ICONIC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553</v>
      </c>
      <c r="D276" t="s">
        <v>111</v>
      </c>
      <c r="E276" s="1" t="s">
        <v>73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39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職業体験五色工ICONIC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149</v>
      </c>
      <c r="D277" s="1" t="s">
        <v>111</v>
      </c>
      <c r="E277" s="1" t="s">
        <v>90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40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制服五色工ICONIC</v>
      </c>
    </row>
    <row r="278" spans="1:21" x14ac:dyDescent="0.35">
      <c r="A278">
        <f>VLOOKUP(Serve[[#This Row],[No用]],SetNo[[No.用]:[vlookup 用]],2,FALSE)</f>
        <v>237</v>
      </c>
      <c r="B278">
        <f>IF(ROW()=2,1,IF(A277&lt;&gt;Serve[[#This Row],[No]],1,B277+1))</f>
        <v>2</v>
      </c>
      <c r="C278" s="1" t="s">
        <v>149</v>
      </c>
      <c r="D278" s="1" t="s">
        <v>111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49</v>
      </c>
      <c r="N278">
        <v>0</v>
      </c>
      <c r="O278">
        <v>59</v>
      </c>
      <c r="P278">
        <v>0</v>
      </c>
      <c r="U278" t="str">
        <f>Serve[[#This Row],[服装]]&amp;Serve[[#This Row],[名前]]&amp;Serve[[#This Row],[レアリティ]]</f>
        <v>制服五色工ICONIC</v>
      </c>
    </row>
    <row r="279" spans="1:21" x14ac:dyDescent="0.3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713</v>
      </c>
      <c r="D279" s="1" t="s">
        <v>111</v>
      </c>
      <c r="E279" s="10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162</v>
      </c>
      <c r="M279">
        <v>33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バカンス五色工ICONIC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801</v>
      </c>
      <c r="D280" s="1" t="s">
        <v>111</v>
      </c>
      <c r="E280" s="10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162</v>
      </c>
      <c r="M280">
        <v>33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Xmas2五色工ICONIC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987</v>
      </c>
      <c r="D281" s="1" t="s">
        <v>111</v>
      </c>
      <c r="E281" s="10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41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サバゲ2五色工ICONIC</v>
      </c>
    </row>
    <row r="282" spans="1:21" x14ac:dyDescent="0.35">
      <c r="A282">
        <f>VLOOKUP(Serve[[#This Row],[No用]],SetNo[[No.用]:[vlookup 用]],2,FALSE)</f>
        <v>240</v>
      </c>
      <c r="B282">
        <f>IF(ROW()=2,1,IF(A281&lt;&gt;Serve[[#This Row],[No]],1,B281+1))</f>
        <v>2</v>
      </c>
      <c r="C282" s="1" t="s">
        <v>987</v>
      </c>
      <c r="D282" s="1" t="s">
        <v>111</v>
      </c>
      <c r="E282" s="10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50</v>
      </c>
      <c r="N282">
        <v>0</v>
      </c>
      <c r="O282">
        <v>60</v>
      </c>
      <c r="P282">
        <v>0</v>
      </c>
      <c r="U282" t="str">
        <f>Serve[[#This Row],[服装]]&amp;Serve[[#This Row],[名前]]&amp;Serve[[#This Row],[レアリティ]]</f>
        <v>サバゲ2五色工ICONIC</v>
      </c>
    </row>
    <row r="283" spans="1:21" x14ac:dyDescent="0.3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t="s">
        <v>108</v>
      </c>
      <c r="D283" t="s">
        <v>112</v>
      </c>
      <c r="E283" t="s">
        <v>73</v>
      </c>
      <c r="F283" t="s">
        <v>74</v>
      </c>
      <c r="G283" t="s">
        <v>118</v>
      </c>
      <c r="H283" t="s">
        <v>71</v>
      </c>
      <c r="I283">
        <v>1</v>
      </c>
      <c r="J283" t="s">
        <v>204</v>
      </c>
      <c r="K283" t="s">
        <v>368</v>
      </c>
      <c r="L283" t="s">
        <v>261</v>
      </c>
      <c r="M283">
        <v>36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ユニフォーム白布賢二郎ICONIC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366</v>
      </c>
      <c r="D284" t="s">
        <v>367</v>
      </c>
      <c r="E284" t="s">
        <v>24</v>
      </c>
      <c r="F284" t="s">
        <v>31</v>
      </c>
      <c r="G284" t="s">
        <v>157</v>
      </c>
      <c r="H284" t="s">
        <v>71</v>
      </c>
      <c r="I284">
        <v>1</v>
      </c>
      <c r="J284" t="s">
        <v>10</v>
      </c>
      <c r="K284" t="s">
        <v>368</v>
      </c>
      <c r="L284" t="s">
        <v>261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探偵白布賢二郎ICONIC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149</v>
      </c>
      <c r="D285" s="1" t="s">
        <v>367</v>
      </c>
      <c r="E285" s="1" t="s">
        <v>77</v>
      </c>
      <c r="F285" s="1" t="s">
        <v>31</v>
      </c>
      <c r="G285" s="1" t="s">
        <v>157</v>
      </c>
      <c r="H285" s="1" t="s">
        <v>71</v>
      </c>
      <c r="I285">
        <v>1</v>
      </c>
      <c r="J285" t="s">
        <v>204</v>
      </c>
      <c r="K285" s="1" t="s">
        <v>365</v>
      </c>
      <c r="L285" s="1" t="s">
        <v>173</v>
      </c>
      <c r="M285">
        <v>37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制服白布賢二郎ICONIC</v>
      </c>
    </row>
    <row r="286" spans="1:21" x14ac:dyDescent="0.3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s="1" t="s">
        <v>149</v>
      </c>
      <c r="D286" s="1" t="s">
        <v>367</v>
      </c>
      <c r="E286" s="1" t="s">
        <v>77</v>
      </c>
      <c r="F286" s="1" t="s">
        <v>31</v>
      </c>
      <c r="G286" s="1" t="s">
        <v>157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224</v>
      </c>
      <c r="M286">
        <v>49</v>
      </c>
      <c r="N286">
        <v>0</v>
      </c>
      <c r="O286">
        <v>59</v>
      </c>
      <c r="P286">
        <v>0</v>
      </c>
      <c r="U286" t="str">
        <f>Serve[[#This Row],[服装]]&amp;Serve[[#This Row],[名前]]&amp;Serve[[#This Row],[レアリティ]]</f>
        <v>制服白布賢二郎ICONIC</v>
      </c>
    </row>
    <row r="287" spans="1:21" x14ac:dyDescent="0.3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713</v>
      </c>
      <c r="D287" s="1" t="s">
        <v>367</v>
      </c>
      <c r="E287" s="1" t="s">
        <v>73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t="s">
        <v>368</v>
      </c>
      <c r="L287" s="1" t="s">
        <v>178</v>
      </c>
      <c r="M287">
        <v>33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バカンス白布賢二郎ICONIC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835</v>
      </c>
      <c r="D288" s="1" t="s">
        <v>367</v>
      </c>
      <c r="E288" s="1" t="s">
        <v>90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t="s">
        <v>368</v>
      </c>
      <c r="L288" s="1" t="s">
        <v>173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路地裏2白布賢二郎ICONIC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113</v>
      </c>
      <c r="E289" t="s">
        <v>73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178</v>
      </c>
      <c r="M289">
        <v>34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ユニフォーム大平獅音ICONIC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114</v>
      </c>
      <c r="E290" t="s">
        <v>73</v>
      </c>
      <c r="F290" t="s">
        <v>82</v>
      </c>
      <c r="G290" t="s">
        <v>118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ユニフォーム川西太一ICONIC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650</v>
      </c>
      <c r="D291" s="1" t="s">
        <v>114</v>
      </c>
      <c r="E291" s="1" t="s">
        <v>90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路地裏川西太一ICONIC</v>
      </c>
    </row>
    <row r="292" spans="1:21" x14ac:dyDescent="0.3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t="s">
        <v>108</v>
      </c>
      <c r="D292" s="1" t="s">
        <v>522</v>
      </c>
      <c r="E292" t="s">
        <v>73</v>
      </c>
      <c r="F292" t="s">
        <v>74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178</v>
      </c>
      <c r="M292">
        <v>29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ユニフォーム瀬見英太ICONIC</v>
      </c>
    </row>
    <row r="293" spans="1:21" x14ac:dyDescent="0.35">
      <c r="A293">
        <f>VLOOKUP(Serve[[#This Row],[No用]],SetNo[[No.用]:[vlookup 用]],2,FALSE)</f>
        <v>249</v>
      </c>
      <c r="B293">
        <f>IF(ROW()=2,1,IF(A292&lt;&gt;Serve[[#This Row],[No]],1,B292+1))</f>
        <v>2</v>
      </c>
      <c r="C293" t="s">
        <v>108</v>
      </c>
      <c r="D293" s="1" t="s">
        <v>522</v>
      </c>
      <c r="E293" t="s">
        <v>73</v>
      </c>
      <c r="F293" t="s">
        <v>74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224</v>
      </c>
      <c r="M293">
        <v>49</v>
      </c>
      <c r="N293">
        <v>0</v>
      </c>
      <c r="O293">
        <v>59</v>
      </c>
      <c r="P293">
        <v>0</v>
      </c>
      <c r="U293" t="str">
        <f>Serve[[#This Row],[服装]]&amp;Serve[[#This Row],[名前]]&amp;Serve[[#This Row],[レアリティ]]</f>
        <v>ユニフォーム瀬見英太ICONIC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604</v>
      </c>
      <c r="D294" s="1" t="s">
        <v>522</v>
      </c>
      <c r="E294" s="1" t="s">
        <v>90</v>
      </c>
      <c r="F294" t="s">
        <v>74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32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雪遊び瀬見英太ICONIC</v>
      </c>
    </row>
    <row r="295" spans="1:21" x14ac:dyDescent="0.35">
      <c r="A295">
        <f>VLOOKUP(Serve[[#This Row],[No用]],SetNo[[No.用]:[vlookup 用]],2,FALSE)</f>
        <v>250</v>
      </c>
      <c r="B295">
        <f>IF(ROW()=2,1,IF(A294&lt;&gt;Serve[[#This Row],[No]],1,B294+1))</f>
        <v>2</v>
      </c>
      <c r="C295" s="1" t="s">
        <v>604</v>
      </c>
      <c r="D295" s="1" t="s">
        <v>522</v>
      </c>
      <c r="E295" s="1" t="s">
        <v>90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雪遊び瀬見英太ICONIC</v>
      </c>
    </row>
    <row r="296" spans="1:21" x14ac:dyDescent="0.3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s="1" t="s">
        <v>713</v>
      </c>
      <c r="D296" s="1" t="s">
        <v>522</v>
      </c>
      <c r="E296" s="10" t="s">
        <v>77</v>
      </c>
      <c r="F296" s="1" t="s">
        <v>74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34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バカンス瀬見英太ICONIC</v>
      </c>
    </row>
    <row r="297" spans="1:21" x14ac:dyDescent="0.35">
      <c r="A297">
        <f>VLOOKUP(Serve[[#This Row],[No用]],SetNo[[No.用]:[vlookup 用]],2,FALSE)</f>
        <v>251</v>
      </c>
      <c r="B297">
        <f>IF(ROW()=2,1,IF(A296&lt;&gt;Serve[[#This Row],[No]],1,B296+1))</f>
        <v>2</v>
      </c>
      <c r="C297" s="1" t="s">
        <v>713</v>
      </c>
      <c r="D297" s="1" t="s">
        <v>522</v>
      </c>
      <c r="E297" s="10" t="s">
        <v>77</v>
      </c>
      <c r="F297" s="1" t="s">
        <v>74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バカンス瀬見英太ICONIC</v>
      </c>
    </row>
    <row r="298" spans="1:21" x14ac:dyDescent="0.35">
      <c r="A298">
        <f>VLOOKUP(Serve[[#This Row],[No用]],SetNo[[No.用]:[vlookup 用]],2,FALSE)</f>
        <v>252</v>
      </c>
      <c r="B298">
        <f>IF(ROW()=2,1,IF(A297&lt;&gt;Serve[[#This Row],[No]],1,B297+1))</f>
        <v>1</v>
      </c>
      <c r="C298" s="1" t="s">
        <v>980</v>
      </c>
      <c r="D298" s="1" t="s">
        <v>522</v>
      </c>
      <c r="E298" s="10" t="s">
        <v>73</v>
      </c>
      <c r="F298" s="1" t="s">
        <v>74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178</v>
      </c>
      <c r="M298">
        <v>29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アート2瀬見英太ICONIC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t="s">
        <v>108</v>
      </c>
      <c r="D299" t="s">
        <v>115</v>
      </c>
      <c r="E299" t="s">
        <v>73</v>
      </c>
      <c r="F299" t="s">
        <v>80</v>
      </c>
      <c r="G299" t="s">
        <v>118</v>
      </c>
      <c r="H299" t="s">
        <v>71</v>
      </c>
      <c r="I299">
        <v>1</v>
      </c>
      <c r="J299" t="s">
        <v>204</v>
      </c>
      <c r="M299">
        <v>0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ユニフォーム山形隼人ICONIC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108</v>
      </c>
      <c r="D300" s="1" t="s">
        <v>715</v>
      </c>
      <c r="E300" s="1" t="s">
        <v>73</v>
      </c>
      <c r="F300" s="1" t="s">
        <v>78</v>
      </c>
      <c r="G300" s="1" t="s">
        <v>716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ユニフォーム強羅昌己ICONIC</v>
      </c>
    </row>
    <row r="301" spans="1:21" x14ac:dyDescent="0.3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108</v>
      </c>
      <c r="D301" s="1" t="s">
        <v>715</v>
      </c>
      <c r="E301" s="1" t="s">
        <v>73</v>
      </c>
      <c r="F301" s="1" t="s">
        <v>78</v>
      </c>
      <c r="G301" s="1" t="s">
        <v>716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50</v>
      </c>
      <c r="N301">
        <v>0</v>
      </c>
      <c r="O301">
        <v>60</v>
      </c>
      <c r="P301">
        <v>0</v>
      </c>
      <c r="U301" t="str">
        <f>Serve[[#This Row],[服装]]&amp;Serve[[#This Row],[名前]]&amp;Serve[[#This Row],[レアリティ]]</f>
        <v>ユニフォーム強羅昌己ICONIC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108</v>
      </c>
      <c r="D302" s="1" t="s">
        <v>727</v>
      </c>
      <c r="E302" s="1" t="s">
        <v>77</v>
      </c>
      <c r="F302" s="1" t="s">
        <v>78</v>
      </c>
      <c r="G302" s="1" t="s">
        <v>716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28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ユニフォーム芦谷洋平ICONIC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108</v>
      </c>
      <c r="D303" s="1" t="s">
        <v>731</v>
      </c>
      <c r="E303" s="1" t="s">
        <v>73</v>
      </c>
      <c r="F303" s="1" t="s">
        <v>82</v>
      </c>
      <c r="G303" s="1" t="s">
        <v>716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178</v>
      </c>
      <c r="M303">
        <v>32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ユニフォーム仙石伸吾ICONIC</v>
      </c>
    </row>
    <row r="304" spans="1:21" x14ac:dyDescent="0.3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108</v>
      </c>
      <c r="D304" s="1" t="s">
        <v>731</v>
      </c>
      <c r="E304" s="1" t="s">
        <v>73</v>
      </c>
      <c r="F304" s="1" t="s">
        <v>82</v>
      </c>
      <c r="G304" s="1" t="s">
        <v>716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45</v>
      </c>
      <c r="N304">
        <v>0</v>
      </c>
      <c r="O304">
        <v>55</v>
      </c>
      <c r="P304">
        <v>0</v>
      </c>
      <c r="U304" t="str">
        <f>Serve[[#This Row],[服装]]&amp;Serve[[#This Row],[名前]]&amp;Serve[[#This Row],[レアリティ]]</f>
        <v>ユニフォーム仙石伸吾ICONIC</v>
      </c>
    </row>
    <row r="305" spans="1:21" x14ac:dyDescent="0.3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108</v>
      </c>
      <c r="D305" s="1" t="s">
        <v>745</v>
      </c>
      <c r="E305" s="1" t="s">
        <v>73</v>
      </c>
      <c r="F305" s="1" t="s">
        <v>80</v>
      </c>
      <c r="G305" s="1" t="s">
        <v>716</v>
      </c>
      <c r="H305" s="1" t="s">
        <v>71</v>
      </c>
      <c r="I305">
        <v>1</v>
      </c>
      <c r="J305" t="s">
        <v>204</v>
      </c>
      <c r="K305" s="1"/>
      <c r="L305" s="1"/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ユニフォーム中川俊美ICONIC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749</v>
      </c>
      <c r="E306" s="1" t="s">
        <v>73</v>
      </c>
      <c r="F306" s="1" t="s">
        <v>74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178</v>
      </c>
      <c r="M306">
        <v>33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ユニフォーム七沢健吾ICONIC</v>
      </c>
    </row>
    <row r="307" spans="1:21" x14ac:dyDescent="0.3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108</v>
      </c>
      <c r="D307" s="1" t="s">
        <v>752</v>
      </c>
      <c r="E307" s="1" t="s">
        <v>73</v>
      </c>
      <c r="F307" s="1" t="s">
        <v>82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225</v>
      </c>
      <c r="L307" s="1" t="s">
        <v>162</v>
      </c>
      <c r="M307">
        <v>25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ユニフォーム伊勢原裕次ICONIC</v>
      </c>
    </row>
    <row r="308" spans="1:21" x14ac:dyDescent="0.3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108</v>
      </c>
      <c r="D308" s="1" t="s">
        <v>759</v>
      </c>
      <c r="E308" s="1" t="s">
        <v>73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ユニフォーム湯河浩二ICONIC</v>
      </c>
    </row>
    <row r="309" spans="1:21" x14ac:dyDescent="0.3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108</v>
      </c>
      <c r="D309" s="1" t="s">
        <v>784</v>
      </c>
      <c r="E309" s="1" t="s">
        <v>785</v>
      </c>
      <c r="F309" s="1" t="s">
        <v>82</v>
      </c>
      <c r="G309" s="1" t="s">
        <v>787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162</v>
      </c>
      <c r="M309">
        <v>33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ユニフォーム千鹿谷栄吉ICONIC</v>
      </c>
    </row>
    <row r="310" spans="1:21" x14ac:dyDescent="0.3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108</v>
      </c>
      <c r="D310" s="1" t="s">
        <v>793</v>
      </c>
      <c r="E310" s="1" t="s">
        <v>90</v>
      </c>
      <c r="F310" s="1" t="s">
        <v>794</v>
      </c>
      <c r="G310" s="1" t="s">
        <v>787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ユニフォーム小鹿野大樹ICONIC</v>
      </c>
    </row>
    <row r="311" spans="1:21" x14ac:dyDescent="0.3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108</v>
      </c>
      <c r="D311" s="1" t="s">
        <v>806</v>
      </c>
      <c r="E311" s="1" t="s">
        <v>77</v>
      </c>
      <c r="F311" s="1" t="s">
        <v>80</v>
      </c>
      <c r="G311" s="1" t="s">
        <v>787</v>
      </c>
      <c r="H311" s="1" t="s">
        <v>71</v>
      </c>
      <c r="I311">
        <v>1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ユニフォーム赤谷勇ICONIC</v>
      </c>
    </row>
    <row r="312" spans="1:21" x14ac:dyDescent="0.3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108</v>
      </c>
      <c r="D312" s="1" t="s">
        <v>810</v>
      </c>
      <c r="E312" s="1" t="s">
        <v>77</v>
      </c>
      <c r="F312" s="1" t="s">
        <v>78</v>
      </c>
      <c r="G312" s="1" t="s">
        <v>787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31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ユニフォーム児玉勝ICONIC</v>
      </c>
    </row>
    <row r="313" spans="1:21" x14ac:dyDescent="0.3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108</v>
      </c>
      <c r="D313" s="1" t="s">
        <v>814</v>
      </c>
      <c r="E313" s="1" t="s">
        <v>77</v>
      </c>
      <c r="F313" s="1" t="s">
        <v>74</v>
      </c>
      <c r="G313" s="1" t="s">
        <v>787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178</v>
      </c>
      <c r="M313">
        <v>33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ユニフォーム名栗翔太ICONIC</v>
      </c>
    </row>
    <row r="314" spans="1:21" x14ac:dyDescent="0.3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108</v>
      </c>
      <c r="D314" s="1" t="s">
        <v>821</v>
      </c>
      <c r="E314" s="1" t="s">
        <v>77</v>
      </c>
      <c r="F314" s="1" t="s">
        <v>78</v>
      </c>
      <c r="G314" s="1" t="s">
        <v>787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ユニフォーム島府典明ICONIC</v>
      </c>
    </row>
    <row r="315" spans="1:21" x14ac:dyDescent="0.3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108</v>
      </c>
      <c r="D315" s="1" t="s">
        <v>829</v>
      </c>
      <c r="E315" s="1" t="s">
        <v>77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25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ユニフォーム吉川和孝ICONIC</v>
      </c>
    </row>
    <row r="316" spans="1:21" x14ac:dyDescent="0.3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t="s">
        <v>108</v>
      </c>
      <c r="D316" t="s">
        <v>186</v>
      </c>
      <c r="E316" t="s">
        <v>77</v>
      </c>
      <c r="F316" t="s">
        <v>74</v>
      </c>
      <c r="G316" t="s">
        <v>185</v>
      </c>
      <c r="H316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42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ユニフォーム宮侑ICONIC</v>
      </c>
    </row>
    <row r="317" spans="1:21" x14ac:dyDescent="0.3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581</v>
      </c>
      <c r="D317" t="s">
        <v>186</v>
      </c>
      <c r="E317" s="1" t="s">
        <v>73</v>
      </c>
      <c r="F317" t="s">
        <v>74</v>
      </c>
      <c r="G317" t="s">
        <v>185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42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文化祭宮侑ICONIC</v>
      </c>
    </row>
    <row r="318" spans="1:21" x14ac:dyDescent="0.35">
      <c r="A318">
        <f>VLOOKUP(Serve[[#This Row],[No用]],SetNo[[No.用]:[vlookup 用]],2,FALSE)</f>
        <v>269</v>
      </c>
      <c r="B318">
        <f>IF(ROW()=2,1,IF(A317&lt;&gt;Serve[[#This Row],[No]],1,B317+1))</f>
        <v>2</v>
      </c>
      <c r="C318" s="1" t="s">
        <v>581</v>
      </c>
      <c r="D318" t="s">
        <v>186</v>
      </c>
      <c r="E318" s="1" t="s">
        <v>73</v>
      </c>
      <c r="F318" t="s">
        <v>74</v>
      </c>
      <c r="G318" t="s">
        <v>185</v>
      </c>
      <c r="H318" t="s">
        <v>71</v>
      </c>
      <c r="I318">
        <v>1</v>
      </c>
      <c r="J318" t="s">
        <v>204</v>
      </c>
      <c r="K318" s="1" t="s">
        <v>193</v>
      </c>
      <c r="L318" s="1" t="s">
        <v>224</v>
      </c>
      <c r="M318">
        <v>57</v>
      </c>
      <c r="N318">
        <v>0</v>
      </c>
      <c r="O318">
        <v>64</v>
      </c>
      <c r="P318">
        <v>0</v>
      </c>
      <c r="U318" t="str">
        <f>Serve[[#This Row],[服装]]&amp;Serve[[#This Row],[名前]]&amp;Serve[[#This Row],[レアリティ]]</f>
        <v>文化祭宮侑ICONIC</v>
      </c>
    </row>
    <row r="319" spans="1:21" x14ac:dyDescent="0.3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s="1" t="s">
        <v>632</v>
      </c>
      <c r="D319" s="1" t="s">
        <v>186</v>
      </c>
      <c r="E319" s="1" t="s">
        <v>90</v>
      </c>
      <c r="F319" s="1" t="s">
        <v>74</v>
      </c>
      <c r="G319" s="1" t="s">
        <v>185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178</v>
      </c>
      <c r="M319">
        <v>39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RPG宮侑ICONIC</v>
      </c>
    </row>
    <row r="320" spans="1:21" x14ac:dyDescent="0.35">
      <c r="A320">
        <f>VLOOKUP(Serve[[#This Row],[No用]],SetNo[[No.用]:[vlookup 用]],2,FALSE)</f>
        <v>270</v>
      </c>
      <c r="B320">
        <f>IF(ROW()=2,1,IF(A319&lt;&gt;Serve[[#This Row],[No]],1,B319+1))</f>
        <v>2</v>
      </c>
      <c r="C320" s="1" t="s">
        <v>632</v>
      </c>
      <c r="D320" s="1" t="s">
        <v>186</v>
      </c>
      <c r="E320" s="1" t="s">
        <v>90</v>
      </c>
      <c r="F320" s="1" t="s">
        <v>74</v>
      </c>
      <c r="G320" s="1" t="s">
        <v>185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U320" t="str">
        <f>Serve[[#This Row],[服装]]&amp;Serve[[#This Row],[名前]]&amp;Serve[[#This Row],[レアリティ]]</f>
        <v>RPG宮侑ICONIC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737</v>
      </c>
      <c r="D321" s="1" t="s">
        <v>186</v>
      </c>
      <c r="E321" s="1" t="s">
        <v>77</v>
      </c>
      <c r="F321" s="1" t="s">
        <v>74</v>
      </c>
      <c r="G321" s="1" t="s">
        <v>185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162</v>
      </c>
      <c r="M321">
        <v>36</v>
      </c>
      <c r="N321">
        <v>0</v>
      </c>
      <c r="O321">
        <v>60</v>
      </c>
      <c r="P321">
        <v>0</v>
      </c>
      <c r="U321" t="str">
        <f>Serve[[#This Row],[服装]]&amp;Serve[[#This Row],[名前]]&amp;Serve[[#This Row],[レアリティ]]</f>
        <v>カンフー宮侑ICONIC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826</v>
      </c>
      <c r="D322" s="1" t="s">
        <v>186</v>
      </c>
      <c r="E322" s="1" t="s">
        <v>73</v>
      </c>
      <c r="F322" s="1" t="s">
        <v>74</v>
      </c>
      <c r="G322" s="1" t="s">
        <v>185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178</v>
      </c>
      <c r="M322">
        <v>39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新年2宮侑ICONIC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987</v>
      </c>
      <c r="D323" s="1" t="s">
        <v>186</v>
      </c>
      <c r="E323" s="1" t="s">
        <v>90</v>
      </c>
      <c r="F323" s="1" t="s">
        <v>74</v>
      </c>
      <c r="G323" s="1" t="s">
        <v>185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サバゲ2宮侑ICONIC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987</v>
      </c>
      <c r="D324" s="1" t="s">
        <v>186</v>
      </c>
      <c r="E324" s="1" t="s">
        <v>90</v>
      </c>
      <c r="F324" s="1" t="s">
        <v>74</v>
      </c>
      <c r="G324" s="1" t="s">
        <v>185</v>
      </c>
      <c r="H324" s="1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55</v>
      </c>
      <c r="N324">
        <v>0</v>
      </c>
      <c r="O324">
        <v>65</v>
      </c>
      <c r="P324">
        <v>0</v>
      </c>
      <c r="U324" t="str">
        <f>Serve[[#This Row],[服装]]&amp;Serve[[#This Row],[名前]]&amp;Serve[[#This Row],[レアリティ]]</f>
        <v>サバゲ2宮侑ICONIC</v>
      </c>
    </row>
    <row r="325" spans="1:21" x14ac:dyDescent="0.35">
      <c r="A325">
        <f>VLOOKUP(Serve[[#This Row],[No用]],SetNo[[No.用]:[vlookup 用]],2,FALSE)</f>
        <v>273</v>
      </c>
      <c r="B325">
        <f>IF(ROW()=2,1,IF(A324&lt;&gt;Serve[[#This Row],[No]],1,B324+1))</f>
        <v>3</v>
      </c>
      <c r="C325" s="1" t="s">
        <v>987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55</v>
      </c>
      <c r="N325">
        <v>0</v>
      </c>
      <c r="O325">
        <v>65</v>
      </c>
      <c r="P325">
        <v>0</v>
      </c>
      <c r="U325" t="str">
        <f>Serve[[#This Row],[服装]]&amp;Serve[[#This Row],[名前]]&amp;Serve[[#This Row],[レアリティ]]</f>
        <v>サバゲ2宮侑ICONIC</v>
      </c>
    </row>
    <row r="326" spans="1:21" x14ac:dyDescent="0.3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t="s">
        <v>108</v>
      </c>
      <c r="D326" t="s">
        <v>187</v>
      </c>
      <c r="E326" t="s">
        <v>90</v>
      </c>
      <c r="F326" t="s">
        <v>78</v>
      </c>
      <c r="G326" t="s">
        <v>185</v>
      </c>
      <c r="H326" t="s">
        <v>71</v>
      </c>
      <c r="I326">
        <v>1</v>
      </c>
      <c r="J326" t="s">
        <v>204</v>
      </c>
      <c r="K326" s="1" t="s">
        <v>184</v>
      </c>
      <c r="L326" s="1" t="s">
        <v>162</v>
      </c>
      <c r="M326">
        <v>33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ユニフォーム宮治ICONIC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632</v>
      </c>
      <c r="D327" s="1" t="s">
        <v>187</v>
      </c>
      <c r="E327" s="1" t="s">
        <v>90</v>
      </c>
      <c r="F327" s="1" t="s">
        <v>78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178</v>
      </c>
      <c r="M327">
        <v>35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RPG宮治ICONIC</v>
      </c>
    </row>
    <row r="328" spans="1:21" x14ac:dyDescent="0.35">
      <c r="A328">
        <f>VLOOKUP(Serve[[#This Row],[No用]],SetNo[[No.用]:[vlookup 用]],2,FALSE)</f>
        <v>275</v>
      </c>
      <c r="B328">
        <f>IF(ROW()=2,1,IF(A327&lt;&gt;Serve[[#This Row],[No]],1,B327+1))</f>
        <v>2</v>
      </c>
      <c r="C328" s="1" t="s">
        <v>632</v>
      </c>
      <c r="D328" s="1" t="s">
        <v>187</v>
      </c>
      <c r="E328" s="1" t="s">
        <v>90</v>
      </c>
      <c r="F328" s="1" t="s">
        <v>78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50</v>
      </c>
      <c r="N328">
        <v>0</v>
      </c>
      <c r="O328">
        <v>60</v>
      </c>
      <c r="P328">
        <v>0</v>
      </c>
      <c r="U328" t="str">
        <f>Serve[[#This Row],[服装]]&amp;Serve[[#This Row],[名前]]&amp;Serve[[#This Row],[レアリティ]]</f>
        <v>RPG宮治ICONIC</v>
      </c>
    </row>
    <row r="329" spans="1:21" x14ac:dyDescent="0.3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737</v>
      </c>
      <c r="D329" s="1" t="s">
        <v>187</v>
      </c>
      <c r="E329" s="1" t="s">
        <v>73</v>
      </c>
      <c r="F329" s="1" t="s">
        <v>78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カンフー宮治ICONIC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918</v>
      </c>
      <c r="D330" s="1" t="s">
        <v>187</v>
      </c>
      <c r="E330" s="1" t="s">
        <v>90</v>
      </c>
      <c r="F330" s="1" t="s">
        <v>78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遊園地宮治ICONIC</v>
      </c>
    </row>
    <row r="331" spans="1:21" x14ac:dyDescent="0.3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999</v>
      </c>
      <c r="D331" s="1" t="s">
        <v>187</v>
      </c>
      <c r="E331" s="1" t="s">
        <v>77</v>
      </c>
      <c r="F331" s="1" t="s">
        <v>78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夏祭り2宮治ICONIC</v>
      </c>
    </row>
    <row r="332" spans="1:21" x14ac:dyDescent="0.3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t="s">
        <v>108</v>
      </c>
      <c r="D332" t="s">
        <v>188</v>
      </c>
      <c r="E332" t="s">
        <v>77</v>
      </c>
      <c r="F332" t="s">
        <v>82</v>
      </c>
      <c r="G332" t="s">
        <v>185</v>
      </c>
      <c r="H332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32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ユニフォーム角名倫太郎ICONIC</v>
      </c>
    </row>
    <row r="333" spans="1:21" x14ac:dyDescent="0.3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631</v>
      </c>
      <c r="D333" s="1" t="s">
        <v>188</v>
      </c>
      <c r="E333" s="1" t="s">
        <v>73</v>
      </c>
      <c r="F333" s="1" t="s">
        <v>82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サバゲ角名倫太郎ICONIC</v>
      </c>
    </row>
    <row r="334" spans="1:21" x14ac:dyDescent="0.3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631</v>
      </c>
      <c r="D334" s="1" t="s">
        <v>188</v>
      </c>
      <c r="E334" s="1" t="s">
        <v>73</v>
      </c>
      <c r="F334" s="1" t="s">
        <v>82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224</v>
      </c>
      <c r="M334">
        <v>47</v>
      </c>
      <c r="N334">
        <v>0</v>
      </c>
      <c r="O334">
        <v>57</v>
      </c>
      <c r="P334">
        <v>0</v>
      </c>
      <c r="U334" t="str">
        <f>Serve[[#This Row],[服装]]&amp;Serve[[#This Row],[名前]]&amp;Serve[[#This Row],[レアリティ]]</f>
        <v>サバゲ角名倫太郎ICONIC</v>
      </c>
    </row>
    <row r="335" spans="1:21" x14ac:dyDescent="0.3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708</v>
      </c>
      <c r="D335" s="1" t="s">
        <v>188</v>
      </c>
      <c r="E335" s="1" t="s">
        <v>90</v>
      </c>
      <c r="F335" s="1" t="s">
        <v>82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花火角名倫太郎ICONIC</v>
      </c>
    </row>
    <row r="336" spans="1:21" x14ac:dyDescent="0.3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835</v>
      </c>
      <c r="D336" s="1" t="s">
        <v>188</v>
      </c>
      <c r="E336" s="1" t="s">
        <v>77</v>
      </c>
      <c r="F336" s="1" t="s">
        <v>82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173</v>
      </c>
      <c r="M336">
        <v>39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路地裏2角名倫太郎ICONIC</v>
      </c>
    </row>
    <row r="337" spans="1:21" x14ac:dyDescent="0.3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835</v>
      </c>
      <c r="D337" s="1" t="s">
        <v>188</v>
      </c>
      <c r="E337" s="1" t="s">
        <v>77</v>
      </c>
      <c r="F337" s="1" t="s">
        <v>82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224</v>
      </c>
      <c r="M337">
        <v>48</v>
      </c>
      <c r="N337">
        <v>0</v>
      </c>
      <c r="O337">
        <v>58</v>
      </c>
      <c r="P337">
        <v>0</v>
      </c>
      <c r="U337" t="str">
        <f>Serve[[#This Row],[服装]]&amp;Serve[[#This Row],[名前]]&amp;Serve[[#This Row],[レアリティ]]</f>
        <v>路地裏2角名倫太郎ICONIC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990</v>
      </c>
      <c r="D338" s="1" t="s">
        <v>188</v>
      </c>
      <c r="E338" s="1" t="s">
        <v>73</v>
      </c>
      <c r="F338" s="1" t="s">
        <v>82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水着2角名倫太郎ICONIC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t="s">
        <v>108</v>
      </c>
      <c r="D339" t="s">
        <v>189</v>
      </c>
      <c r="E339" t="s">
        <v>77</v>
      </c>
      <c r="F339" t="s">
        <v>78</v>
      </c>
      <c r="G339" t="s">
        <v>185</v>
      </c>
      <c r="H339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28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ユニフォーム北信介ICONIC</v>
      </c>
    </row>
    <row r="340" spans="1:21" x14ac:dyDescent="0.3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587</v>
      </c>
      <c r="D340" t="s">
        <v>189</v>
      </c>
      <c r="E340" s="1" t="s">
        <v>73</v>
      </c>
      <c r="F340" t="s">
        <v>78</v>
      </c>
      <c r="G340" t="s">
        <v>185</v>
      </c>
      <c r="H340" t="s">
        <v>71</v>
      </c>
      <c r="I340">
        <v>1</v>
      </c>
      <c r="J340" t="s">
        <v>204</v>
      </c>
      <c r="K340" s="1" t="s">
        <v>222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Xmas北信介ICONIC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587</v>
      </c>
      <c r="D341" t="s">
        <v>189</v>
      </c>
      <c r="E341" s="1" t="s">
        <v>73</v>
      </c>
      <c r="F341" t="s">
        <v>78</v>
      </c>
      <c r="G341" t="s">
        <v>185</v>
      </c>
      <c r="H34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47</v>
      </c>
      <c r="N341">
        <v>0</v>
      </c>
      <c r="O341">
        <v>57</v>
      </c>
      <c r="P341">
        <v>0</v>
      </c>
      <c r="U341" t="str">
        <f>Serve[[#This Row],[服装]]&amp;Serve[[#This Row],[名前]]&amp;Serve[[#This Row],[レアリティ]]</f>
        <v>Xmas北信介ICONIC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735</v>
      </c>
      <c r="D342" s="1" t="s">
        <v>189</v>
      </c>
      <c r="E342" s="1" t="s">
        <v>90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34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スパイ北信介ICONIC</v>
      </c>
    </row>
    <row r="343" spans="1:21" x14ac:dyDescent="0.3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735</v>
      </c>
      <c r="D343" s="1" t="s">
        <v>189</v>
      </c>
      <c r="E343" s="1" t="s">
        <v>90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47</v>
      </c>
      <c r="N343">
        <v>0</v>
      </c>
      <c r="O343">
        <v>57</v>
      </c>
      <c r="P343">
        <v>0</v>
      </c>
      <c r="U343" t="str">
        <f>Serve[[#This Row],[服装]]&amp;Serve[[#This Row],[名前]]&amp;Serve[[#This Row],[レアリティ]]</f>
        <v>スパイ北信介ICONIC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826</v>
      </c>
      <c r="D344" s="1" t="s">
        <v>189</v>
      </c>
      <c r="E344" s="1" t="s">
        <v>77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28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新年2北信介ICONIC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963</v>
      </c>
      <c r="D345" s="1" t="s">
        <v>189</v>
      </c>
      <c r="E345" s="1" t="s">
        <v>73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職業体験2北信介ICONIC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t="s">
        <v>108</v>
      </c>
      <c r="D346" s="1" t="s">
        <v>523</v>
      </c>
      <c r="E346" t="s">
        <v>77</v>
      </c>
      <c r="F346" s="1" t="s">
        <v>78</v>
      </c>
      <c r="G346" t="s">
        <v>185</v>
      </c>
      <c r="H346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ユニフォーム尾白アランICONIC</v>
      </c>
    </row>
    <row r="347" spans="1:21" x14ac:dyDescent="0.3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597</v>
      </c>
      <c r="D347" s="1" t="s">
        <v>523</v>
      </c>
      <c r="E347" s="1" t="s">
        <v>602</v>
      </c>
      <c r="F347" s="1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雪遊び尾白アランICONIC</v>
      </c>
    </row>
    <row r="348" spans="1:21" x14ac:dyDescent="0.3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999</v>
      </c>
      <c r="D348" s="1" t="s">
        <v>523</v>
      </c>
      <c r="E348" s="1" t="s">
        <v>73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39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夏祭り2尾白アランICONIC</v>
      </c>
    </row>
    <row r="349" spans="1:21" x14ac:dyDescent="0.35">
      <c r="A349">
        <f>VLOOKUP(Serve[[#This Row],[No用]],SetNo[[No.用]:[vlookup 用]],2,FALSE)</f>
        <v>291</v>
      </c>
      <c r="B349">
        <f>IF(ROW()=2,1,IF(A348&lt;&gt;Serve[[#This Row],[No]],1,B348+1))</f>
        <v>2</v>
      </c>
      <c r="C349" s="1" t="s">
        <v>999</v>
      </c>
      <c r="D349" s="1" t="s">
        <v>523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45</v>
      </c>
      <c r="N349">
        <v>0</v>
      </c>
      <c r="O349">
        <v>55</v>
      </c>
      <c r="P349">
        <v>0</v>
      </c>
      <c r="U349" t="str">
        <f>Serve[[#This Row],[服装]]&amp;Serve[[#This Row],[名前]]&amp;Serve[[#This Row],[レアリティ]]</f>
        <v>夏祭り2尾白アランICONIC</v>
      </c>
    </row>
    <row r="350" spans="1:21" x14ac:dyDescent="0.3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t="s">
        <v>108</v>
      </c>
      <c r="D350" s="1" t="s">
        <v>525</v>
      </c>
      <c r="E350" t="s">
        <v>77</v>
      </c>
      <c r="F350" s="1" t="s">
        <v>80</v>
      </c>
      <c r="G350" t="s">
        <v>185</v>
      </c>
      <c r="H350" t="s">
        <v>71</v>
      </c>
      <c r="I350">
        <v>1</v>
      </c>
      <c r="J350" t="s">
        <v>204</v>
      </c>
      <c r="M350">
        <v>0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ユニフォーム赤木路成ICONIC</v>
      </c>
    </row>
    <row r="351" spans="1:21" x14ac:dyDescent="0.3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801</v>
      </c>
      <c r="D351" s="1" t="s">
        <v>525</v>
      </c>
      <c r="E351" s="1" t="s">
        <v>73</v>
      </c>
      <c r="F351" s="1" t="s">
        <v>80</v>
      </c>
      <c r="G351" s="1" t="s">
        <v>185</v>
      </c>
      <c r="H351" s="1" t="s">
        <v>71</v>
      </c>
      <c r="I351">
        <v>1</v>
      </c>
      <c r="J351" t="s">
        <v>204</v>
      </c>
      <c r="M351">
        <v>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Xmas2赤木路成ICONIC</v>
      </c>
    </row>
    <row r="352" spans="1:21" x14ac:dyDescent="0.3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t="s">
        <v>108</v>
      </c>
      <c r="D352" s="1" t="s">
        <v>527</v>
      </c>
      <c r="E352" t="s">
        <v>77</v>
      </c>
      <c r="F352" s="1" t="s">
        <v>82</v>
      </c>
      <c r="G352" t="s">
        <v>185</v>
      </c>
      <c r="H352" t="s">
        <v>71</v>
      </c>
      <c r="I352">
        <v>1</v>
      </c>
      <c r="J352" t="s">
        <v>204</v>
      </c>
      <c r="K352" s="1" t="s">
        <v>225</v>
      </c>
      <c r="L352" s="1" t="s">
        <v>162</v>
      </c>
      <c r="M352">
        <v>26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ユニフォーム大耳練ICONIC</v>
      </c>
    </row>
    <row r="353" spans="1:21" x14ac:dyDescent="0.3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t="s">
        <v>108</v>
      </c>
      <c r="D353" s="1" t="s">
        <v>529</v>
      </c>
      <c r="E353" t="s">
        <v>77</v>
      </c>
      <c r="F353" s="1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38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ユニフォーム理石平介ICONIC</v>
      </c>
    </row>
    <row r="354" spans="1:21" x14ac:dyDescent="0.35">
      <c r="A354">
        <f>VLOOKUP(Serve[[#This Row],[No用]],SetNo[[No.用]:[vlookup 用]],2,FALSE)</f>
        <v>295</v>
      </c>
      <c r="B354">
        <f>IF(ROW()=2,1,IF(A353&lt;&gt;Serve[[#This Row],[No]],1,B353+1))</f>
        <v>2</v>
      </c>
      <c r="C354" t="s">
        <v>108</v>
      </c>
      <c r="D354" s="1" t="s">
        <v>529</v>
      </c>
      <c r="E354" t="s">
        <v>77</v>
      </c>
      <c r="F354" s="1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44</v>
      </c>
      <c r="N354">
        <v>0</v>
      </c>
      <c r="O354">
        <v>54</v>
      </c>
      <c r="P354">
        <v>0</v>
      </c>
      <c r="U354" t="str">
        <f>Serve[[#This Row],[服装]]&amp;Serve[[#This Row],[名前]]&amp;Serve[[#This Row],[レアリティ]]</f>
        <v>ユニフォーム理石平介ICONIC</v>
      </c>
    </row>
    <row r="355" spans="1:21" x14ac:dyDescent="0.3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108</v>
      </c>
      <c r="D355" s="1" t="s">
        <v>675</v>
      </c>
      <c r="E355" s="1" t="s">
        <v>77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35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ユニフォーム銀島結ICONIC</v>
      </c>
    </row>
    <row r="356" spans="1:21" x14ac:dyDescent="0.3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801</v>
      </c>
      <c r="D356" s="1" t="s">
        <v>675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Xmas2銀島結ICONIC</v>
      </c>
    </row>
    <row r="357" spans="1:21" x14ac:dyDescent="0.3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122</v>
      </c>
      <c r="E357" t="s">
        <v>90</v>
      </c>
      <c r="F357" t="s">
        <v>78</v>
      </c>
      <c r="G357" t="s">
        <v>128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38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ユニフォーム木兎光太郎ICONIC</v>
      </c>
    </row>
    <row r="358" spans="1:21" x14ac:dyDescent="0.3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t="s">
        <v>150</v>
      </c>
      <c r="D358" t="s">
        <v>122</v>
      </c>
      <c r="E358" t="s">
        <v>77</v>
      </c>
      <c r="F358" t="s">
        <v>78</v>
      </c>
      <c r="G358" t="s">
        <v>128</v>
      </c>
      <c r="H358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38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夏祭り木兎光太郎ICONIC</v>
      </c>
    </row>
    <row r="359" spans="1:21" x14ac:dyDescent="0.3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587</v>
      </c>
      <c r="D359" t="s">
        <v>122</v>
      </c>
      <c r="E359" s="1" t="s">
        <v>73</v>
      </c>
      <c r="F359" t="s">
        <v>78</v>
      </c>
      <c r="G359" t="s">
        <v>128</v>
      </c>
      <c r="H359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38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Xmas木兎光太郎ICONIC</v>
      </c>
    </row>
    <row r="360" spans="1:21" x14ac:dyDescent="0.3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149</v>
      </c>
      <c r="D360" t="s">
        <v>122</v>
      </c>
      <c r="E360" s="1" t="s">
        <v>90</v>
      </c>
      <c r="F360" t="s">
        <v>78</v>
      </c>
      <c r="G360" t="s">
        <v>128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制服木兎光太郎ICONIC</v>
      </c>
    </row>
    <row r="361" spans="1:21" x14ac:dyDescent="0.3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684</v>
      </c>
      <c r="D361" s="1" t="s">
        <v>122</v>
      </c>
      <c r="E361" s="1" t="s">
        <v>77</v>
      </c>
      <c r="F361" s="1" t="s">
        <v>78</v>
      </c>
      <c r="G361" s="1" t="s">
        <v>128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キャンプ木兎光太郎ICONIC</v>
      </c>
    </row>
    <row r="362" spans="1:21" x14ac:dyDescent="0.35">
      <c r="A362">
        <f>VLOOKUP(Serve[[#This Row],[No用]],SetNo[[No.用]:[vlookup 用]],2,FALSE)</f>
        <v>303</v>
      </c>
      <c r="B362">
        <f>IF(ROW()=2,1,IF(A361&lt;&gt;Serve[[#This Row],[No]],1,B361+1))</f>
        <v>1</v>
      </c>
      <c r="C362" s="1" t="s">
        <v>889</v>
      </c>
      <c r="D362" s="1" t="s">
        <v>122</v>
      </c>
      <c r="E362" s="1" t="s">
        <v>73</v>
      </c>
      <c r="F362" s="1" t="s">
        <v>78</v>
      </c>
      <c r="G362" s="1" t="s">
        <v>128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2周年木兎光太郎ICONIC</v>
      </c>
    </row>
    <row r="363" spans="1:21" x14ac:dyDescent="0.35">
      <c r="A363">
        <f>VLOOKUP(Serve[[#This Row],[No用]],SetNo[[No.用]:[vlookup 用]],2,FALSE)</f>
        <v>304</v>
      </c>
      <c r="B363">
        <f>IF(ROW()=2,1,IF(A362&lt;&gt;Serve[[#This Row],[No]],1,B362+1))</f>
        <v>1</v>
      </c>
      <c r="C363" s="1" t="s">
        <v>1061</v>
      </c>
      <c r="D363" s="1" t="s">
        <v>122</v>
      </c>
      <c r="E363" s="1" t="s">
        <v>90</v>
      </c>
      <c r="F363" s="1" t="s">
        <v>78</v>
      </c>
      <c r="G363" s="1" t="s">
        <v>128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焼き芋木兎光太郎ICONIC</v>
      </c>
    </row>
    <row r="364" spans="1:21" x14ac:dyDescent="0.35">
      <c r="A364">
        <f>VLOOKUP(Serve[[#This Row],[No用]],SetNo[[No.用]:[vlookup 用]],2,FALSE)</f>
        <v>305</v>
      </c>
      <c r="B364">
        <f>IF(ROW()=2,1,IF(A363&lt;&gt;Serve[[#This Row],[No]],1,B363+1))</f>
        <v>1</v>
      </c>
      <c r="C364" t="s">
        <v>108</v>
      </c>
      <c r="D364" t="s">
        <v>123</v>
      </c>
      <c r="E364" t="s">
        <v>90</v>
      </c>
      <c r="F364" t="s">
        <v>78</v>
      </c>
      <c r="G364" t="s">
        <v>128</v>
      </c>
      <c r="H364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ユニフォーム木葉秋紀ICONIC</v>
      </c>
    </row>
    <row r="365" spans="1:21" x14ac:dyDescent="0.35">
      <c r="A365">
        <f>VLOOKUP(Serve[[#This Row],[No用]],SetNo[[No.用]:[vlookup 用]],2,FALSE)</f>
        <v>306</v>
      </c>
      <c r="B365">
        <f>IF(ROW()=2,1,IF(A364&lt;&gt;Serve[[#This Row],[No]],1,B364+1))</f>
        <v>1</v>
      </c>
      <c r="C365" s="1" t="s">
        <v>364</v>
      </c>
      <c r="D365" t="s">
        <v>123</v>
      </c>
      <c r="E365" s="1" t="s">
        <v>77</v>
      </c>
      <c r="F365" t="s">
        <v>78</v>
      </c>
      <c r="G365" t="s">
        <v>128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探偵木葉秋紀ICONIC</v>
      </c>
    </row>
    <row r="366" spans="1:21" x14ac:dyDescent="0.35">
      <c r="A366">
        <f>VLOOKUP(Serve[[#This Row],[No用]],SetNo[[No.用]:[vlookup 用]],2,FALSE)</f>
        <v>307</v>
      </c>
      <c r="B366">
        <f>IF(ROW()=2,1,IF(A365&lt;&gt;Serve[[#This Row],[No]],1,B365+1))</f>
        <v>1</v>
      </c>
      <c r="C366" s="1" t="s">
        <v>679</v>
      </c>
      <c r="D366" s="1" t="s">
        <v>123</v>
      </c>
      <c r="E366" s="1" t="s">
        <v>73</v>
      </c>
      <c r="F366" s="1" t="s">
        <v>78</v>
      </c>
      <c r="G366" s="1" t="s">
        <v>128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梅雨木葉秋紀ICONIC</v>
      </c>
    </row>
    <row r="367" spans="1:21" x14ac:dyDescent="0.35">
      <c r="A367">
        <f>VLOOKUP(Serve[[#This Row],[No用]],SetNo[[No.用]:[vlookup 用]],2,FALSE)</f>
        <v>308</v>
      </c>
      <c r="B367">
        <f>IF(ROW()=2,1,IF(A366&lt;&gt;Serve[[#This Row],[No]],1,B366+1))</f>
        <v>1</v>
      </c>
      <c r="C367" s="1" t="s">
        <v>834</v>
      </c>
      <c r="D367" s="1" t="s">
        <v>123</v>
      </c>
      <c r="E367" s="1" t="s">
        <v>90</v>
      </c>
      <c r="F367" s="1" t="s">
        <v>78</v>
      </c>
      <c r="G367" s="1" t="s">
        <v>128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路地裏2木葉秋紀ICONIC</v>
      </c>
    </row>
    <row r="368" spans="1:21" x14ac:dyDescent="0.35">
      <c r="A368">
        <f>VLOOKUP(Serve[[#This Row],[No用]],SetNo[[No.用]:[vlookup 用]],2,FALSE)</f>
        <v>309</v>
      </c>
      <c r="B368">
        <f>IF(ROW()=2,1,IF(A367&lt;&gt;Serve[[#This Row],[No]],1,B367+1))</f>
        <v>1</v>
      </c>
      <c r="C368" s="1" t="s">
        <v>990</v>
      </c>
      <c r="D368" s="1" t="s">
        <v>123</v>
      </c>
      <c r="E368" s="1" t="s">
        <v>77</v>
      </c>
      <c r="F368" s="1" t="s">
        <v>78</v>
      </c>
      <c r="G368" s="1" t="s">
        <v>128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水着2木葉秋紀ICONIC</v>
      </c>
    </row>
    <row r="369" spans="1:21" x14ac:dyDescent="0.35">
      <c r="A369">
        <f>VLOOKUP(Serve[[#This Row],[No用]],SetNo[[No.用]:[vlookup 用]],2,FALSE)</f>
        <v>310</v>
      </c>
      <c r="B369">
        <f>IF(ROW()=2,1,IF(A368&lt;&gt;Serve[[#This Row],[No]],1,B368+1))</f>
        <v>1</v>
      </c>
      <c r="C369" t="s">
        <v>108</v>
      </c>
      <c r="D369" t="s">
        <v>124</v>
      </c>
      <c r="E369" t="s">
        <v>90</v>
      </c>
      <c r="F369" t="s">
        <v>78</v>
      </c>
      <c r="G369" t="s">
        <v>128</v>
      </c>
      <c r="H369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ユニフォーム猿杙大和ICONIC</v>
      </c>
    </row>
    <row r="370" spans="1:21" x14ac:dyDescent="0.35">
      <c r="A370">
        <f>VLOOKUP(Serve[[#This Row],[No用]],SetNo[[No.用]:[vlookup 用]],2,FALSE)</f>
        <v>311</v>
      </c>
      <c r="B370">
        <f>IF(ROW()=2,1,IF(A369&lt;&gt;Serve[[#This Row],[No]],1,B369+1))</f>
        <v>1</v>
      </c>
      <c r="C370" s="1" t="s">
        <v>1079</v>
      </c>
      <c r="D370" s="1" t="s">
        <v>124</v>
      </c>
      <c r="E370" s="1" t="s">
        <v>77</v>
      </c>
      <c r="F370" s="1" t="s">
        <v>78</v>
      </c>
      <c r="G370" s="1" t="s">
        <v>128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ハロウィン猿杙大和ICONIC</v>
      </c>
    </row>
    <row r="371" spans="1:21" x14ac:dyDescent="0.35">
      <c r="A371">
        <f>VLOOKUP(Serve[[#This Row],[No用]],SetNo[[No.用]:[vlookup 用]],2,FALSE)</f>
        <v>311</v>
      </c>
      <c r="B371">
        <f>IF(ROW()=2,1,IF(A370&lt;&gt;Serve[[#This Row],[No]],1,B370+1))</f>
        <v>2</v>
      </c>
      <c r="C371" s="1" t="s">
        <v>1079</v>
      </c>
      <c r="D371" s="1" t="s">
        <v>124</v>
      </c>
      <c r="E371" s="1" t="s">
        <v>77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47</v>
      </c>
      <c r="N371">
        <v>0</v>
      </c>
      <c r="O371">
        <v>57</v>
      </c>
      <c r="P371">
        <v>0</v>
      </c>
      <c r="U371" t="str">
        <f>Serve[[#This Row],[服装]]&amp;Serve[[#This Row],[名前]]&amp;Serve[[#This Row],[レアリティ]]</f>
        <v>ハロウィン猿杙大和ICONIC</v>
      </c>
    </row>
    <row r="372" spans="1:21" x14ac:dyDescent="0.35">
      <c r="A372">
        <f>VLOOKUP(Serve[[#This Row],[No用]],SetNo[[No.用]:[vlookup 用]],2,FALSE)</f>
        <v>312</v>
      </c>
      <c r="B372">
        <f>IF(ROW()=2,1,IF(A371&lt;&gt;Serve[[#This Row],[No]],1,B371+1))</f>
        <v>1</v>
      </c>
      <c r="C372" t="s">
        <v>108</v>
      </c>
      <c r="D372" t="s">
        <v>125</v>
      </c>
      <c r="E372" t="s">
        <v>90</v>
      </c>
      <c r="F372" t="s">
        <v>80</v>
      </c>
      <c r="G372" t="s">
        <v>128</v>
      </c>
      <c r="H372" t="s">
        <v>71</v>
      </c>
      <c r="I372">
        <v>1</v>
      </c>
      <c r="J372" t="s">
        <v>204</v>
      </c>
      <c r="K372" s="1"/>
      <c r="L372" s="1"/>
      <c r="M372">
        <v>0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ユニフォーム小見春樹ICONIC</v>
      </c>
    </row>
    <row r="373" spans="1:21" x14ac:dyDescent="0.35">
      <c r="A373">
        <f>VLOOKUP(Serve[[#This Row],[No用]],SetNo[[No.用]:[vlookup 用]],2,FALSE)</f>
        <v>313</v>
      </c>
      <c r="B373">
        <f>IF(ROW()=2,1,IF(A372&lt;&gt;Serve[[#This Row],[No]],1,B372+1))</f>
        <v>1</v>
      </c>
      <c r="C373" s="1" t="s">
        <v>835</v>
      </c>
      <c r="D373" s="1" t="s">
        <v>125</v>
      </c>
      <c r="E373" s="1" t="s">
        <v>77</v>
      </c>
      <c r="F373" s="1" t="s">
        <v>80</v>
      </c>
      <c r="G373" s="1" t="s">
        <v>128</v>
      </c>
      <c r="H373" s="1" t="s">
        <v>71</v>
      </c>
      <c r="I373">
        <v>1</v>
      </c>
      <c r="J373" t="s">
        <v>204</v>
      </c>
      <c r="K373" s="1"/>
      <c r="L373" s="1"/>
      <c r="M373">
        <v>0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路地裏2小見春樹ICONIC</v>
      </c>
    </row>
    <row r="374" spans="1:21" x14ac:dyDescent="0.35">
      <c r="A374">
        <f>VLOOKUP(Serve[[#This Row],[No用]],SetNo[[No.用]:[vlookup 用]],2,FALSE)</f>
        <v>314</v>
      </c>
      <c r="B374">
        <f>IF(ROW()=2,1,IF(A373&lt;&gt;Serve[[#This Row],[No]],1,B373+1))</f>
        <v>1</v>
      </c>
      <c r="C374" t="s">
        <v>108</v>
      </c>
      <c r="D374" t="s">
        <v>126</v>
      </c>
      <c r="E374" t="s">
        <v>90</v>
      </c>
      <c r="F374" t="s">
        <v>82</v>
      </c>
      <c r="G374" t="s">
        <v>128</v>
      </c>
      <c r="H374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24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ユニフォーム尾長渉ICONIC</v>
      </c>
    </row>
    <row r="375" spans="1:21" x14ac:dyDescent="0.35">
      <c r="A375">
        <f>VLOOKUP(Serve[[#This Row],[No用]],SetNo[[No.用]:[vlookup 用]],2,FALSE)</f>
        <v>315</v>
      </c>
      <c r="B375">
        <f>IF(ROW()=2,1,IF(A374&lt;&gt;Serve[[#This Row],[No]],1,B374+1))</f>
        <v>1</v>
      </c>
      <c r="C375" t="s">
        <v>108</v>
      </c>
      <c r="D375" t="s">
        <v>127</v>
      </c>
      <c r="E375" t="s">
        <v>90</v>
      </c>
      <c r="F375" t="s">
        <v>82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34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ユニフォーム鷲尾辰生ICONIC</v>
      </c>
    </row>
    <row r="376" spans="1:21" x14ac:dyDescent="0.35">
      <c r="A376">
        <f>VLOOKUP(Serve[[#This Row],[No用]],SetNo[[No.用]:[vlookup 用]],2,FALSE)</f>
        <v>316</v>
      </c>
      <c r="B376">
        <f>IF(ROW()=2,1,IF(A375&lt;&gt;Serve[[#This Row],[No]],1,B375+1))</f>
        <v>1</v>
      </c>
      <c r="C376" s="1" t="s">
        <v>1079</v>
      </c>
      <c r="D376" s="1" t="s">
        <v>127</v>
      </c>
      <c r="E376" s="1" t="s">
        <v>77</v>
      </c>
      <c r="F376" s="1" t="s">
        <v>82</v>
      </c>
      <c r="G376" s="1" t="s">
        <v>128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ハロウィン鷲尾辰生ICONIC</v>
      </c>
    </row>
    <row r="377" spans="1:21" x14ac:dyDescent="0.35">
      <c r="A377">
        <f>VLOOKUP(Serve[[#This Row],[No用]],SetNo[[No.用]:[vlookup 用]],2,FALSE)</f>
        <v>317</v>
      </c>
      <c r="B377">
        <f>IF(ROW()=2,1,IF(A375&lt;&gt;Serve[[#This Row],[No]],1,B375+1))</f>
        <v>1</v>
      </c>
      <c r="C377" t="s">
        <v>108</v>
      </c>
      <c r="D377" t="s">
        <v>129</v>
      </c>
      <c r="E377" t="s">
        <v>73</v>
      </c>
      <c r="F377" t="s">
        <v>74</v>
      </c>
      <c r="G377" t="s">
        <v>128</v>
      </c>
      <c r="H377" t="s">
        <v>71</v>
      </c>
      <c r="I377">
        <v>1</v>
      </c>
      <c r="J377" t="s">
        <v>204</v>
      </c>
      <c r="K377" s="1" t="s">
        <v>225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ユニフォーム赤葦京治ICONIC</v>
      </c>
    </row>
    <row r="378" spans="1:21" x14ac:dyDescent="0.35">
      <c r="A378">
        <f>VLOOKUP(Serve[[#This Row],[No用]],SetNo[[No.用]:[vlookup 用]],2,FALSE)</f>
        <v>318</v>
      </c>
      <c r="B378">
        <f>IF(ROW()=2,1,IF(A377&lt;&gt;Serve[[#This Row],[No]],1,B377+1))</f>
        <v>1</v>
      </c>
      <c r="C378" t="s">
        <v>150</v>
      </c>
      <c r="D378" t="s">
        <v>129</v>
      </c>
      <c r="E378" t="s">
        <v>90</v>
      </c>
      <c r="F378" t="s">
        <v>74</v>
      </c>
      <c r="G378" t="s">
        <v>128</v>
      </c>
      <c r="H378" t="s">
        <v>71</v>
      </c>
      <c r="I378">
        <v>1</v>
      </c>
      <c r="J378" t="s">
        <v>204</v>
      </c>
      <c r="K378" s="1" t="s">
        <v>225</v>
      </c>
      <c r="L378" s="1" t="s">
        <v>173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夏祭り赤葦京治ICONIC</v>
      </c>
    </row>
    <row r="379" spans="1:21" x14ac:dyDescent="0.35">
      <c r="A379">
        <f>VLOOKUP(Serve[[#This Row],[No用]],SetNo[[No.用]:[vlookup 用]],2,FALSE)</f>
        <v>319</v>
      </c>
      <c r="B379">
        <f>IF(ROW()=2,1,IF(A378&lt;&gt;Serve[[#This Row],[No]],1,B378+1))</f>
        <v>1</v>
      </c>
      <c r="C379" s="1" t="s">
        <v>149</v>
      </c>
      <c r="D379" s="1" t="s">
        <v>129</v>
      </c>
      <c r="E379" s="1" t="s">
        <v>77</v>
      </c>
      <c r="F379" s="1" t="s">
        <v>74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225</v>
      </c>
      <c r="L379" s="1" t="s">
        <v>173</v>
      </c>
      <c r="M379">
        <v>35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制服赤葦京治ICONIC</v>
      </c>
    </row>
    <row r="380" spans="1:21" x14ac:dyDescent="0.35">
      <c r="A380">
        <f>VLOOKUP(Serve[[#This Row],[No用]],SetNo[[No.用]:[vlookup 用]],2,FALSE)</f>
        <v>320</v>
      </c>
      <c r="B380">
        <f>IF(ROW()=2,1,IF(A379&lt;&gt;Serve[[#This Row],[No]],1,B379+1))</f>
        <v>1</v>
      </c>
      <c r="C380" s="1" t="s">
        <v>673</v>
      </c>
      <c r="D380" s="1" t="s">
        <v>129</v>
      </c>
      <c r="E380" s="1" t="s">
        <v>73</v>
      </c>
      <c r="F380" s="1" t="s">
        <v>74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225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バーガー赤葦京治ICONIC</v>
      </c>
    </row>
    <row r="381" spans="1:21" x14ac:dyDescent="0.35">
      <c r="A381">
        <f>VLOOKUP(Serve[[#This Row],[No用]],SetNo[[No.用]:[vlookup 用]],2,FALSE)</f>
        <v>321</v>
      </c>
      <c r="B381">
        <f>IF(ROW()=2,1,IF(A380&lt;&gt;Serve[[#This Row],[No]],1,B380+1))</f>
        <v>1</v>
      </c>
      <c r="C381" s="1" t="s">
        <v>743</v>
      </c>
      <c r="D381" s="1" t="s">
        <v>129</v>
      </c>
      <c r="E381" s="1" t="s">
        <v>90</v>
      </c>
      <c r="F381" s="1" t="s">
        <v>74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225</v>
      </c>
      <c r="L381" s="1" t="s">
        <v>173</v>
      </c>
      <c r="M381">
        <v>37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仮装赤葦京治ICONIC</v>
      </c>
    </row>
    <row r="382" spans="1:21" x14ac:dyDescent="0.35">
      <c r="A382">
        <f>VLOOKUP(Serve[[#This Row],[No用]],SetNo[[No.用]:[vlookup 用]],2,FALSE)</f>
        <v>322</v>
      </c>
      <c r="B382">
        <f>IF(ROW()=2,1,IF(A381&lt;&gt;Serve[[#This Row],[No]],1,B381+1))</f>
        <v>1</v>
      </c>
      <c r="C382" s="1" t="s">
        <v>929</v>
      </c>
      <c r="D382" s="1" t="s">
        <v>129</v>
      </c>
      <c r="E382" s="1" t="s">
        <v>77</v>
      </c>
      <c r="F382" s="1" t="s">
        <v>74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妖赤葦京治ICONIC</v>
      </c>
    </row>
    <row r="383" spans="1:21" x14ac:dyDescent="0.35">
      <c r="A383">
        <f>VLOOKUP(Serve[[#This Row],[No用]],SetNo[[No.用]:[vlookup 用]],2,FALSE)</f>
        <v>322</v>
      </c>
      <c r="B383">
        <f>IF(ROW()=2,1,IF(A382&lt;&gt;Serve[[#This Row],[No]],1,B382+1))</f>
        <v>2</v>
      </c>
      <c r="C383" s="1" t="s">
        <v>929</v>
      </c>
      <c r="D383" s="1" t="s">
        <v>129</v>
      </c>
      <c r="E383" s="1" t="s">
        <v>77</v>
      </c>
      <c r="F383" s="1" t="s">
        <v>74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224</v>
      </c>
      <c r="M383">
        <v>50</v>
      </c>
      <c r="N383">
        <v>0</v>
      </c>
      <c r="O383">
        <v>60</v>
      </c>
      <c r="P383">
        <v>0</v>
      </c>
      <c r="U383" t="str">
        <f>Serve[[#This Row],[服装]]&amp;Serve[[#This Row],[名前]]&amp;Serve[[#This Row],[レアリティ]]</f>
        <v>妖赤葦京治ICONIC</v>
      </c>
    </row>
    <row r="384" spans="1:21" x14ac:dyDescent="0.35">
      <c r="A384">
        <f>VLOOKUP(Serve[[#This Row],[No用]],SetNo[[No.用]:[vlookup 用]],2,FALSE)</f>
        <v>323</v>
      </c>
      <c r="B384">
        <f>IF(ROW()=2,1,IF(A383&lt;&gt;Serve[[#This Row],[No]],1,B383+1))</f>
        <v>1</v>
      </c>
      <c r="C384" s="1" t="s">
        <v>1061</v>
      </c>
      <c r="D384" s="1" t="s">
        <v>129</v>
      </c>
      <c r="E384" s="1" t="s">
        <v>73</v>
      </c>
      <c r="F384" s="1" t="s">
        <v>74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225</v>
      </c>
      <c r="L384" s="1" t="s">
        <v>178</v>
      </c>
      <c r="M384">
        <v>35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焼き芋赤葦京治ICONIC</v>
      </c>
    </row>
    <row r="385" spans="1:21" x14ac:dyDescent="0.35">
      <c r="A385">
        <f>VLOOKUP(Serve[[#This Row],[No用]],SetNo[[No.用]:[vlookup 用]],2,FALSE)</f>
        <v>324</v>
      </c>
      <c r="B385">
        <f>IF(ROW()=2,1,IF(A384&lt;&gt;Serve[[#This Row],[No]],1,B384+1))</f>
        <v>1</v>
      </c>
      <c r="C385" s="1" t="s">
        <v>108</v>
      </c>
      <c r="D385" s="1" t="s">
        <v>646</v>
      </c>
      <c r="E385" s="1" t="s">
        <v>90</v>
      </c>
      <c r="F385" s="1" t="s">
        <v>78</v>
      </c>
      <c r="G385" s="1" t="s">
        <v>637</v>
      </c>
      <c r="H385" s="1" t="s">
        <v>544</v>
      </c>
      <c r="I385">
        <v>1</v>
      </c>
      <c r="J385" t="s">
        <v>204</v>
      </c>
      <c r="K385" s="1" t="s">
        <v>225</v>
      </c>
      <c r="L385" s="1" t="s">
        <v>173</v>
      </c>
      <c r="M385">
        <v>34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ユニフォーム姫川葵ICONIC</v>
      </c>
    </row>
    <row r="386" spans="1:21" x14ac:dyDescent="0.35">
      <c r="A386">
        <f>VLOOKUP(Serve[[#This Row],[No用]],SetNo[[No.用]:[vlookup 用]],2,FALSE)</f>
        <v>324</v>
      </c>
      <c r="B386">
        <f>IF(ROW()=2,1,IF(A385&lt;&gt;Serve[[#This Row],[No]],1,B385+1))</f>
        <v>2</v>
      </c>
      <c r="C386" s="1" t="s">
        <v>108</v>
      </c>
      <c r="D386" s="1" t="s">
        <v>646</v>
      </c>
      <c r="E386" s="1" t="s">
        <v>90</v>
      </c>
      <c r="F386" s="1" t="s">
        <v>78</v>
      </c>
      <c r="G386" s="1" t="s">
        <v>637</v>
      </c>
      <c r="H386" s="1" t="s">
        <v>544</v>
      </c>
      <c r="I386">
        <v>1</v>
      </c>
      <c r="J386" t="s">
        <v>204</v>
      </c>
      <c r="K386" s="1" t="s">
        <v>225</v>
      </c>
      <c r="L386" s="1" t="s">
        <v>224</v>
      </c>
      <c r="M386">
        <v>47</v>
      </c>
      <c r="N386">
        <v>0</v>
      </c>
      <c r="O386">
        <v>57</v>
      </c>
      <c r="P386">
        <v>0</v>
      </c>
      <c r="U386" t="str">
        <f>Serve[[#This Row],[服装]]&amp;Serve[[#This Row],[名前]]&amp;Serve[[#This Row],[レアリティ]]</f>
        <v>ユニフォーム姫川葵ICONIC</v>
      </c>
    </row>
    <row r="387" spans="1:21" x14ac:dyDescent="0.35">
      <c r="A387">
        <f>VLOOKUP(Serve[[#This Row],[No用]],SetNo[[No.用]:[vlookup 用]],2,FALSE)</f>
        <v>325</v>
      </c>
      <c r="B387">
        <f>IF(ROW()=2,1,IF(A386&lt;&gt;Serve[[#This Row],[No]],1,B386+1))</f>
        <v>1</v>
      </c>
      <c r="C387" s="1" t="s">
        <v>708</v>
      </c>
      <c r="D387" s="1" t="s">
        <v>646</v>
      </c>
      <c r="E387" s="10" t="s">
        <v>77</v>
      </c>
      <c r="F387" s="1" t="s">
        <v>78</v>
      </c>
      <c r="G387" s="1" t="s">
        <v>637</v>
      </c>
      <c r="H387" s="1" t="s">
        <v>544</v>
      </c>
      <c r="I387">
        <v>1</v>
      </c>
      <c r="J387" t="s">
        <v>204</v>
      </c>
      <c r="K387" s="1" t="s">
        <v>225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花火姫川葵ICONIC</v>
      </c>
    </row>
    <row r="388" spans="1:21" x14ac:dyDescent="0.35">
      <c r="A388">
        <f>VLOOKUP(Serve[[#This Row],[No用]],SetNo[[No.用]:[vlookup 用]],2,FALSE)</f>
        <v>325</v>
      </c>
      <c r="B388">
        <f>IF(ROW()=2,1,IF(A387&lt;&gt;Serve[[#This Row],[No]],1,B387+1))</f>
        <v>2</v>
      </c>
      <c r="C388" s="1" t="s">
        <v>708</v>
      </c>
      <c r="D388" s="1" t="s">
        <v>646</v>
      </c>
      <c r="E388" s="10" t="s">
        <v>77</v>
      </c>
      <c r="F388" s="1" t="s">
        <v>78</v>
      </c>
      <c r="G388" s="1" t="s">
        <v>637</v>
      </c>
      <c r="H388" s="1" t="s">
        <v>544</v>
      </c>
      <c r="I388">
        <v>1</v>
      </c>
      <c r="J388" t="s">
        <v>204</v>
      </c>
      <c r="K388" s="1" t="s">
        <v>225</v>
      </c>
      <c r="L388" s="1" t="s">
        <v>224</v>
      </c>
      <c r="M388">
        <v>48</v>
      </c>
      <c r="N388">
        <v>0</v>
      </c>
      <c r="O388">
        <v>58</v>
      </c>
      <c r="P388">
        <v>0</v>
      </c>
      <c r="U388" t="str">
        <f>Serve[[#This Row],[服装]]&amp;Serve[[#This Row],[名前]]&amp;Serve[[#This Row],[レアリティ]]</f>
        <v>花火姫川葵ICONIC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1</v>
      </c>
      <c r="C389" s="1" t="s">
        <v>108</v>
      </c>
      <c r="D389" s="1" t="s">
        <v>652</v>
      </c>
      <c r="E389" s="1" t="s">
        <v>90</v>
      </c>
      <c r="F389" s="1" t="s">
        <v>82</v>
      </c>
      <c r="G389" s="1" t="s">
        <v>637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26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ユニフォーム当間義友ICONIC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108</v>
      </c>
      <c r="D390" s="1" t="s">
        <v>635</v>
      </c>
      <c r="E390" s="1" t="s">
        <v>90</v>
      </c>
      <c r="F390" s="1" t="s">
        <v>74</v>
      </c>
      <c r="G390" s="1" t="s">
        <v>637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ユニフォーム越後栄ICONIC</v>
      </c>
    </row>
    <row r="391" spans="1:21" x14ac:dyDescent="0.35">
      <c r="A391">
        <f>VLOOKUP(Serve[[#This Row],[No用]],SetNo[[No.用]:[vlookup 用]],2,FALSE)</f>
        <v>328</v>
      </c>
      <c r="B391">
        <f>IF(ROW()=2,1,IF(A390&lt;&gt;Serve[[#This Row],[No]],1,B390+1))</f>
        <v>1</v>
      </c>
      <c r="C391" s="1" t="s">
        <v>108</v>
      </c>
      <c r="D391" s="1" t="s">
        <v>656</v>
      </c>
      <c r="E391" s="1" t="s">
        <v>90</v>
      </c>
      <c r="F391" s="1" t="s">
        <v>80</v>
      </c>
      <c r="G391" s="1" t="s">
        <v>637</v>
      </c>
      <c r="H391" s="1" t="s">
        <v>71</v>
      </c>
      <c r="I391">
        <v>1</v>
      </c>
      <c r="J391" t="s">
        <v>204</v>
      </c>
      <c r="K391" s="1"/>
      <c r="L391" s="1"/>
      <c r="M391">
        <v>0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ユニフォーム貝掛亮文ICONIC</v>
      </c>
    </row>
    <row r="392" spans="1:21" x14ac:dyDescent="0.35">
      <c r="A392">
        <f>VLOOKUP(Serve[[#This Row],[No用]],SetNo[[No.用]:[vlookup 用]],2,FALSE)</f>
        <v>329</v>
      </c>
      <c r="B392">
        <f>IF(ROW()=2,1,IF(A391&lt;&gt;Serve[[#This Row],[No]],1,B391+1))</f>
        <v>1</v>
      </c>
      <c r="C392" s="1" t="s">
        <v>108</v>
      </c>
      <c r="D392" s="1" t="s">
        <v>661</v>
      </c>
      <c r="E392" s="1" t="s">
        <v>73</v>
      </c>
      <c r="F392" s="1" t="s">
        <v>78</v>
      </c>
      <c r="G392" s="1" t="s">
        <v>637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26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ユニフォーム丸山一喜ICONIC</v>
      </c>
    </row>
    <row r="393" spans="1:21" x14ac:dyDescent="0.35">
      <c r="A393">
        <f>VLOOKUP(Serve[[#This Row],[No用]],SetNo[[No.用]:[vlookup 用]],2,FALSE)</f>
        <v>330</v>
      </c>
      <c r="B393">
        <f>IF(ROW()=2,1,IF(A392&lt;&gt;Serve[[#This Row],[No]],1,B392+1))</f>
        <v>1</v>
      </c>
      <c r="C393" s="1" t="s">
        <v>108</v>
      </c>
      <c r="D393" s="1" t="s">
        <v>664</v>
      </c>
      <c r="E393" s="1" t="s">
        <v>90</v>
      </c>
      <c r="F393" s="1" t="s">
        <v>78</v>
      </c>
      <c r="G393" s="1" t="s">
        <v>637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21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ユニフォーム舞子侑志ICONIC</v>
      </c>
    </row>
    <row r="394" spans="1:21" x14ac:dyDescent="0.35">
      <c r="A394">
        <f>VLOOKUP(Serve[[#This Row],[No用]],SetNo[[No.用]:[vlookup 用]],2,FALSE)</f>
        <v>331</v>
      </c>
      <c r="B394">
        <f>IF(ROW()=2,1,IF(A393&lt;&gt;Serve[[#This Row],[No]],1,B393+1))</f>
        <v>1</v>
      </c>
      <c r="C394" s="1" t="s">
        <v>108</v>
      </c>
      <c r="D394" s="1" t="s">
        <v>642</v>
      </c>
      <c r="E394" s="1" t="s">
        <v>90</v>
      </c>
      <c r="F394" s="1" t="s">
        <v>78</v>
      </c>
      <c r="G394" s="1" t="s">
        <v>637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ユニフォーム寺泊基希ICONIC</v>
      </c>
    </row>
    <row r="395" spans="1:21" x14ac:dyDescent="0.35">
      <c r="A395">
        <f>VLOOKUP(Serve[[#This Row],[No用]],SetNo[[No.用]:[vlookup 用]],2,FALSE)</f>
        <v>332</v>
      </c>
      <c r="B395">
        <f>IF(ROW()=2,1,IF(A394&lt;&gt;Serve[[#This Row],[No]],1,B394+1))</f>
        <v>1</v>
      </c>
      <c r="C395" t="s">
        <v>108</v>
      </c>
      <c r="D395" t="s">
        <v>264</v>
      </c>
      <c r="E395" t="s">
        <v>77</v>
      </c>
      <c r="F395" t="s">
        <v>78</v>
      </c>
      <c r="G395" t="s">
        <v>134</v>
      </c>
      <c r="H395" t="s">
        <v>71</v>
      </c>
      <c r="I395">
        <v>1</v>
      </c>
      <c r="J395" t="s">
        <v>204</v>
      </c>
      <c r="K395" s="1" t="s">
        <v>184</v>
      </c>
      <c r="L395" s="1" t="s">
        <v>178</v>
      </c>
      <c r="M395">
        <v>35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ユニフォーム星海光来ICONIC</v>
      </c>
    </row>
    <row r="396" spans="1:21" x14ac:dyDescent="0.35">
      <c r="A396">
        <f>VLOOKUP(Serve[[#This Row],[No用]],SetNo[[No.用]:[vlookup 用]],2,FALSE)</f>
        <v>333</v>
      </c>
      <c r="B396">
        <f>IF(ROW()=2,1,IF(A395&lt;&gt;Serve[[#This Row],[No]],1,B395+1))</f>
        <v>1</v>
      </c>
      <c r="C396" s="1" t="s">
        <v>581</v>
      </c>
      <c r="D396" t="s">
        <v>264</v>
      </c>
      <c r="E396" s="1" t="s">
        <v>73</v>
      </c>
      <c r="F396" t="s">
        <v>78</v>
      </c>
      <c r="G396" t="s">
        <v>134</v>
      </c>
      <c r="H396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文化祭星海光来ICONIC</v>
      </c>
    </row>
    <row r="397" spans="1:21" x14ac:dyDescent="0.35">
      <c r="A397">
        <f>VLOOKUP(Serve[[#This Row],[No用]],SetNo[[No.用]:[vlookup 用]],2,FALSE)</f>
        <v>333</v>
      </c>
      <c r="B397">
        <f>IF(ROW()=2,1,IF(A396&lt;&gt;Serve[[#This Row],[No]],1,B396+1))</f>
        <v>2</v>
      </c>
      <c r="C397" s="1" t="s">
        <v>581</v>
      </c>
      <c r="D397" t="s">
        <v>264</v>
      </c>
      <c r="E397" s="1" t="s">
        <v>73</v>
      </c>
      <c r="F397" t="s">
        <v>78</v>
      </c>
      <c r="G397" t="s">
        <v>134</v>
      </c>
      <c r="H397" t="s">
        <v>71</v>
      </c>
      <c r="I397">
        <v>1</v>
      </c>
      <c r="J397" t="s">
        <v>204</v>
      </c>
      <c r="K397" s="1" t="s">
        <v>184</v>
      </c>
      <c r="L397" s="1" t="s">
        <v>224</v>
      </c>
      <c r="M397">
        <v>51</v>
      </c>
      <c r="N397">
        <v>0</v>
      </c>
      <c r="O397">
        <v>61</v>
      </c>
      <c r="P397">
        <v>0</v>
      </c>
      <c r="U397" t="str">
        <f>Serve[[#This Row],[服装]]&amp;Serve[[#This Row],[名前]]&amp;Serve[[#This Row],[レアリティ]]</f>
        <v>文化祭星海光来ICONIC</v>
      </c>
    </row>
    <row r="398" spans="1:21" x14ac:dyDescent="0.35">
      <c r="A398">
        <f>VLOOKUP(Serve[[#This Row],[No用]],SetNo[[No.用]:[vlookup 用]],2,FALSE)</f>
        <v>334</v>
      </c>
      <c r="B398">
        <f>IF(ROW()=2,1,IF(A397&lt;&gt;Serve[[#This Row],[No]],1,B397+1))</f>
        <v>1</v>
      </c>
      <c r="C398" s="1" t="s">
        <v>631</v>
      </c>
      <c r="D398" s="1" t="s">
        <v>264</v>
      </c>
      <c r="E398" s="1" t="s">
        <v>90</v>
      </c>
      <c r="F398" s="1" t="s">
        <v>78</v>
      </c>
      <c r="G398" s="1" t="s">
        <v>134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162</v>
      </c>
      <c r="M398">
        <v>32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サバゲ星海光来ICONIC</v>
      </c>
    </row>
    <row r="399" spans="1:21" x14ac:dyDescent="0.35">
      <c r="A399">
        <f>VLOOKUP(Serve[[#This Row],[No用]],SetNo[[No.用]:[vlookup 用]],2,FALSE)</f>
        <v>334</v>
      </c>
      <c r="B399">
        <f>IF(ROW()=2,1,IF(A398&lt;&gt;Serve[[#This Row],[No]],1,B398+1))</f>
        <v>2</v>
      </c>
      <c r="C399" s="1" t="s">
        <v>631</v>
      </c>
      <c r="D399" s="1" t="s">
        <v>264</v>
      </c>
      <c r="E399" s="1" t="s">
        <v>90</v>
      </c>
      <c r="F399" s="1" t="s">
        <v>78</v>
      </c>
      <c r="G399" s="1" t="s">
        <v>134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51</v>
      </c>
      <c r="N399">
        <v>0</v>
      </c>
      <c r="O399">
        <v>61</v>
      </c>
      <c r="P399">
        <v>0</v>
      </c>
      <c r="U399" t="str">
        <f>Serve[[#This Row],[服装]]&amp;Serve[[#This Row],[名前]]&amp;Serve[[#This Row],[レアリティ]]</f>
        <v>サバゲ星海光来ICONIC</v>
      </c>
    </row>
    <row r="400" spans="1:21" x14ac:dyDescent="0.35">
      <c r="A400">
        <f>VLOOKUP(Serve[[#This Row],[No用]],SetNo[[No.用]:[vlookup 用]],2,FALSE)</f>
        <v>335</v>
      </c>
      <c r="B400">
        <f>IF(ROW()=2,1,IF(A399&lt;&gt;Serve[[#This Row],[No]],1,B399+1))</f>
        <v>1</v>
      </c>
      <c r="C400" s="1" t="s">
        <v>708</v>
      </c>
      <c r="D400" s="1" t="s">
        <v>264</v>
      </c>
      <c r="E400" s="1" t="s">
        <v>77</v>
      </c>
      <c r="F400" s="1" t="s">
        <v>78</v>
      </c>
      <c r="G400" s="1" t="s">
        <v>134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178</v>
      </c>
      <c r="M400">
        <v>35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花火星海光来ICONIC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1</v>
      </c>
      <c r="C401" s="1" t="s">
        <v>826</v>
      </c>
      <c r="D401" s="1" t="s">
        <v>264</v>
      </c>
      <c r="E401" s="1" t="s">
        <v>73</v>
      </c>
      <c r="F401" s="1" t="s">
        <v>78</v>
      </c>
      <c r="G401" s="1" t="s">
        <v>134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新年2星海光来ICONIC</v>
      </c>
    </row>
    <row r="402" spans="1:21" x14ac:dyDescent="0.35">
      <c r="A402">
        <f>VLOOKUP(Serve[[#This Row],[No用]],SetNo[[No.用]:[vlookup 用]],2,FALSE)</f>
        <v>337</v>
      </c>
      <c r="B402">
        <f>IF(ROW()=2,1,IF(A401&lt;&gt;Serve[[#This Row],[No]],1,B401+1))</f>
        <v>1</v>
      </c>
      <c r="C402" t="s">
        <v>108</v>
      </c>
      <c r="D402" t="s">
        <v>133</v>
      </c>
      <c r="E402" t="s">
        <v>77</v>
      </c>
      <c r="F402" t="s">
        <v>82</v>
      </c>
      <c r="G402" t="s">
        <v>134</v>
      </c>
      <c r="H402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33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ユニフォーム昼神幸郎ICONIC</v>
      </c>
    </row>
    <row r="403" spans="1:21" x14ac:dyDescent="0.35">
      <c r="A403">
        <f>VLOOKUP(Serve[[#This Row],[No用]],SetNo[[No.用]:[vlookup 用]],2,FALSE)</f>
        <v>338</v>
      </c>
      <c r="B403">
        <f>IF(ROW()=2,1,IF(A402&lt;&gt;Serve[[#This Row],[No]],1,B402+1))</f>
        <v>1</v>
      </c>
      <c r="C403" s="1" t="s">
        <v>587</v>
      </c>
      <c r="D403" t="s">
        <v>133</v>
      </c>
      <c r="E403" s="1" t="s">
        <v>73</v>
      </c>
      <c r="F403" t="s">
        <v>82</v>
      </c>
      <c r="G403" t="s">
        <v>134</v>
      </c>
      <c r="H403" t="s">
        <v>71</v>
      </c>
      <c r="I403">
        <v>1</v>
      </c>
      <c r="J403" t="s">
        <v>204</v>
      </c>
      <c r="K403" s="1" t="s">
        <v>184</v>
      </c>
      <c r="L403" s="1" t="s">
        <v>178</v>
      </c>
      <c r="M403">
        <v>36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Xmas昼神幸郎ICONIC</v>
      </c>
    </row>
    <row r="404" spans="1:21" x14ac:dyDescent="0.35">
      <c r="A404">
        <f>VLOOKUP(Serve[[#This Row],[No用]],SetNo[[No.用]:[vlookup 用]],2,FALSE)</f>
        <v>339</v>
      </c>
      <c r="B404">
        <f>IF(ROW()=2,1,IF(A403&lt;&gt;Serve[[#This Row],[No]],1,B403+1))</f>
        <v>1</v>
      </c>
      <c r="C404" s="1" t="s">
        <v>963</v>
      </c>
      <c r="D404" s="1" t="s">
        <v>133</v>
      </c>
      <c r="E404" s="1" t="s">
        <v>90</v>
      </c>
      <c r="F404" s="1" t="s">
        <v>82</v>
      </c>
      <c r="G404" s="1" t="s">
        <v>134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33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職業体験2昼神幸郎ICONIC</v>
      </c>
    </row>
    <row r="405" spans="1:21" x14ac:dyDescent="0.35">
      <c r="A405">
        <f>VLOOKUP(Serve[[#This Row],[No用]],SetNo[[No.用]:[vlookup 用]],2,FALSE)</f>
        <v>340</v>
      </c>
      <c r="B405">
        <f>IF(ROW()=2,1,IF(A404&lt;&gt;Serve[[#This Row],[No]],1,B404+1))</f>
        <v>1</v>
      </c>
      <c r="C405" t="s">
        <v>108</v>
      </c>
      <c r="D405" t="s">
        <v>131</v>
      </c>
      <c r="E405" t="s">
        <v>77</v>
      </c>
      <c r="F405" t="s">
        <v>78</v>
      </c>
      <c r="G405" t="s">
        <v>135</v>
      </c>
      <c r="H405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ユニフォーム佐久早聖臣ICONIC</v>
      </c>
    </row>
    <row r="406" spans="1:21" x14ac:dyDescent="0.35">
      <c r="A406">
        <f>VLOOKUP(Serve[[#This Row],[No用]],SetNo[[No.用]:[vlookup 用]],2,FALSE)</f>
        <v>341</v>
      </c>
      <c r="B406">
        <f>IF(ROW()=2,1,IF(A405&lt;&gt;Serve[[#This Row],[No]],1,B405+1))</f>
        <v>1</v>
      </c>
      <c r="C406" s="1" t="s">
        <v>631</v>
      </c>
      <c r="D406" s="1" t="s">
        <v>131</v>
      </c>
      <c r="E406" s="1" t="s">
        <v>73</v>
      </c>
      <c r="F406" s="1" t="s">
        <v>78</v>
      </c>
      <c r="G406" s="1" t="s">
        <v>135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サバゲ佐久早聖臣ICONIC</v>
      </c>
    </row>
    <row r="407" spans="1:21" x14ac:dyDescent="0.35">
      <c r="A407">
        <f>VLOOKUP(Serve[[#This Row],[No用]],SetNo[[No.用]:[vlookup 用]],2,FALSE)</f>
        <v>342</v>
      </c>
      <c r="B407">
        <f>IF(ROW()=2,1,IF(A406&lt;&gt;Serve[[#This Row],[No]],1,B406+1))</f>
        <v>1</v>
      </c>
      <c r="C407" s="1" t="s">
        <v>826</v>
      </c>
      <c r="D407" s="1" t="s">
        <v>131</v>
      </c>
      <c r="E407" s="1" t="s">
        <v>90</v>
      </c>
      <c r="F407" s="1" t="s">
        <v>78</v>
      </c>
      <c r="G407" s="1" t="s">
        <v>135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新年2佐久早聖臣ICONIC</v>
      </c>
    </row>
    <row r="408" spans="1:21" x14ac:dyDescent="0.35">
      <c r="A408">
        <f>VLOOKUP(Serve[[#This Row],[No用]],SetNo[[No.用]:[vlookup 用]],2,FALSE)</f>
        <v>343</v>
      </c>
      <c r="B408">
        <f>IF(ROW()=2,1,IF(A407&lt;&gt;Serve[[#This Row],[No]],1,B407+1))</f>
        <v>1</v>
      </c>
      <c r="C408" t="s">
        <v>108</v>
      </c>
      <c r="D408" t="s">
        <v>132</v>
      </c>
      <c r="E408" t="s">
        <v>77</v>
      </c>
      <c r="F408" t="s">
        <v>80</v>
      </c>
      <c r="G408" t="s">
        <v>135</v>
      </c>
      <c r="H408" t="s">
        <v>71</v>
      </c>
      <c r="I408">
        <v>1</v>
      </c>
      <c r="J408" t="s">
        <v>204</v>
      </c>
      <c r="M408">
        <v>0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ユニフォーム小森元也ICONIC</v>
      </c>
    </row>
    <row r="409" spans="1:21" x14ac:dyDescent="0.35">
      <c r="A409">
        <f>VLOOKUP(Serve[[#This Row],[No用]],SetNo[[No.用]:[vlookup 用]],2,FALSE)</f>
        <v>344</v>
      </c>
      <c r="B409">
        <f>IF(ROW()=2,1,IF(A408&lt;&gt;Serve[[#This Row],[No]],1,B408+1))</f>
        <v>1</v>
      </c>
      <c r="C409" s="1" t="s">
        <v>684</v>
      </c>
      <c r="D409" s="1" t="s">
        <v>132</v>
      </c>
      <c r="E409" s="1" t="s">
        <v>73</v>
      </c>
      <c r="F409" s="1" t="s">
        <v>80</v>
      </c>
      <c r="G409" s="1" t="s">
        <v>135</v>
      </c>
      <c r="H409" s="1" t="s">
        <v>71</v>
      </c>
      <c r="I409">
        <v>1</v>
      </c>
      <c r="J409" t="s">
        <v>204</v>
      </c>
      <c r="M409">
        <v>0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キャンプ小森元也ICONIC</v>
      </c>
    </row>
    <row r="410" spans="1:21" x14ac:dyDescent="0.35">
      <c r="A410">
        <f>VLOOKUP(Serve[[#This Row],[No用]],SetNo[[No.用]:[vlookup 用]],2,FALSE)</f>
        <v>345</v>
      </c>
      <c r="B410">
        <f>IF(ROW()=2,1,IF(A409&lt;&gt;Serve[[#This Row],[No]],1,B409+1))</f>
        <v>1</v>
      </c>
      <c r="C410" t="s">
        <v>108</v>
      </c>
      <c r="D410" s="1" t="s">
        <v>541</v>
      </c>
      <c r="E410" s="1" t="s">
        <v>90</v>
      </c>
      <c r="F410" s="1" t="s">
        <v>78</v>
      </c>
      <c r="G410" s="1" t="s">
        <v>543</v>
      </c>
      <c r="H410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ユニフォーム大将優ICONIC</v>
      </c>
    </row>
    <row r="411" spans="1:21" x14ac:dyDescent="0.35">
      <c r="A411">
        <f>VLOOKUP(Serve[[#This Row],[No用]],SetNo[[No.用]:[vlookup 用]],2,FALSE)</f>
        <v>346</v>
      </c>
      <c r="B411">
        <f>IF(ROW()=2,1,IF(A410&lt;&gt;Serve[[#This Row],[No]],1,B410+1))</f>
        <v>1</v>
      </c>
      <c r="C411" s="1" t="s">
        <v>591</v>
      </c>
      <c r="D411" s="1" t="s">
        <v>541</v>
      </c>
      <c r="E411" s="1" t="s">
        <v>77</v>
      </c>
      <c r="F411" s="1" t="s">
        <v>78</v>
      </c>
      <c r="G411" s="1" t="s">
        <v>543</v>
      </c>
      <c r="H411" s="1" t="s">
        <v>544</v>
      </c>
      <c r="I411">
        <v>1</v>
      </c>
      <c r="J411" t="s">
        <v>204</v>
      </c>
      <c r="K411" s="1" t="s">
        <v>184</v>
      </c>
      <c r="L411" s="1" t="s">
        <v>162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新年大将優ICONIC</v>
      </c>
    </row>
    <row r="412" spans="1:21" x14ac:dyDescent="0.35">
      <c r="A412">
        <f>VLOOKUP(Serve[[#This Row],[No用]],SetNo[[No.用]:[vlookup 用]],2,FALSE)</f>
        <v>347</v>
      </c>
      <c r="B412">
        <f>IF(ROW()=2,1,IF(A411&lt;&gt;Serve[[#This Row],[No]],1,B411+1))</f>
        <v>1</v>
      </c>
      <c r="C412" s="1" t="s">
        <v>737</v>
      </c>
      <c r="D412" s="1" t="s">
        <v>541</v>
      </c>
      <c r="E412" s="1" t="s">
        <v>73</v>
      </c>
      <c r="F412" s="1" t="s">
        <v>78</v>
      </c>
      <c r="G412" s="1" t="s">
        <v>543</v>
      </c>
      <c r="H412" s="1" t="s">
        <v>544</v>
      </c>
      <c r="I412">
        <v>1</v>
      </c>
      <c r="J412" t="s">
        <v>204</v>
      </c>
      <c r="K412" s="1" t="s">
        <v>184</v>
      </c>
      <c r="L412" s="1" t="s">
        <v>173</v>
      </c>
      <c r="M412">
        <v>41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カンフー大将優ICONIC</v>
      </c>
    </row>
    <row r="413" spans="1:21" x14ac:dyDescent="0.35">
      <c r="A413">
        <f>VLOOKUP(Serve[[#This Row],[No用]],SetNo[[No.用]:[vlookup 用]],2,FALSE)</f>
        <v>347</v>
      </c>
      <c r="B413">
        <f>IF(ROW()=2,1,IF(A412&lt;&gt;Serve[[#This Row],[No]],1,B412+1))</f>
        <v>2</v>
      </c>
      <c r="C413" s="1" t="s">
        <v>737</v>
      </c>
      <c r="D413" s="1" t="s">
        <v>541</v>
      </c>
      <c r="E413" s="1" t="s">
        <v>73</v>
      </c>
      <c r="F413" s="1" t="s">
        <v>78</v>
      </c>
      <c r="G413" s="1" t="s">
        <v>543</v>
      </c>
      <c r="H413" s="1" t="s">
        <v>544</v>
      </c>
      <c r="I413">
        <v>1</v>
      </c>
      <c r="J413" t="s">
        <v>204</v>
      </c>
      <c r="K413" s="1" t="s">
        <v>184</v>
      </c>
      <c r="L413" s="1" t="s">
        <v>224</v>
      </c>
      <c r="M413">
        <v>49</v>
      </c>
      <c r="N413">
        <v>0</v>
      </c>
      <c r="O413">
        <v>59</v>
      </c>
      <c r="P413">
        <v>0</v>
      </c>
      <c r="U413" t="str">
        <f>Serve[[#This Row],[服装]]&amp;Serve[[#This Row],[名前]]&amp;Serve[[#This Row],[レアリティ]]</f>
        <v>カンフー大将優ICONIC</v>
      </c>
    </row>
    <row r="414" spans="1:21" x14ac:dyDescent="0.35">
      <c r="A414">
        <f>VLOOKUP(Serve[[#This Row],[No用]],SetNo[[No.用]:[vlookup 用]],2,FALSE)</f>
        <v>348</v>
      </c>
      <c r="B414">
        <f>IF(ROW()=2,1,IF(A413&lt;&gt;Serve[[#This Row],[No]],1,B413+1))</f>
        <v>1</v>
      </c>
      <c r="C414" s="1" t="s">
        <v>929</v>
      </c>
      <c r="D414" s="1" t="s">
        <v>541</v>
      </c>
      <c r="E414" s="1" t="s">
        <v>90</v>
      </c>
      <c r="F414" s="1" t="s">
        <v>78</v>
      </c>
      <c r="G414" s="1" t="s">
        <v>543</v>
      </c>
      <c r="H414" s="1" t="s">
        <v>544</v>
      </c>
      <c r="I414">
        <v>1</v>
      </c>
      <c r="J414" t="s">
        <v>204</v>
      </c>
      <c r="K414" s="1" t="s">
        <v>184</v>
      </c>
      <c r="L414" s="1" t="s">
        <v>162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妖大将優ICONIC</v>
      </c>
    </row>
    <row r="415" spans="1:21" x14ac:dyDescent="0.35">
      <c r="A415">
        <f>VLOOKUP(Serve[[#This Row],[No用]],SetNo[[No.用]:[vlookup 用]],2,FALSE)</f>
        <v>349</v>
      </c>
      <c r="B415">
        <f>IF(ROW()=2,1,IF(A414&lt;&gt;Serve[[#This Row],[No]],1,B414+1))</f>
        <v>1</v>
      </c>
      <c r="C415" t="s">
        <v>108</v>
      </c>
      <c r="D415" s="1" t="s">
        <v>546</v>
      </c>
      <c r="E415" s="1" t="s">
        <v>90</v>
      </c>
      <c r="F415" s="1" t="s">
        <v>78</v>
      </c>
      <c r="G415" s="1" t="s">
        <v>543</v>
      </c>
      <c r="H415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ユニフォーム沼井和馬ICONIC</v>
      </c>
    </row>
    <row r="416" spans="1:21" x14ac:dyDescent="0.35">
      <c r="A416">
        <f>VLOOKUP(Serve[[#This Row],[No用]],SetNo[[No.用]:[vlookup 用]],2,FALSE)</f>
        <v>349</v>
      </c>
      <c r="B416">
        <f>IF(ROW()=2,1,IF(A415&lt;&gt;Serve[[#This Row],[No]],1,B415+1))</f>
        <v>2</v>
      </c>
      <c r="C416" t="s">
        <v>108</v>
      </c>
      <c r="D416" s="1" t="s">
        <v>546</v>
      </c>
      <c r="E416" s="1" t="s">
        <v>90</v>
      </c>
      <c r="F416" s="1" t="s">
        <v>78</v>
      </c>
      <c r="G416" s="1" t="s">
        <v>543</v>
      </c>
      <c r="H416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47</v>
      </c>
      <c r="N416">
        <v>0</v>
      </c>
      <c r="O416">
        <v>57</v>
      </c>
      <c r="P416">
        <v>0</v>
      </c>
      <c r="U416" t="str">
        <f>Serve[[#This Row],[服装]]&amp;Serve[[#This Row],[名前]]&amp;Serve[[#This Row],[レアリティ]]</f>
        <v>ユニフォーム沼井和馬ICONIC</v>
      </c>
    </row>
    <row r="417" spans="1:21" x14ac:dyDescent="0.35">
      <c r="A417">
        <f>VLOOKUP(Serve[[#This Row],[No用]],SetNo[[No.用]:[vlookup 用]],2,FALSE)</f>
        <v>350</v>
      </c>
      <c r="B417">
        <f>IF(ROW()=2,1,IF(A416&lt;&gt;Serve[[#This Row],[No]],1,B416+1))</f>
        <v>1</v>
      </c>
      <c r="C417" t="s">
        <v>108</v>
      </c>
      <c r="D417" s="1" t="s">
        <v>557</v>
      </c>
      <c r="E417" s="1" t="s">
        <v>90</v>
      </c>
      <c r="F417" s="1" t="s">
        <v>78</v>
      </c>
      <c r="G417" s="1" t="s">
        <v>543</v>
      </c>
      <c r="H417" t="s">
        <v>71</v>
      </c>
      <c r="I417">
        <v>1</v>
      </c>
      <c r="J417" t="s">
        <v>204</v>
      </c>
      <c r="K417" s="1" t="s">
        <v>225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ユニフォーム潜尚保ICONIC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1</v>
      </c>
      <c r="C418" s="1" t="s">
        <v>673</v>
      </c>
      <c r="D418" s="1" t="s">
        <v>557</v>
      </c>
      <c r="E418" s="1" t="s">
        <v>77</v>
      </c>
      <c r="F418" s="1" t="s">
        <v>78</v>
      </c>
      <c r="G418" s="1" t="s">
        <v>543</v>
      </c>
      <c r="H418" s="1" t="s">
        <v>544</v>
      </c>
      <c r="I418">
        <v>1</v>
      </c>
      <c r="J418" t="s">
        <v>204</v>
      </c>
      <c r="K418" s="1" t="s">
        <v>225</v>
      </c>
      <c r="L418" s="1" t="s">
        <v>162</v>
      </c>
      <c r="M418">
        <v>27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バーガー潜尚保ICONIC</v>
      </c>
    </row>
    <row r="419" spans="1:21" x14ac:dyDescent="0.35">
      <c r="A419">
        <f>VLOOKUP(Serve[[#This Row],[No用]],SetNo[[No.用]:[vlookup 用]],2,FALSE)</f>
        <v>352</v>
      </c>
      <c r="B419">
        <f>IF(ROW()=2,1,IF(A418&lt;&gt;Serve[[#This Row],[No]],1,B418+1))</f>
        <v>1</v>
      </c>
      <c r="C419" t="s">
        <v>108</v>
      </c>
      <c r="D419" s="1" t="s">
        <v>559</v>
      </c>
      <c r="E419" s="1" t="s">
        <v>90</v>
      </c>
      <c r="F419" s="1" t="s">
        <v>78</v>
      </c>
      <c r="G419" s="1" t="s">
        <v>543</v>
      </c>
      <c r="H419" t="s">
        <v>71</v>
      </c>
      <c r="I419">
        <v>1</v>
      </c>
      <c r="J419" t="s">
        <v>204</v>
      </c>
      <c r="K419" s="1" t="s">
        <v>222</v>
      </c>
      <c r="L419" s="1" t="s">
        <v>173</v>
      </c>
      <c r="M419">
        <v>39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ユニフォーム高千穂恵也ICONIC</v>
      </c>
    </row>
    <row r="420" spans="1:21" x14ac:dyDescent="0.35">
      <c r="A420">
        <f>VLOOKUP(Serve[[#This Row],[No用]],SetNo[[No.用]:[vlookup 用]],2,FALSE)</f>
        <v>352</v>
      </c>
      <c r="B420">
        <f>IF(ROW()=2,1,IF(A419&lt;&gt;Serve[[#This Row],[No]],1,B419+1))</f>
        <v>2</v>
      </c>
      <c r="C420" t="s">
        <v>108</v>
      </c>
      <c r="D420" s="1" t="s">
        <v>559</v>
      </c>
      <c r="E420" s="1" t="s">
        <v>90</v>
      </c>
      <c r="F420" s="1" t="s">
        <v>78</v>
      </c>
      <c r="G420" s="1" t="s">
        <v>543</v>
      </c>
      <c r="H420" t="s">
        <v>71</v>
      </c>
      <c r="I420">
        <v>1</v>
      </c>
      <c r="J420" t="s">
        <v>204</v>
      </c>
      <c r="K420" s="1" t="s">
        <v>222</v>
      </c>
      <c r="L420" s="1" t="s">
        <v>224</v>
      </c>
      <c r="M420">
        <v>44</v>
      </c>
      <c r="N420">
        <v>0</v>
      </c>
      <c r="O420">
        <v>54</v>
      </c>
      <c r="P420">
        <v>0</v>
      </c>
      <c r="U420" t="str">
        <f>Serve[[#This Row],[服装]]&amp;Serve[[#This Row],[名前]]&amp;Serve[[#This Row],[レアリティ]]</f>
        <v>ユニフォーム高千穂恵也ICONIC</v>
      </c>
    </row>
    <row r="421" spans="1:21" x14ac:dyDescent="0.35">
      <c r="A421">
        <f>VLOOKUP(Serve[[#This Row],[No用]],SetNo[[No.用]:[vlookup 用]],2,FALSE)</f>
        <v>353</v>
      </c>
      <c r="B421">
        <f>IF(ROW()=2,1,IF(A420&lt;&gt;Serve[[#This Row],[No]],1,B420+1))</f>
        <v>1</v>
      </c>
      <c r="C421" t="s">
        <v>108</v>
      </c>
      <c r="D421" s="1" t="s">
        <v>561</v>
      </c>
      <c r="E421" s="1" t="s">
        <v>90</v>
      </c>
      <c r="F421" s="1" t="s">
        <v>82</v>
      </c>
      <c r="G421" s="1" t="s">
        <v>543</v>
      </c>
      <c r="H421" t="s">
        <v>71</v>
      </c>
      <c r="I421">
        <v>1</v>
      </c>
      <c r="J421" t="s">
        <v>204</v>
      </c>
      <c r="K421" s="1" t="s">
        <v>193</v>
      </c>
      <c r="L421" s="1" t="s">
        <v>173</v>
      </c>
      <c r="M421">
        <v>34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ユニフォーム広尾倖児ICONIC</v>
      </c>
    </row>
    <row r="422" spans="1:21" x14ac:dyDescent="0.35">
      <c r="A422">
        <f>VLOOKUP(Serve[[#This Row],[No用]],SetNo[[No.用]:[vlookup 用]],2,FALSE)</f>
        <v>353</v>
      </c>
      <c r="B422">
        <f>IF(ROW()=2,1,IF(A421&lt;&gt;Serve[[#This Row],[No]],1,B421+1))</f>
        <v>2</v>
      </c>
      <c r="C422" t="s">
        <v>108</v>
      </c>
      <c r="D422" s="1" t="s">
        <v>561</v>
      </c>
      <c r="E422" s="1" t="s">
        <v>90</v>
      </c>
      <c r="F422" s="1" t="s">
        <v>82</v>
      </c>
      <c r="G422" s="1" t="s">
        <v>543</v>
      </c>
      <c r="H422" t="s">
        <v>71</v>
      </c>
      <c r="I422">
        <v>1</v>
      </c>
      <c r="J422" t="s">
        <v>204</v>
      </c>
      <c r="K422" s="1" t="s">
        <v>193</v>
      </c>
      <c r="L422" s="1" t="s">
        <v>224</v>
      </c>
      <c r="M422">
        <v>45</v>
      </c>
      <c r="N422">
        <v>0</v>
      </c>
      <c r="O422">
        <v>55</v>
      </c>
      <c r="P422">
        <v>0</v>
      </c>
      <c r="U422" t="str">
        <f>Serve[[#This Row],[服装]]&amp;Serve[[#This Row],[名前]]&amp;Serve[[#This Row],[レアリティ]]</f>
        <v>ユニフォーム広尾倖児ICONIC</v>
      </c>
    </row>
    <row r="423" spans="1:21" x14ac:dyDescent="0.35">
      <c r="A423">
        <f>VLOOKUP(Serve[[#This Row],[No用]],SetNo[[No.用]:[vlookup 用]],2,FALSE)</f>
        <v>354</v>
      </c>
      <c r="B423">
        <f>IF(ROW()=2,1,IF(A422&lt;&gt;Serve[[#This Row],[No]],1,B422+1))</f>
        <v>1</v>
      </c>
      <c r="C423" s="1" t="s">
        <v>737</v>
      </c>
      <c r="D423" s="1" t="s">
        <v>561</v>
      </c>
      <c r="E423" s="1" t="s">
        <v>77</v>
      </c>
      <c r="F423" s="1" t="s">
        <v>82</v>
      </c>
      <c r="G423" s="1" t="s">
        <v>543</v>
      </c>
      <c r="H423" s="1" t="s">
        <v>544</v>
      </c>
      <c r="I423">
        <v>1</v>
      </c>
      <c r="J423" t="s">
        <v>204</v>
      </c>
      <c r="K423" s="1" t="s">
        <v>193</v>
      </c>
      <c r="L423" s="1" t="s">
        <v>173</v>
      </c>
      <c r="M423">
        <v>34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カンフー広尾倖児ICONIC</v>
      </c>
    </row>
    <row r="424" spans="1:21" x14ac:dyDescent="0.35">
      <c r="A424">
        <f>VLOOKUP(Serve[[#This Row],[No用]],SetNo[[No.用]:[vlookup 用]],2,FALSE)</f>
        <v>354</v>
      </c>
      <c r="B424">
        <f>IF(ROW()=2,1,IF(A423&lt;&gt;Serve[[#This Row],[No]],1,B423+1))</f>
        <v>2</v>
      </c>
      <c r="C424" s="1" t="s">
        <v>737</v>
      </c>
      <c r="D424" s="1" t="s">
        <v>561</v>
      </c>
      <c r="E424" s="1" t="s">
        <v>77</v>
      </c>
      <c r="F424" s="1" t="s">
        <v>82</v>
      </c>
      <c r="G424" s="1" t="s">
        <v>543</v>
      </c>
      <c r="H424" s="1" t="s">
        <v>544</v>
      </c>
      <c r="I424">
        <v>1</v>
      </c>
      <c r="J424" t="s">
        <v>204</v>
      </c>
      <c r="K424" s="1" t="s">
        <v>193</v>
      </c>
      <c r="L424" s="1" t="s">
        <v>224</v>
      </c>
      <c r="M424">
        <v>45</v>
      </c>
      <c r="N424">
        <v>0</v>
      </c>
      <c r="O424">
        <v>55</v>
      </c>
      <c r="P424">
        <v>0</v>
      </c>
      <c r="U424" t="str">
        <f>Serve[[#This Row],[服装]]&amp;Serve[[#This Row],[名前]]&amp;Serve[[#This Row],[レアリティ]]</f>
        <v>カンフー広尾倖児ICONIC</v>
      </c>
    </row>
    <row r="425" spans="1:21" x14ac:dyDescent="0.35">
      <c r="A425">
        <f>VLOOKUP(Serve[[#This Row],[No用]],SetNo[[No.用]:[vlookup 用]],2,FALSE)</f>
        <v>355</v>
      </c>
      <c r="B425">
        <f>IF(ROW()=2,1,IF(A424&lt;&gt;Serve[[#This Row],[No]],1,B424+1))</f>
        <v>1</v>
      </c>
      <c r="C425" t="s">
        <v>108</v>
      </c>
      <c r="D425" s="1" t="s">
        <v>563</v>
      </c>
      <c r="E425" s="1" t="s">
        <v>90</v>
      </c>
      <c r="F425" s="1" t="s">
        <v>74</v>
      </c>
      <c r="G425" s="1" t="s">
        <v>543</v>
      </c>
      <c r="H425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28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ユニフォーム先島伊澄ICONIC</v>
      </c>
    </row>
    <row r="426" spans="1:21" x14ac:dyDescent="0.3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t="s">
        <v>108</v>
      </c>
      <c r="D426" s="1" t="s">
        <v>565</v>
      </c>
      <c r="E426" s="1" t="s">
        <v>90</v>
      </c>
      <c r="F426" s="1" t="s">
        <v>82</v>
      </c>
      <c r="G426" s="1" t="s">
        <v>543</v>
      </c>
      <c r="H426" t="s">
        <v>71</v>
      </c>
      <c r="I426">
        <v>1</v>
      </c>
      <c r="J426" t="s">
        <v>204</v>
      </c>
      <c r="K426" s="1" t="s">
        <v>225</v>
      </c>
      <c r="L426" s="1" t="s">
        <v>162</v>
      </c>
      <c r="M426">
        <v>25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ユニフォーム背黒晃彦ICONIC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1</v>
      </c>
      <c r="C427" t="s">
        <v>108</v>
      </c>
      <c r="D427" s="1" t="s">
        <v>567</v>
      </c>
      <c r="E427" s="1" t="s">
        <v>90</v>
      </c>
      <c r="F427" s="1" t="s">
        <v>80</v>
      </c>
      <c r="G427" s="1" t="s">
        <v>543</v>
      </c>
      <c r="H427" t="s">
        <v>71</v>
      </c>
      <c r="I427">
        <v>1</v>
      </c>
      <c r="J427" t="s">
        <v>204</v>
      </c>
      <c r="M427">
        <v>0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ユニフォーム赤間颯ICONIC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s="1" t="s">
        <v>108</v>
      </c>
      <c r="D428" s="1" t="s">
        <v>1080</v>
      </c>
      <c r="E428" s="1" t="s">
        <v>77</v>
      </c>
      <c r="F428" s="1" t="s">
        <v>74</v>
      </c>
      <c r="G428" s="1" t="s">
        <v>1081</v>
      </c>
      <c r="H428" s="1" t="s">
        <v>544</v>
      </c>
      <c r="I428">
        <v>1</v>
      </c>
      <c r="J428" t="s">
        <v>204</v>
      </c>
      <c r="K428" s="1" t="s">
        <v>222</v>
      </c>
      <c r="L428" s="1" t="s">
        <v>178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ユニフォーム白峰周ICONIC</v>
      </c>
    </row>
    <row r="429" spans="1:21" x14ac:dyDescent="0.35">
      <c r="A429">
        <f>VLOOKUP(Serve[[#This Row],[No用]],SetNo[[No.用]:[vlookup 用]],2,FALSE)</f>
        <v>359</v>
      </c>
      <c r="B429">
        <f>IF(ROW()=2,1,IF(A428&lt;&gt;Serve[[#This Row],[No]],1,B428+1))</f>
        <v>1</v>
      </c>
      <c r="C429" s="1" t="s">
        <v>108</v>
      </c>
      <c r="D429" s="1" t="s">
        <v>1090</v>
      </c>
      <c r="E429" s="1" t="s">
        <v>77</v>
      </c>
      <c r="F429" s="1" t="s">
        <v>82</v>
      </c>
      <c r="G429" s="1" t="s">
        <v>1081</v>
      </c>
      <c r="H429" s="1" t="s">
        <v>544</v>
      </c>
      <c r="I429">
        <v>1</v>
      </c>
      <c r="J429" t="s">
        <v>204</v>
      </c>
      <c r="K429" s="1" t="s">
        <v>184</v>
      </c>
      <c r="L429" s="1" t="s">
        <v>178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ユニフォーム和倉久彦ICONIC</v>
      </c>
    </row>
    <row r="430" spans="1:21" x14ac:dyDescent="0.35">
      <c r="A430">
        <f>VLOOKUP(Serve[[#This Row],[No用]],SetNo[[No.用]:[vlookup 用]],2,FALSE)</f>
        <v>360</v>
      </c>
      <c r="B430">
        <f>IF(ROW()=2,1,IF(A429&lt;&gt;Serve[[#This Row],[No]],1,B429+1))</f>
        <v>1</v>
      </c>
      <c r="C430" s="1" t="s">
        <v>108</v>
      </c>
      <c r="D430" s="1" t="s">
        <v>1094</v>
      </c>
      <c r="E430" s="1" t="s">
        <v>77</v>
      </c>
      <c r="F430" s="1" t="s">
        <v>78</v>
      </c>
      <c r="G430" s="1" t="s">
        <v>1081</v>
      </c>
      <c r="H430" s="1" t="s">
        <v>544</v>
      </c>
      <c r="I430">
        <v>1</v>
      </c>
      <c r="J430" t="s">
        <v>204</v>
      </c>
      <c r="K430" s="1" t="s">
        <v>184</v>
      </c>
      <c r="L430" s="1" t="s">
        <v>162</v>
      </c>
      <c r="M430">
        <v>32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ユニフォーム金沢伊織ICONIC</v>
      </c>
    </row>
    <row r="431" spans="1:21" x14ac:dyDescent="0.35">
      <c r="A431">
        <f>VLOOKUP(Serve[[#This Row],[No用]],SetNo[[No.用]:[vlookup 用]],2,FALSE)</f>
        <v>361</v>
      </c>
      <c r="B431">
        <f>IF(ROW()=2,1,IF(A430&lt;&gt;Serve[[#This Row],[No]],1,B430+1))</f>
        <v>1</v>
      </c>
      <c r="C431" s="1" t="s">
        <v>108</v>
      </c>
      <c r="D431" s="1" t="s">
        <v>1098</v>
      </c>
      <c r="E431" s="1" t="s">
        <v>77</v>
      </c>
      <c r="F431" s="1" t="s">
        <v>82</v>
      </c>
      <c r="G431" s="1" t="s">
        <v>1081</v>
      </c>
      <c r="H431" s="1" t="s">
        <v>544</v>
      </c>
      <c r="I431">
        <v>1</v>
      </c>
      <c r="J431" t="s">
        <v>204</v>
      </c>
      <c r="K431" s="1" t="s">
        <v>222</v>
      </c>
      <c r="L431" s="1" t="s">
        <v>162</v>
      </c>
      <c r="M431">
        <v>27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ユニフォーム志賀智也ICONIC</v>
      </c>
    </row>
    <row r="432" spans="1:21" x14ac:dyDescent="0.35">
      <c r="A432">
        <f>VLOOKUP(Serve[[#This Row],[No用]],SetNo[[No.用]:[vlookup 用]],2,FALSE)</f>
        <v>362</v>
      </c>
      <c r="B432">
        <f>IF(ROW()=2,1,IF(A431&lt;&gt;Serve[[#This Row],[No]],1,B431+1))</f>
        <v>1</v>
      </c>
      <c r="C432" s="1" t="s">
        <v>108</v>
      </c>
      <c r="D432" s="1" t="s">
        <v>1111</v>
      </c>
      <c r="E432" s="1" t="s">
        <v>77</v>
      </c>
      <c r="F432" s="1" t="s">
        <v>80</v>
      </c>
      <c r="G432" s="1" t="s">
        <v>1081</v>
      </c>
      <c r="H432" s="1" t="s">
        <v>544</v>
      </c>
      <c r="I432">
        <v>1</v>
      </c>
      <c r="J432" t="s">
        <v>204</v>
      </c>
      <c r="M432">
        <v>0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ユニフォーム輪島友和ICONIC</v>
      </c>
    </row>
    <row r="433" spans="1:21" x14ac:dyDescent="0.35">
      <c r="A433">
        <f>VLOOKUP(Serve[[#This Row],[No用]],SetNo[[No.用]:[vlookup 用]],2,FALSE)</f>
        <v>363</v>
      </c>
      <c r="B433">
        <f>IF(ROW()=2,1,IF(A432&lt;&gt;Serve[[#This Row],[No]],1,B432+1))</f>
        <v>1</v>
      </c>
      <c r="C433" s="1" t="s">
        <v>108</v>
      </c>
      <c r="D433" s="1" t="s">
        <v>1128</v>
      </c>
      <c r="E433" s="1" t="s">
        <v>77</v>
      </c>
      <c r="F433" s="1" t="s">
        <v>78</v>
      </c>
      <c r="G433" s="1" t="s">
        <v>1081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ユニフォーム深谷謙朗ICONIC</v>
      </c>
    </row>
    <row r="434" spans="1:21" x14ac:dyDescent="0.35">
      <c r="A434">
        <f>VLOOKUP(Serve[[#This Row],[No用]],SetNo[[No.用]:[vlookup 用]],2,FALSE)</f>
        <v>363</v>
      </c>
      <c r="B434">
        <f>IF(ROW()=2,1,IF(A433&lt;&gt;Serve[[#This Row],[No]],1,B433+1))</f>
        <v>2</v>
      </c>
      <c r="C434" s="1" t="s">
        <v>108</v>
      </c>
      <c r="D434" s="1" t="s">
        <v>1128</v>
      </c>
      <c r="E434" s="1" t="s">
        <v>77</v>
      </c>
      <c r="F434" s="1" t="s">
        <v>78</v>
      </c>
      <c r="G434" s="1" t="s">
        <v>1081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224</v>
      </c>
      <c r="M434">
        <v>43</v>
      </c>
      <c r="N434">
        <v>0</v>
      </c>
      <c r="O434">
        <v>53</v>
      </c>
      <c r="P434">
        <v>0</v>
      </c>
      <c r="T434" s="1" t="s">
        <v>1130</v>
      </c>
      <c r="U434" t="str">
        <f>Serve[[#This Row],[服装]]&amp;Serve[[#This Row],[名前]]&amp;Serve[[#This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41"/>
  <sheetViews>
    <sheetView topLeftCell="A1844" zoomScaleNormal="100" workbookViewId="0">
      <selection activeCell="A1861" sqref="A1857:XFD1861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1079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1079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1118</v>
      </c>
      <c r="R48" s="1" t="s">
        <v>1117</v>
      </c>
      <c r="S48" s="1" t="s">
        <v>1119</v>
      </c>
      <c r="T48" s="1" t="s">
        <v>1120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942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955</v>
      </c>
      <c r="S92" s="1" t="s">
        <v>919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942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942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942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t="s">
        <v>205</v>
      </c>
      <c r="D96" t="s">
        <v>209</v>
      </c>
      <c r="E96" t="s">
        <v>28</v>
      </c>
      <c r="F96" t="s">
        <v>26</v>
      </c>
      <c r="G96" t="s">
        <v>153</v>
      </c>
      <c r="H96" t="s">
        <v>71</v>
      </c>
      <c r="I96">
        <v>1</v>
      </c>
      <c r="J96" t="s">
        <v>228</v>
      </c>
      <c r="K96" t="s">
        <v>119</v>
      </c>
      <c r="L96" t="s">
        <v>162</v>
      </c>
      <c r="M96">
        <v>24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ユニフォーム月島蛍ICONIC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t="s">
        <v>205</v>
      </c>
      <c r="D97" t="s">
        <v>209</v>
      </c>
      <c r="E97" t="s">
        <v>28</v>
      </c>
      <c r="F97" t="s">
        <v>26</v>
      </c>
      <c r="G97" t="s">
        <v>153</v>
      </c>
      <c r="H97" t="s">
        <v>71</v>
      </c>
      <c r="I97">
        <v>1</v>
      </c>
      <c r="J97" t="s">
        <v>228</v>
      </c>
      <c r="K97" t="s">
        <v>163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ユニフォーム月島蛍ICONIC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t="s">
        <v>205</v>
      </c>
      <c r="D98" t="s">
        <v>209</v>
      </c>
      <c r="E98" t="s">
        <v>28</v>
      </c>
      <c r="F98" t="s">
        <v>26</v>
      </c>
      <c r="G98" t="s">
        <v>153</v>
      </c>
      <c r="H98" t="s">
        <v>71</v>
      </c>
      <c r="I98">
        <v>1</v>
      </c>
      <c r="J98" t="s">
        <v>228</v>
      </c>
      <c r="K98" t="s">
        <v>120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ユニフォーム月島蛍ICONIC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t="s">
        <v>205</v>
      </c>
      <c r="D99" t="s">
        <v>209</v>
      </c>
      <c r="E99" t="s">
        <v>28</v>
      </c>
      <c r="F99" t="s">
        <v>26</v>
      </c>
      <c r="G99" t="s">
        <v>153</v>
      </c>
      <c r="H99" t="s">
        <v>71</v>
      </c>
      <c r="I99">
        <v>1</v>
      </c>
      <c r="J99" t="s">
        <v>228</v>
      </c>
      <c r="K99" t="s">
        <v>164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ユニフォーム月島蛍ICONIC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t="s">
        <v>205</v>
      </c>
      <c r="D100" t="s">
        <v>209</v>
      </c>
      <c r="E100" t="s">
        <v>28</v>
      </c>
      <c r="F100" t="s">
        <v>26</v>
      </c>
      <c r="G100" t="s">
        <v>153</v>
      </c>
      <c r="H100" t="s">
        <v>71</v>
      </c>
      <c r="I100">
        <v>1</v>
      </c>
      <c r="J100" t="s">
        <v>228</v>
      </c>
      <c r="K100" t="s">
        <v>165</v>
      </c>
      <c r="L100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ユニフォーム月島蛍ICONIC</v>
      </c>
    </row>
    <row r="101" spans="1:21" x14ac:dyDescent="0.3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210</v>
      </c>
      <c r="D101" t="s">
        <v>209</v>
      </c>
      <c r="E101" t="s">
        <v>23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水着月島蛍ICONIC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210</v>
      </c>
      <c r="D102" t="s">
        <v>209</v>
      </c>
      <c r="E102" t="s">
        <v>23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水着月島蛍ICONIC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210</v>
      </c>
      <c r="D103" t="s">
        <v>209</v>
      </c>
      <c r="E103" t="s">
        <v>23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水着月島蛍ICONIC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210</v>
      </c>
      <c r="D104" t="s">
        <v>209</v>
      </c>
      <c r="E104" t="s">
        <v>23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水着月島蛍ICONIC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210</v>
      </c>
      <c r="D105" t="s">
        <v>209</v>
      </c>
      <c r="E105" t="s">
        <v>23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水着月島蛍ICONIC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職業体験月島蛍ICONIC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職業体験月島蛍ICONIC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職業体験月島蛍ICONIC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職業体験月島蛍ICONIC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職業体験月島蛍ICONIC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608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1周年月島蛍ICONIC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608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1周年月島蛍ICONIC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608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1周年月島蛍ICONIC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608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1周年月島蛍ICONIC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608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1周年月島蛍ICONIC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708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花火月島蛍ICONIC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708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花火月島蛍ICONIC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708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花火月島蛍ICONIC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708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花火月島蛍ICONIC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708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花火月島蛍ICONIC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782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ジャージ月島蛍ICONIC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782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ジャージ月島蛍ICONIC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782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ジャージ月島蛍ICONIC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782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ジャージ月島蛍ICONIC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782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ジャージ月島蛍ICONIC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889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s="1" t="s">
        <v>119</v>
      </c>
      <c r="L126" s="1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2周年月島蛍ICONIC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889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s="1" t="s">
        <v>163</v>
      </c>
      <c r="L127" s="1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2周年月島蛍ICONIC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889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s="1" t="s">
        <v>120</v>
      </c>
      <c r="L128" s="1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2周年月島蛍ICONIC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889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s="1" t="s">
        <v>164</v>
      </c>
      <c r="L129" s="1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2周年月島蛍ICONIC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889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s="1" t="s">
        <v>165</v>
      </c>
      <c r="L130" s="1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2周年月島蛍ICONIC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980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アート2月島蛍ICONIC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980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アート2月島蛍ICONIC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980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アート2月島蛍ICONIC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980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アート2月島蛍ICONIC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980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アート2月島蛍ICONIC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1061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25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焼き芋月島蛍ICONIC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1061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24</v>
      </c>
      <c r="N137">
        <v>0</v>
      </c>
      <c r="O137">
        <v>0</v>
      </c>
      <c r="P137">
        <v>0</v>
      </c>
      <c r="R137" s="1" t="s">
        <v>955</v>
      </c>
      <c r="S137" s="1" t="s">
        <v>919</v>
      </c>
      <c r="T137" s="1"/>
      <c r="U137" t="str">
        <f>Receive[[#This Row],[服装]]&amp;Receive[[#This Row],[名前]]&amp;Receive[[#This Row],[レアリティ]]</f>
        <v>焼き芋月島蛍ICONIC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1061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焼き芋月島蛍ICONIC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1061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焼き芋月島蛍ICONIC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1061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焼き芋月島蛍ICONIC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t="s">
        <v>205</v>
      </c>
      <c r="D141" t="s">
        <v>211</v>
      </c>
      <c r="E141" t="s">
        <v>24</v>
      </c>
      <c r="F141" t="s">
        <v>26</v>
      </c>
      <c r="G141" t="s">
        <v>153</v>
      </c>
      <c r="H141" t="s">
        <v>71</v>
      </c>
      <c r="I141">
        <v>1</v>
      </c>
      <c r="J141" t="s">
        <v>228</v>
      </c>
      <c r="K141" t="s">
        <v>119</v>
      </c>
      <c r="L141" t="s">
        <v>162</v>
      </c>
      <c r="M141">
        <v>22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ユニフォーム山口忠ICONIC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t="s">
        <v>205</v>
      </c>
      <c r="D142" t="s">
        <v>211</v>
      </c>
      <c r="E142" t="s">
        <v>24</v>
      </c>
      <c r="F142" t="s">
        <v>26</v>
      </c>
      <c r="G142" t="s">
        <v>153</v>
      </c>
      <c r="H142" t="s">
        <v>71</v>
      </c>
      <c r="I142">
        <v>1</v>
      </c>
      <c r="J142" t="s">
        <v>228</v>
      </c>
      <c r="K142" t="s">
        <v>163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ユニフォーム山口忠ICONIC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t="s">
        <v>205</v>
      </c>
      <c r="D143" t="s">
        <v>211</v>
      </c>
      <c r="E143" t="s">
        <v>24</v>
      </c>
      <c r="F143" t="s">
        <v>26</v>
      </c>
      <c r="G143" t="s">
        <v>153</v>
      </c>
      <c r="H143" t="s">
        <v>71</v>
      </c>
      <c r="I143">
        <v>1</v>
      </c>
      <c r="J143" t="s">
        <v>228</v>
      </c>
      <c r="K143" t="s">
        <v>120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ユニフォーム山口忠ICONIC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t="s">
        <v>205</v>
      </c>
      <c r="D144" t="s">
        <v>211</v>
      </c>
      <c r="E144" t="s">
        <v>24</v>
      </c>
      <c r="F144" t="s">
        <v>26</v>
      </c>
      <c r="G144" t="s">
        <v>153</v>
      </c>
      <c r="H144" t="s">
        <v>71</v>
      </c>
      <c r="I144">
        <v>1</v>
      </c>
      <c r="J144" t="s">
        <v>228</v>
      </c>
      <c r="K144" t="s">
        <v>164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ユニフォーム山口忠ICONIC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t="s">
        <v>205</v>
      </c>
      <c r="D145" t="s">
        <v>211</v>
      </c>
      <c r="E145" t="s">
        <v>24</v>
      </c>
      <c r="F145" t="s">
        <v>26</v>
      </c>
      <c r="G145" t="s">
        <v>153</v>
      </c>
      <c r="H145" t="s">
        <v>71</v>
      </c>
      <c r="I145">
        <v>1</v>
      </c>
      <c r="J145" t="s">
        <v>228</v>
      </c>
      <c r="K145" t="s">
        <v>165</v>
      </c>
      <c r="L145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ユニフォーム山口忠ICONIC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210</v>
      </c>
      <c r="D146" t="s">
        <v>211</v>
      </c>
      <c r="E146" t="s">
        <v>28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178</v>
      </c>
      <c r="M146">
        <v>28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水着山口忠ICONIC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210</v>
      </c>
      <c r="D147" t="s">
        <v>211</v>
      </c>
      <c r="E147" t="s">
        <v>28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水着山口忠ICONIC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210</v>
      </c>
      <c r="D148" t="s">
        <v>211</v>
      </c>
      <c r="E148" t="s">
        <v>28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230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水着山口忠ICONIC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210</v>
      </c>
      <c r="D149" t="s">
        <v>211</v>
      </c>
      <c r="E149" t="s">
        <v>28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120</v>
      </c>
      <c r="L149" t="s">
        <v>178</v>
      </c>
      <c r="M149">
        <v>28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水着山口忠ICONIC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210</v>
      </c>
      <c r="D150" t="s">
        <v>211</v>
      </c>
      <c r="E150" t="s">
        <v>28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164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水着山口忠ICONIC</v>
      </c>
    </row>
    <row r="151" spans="1:21" x14ac:dyDescent="0.35">
      <c r="A151">
        <f>VLOOKUP(Receive[[#This Row],[No用]],SetNo[[No.用]:[vlookup 用]],2,FALSE)</f>
        <v>28</v>
      </c>
      <c r="B151">
        <f>IF(ROW()=2,1,IF(A150&lt;&gt;Receive[[#This Row],[No]],1,B150+1))</f>
        <v>6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165</v>
      </c>
      <c r="L15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228</v>
      </c>
      <c r="K152" s="1" t="s">
        <v>119</v>
      </c>
      <c r="L152" s="1" t="s">
        <v>173</v>
      </c>
      <c r="M152">
        <v>31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雪遊び山口忠ICONIC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雪遊び山口忠ICONIC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228</v>
      </c>
      <c r="K154" s="1" t="s">
        <v>230</v>
      </c>
      <c r="L154" s="1" t="s">
        <v>162</v>
      </c>
      <c r="M154">
        <v>23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雪遊び山口忠ICONIC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228</v>
      </c>
      <c r="K155" s="1" t="s">
        <v>120</v>
      </c>
      <c r="L155" s="1" t="s">
        <v>173</v>
      </c>
      <c r="M155">
        <v>31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雪遊び山口忠ICONIC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228</v>
      </c>
      <c r="K156" s="1" t="s">
        <v>183</v>
      </c>
      <c r="L156" s="1" t="s">
        <v>224</v>
      </c>
      <c r="M156">
        <v>35</v>
      </c>
      <c r="N156">
        <v>0</v>
      </c>
      <c r="O156">
        <v>45</v>
      </c>
      <c r="P156">
        <v>0</v>
      </c>
      <c r="U156" t="str">
        <f>Receive[[#This Row],[服装]]&amp;Receive[[#This Row],[名前]]&amp;Receive[[#This Row],[レアリティ]]</f>
        <v>雪遊び山口忠ICONIC</v>
      </c>
    </row>
    <row r="157" spans="1:21" x14ac:dyDescent="0.35">
      <c r="A157">
        <f>VLOOKUP(Receive[[#This Row],[No用]],SetNo[[No.用]:[vlookup 用]],2,FALSE)</f>
        <v>29</v>
      </c>
      <c r="B157">
        <f>IF(ROW()=2,1,IF(A156&lt;&gt;Receive[[#This Row],[No]],1,B156+1))</f>
        <v>6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164</v>
      </c>
      <c r="L157" s="1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29</v>
      </c>
      <c r="B158">
        <f>IF(ROW()=2,1,IF(A157&lt;&gt;Receive[[#This Row],[No]],1,B157+1))</f>
        <v>7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165</v>
      </c>
      <c r="L158" s="1" t="s">
        <v>162</v>
      </c>
      <c r="M158">
        <v>29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1</v>
      </c>
      <c r="C159" s="1" t="s">
        <v>735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119</v>
      </c>
      <c r="L159" s="1" t="s">
        <v>173</v>
      </c>
      <c r="M159">
        <v>32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スパイ山口忠ICONIC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2</v>
      </c>
      <c r="C160" s="1" t="s">
        <v>735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163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スパイ山口忠ICONIC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3</v>
      </c>
      <c r="C161" s="1" t="s">
        <v>735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230</v>
      </c>
      <c r="L161" s="1" t="s">
        <v>162</v>
      </c>
      <c r="M161">
        <v>23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スパイ山口忠ICONIC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4</v>
      </c>
      <c r="C162" s="1" t="s">
        <v>735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173</v>
      </c>
      <c r="M162">
        <v>32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スパイ山口忠ICONIC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5</v>
      </c>
      <c r="C163" s="1" t="s">
        <v>735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183</v>
      </c>
      <c r="L163" s="1" t="s">
        <v>224</v>
      </c>
      <c r="M163">
        <v>35</v>
      </c>
      <c r="N163">
        <v>0</v>
      </c>
      <c r="O163">
        <v>45</v>
      </c>
      <c r="P163">
        <v>0</v>
      </c>
      <c r="U163" t="str">
        <f>Receive[[#This Row],[服装]]&amp;Receive[[#This Row],[名前]]&amp;Receive[[#This Row],[レアリティ]]</f>
        <v>スパイ山口忠ICONIC</v>
      </c>
    </row>
    <row r="164" spans="1:21" x14ac:dyDescent="0.35">
      <c r="A164">
        <f>VLOOKUP(Receive[[#This Row],[No用]],SetNo[[No.用]:[vlookup 用]],2,FALSE)</f>
        <v>30</v>
      </c>
      <c r="B164">
        <f>IF(ROW()=2,1,IF(A163&lt;&gt;Receive[[#This Row],[No]],1,B163+1))</f>
        <v>6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164</v>
      </c>
      <c r="L164" s="1" t="s">
        <v>162</v>
      </c>
      <c r="M164">
        <v>22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30</v>
      </c>
      <c r="B165">
        <f>IF(ROW()=2,1,IF(A164&lt;&gt;Receive[[#This Row],[No]],1,B164+1))</f>
        <v>7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165</v>
      </c>
      <c r="L165" s="1" t="s">
        <v>162</v>
      </c>
      <c r="M165">
        <v>29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1</v>
      </c>
      <c r="C166" s="1" t="s">
        <v>782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119</v>
      </c>
      <c r="L166" s="1" t="s">
        <v>178</v>
      </c>
      <c r="M166">
        <v>29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ジャージ山口忠ICONIC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2</v>
      </c>
      <c r="C167" s="1" t="s">
        <v>782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163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ジャージ山口忠ICONIC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3</v>
      </c>
      <c r="C168" s="1" t="s">
        <v>782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120</v>
      </c>
      <c r="L168" s="1" t="s">
        <v>162</v>
      </c>
      <c r="M168">
        <v>26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ジャージ山口忠ICONIC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4</v>
      </c>
      <c r="C169" s="1" t="s">
        <v>782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183</v>
      </c>
      <c r="L169" s="1" t="s">
        <v>224</v>
      </c>
      <c r="M169">
        <v>35</v>
      </c>
      <c r="N169">
        <v>0</v>
      </c>
      <c r="O169">
        <v>45</v>
      </c>
      <c r="P169">
        <v>0</v>
      </c>
      <c r="U169" t="str">
        <f>Receive[[#This Row],[服装]]&amp;Receive[[#This Row],[名前]]&amp;Receive[[#This Row],[レアリティ]]</f>
        <v>ジャージ山口忠ICONIC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5</v>
      </c>
      <c r="C170" s="1" t="s">
        <v>782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164</v>
      </c>
      <c r="L170" s="1" t="s">
        <v>162</v>
      </c>
      <c r="M170">
        <v>22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ジャージ山口忠ICONIC</v>
      </c>
    </row>
    <row r="171" spans="1:21" x14ac:dyDescent="0.35">
      <c r="A171">
        <f>VLOOKUP(Receive[[#This Row],[No用]],SetNo[[No.用]:[vlookup 用]],2,FALSE)</f>
        <v>31</v>
      </c>
      <c r="B171">
        <f>IF(ROW()=2,1,IF(A170&lt;&gt;Receive[[#This Row],[No]],1,B170+1))</f>
        <v>6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165</v>
      </c>
      <c r="L171" s="1" t="s">
        <v>162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1</v>
      </c>
      <c r="C172" s="1" t="s">
        <v>1061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119</v>
      </c>
      <c r="L172" s="1" t="s">
        <v>173</v>
      </c>
      <c r="M172">
        <v>33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焼き芋山口忠ICONIC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2</v>
      </c>
      <c r="C173" s="1" t="s">
        <v>1061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163</v>
      </c>
      <c r="L173" s="1" t="s">
        <v>178</v>
      </c>
      <c r="M173">
        <v>29</v>
      </c>
      <c r="N173">
        <v>0</v>
      </c>
      <c r="O173">
        <v>0</v>
      </c>
      <c r="P173">
        <v>0</v>
      </c>
      <c r="R173" s="1" t="s">
        <v>955</v>
      </c>
      <c r="S173" s="1" t="s">
        <v>908</v>
      </c>
      <c r="T173" s="1"/>
      <c r="U173" t="str">
        <f>Receive[[#This Row],[服装]]&amp;Receive[[#This Row],[名前]]&amp;Receive[[#This Row],[レアリティ]]</f>
        <v>焼き芋山口忠ICONIC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3</v>
      </c>
      <c r="C174" s="1" t="s">
        <v>1061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230</v>
      </c>
      <c r="L174" s="1" t="s">
        <v>178</v>
      </c>
      <c r="M174">
        <v>27</v>
      </c>
      <c r="N174">
        <v>0</v>
      </c>
      <c r="O174">
        <v>0</v>
      </c>
      <c r="P174">
        <v>0</v>
      </c>
      <c r="R174" s="1" t="s">
        <v>955</v>
      </c>
      <c r="S174" s="1" t="s">
        <v>909</v>
      </c>
      <c r="T174" s="1"/>
      <c r="U174" t="str">
        <f>Receive[[#This Row],[服装]]&amp;Receive[[#This Row],[名前]]&amp;Receive[[#This Row],[レアリティ]]</f>
        <v>焼き芋山口忠ICONIC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4</v>
      </c>
      <c r="C175" s="1" t="s">
        <v>1061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120</v>
      </c>
      <c r="L175" s="1" t="s">
        <v>173</v>
      </c>
      <c r="M175">
        <v>33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焼き芋山口忠ICONIC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5</v>
      </c>
      <c r="C176" s="1" t="s">
        <v>1061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183</v>
      </c>
      <c r="L176" s="1" t="s">
        <v>224</v>
      </c>
      <c r="M176">
        <v>36</v>
      </c>
      <c r="N176">
        <v>0</v>
      </c>
      <c r="O176">
        <v>46</v>
      </c>
      <c r="P176">
        <v>0</v>
      </c>
      <c r="U176" t="str">
        <f>Receive[[#This Row],[服装]]&amp;Receive[[#This Row],[名前]]&amp;Receive[[#This Row],[レアリティ]]</f>
        <v>焼き芋山口忠ICONIC</v>
      </c>
    </row>
    <row r="177" spans="1:21" x14ac:dyDescent="0.35">
      <c r="A177">
        <f>VLOOKUP(Receive[[#This Row],[No用]],SetNo[[No.用]:[vlookup 用]],2,FALSE)</f>
        <v>32</v>
      </c>
      <c r="B177">
        <f>IF(ROW()=2,1,IF(A176&lt;&gt;Receive[[#This Row],[No]],1,B176+1))</f>
        <v>6</v>
      </c>
      <c r="C177" s="1" t="s">
        <v>1061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164</v>
      </c>
      <c r="L177" s="1" t="s">
        <v>224</v>
      </c>
      <c r="M177">
        <v>36</v>
      </c>
      <c r="N177">
        <v>0</v>
      </c>
      <c r="O177">
        <v>46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32</v>
      </c>
      <c r="B178">
        <f>IF(ROW()=2,1,IF(A177&lt;&gt;Receive[[#This Row],[No]],1,B177+1))</f>
        <v>7</v>
      </c>
      <c r="C178" s="1" t="s">
        <v>1061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164</v>
      </c>
      <c r="L178" s="1" t="s">
        <v>162</v>
      </c>
      <c r="M178">
        <v>23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32</v>
      </c>
      <c r="B179">
        <f>IF(ROW()=2,1,IF(A178&lt;&gt;Receive[[#This Row],[No]],1,B178+1))</f>
        <v>8</v>
      </c>
      <c r="C179" s="1" t="s">
        <v>1061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165</v>
      </c>
      <c r="L179" s="1" t="s">
        <v>162</v>
      </c>
      <c r="M179">
        <v>30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1</v>
      </c>
      <c r="C180" t="s">
        <v>205</v>
      </c>
      <c r="D180" t="s">
        <v>212</v>
      </c>
      <c r="E180" t="s">
        <v>28</v>
      </c>
      <c r="F180" t="s">
        <v>21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173</v>
      </c>
      <c r="M180">
        <v>31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ユニフォーム西谷夕ICONIC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2</v>
      </c>
      <c r="C181" t="s">
        <v>205</v>
      </c>
      <c r="D181" t="s">
        <v>212</v>
      </c>
      <c r="E181" t="s">
        <v>28</v>
      </c>
      <c r="F181" t="s">
        <v>21</v>
      </c>
      <c r="G181" t="s">
        <v>153</v>
      </c>
      <c r="H181" t="s">
        <v>71</v>
      </c>
      <c r="I181">
        <v>1</v>
      </c>
      <c r="J181" t="s">
        <v>228</v>
      </c>
      <c r="K181" t="s">
        <v>194</v>
      </c>
      <c r="L181" t="s">
        <v>173</v>
      </c>
      <c r="M181">
        <v>36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ユニフォーム西谷夕ICONIC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3</v>
      </c>
      <c r="C182" t="s">
        <v>205</v>
      </c>
      <c r="D182" t="s">
        <v>212</v>
      </c>
      <c r="E182" t="s">
        <v>28</v>
      </c>
      <c r="F182" t="s">
        <v>21</v>
      </c>
      <c r="G182" t="s">
        <v>153</v>
      </c>
      <c r="H182" t="s">
        <v>71</v>
      </c>
      <c r="I182">
        <v>1</v>
      </c>
      <c r="J182" t="s">
        <v>228</v>
      </c>
      <c r="K182" t="s">
        <v>163</v>
      </c>
      <c r="L182" t="s">
        <v>162</v>
      </c>
      <c r="M182">
        <v>31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ユニフォーム西谷夕ICONIC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4</v>
      </c>
      <c r="C183" t="s">
        <v>205</v>
      </c>
      <c r="D183" t="s">
        <v>212</v>
      </c>
      <c r="E183" t="s">
        <v>28</v>
      </c>
      <c r="F183" t="s">
        <v>21</v>
      </c>
      <c r="G183" t="s">
        <v>153</v>
      </c>
      <c r="H183" t="s">
        <v>71</v>
      </c>
      <c r="I183">
        <v>1</v>
      </c>
      <c r="J183" t="s">
        <v>228</v>
      </c>
      <c r="K183" t="s">
        <v>230</v>
      </c>
      <c r="L183" t="s">
        <v>224</v>
      </c>
      <c r="M183">
        <v>31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ユニフォーム西谷夕ICONIC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5</v>
      </c>
      <c r="C184" t="s">
        <v>205</v>
      </c>
      <c r="D184" t="s">
        <v>212</v>
      </c>
      <c r="E184" t="s">
        <v>28</v>
      </c>
      <c r="F184" t="s">
        <v>21</v>
      </c>
      <c r="G184" t="s">
        <v>153</v>
      </c>
      <c r="H184" t="s">
        <v>71</v>
      </c>
      <c r="I184">
        <v>1</v>
      </c>
      <c r="J184" t="s">
        <v>228</v>
      </c>
      <c r="K184" t="s">
        <v>120</v>
      </c>
      <c r="L184" t="s">
        <v>173</v>
      </c>
      <c r="M184">
        <v>31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ユニフォーム西谷夕ICONIC</v>
      </c>
    </row>
    <row r="185" spans="1:21" x14ac:dyDescent="0.35">
      <c r="A185">
        <f>VLOOKUP(Receive[[#This Row],[No用]],SetNo[[No.用]:[vlookup 用]],2,FALSE)</f>
        <v>33</v>
      </c>
      <c r="B185">
        <f>IF(ROW()=2,1,IF(A184&lt;&gt;Receive[[#This Row],[No]],1,B184+1))</f>
        <v>6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183</v>
      </c>
      <c r="L185" t="s">
        <v>224</v>
      </c>
      <c r="M185">
        <v>42</v>
      </c>
      <c r="N185">
        <v>5</v>
      </c>
      <c r="O185">
        <v>50</v>
      </c>
      <c r="P185">
        <v>7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33</v>
      </c>
      <c r="B186">
        <f>IF(ROW()=2,1,IF(A185&lt;&gt;Receive[[#This Row],[No]],1,B185+1))</f>
        <v>7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164</v>
      </c>
      <c r="L186" t="s">
        <v>162</v>
      </c>
      <c r="M186">
        <v>39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33</v>
      </c>
      <c r="B187">
        <f>IF(ROW()=2,1,IF(A186&lt;&gt;Receive[[#This Row],[No]],1,B186+1))</f>
        <v>8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165</v>
      </c>
      <c r="L187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1</v>
      </c>
      <c r="C188" t="s">
        <v>207</v>
      </c>
      <c r="D188" t="s">
        <v>212</v>
      </c>
      <c r="E188" t="s">
        <v>23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119</v>
      </c>
      <c r="L188" t="s">
        <v>173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制服西谷夕ICONIC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2</v>
      </c>
      <c r="C189" t="s">
        <v>207</v>
      </c>
      <c r="D189" t="s">
        <v>212</v>
      </c>
      <c r="E189" t="s">
        <v>23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194</v>
      </c>
      <c r="L189" t="s">
        <v>173</v>
      </c>
      <c r="M189">
        <v>36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制服西谷夕ICONIC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3</v>
      </c>
      <c r="C190" t="s">
        <v>207</v>
      </c>
      <c r="D190" t="s">
        <v>212</v>
      </c>
      <c r="E190" t="s">
        <v>23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163</v>
      </c>
      <c r="L190" t="s">
        <v>162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制服西谷夕ICONIC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4</v>
      </c>
      <c r="C191" t="s">
        <v>207</v>
      </c>
      <c r="D191" t="s">
        <v>212</v>
      </c>
      <c r="E191" t="s">
        <v>23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230</v>
      </c>
      <c r="L191" t="s">
        <v>162</v>
      </c>
      <c r="M191">
        <v>28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制服西谷夕ICONIC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5</v>
      </c>
      <c r="C192" t="s">
        <v>207</v>
      </c>
      <c r="D192" t="s">
        <v>212</v>
      </c>
      <c r="E192" t="s">
        <v>23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120</v>
      </c>
      <c r="L192" t="s">
        <v>173</v>
      </c>
      <c r="M192">
        <v>31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制服西谷夕ICONIC</v>
      </c>
    </row>
    <row r="193" spans="1:21" x14ac:dyDescent="0.35">
      <c r="A193">
        <f>VLOOKUP(Receive[[#This Row],[No用]],SetNo[[No.用]:[vlookup 用]],2,FALSE)</f>
        <v>34</v>
      </c>
      <c r="B193">
        <f>IF(ROW()=2,1,IF(A192&lt;&gt;Receive[[#This Row],[No]],1,B192+1))</f>
        <v>6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183</v>
      </c>
      <c r="L193" t="s">
        <v>224</v>
      </c>
      <c r="M193">
        <v>42</v>
      </c>
      <c r="N193">
        <v>5</v>
      </c>
      <c r="O193">
        <v>50</v>
      </c>
      <c r="P193">
        <v>7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34</v>
      </c>
      <c r="B194">
        <f>IF(ROW()=2,1,IF(A193&lt;&gt;Receive[[#This Row],[No]],1,B193+1))</f>
        <v>7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164</v>
      </c>
      <c r="L194" t="s">
        <v>224</v>
      </c>
      <c r="M194">
        <v>39</v>
      </c>
      <c r="N194">
        <v>0</v>
      </c>
      <c r="O194">
        <v>49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34</v>
      </c>
      <c r="B195">
        <f>IF(ROW()=2,1,IF(A194&lt;&gt;Receive[[#This Row],[No]],1,B194+1))</f>
        <v>8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164</v>
      </c>
      <c r="L195" t="s">
        <v>162</v>
      </c>
      <c r="M195">
        <v>39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34</v>
      </c>
      <c r="B196">
        <f>IF(ROW()=2,1,IF(A195&lt;&gt;Receive[[#This Row],[No]],1,B195+1))</f>
        <v>9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165</v>
      </c>
      <c r="L196" t="s">
        <v>162</v>
      </c>
      <c r="M196">
        <v>29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1</v>
      </c>
      <c r="C197" s="1" t="s">
        <v>587</v>
      </c>
      <c r="D197" t="s">
        <v>141</v>
      </c>
      <c r="E197" t="s">
        <v>73</v>
      </c>
      <c r="F197" t="s">
        <v>80</v>
      </c>
      <c r="G197" t="s">
        <v>136</v>
      </c>
      <c r="H197" t="s">
        <v>71</v>
      </c>
      <c r="I197">
        <v>1</v>
      </c>
      <c r="J197" t="s">
        <v>228</v>
      </c>
      <c r="K197" s="1" t="s">
        <v>119</v>
      </c>
      <c r="L197" s="1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Xmas西谷夕ICONIC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2</v>
      </c>
      <c r="C198" s="1" t="s">
        <v>587</v>
      </c>
      <c r="D198" t="s">
        <v>141</v>
      </c>
      <c r="E198" t="s">
        <v>73</v>
      </c>
      <c r="F198" t="s">
        <v>80</v>
      </c>
      <c r="G198" t="s">
        <v>136</v>
      </c>
      <c r="H198" t="s">
        <v>71</v>
      </c>
      <c r="I198">
        <v>1</v>
      </c>
      <c r="J198" t="s">
        <v>228</v>
      </c>
      <c r="K198" s="1" t="s">
        <v>194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Xmas西谷夕ICONIC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3</v>
      </c>
      <c r="C199" s="1" t="s">
        <v>587</v>
      </c>
      <c r="D199" t="s">
        <v>141</v>
      </c>
      <c r="E199" t="s">
        <v>73</v>
      </c>
      <c r="F199" t="s">
        <v>80</v>
      </c>
      <c r="G199" t="s">
        <v>136</v>
      </c>
      <c r="H199" t="s">
        <v>71</v>
      </c>
      <c r="I199">
        <v>1</v>
      </c>
      <c r="J199" t="s">
        <v>228</v>
      </c>
      <c r="K199" s="1" t="s">
        <v>163</v>
      </c>
      <c r="L199" s="1" t="s">
        <v>178</v>
      </c>
      <c r="M199">
        <v>34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Xmas西谷夕ICONIC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4</v>
      </c>
      <c r="C200" s="1" t="s">
        <v>587</v>
      </c>
      <c r="D200" t="s">
        <v>141</v>
      </c>
      <c r="E200" t="s">
        <v>73</v>
      </c>
      <c r="F200" t="s">
        <v>80</v>
      </c>
      <c r="G200" t="s">
        <v>136</v>
      </c>
      <c r="H200" t="s">
        <v>71</v>
      </c>
      <c r="I200">
        <v>1</v>
      </c>
      <c r="J200" t="s">
        <v>228</v>
      </c>
      <c r="K200" s="1" t="s">
        <v>230</v>
      </c>
      <c r="L200" s="1" t="s">
        <v>162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Xmas西谷夕ICONIC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5</v>
      </c>
      <c r="C201" s="1" t="s">
        <v>587</v>
      </c>
      <c r="D201" t="s">
        <v>141</v>
      </c>
      <c r="E201" t="s">
        <v>73</v>
      </c>
      <c r="F201" t="s">
        <v>80</v>
      </c>
      <c r="G201" t="s">
        <v>136</v>
      </c>
      <c r="H201" t="s">
        <v>71</v>
      </c>
      <c r="I201">
        <v>1</v>
      </c>
      <c r="J201" t="s">
        <v>228</v>
      </c>
      <c r="K201" s="1" t="s">
        <v>120</v>
      </c>
      <c r="L201" s="1" t="s">
        <v>173</v>
      </c>
      <c r="M201">
        <v>31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Xmas西谷夕ICONIC</v>
      </c>
    </row>
    <row r="202" spans="1:21" x14ac:dyDescent="0.35">
      <c r="A202">
        <f>VLOOKUP(Receive[[#This Row],[No用]],SetNo[[No.用]:[vlookup 用]],2,FALSE)</f>
        <v>35</v>
      </c>
      <c r="B202">
        <f>IF(ROW()=2,1,IF(A201&lt;&gt;Receive[[#This Row],[No]],1,B201+1))</f>
        <v>6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194</v>
      </c>
      <c r="L202" s="1" t="s">
        <v>224</v>
      </c>
      <c r="M202">
        <v>42</v>
      </c>
      <c r="N202">
        <v>5</v>
      </c>
      <c r="O202">
        <v>50</v>
      </c>
      <c r="P202">
        <v>7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35</v>
      </c>
      <c r="B203">
        <f>IF(ROW()=2,1,IF(A202&lt;&gt;Receive[[#This Row],[No]],1,B202+1))</f>
        <v>7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164</v>
      </c>
      <c r="L203" s="1" t="s">
        <v>162</v>
      </c>
      <c r="M203">
        <v>39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35</v>
      </c>
      <c r="B204">
        <f>IF(ROW()=2,1,IF(A203&lt;&gt;Receive[[#This Row],[No]],1,B203+1))</f>
        <v>8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165</v>
      </c>
      <c r="L204" s="1" t="s">
        <v>162</v>
      </c>
      <c r="M204">
        <v>29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1</v>
      </c>
      <c r="C205" s="1" t="s">
        <v>673</v>
      </c>
      <c r="D205" s="1" t="s">
        <v>141</v>
      </c>
      <c r="E205" s="1" t="s">
        <v>90</v>
      </c>
      <c r="F205" s="1" t="s">
        <v>80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119</v>
      </c>
      <c r="L205" s="1" t="s">
        <v>173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バーガー西谷夕ICONIC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2</v>
      </c>
      <c r="C206" s="1" t="s">
        <v>673</v>
      </c>
      <c r="D206" s="1" t="s">
        <v>141</v>
      </c>
      <c r="E206" s="1" t="s">
        <v>90</v>
      </c>
      <c r="F206" s="1" t="s">
        <v>80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194</v>
      </c>
      <c r="L206" s="1" t="s">
        <v>173</v>
      </c>
      <c r="M206">
        <v>36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バーガー西谷夕ICONIC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3</v>
      </c>
      <c r="C207" s="1" t="s">
        <v>673</v>
      </c>
      <c r="D207" s="1" t="s">
        <v>141</v>
      </c>
      <c r="E207" s="1" t="s">
        <v>90</v>
      </c>
      <c r="F207" s="1" t="s">
        <v>80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34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バーガー西谷夕ICONIC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4</v>
      </c>
      <c r="C208" s="1" t="s">
        <v>673</v>
      </c>
      <c r="D208" s="1" t="s">
        <v>141</v>
      </c>
      <c r="E208" s="1" t="s">
        <v>90</v>
      </c>
      <c r="F208" s="1" t="s">
        <v>80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34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バーガー西谷夕ICONIC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5</v>
      </c>
      <c r="C209" s="1" t="s">
        <v>673</v>
      </c>
      <c r="D209" s="1" t="s">
        <v>141</v>
      </c>
      <c r="E209" s="1" t="s">
        <v>90</v>
      </c>
      <c r="F209" s="1" t="s">
        <v>80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31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バーガー西谷夕ICONIC</v>
      </c>
    </row>
    <row r="210" spans="1:21" x14ac:dyDescent="0.35">
      <c r="A210">
        <f>VLOOKUP(Receive[[#This Row],[No用]],SetNo[[No.用]:[vlookup 用]],2,FALSE)</f>
        <v>36</v>
      </c>
      <c r="B210">
        <f>IF(ROW()=2,1,IF(A209&lt;&gt;Receive[[#This Row],[No]],1,B209+1))</f>
        <v>6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194</v>
      </c>
      <c r="L210" s="1" t="s">
        <v>224</v>
      </c>
      <c r="M210">
        <v>42</v>
      </c>
      <c r="N210">
        <v>5</v>
      </c>
      <c r="O210">
        <v>50</v>
      </c>
      <c r="P210">
        <v>7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36</v>
      </c>
      <c r="B211">
        <f>IF(ROW()=2,1,IF(A210&lt;&gt;Receive[[#This Row],[No]],1,B210+1))</f>
        <v>7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36</v>
      </c>
      <c r="B212">
        <f>IF(ROW()=2,1,IF(A211&lt;&gt;Receive[[#This Row],[No]],1,B211+1))</f>
        <v>8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165</v>
      </c>
      <c r="L212" s="1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1</v>
      </c>
      <c r="C213" s="1" t="s">
        <v>770</v>
      </c>
      <c r="D213" s="1" t="s">
        <v>141</v>
      </c>
      <c r="E213" s="1" t="s">
        <v>77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文化祭2西谷夕ICONIC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2</v>
      </c>
      <c r="C214" s="1" t="s">
        <v>770</v>
      </c>
      <c r="D214" s="1" t="s">
        <v>141</v>
      </c>
      <c r="E214" s="1" t="s">
        <v>77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文化祭2西谷夕ICONIC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3</v>
      </c>
      <c r="C215" s="1" t="s">
        <v>770</v>
      </c>
      <c r="D215" s="1" t="s">
        <v>141</v>
      </c>
      <c r="E215" s="1" t="s">
        <v>77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33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文化祭2西谷夕ICONIC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4</v>
      </c>
      <c r="C216" s="1" t="s">
        <v>770</v>
      </c>
      <c r="D216" s="1" t="s">
        <v>141</v>
      </c>
      <c r="E216" s="1" t="s">
        <v>77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224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文化祭2西谷夕ICONIC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5</v>
      </c>
      <c r="C217" s="1" t="s">
        <v>770</v>
      </c>
      <c r="D217" s="1" t="s">
        <v>141</v>
      </c>
      <c r="E217" s="1" t="s">
        <v>77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文化祭2西谷夕ICONIC</v>
      </c>
    </row>
    <row r="218" spans="1:21" x14ac:dyDescent="0.35">
      <c r="A218">
        <f>VLOOKUP(Receive[[#This Row],[No用]],SetNo[[No.用]:[vlookup 用]],2,FALSE)</f>
        <v>37</v>
      </c>
      <c r="B218">
        <f>IF(ROW()=2,1,IF(A217&lt;&gt;Receive[[#This Row],[No]],1,B217+1))</f>
        <v>6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183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37</v>
      </c>
      <c r="B219">
        <f>IF(ROW()=2,1,IF(A218&lt;&gt;Receive[[#This Row],[No]],1,B218+1))</f>
        <v>7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37</v>
      </c>
      <c r="B220">
        <f>IF(ROW()=2,1,IF(A219&lt;&gt;Receive[[#This Row],[No]],1,B219+1))</f>
        <v>8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1</v>
      </c>
      <c r="C221" s="1" t="s">
        <v>889</v>
      </c>
      <c r="D221" s="1" t="s">
        <v>141</v>
      </c>
      <c r="E221" s="1" t="s">
        <v>73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32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2周年西谷夕ICONIC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2</v>
      </c>
      <c r="C222" s="1" t="s">
        <v>889</v>
      </c>
      <c r="D222" s="1" t="s">
        <v>141</v>
      </c>
      <c r="E222" s="1" t="s">
        <v>73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37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2周年西谷夕ICONIC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3</v>
      </c>
      <c r="C223" s="1" t="s">
        <v>889</v>
      </c>
      <c r="D223" s="1" t="s">
        <v>141</v>
      </c>
      <c r="E223" s="1" t="s">
        <v>73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35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2周年西谷夕ICONIC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4</v>
      </c>
      <c r="C224" s="1" t="s">
        <v>889</v>
      </c>
      <c r="D224" s="1" t="s">
        <v>141</v>
      </c>
      <c r="E224" s="1" t="s">
        <v>73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35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2周年西谷夕ICONIC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5</v>
      </c>
      <c r="C225" s="1" t="s">
        <v>889</v>
      </c>
      <c r="D225" s="1" t="s">
        <v>141</v>
      </c>
      <c r="E225" s="1" t="s">
        <v>73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32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2周年西谷夕ICONIC</v>
      </c>
    </row>
    <row r="226" spans="1:21" x14ac:dyDescent="0.35">
      <c r="A226">
        <f>VLOOKUP(Receive[[#This Row],[No用]],SetNo[[No.用]:[vlookup 用]],2,FALSE)</f>
        <v>38</v>
      </c>
      <c r="B226">
        <f>IF(ROW()=2,1,IF(A225&lt;&gt;Receive[[#This Row],[No]],1,B225+1))</f>
        <v>6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164</v>
      </c>
      <c r="L226" s="1" t="s">
        <v>224</v>
      </c>
      <c r="M226">
        <v>42</v>
      </c>
      <c r="N226">
        <v>0</v>
      </c>
      <c r="O226">
        <v>50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38</v>
      </c>
      <c r="B227">
        <f>IF(ROW()=2,1,IF(A226&lt;&gt;Receive[[#This Row],[No]],1,B226+1))</f>
        <v>7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224</v>
      </c>
      <c r="M227">
        <v>43</v>
      </c>
      <c r="N227">
        <v>0</v>
      </c>
      <c r="O227">
        <v>51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38</v>
      </c>
      <c r="B228">
        <f>IF(ROW()=2,1,IF(A227&lt;&gt;Receive[[#This Row],[No]],1,B227+1))</f>
        <v>8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164</v>
      </c>
      <c r="L228" s="1" t="s">
        <v>162</v>
      </c>
      <c r="M228">
        <v>39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38</v>
      </c>
      <c r="B229">
        <f>IF(ROW()=2,1,IF(A228&lt;&gt;Receive[[#This Row],[No]],1,B228+1))</f>
        <v>9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165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1</v>
      </c>
      <c r="C230" s="1" t="s">
        <v>1079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119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ハロウィン西谷夕ICONIC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2</v>
      </c>
      <c r="C231" s="1" t="s">
        <v>1079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194</v>
      </c>
      <c r="L231" s="1" t="s">
        <v>173</v>
      </c>
      <c r="M231">
        <v>37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ハロウィン西谷夕ICONIC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3</v>
      </c>
      <c r="C232" s="1" t="s">
        <v>1079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163</v>
      </c>
      <c r="L232" s="1" t="s">
        <v>178</v>
      </c>
      <c r="M232">
        <v>35</v>
      </c>
      <c r="N232">
        <v>0</v>
      </c>
      <c r="O232">
        <v>0</v>
      </c>
      <c r="P232">
        <v>0</v>
      </c>
      <c r="R232" s="1" t="s">
        <v>955</v>
      </c>
      <c r="S232" s="1" t="s">
        <v>908</v>
      </c>
      <c r="T232" s="1"/>
      <c r="U232" t="str">
        <f>Receive[[#This Row],[服装]]&amp;Receive[[#This Row],[名前]]&amp;Receive[[#This Row],[レアリティ]]</f>
        <v>ハロウィン西谷夕ICONIC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4</v>
      </c>
      <c r="C233" s="1" t="s">
        <v>1079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230</v>
      </c>
      <c r="L233" s="1" t="s">
        <v>224</v>
      </c>
      <c r="M233">
        <v>37</v>
      </c>
      <c r="N233">
        <v>0</v>
      </c>
      <c r="O233">
        <v>0</v>
      </c>
      <c r="P233">
        <v>0</v>
      </c>
      <c r="R233" s="1" t="s">
        <v>1089</v>
      </c>
      <c r="S233" s="1" t="s">
        <v>908</v>
      </c>
      <c r="T233" s="1" t="s">
        <v>230</v>
      </c>
      <c r="U233" t="str">
        <f>Receive[[#This Row],[服装]]&amp;Receive[[#This Row],[名前]]&amp;Receive[[#This Row],[レアリティ]]</f>
        <v>ハロウィン西谷夕ICONIC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5</v>
      </c>
      <c r="C234" s="1" t="s">
        <v>1079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120</v>
      </c>
      <c r="L234" s="1" t="s">
        <v>173</v>
      </c>
      <c r="M234">
        <v>32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ハロウィン西谷夕ICONIC</v>
      </c>
    </row>
    <row r="235" spans="1:21" x14ac:dyDescent="0.35">
      <c r="A235">
        <f>VLOOKUP(Receive[[#This Row],[No用]],SetNo[[No.用]:[vlookup 用]],2,FALSE)</f>
        <v>39</v>
      </c>
      <c r="B235">
        <f>IF(ROW()=2,1,IF(A234&lt;&gt;Receive[[#This Row],[No]],1,B234+1))</f>
        <v>6</v>
      </c>
      <c r="C235" s="1" t="s">
        <v>1079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224</v>
      </c>
      <c r="M235">
        <v>43</v>
      </c>
      <c r="N235">
        <v>0</v>
      </c>
      <c r="O235">
        <v>51</v>
      </c>
      <c r="P235">
        <v>0</v>
      </c>
      <c r="T235" s="1" t="s">
        <v>1126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39</v>
      </c>
      <c r="B236">
        <f>IF(ROW()=2,1,IF(A235&lt;&gt;Receive[[#This Row],[No]],1,B235+1))</f>
        <v>7</v>
      </c>
      <c r="C236" s="1" t="s">
        <v>1079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224</v>
      </c>
      <c r="M236">
        <v>44</v>
      </c>
      <c r="N236">
        <v>5</v>
      </c>
      <c r="O236">
        <v>52</v>
      </c>
      <c r="P236">
        <v>7</v>
      </c>
      <c r="T236" s="1" t="s">
        <v>1127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39</v>
      </c>
      <c r="B237">
        <f>IF(ROW()=2,1,IF(A236&lt;&gt;Receive[[#This Row],[No]],1,B236+1))</f>
        <v>8</v>
      </c>
      <c r="C237" s="1" t="s">
        <v>1079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164</v>
      </c>
      <c r="L237" s="1" t="s">
        <v>162</v>
      </c>
      <c r="M237">
        <v>40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39</v>
      </c>
      <c r="B238">
        <f>IF(ROW()=2,1,IF(A237&lt;&gt;Receive[[#This Row],[No]],1,B237+1))</f>
        <v>9</v>
      </c>
      <c r="C238" s="1" t="s">
        <v>1079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165</v>
      </c>
      <c r="L238" s="1" t="s">
        <v>162</v>
      </c>
      <c r="M238">
        <v>30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1</v>
      </c>
      <c r="C239" t="s">
        <v>205</v>
      </c>
      <c r="D239" t="s">
        <v>142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228</v>
      </c>
      <c r="K239" t="s">
        <v>119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ユニフォーム田中龍之介ICONIC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2</v>
      </c>
      <c r="C240" t="s">
        <v>205</v>
      </c>
      <c r="D240" t="s">
        <v>142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228</v>
      </c>
      <c r="K240" t="s">
        <v>163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ユニフォーム田中龍之介ICONIC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3</v>
      </c>
      <c r="C241" t="s">
        <v>205</v>
      </c>
      <c r="D241" t="s">
        <v>142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228</v>
      </c>
      <c r="K241" t="s">
        <v>120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ユニフォーム田中龍之介ICONIC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4</v>
      </c>
      <c r="C242" t="s">
        <v>205</v>
      </c>
      <c r="D242" t="s">
        <v>142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228</v>
      </c>
      <c r="K242" t="s">
        <v>164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ユニフォーム田中龍之介ICONIC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5</v>
      </c>
      <c r="C243" t="s">
        <v>205</v>
      </c>
      <c r="D243" t="s">
        <v>142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228</v>
      </c>
      <c r="K243" t="s">
        <v>165</v>
      </c>
      <c r="L243" t="s">
        <v>162</v>
      </c>
      <c r="M243">
        <v>29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ユニフォーム田中龍之介ICONIC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149</v>
      </c>
      <c r="D244" t="s">
        <v>142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制服田中龍之介ICONIC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149</v>
      </c>
      <c r="D245" t="s">
        <v>142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制服田中龍之介ICONIC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149</v>
      </c>
      <c r="D246" t="s">
        <v>142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制服田中龍之介ICONIC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149</v>
      </c>
      <c r="D247" t="s">
        <v>142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制服田中龍之介ICONIC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149</v>
      </c>
      <c r="D248" t="s">
        <v>142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制服田中龍之介ICONIC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s="1" t="s">
        <v>591</v>
      </c>
      <c r="D249" s="1" t="s">
        <v>142</v>
      </c>
      <c r="E249" s="1" t="s">
        <v>73</v>
      </c>
      <c r="F249" t="s">
        <v>78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新年田中龍之介ICONIC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s="1" t="s">
        <v>591</v>
      </c>
      <c r="D250" s="1" t="s">
        <v>142</v>
      </c>
      <c r="E250" s="1" t="s">
        <v>73</v>
      </c>
      <c r="F250" t="s">
        <v>78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新年田中龍之介ICONIC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s="1" t="s">
        <v>591</v>
      </c>
      <c r="D251" s="1" t="s">
        <v>142</v>
      </c>
      <c r="E251" s="1" t="s">
        <v>73</v>
      </c>
      <c r="F251" t="s">
        <v>78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新年田中龍之介ICONIC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s="1" t="s">
        <v>591</v>
      </c>
      <c r="D252" s="1" t="s">
        <v>142</v>
      </c>
      <c r="E252" s="1" t="s">
        <v>73</v>
      </c>
      <c r="F252" t="s">
        <v>78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新年田中龍之介ICONIC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s="1" t="s">
        <v>591</v>
      </c>
      <c r="D253" s="1" t="s">
        <v>142</v>
      </c>
      <c r="E253" s="1" t="s">
        <v>73</v>
      </c>
      <c r="F253" t="s">
        <v>78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新年田中龍之介ICONIC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632</v>
      </c>
      <c r="D254" s="1" t="s">
        <v>142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119</v>
      </c>
      <c r="L254" s="1" t="s">
        <v>178</v>
      </c>
      <c r="M254">
        <v>27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RPG田中龍之介ICONIC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632</v>
      </c>
      <c r="D255" s="1" t="s">
        <v>142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163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RPG田中龍之介ICONIC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632</v>
      </c>
      <c r="D256" s="1" t="s">
        <v>142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178</v>
      </c>
      <c r="M256">
        <v>27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RPG田中龍之介ICONIC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632</v>
      </c>
      <c r="D257" s="1" t="s">
        <v>142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120</v>
      </c>
      <c r="L257" s="1" t="s">
        <v>224</v>
      </c>
      <c r="M257">
        <v>37</v>
      </c>
      <c r="N257">
        <v>0</v>
      </c>
      <c r="O257">
        <v>45</v>
      </c>
      <c r="P257">
        <v>0</v>
      </c>
      <c r="U257" t="str">
        <f>Receive[[#This Row],[服装]]&amp;Receive[[#This Row],[名前]]&amp;Receive[[#This Row],[レアリティ]]</f>
        <v>RPG田中龍之介ICONIC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632</v>
      </c>
      <c r="D258" s="1" t="s">
        <v>142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164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RPG田中龍之介ICONIC</v>
      </c>
    </row>
    <row r="259" spans="1:21" x14ac:dyDescent="0.35">
      <c r="A259">
        <f>VLOOKUP(Receive[[#This Row],[No用]],SetNo[[No.用]:[vlookup 用]],2,FALSE)</f>
        <v>43</v>
      </c>
      <c r="B259">
        <f>IF(ROW()=2,1,IF(A258&lt;&gt;Receive[[#This Row],[No]],1,B258+1))</f>
        <v>6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165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s="1" t="s">
        <v>743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119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仮装田中龍之介ICONIC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s="1" t="s">
        <v>743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仮装田中龍之介ICONIC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s="1" t="s">
        <v>743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仮装田中龍之介ICONIC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s="1" t="s">
        <v>743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仮装田中龍之介ICONIC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s="1" t="s">
        <v>743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仮装田中龍之介ICONIC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t="s">
        <v>205</v>
      </c>
      <c r="D265" t="s">
        <v>143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173</v>
      </c>
      <c r="M265">
        <v>33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ユニフォーム澤村大地ICONIC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t="s">
        <v>205</v>
      </c>
      <c r="D266" t="s">
        <v>143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194</v>
      </c>
      <c r="L266" t="s">
        <v>173</v>
      </c>
      <c r="M266">
        <v>39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ユニフォーム澤村大地ICONIC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t="s">
        <v>205</v>
      </c>
      <c r="D267" t="s">
        <v>143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31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ユニフォーム澤村大地ICONIC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t="s">
        <v>205</v>
      </c>
      <c r="D268" t="s">
        <v>143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230</v>
      </c>
      <c r="L268" t="s">
        <v>162</v>
      </c>
      <c r="M268">
        <v>32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ユニフォーム澤村大地ICONIC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t="s">
        <v>205</v>
      </c>
      <c r="D269" t="s">
        <v>143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120</v>
      </c>
      <c r="L269" t="s">
        <v>173</v>
      </c>
      <c r="M269">
        <v>33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ユニフォーム澤村大地ICONIC</v>
      </c>
    </row>
    <row r="270" spans="1:21" x14ac:dyDescent="0.35">
      <c r="A270">
        <f>VLOOKUP(Receive[[#This Row],[No用]],SetNo[[No.用]:[vlookup 用]],2,FALSE)</f>
        <v>45</v>
      </c>
      <c r="B270">
        <f>IF(ROW()=2,1,IF(A269&lt;&gt;Receive[[#This Row],[No]],1,B269+1))</f>
        <v>6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164</v>
      </c>
      <c r="L270" t="s">
        <v>162</v>
      </c>
      <c r="M270">
        <v>28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45</v>
      </c>
      <c r="B271">
        <f>IF(ROW()=2,1,IF(A270&lt;&gt;Receive[[#This Row],[No]],1,B270+1))</f>
        <v>7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165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45</v>
      </c>
      <c r="B272">
        <f>IF(ROW()=2,1,IF(A271&lt;&gt;Receive[[#This Row],[No]],1,B271+1))</f>
        <v>8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183</v>
      </c>
      <c r="L272" t="s">
        <v>224</v>
      </c>
      <c r="M272">
        <v>40</v>
      </c>
      <c r="N272">
        <v>0</v>
      </c>
      <c r="O272">
        <v>50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117</v>
      </c>
      <c r="D273" t="s">
        <v>143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173</v>
      </c>
      <c r="M273">
        <v>33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プール掃除澤村大地ICONIC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117</v>
      </c>
      <c r="D274" t="s">
        <v>143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194</v>
      </c>
      <c r="L274" t="s">
        <v>173</v>
      </c>
      <c r="M274">
        <v>39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プール掃除澤村大地ICONIC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117</v>
      </c>
      <c r="D275" t="s">
        <v>143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163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プール掃除澤村大地ICONIC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117</v>
      </c>
      <c r="D276" t="s">
        <v>143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230</v>
      </c>
      <c r="L276" t="s">
        <v>162</v>
      </c>
      <c r="M276">
        <v>32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プール掃除澤村大地ICONIC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117</v>
      </c>
      <c r="D277" t="s">
        <v>143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120</v>
      </c>
      <c r="L277" t="s">
        <v>173</v>
      </c>
      <c r="M277">
        <v>33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プール掃除澤村大地ICONIC</v>
      </c>
    </row>
    <row r="278" spans="1:21" x14ac:dyDescent="0.35">
      <c r="A278">
        <f>VLOOKUP(Receive[[#This Row],[No用]],SetNo[[No.用]:[vlookup 用]],2,FALSE)</f>
        <v>46</v>
      </c>
      <c r="B278">
        <f>IF(ROW()=2,1,IF(A277&lt;&gt;Receive[[#This Row],[No]],1,B277+1))</f>
        <v>6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164</v>
      </c>
      <c r="L278" t="s">
        <v>224</v>
      </c>
      <c r="M278">
        <v>40</v>
      </c>
      <c r="N278">
        <v>0</v>
      </c>
      <c r="O278">
        <v>50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46</v>
      </c>
      <c r="B279">
        <f>IF(ROW()=2,1,IF(A278&lt;&gt;Receive[[#This Row],[No]],1,B278+1))</f>
        <v>7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164</v>
      </c>
      <c r="L279" t="s">
        <v>162</v>
      </c>
      <c r="M279">
        <v>28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46</v>
      </c>
      <c r="B280">
        <f>IF(ROW()=2,1,IF(A279&lt;&gt;Receive[[#This Row],[No]],1,B279+1))</f>
        <v>8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165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581</v>
      </c>
      <c r="D281" t="s">
        <v>143</v>
      </c>
      <c r="E281" s="1" t="s">
        <v>90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文化祭澤村大地ICONIC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581</v>
      </c>
      <c r="D282" t="s">
        <v>143</v>
      </c>
      <c r="E282" s="1" t="s">
        <v>90</v>
      </c>
      <c r="F282" t="s">
        <v>78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文化祭澤村大地ICONIC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581</v>
      </c>
      <c r="D283" t="s">
        <v>143</v>
      </c>
      <c r="E283" s="1" t="s">
        <v>90</v>
      </c>
      <c r="F283" t="s">
        <v>78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文化祭澤村大地ICONIC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581</v>
      </c>
      <c r="D284" t="s">
        <v>143</v>
      </c>
      <c r="E284" s="1" t="s">
        <v>90</v>
      </c>
      <c r="F284" t="s">
        <v>78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文化祭澤村大地ICONIC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581</v>
      </c>
      <c r="D285" t="s">
        <v>143</v>
      </c>
      <c r="E285" s="1" t="s">
        <v>90</v>
      </c>
      <c r="F285" t="s">
        <v>78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文化祭澤村大地ICONIC</v>
      </c>
    </row>
    <row r="286" spans="1:21" x14ac:dyDescent="0.3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224</v>
      </c>
      <c r="M286">
        <v>40</v>
      </c>
      <c r="N286">
        <v>0</v>
      </c>
      <c r="O286">
        <v>50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164</v>
      </c>
      <c r="L287" t="s">
        <v>162</v>
      </c>
      <c r="M287">
        <v>28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165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1</v>
      </c>
      <c r="C289" s="1" t="s">
        <v>632</v>
      </c>
      <c r="D289" s="1" t="s">
        <v>143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RPG澤村大地ICONIC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2</v>
      </c>
      <c r="C290" s="1" t="s">
        <v>632</v>
      </c>
      <c r="D290" s="1" t="s">
        <v>143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194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RPG澤村大地ICONIC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3</v>
      </c>
      <c r="C291" s="1" t="s">
        <v>632</v>
      </c>
      <c r="D291" s="1" t="s">
        <v>143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163</v>
      </c>
      <c r="L291" s="1" t="s">
        <v>162</v>
      </c>
      <c r="M291">
        <v>31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RPG澤村大地ICONIC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4</v>
      </c>
      <c r="C292" s="1" t="s">
        <v>632</v>
      </c>
      <c r="D292" s="1" t="s">
        <v>143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230</v>
      </c>
      <c r="L292" s="1" t="s">
        <v>162</v>
      </c>
      <c r="M292">
        <v>32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RPG澤村大地ICONIC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5</v>
      </c>
      <c r="C293" s="1" t="s">
        <v>632</v>
      </c>
      <c r="D293" s="1" t="s">
        <v>143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228</v>
      </c>
      <c r="K293" s="1" t="s">
        <v>120</v>
      </c>
      <c r="L293" s="1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RPG澤村大地ICONIC</v>
      </c>
    </row>
    <row r="294" spans="1:21" x14ac:dyDescent="0.35">
      <c r="A294">
        <f>VLOOKUP(Receive[[#This Row],[No用]],SetNo[[No.用]:[vlookup 用]],2,FALSE)</f>
        <v>48</v>
      </c>
      <c r="B294">
        <f>IF(ROW()=2,1,IF(A293&lt;&gt;Receive[[#This Row],[No]],1,B293+1))</f>
        <v>6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224</v>
      </c>
      <c r="M294">
        <v>40</v>
      </c>
      <c r="N294">
        <v>0</v>
      </c>
      <c r="O294">
        <v>50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48</v>
      </c>
      <c r="B295">
        <f>IF(ROW()=2,1,IF(A294&lt;&gt;Receive[[#This Row],[No]],1,B294+1))</f>
        <v>7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164</v>
      </c>
      <c r="L295" s="1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48</v>
      </c>
      <c r="B296">
        <f>IF(ROW()=2,1,IF(A295&lt;&gt;Receive[[#This Row],[No]],1,B295+1))</f>
        <v>8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165</v>
      </c>
      <c r="L296" s="1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1</v>
      </c>
      <c r="C297" s="1" t="s">
        <v>826</v>
      </c>
      <c r="D297" s="1" t="s">
        <v>143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119</v>
      </c>
      <c r="L297" s="1" t="s">
        <v>178</v>
      </c>
      <c r="M297">
        <v>31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新年2澤村大地ICONIC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2</v>
      </c>
      <c r="C298" s="1" t="s">
        <v>826</v>
      </c>
      <c r="D298" s="1" t="s">
        <v>143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194</v>
      </c>
      <c r="L298" s="1" t="s">
        <v>178</v>
      </c>
      <c r="M298">
        <v>36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新年2澤村大地ICONIC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3</v>
      </c>
      <c r="C299" s="1" t="s">
        <v>826</v>
      </c>
      <c r="D299" s="1" t="s">
        <v>143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163</v>
      </c>
      <c r="L299" s="1" t="s">
        <v>162</v>
      </c>
      <c r="M299">
        <v>31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新年2澤村大地ICONIC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4</v>
      </c>
      <c r="C300" s="1" t="s">
        <v>826</v>
      </c>
      <c r="D300" s="1" t="s">
        <v>143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230</v>
      </c>
      <c r="L300" s="1" t="s">
        <v>162</v>
      </c>
      <c r="M300">
        <v>32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新年2澤村大地ICONIC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5</v>
      </c>
      <c r="C301" s="1" t="s">
        <v>826</v>
      </c>
      <c r="D301" s="1" t="s">
        <v>143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120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新年2澤村大地ICONIC</v>
      </c>
    </row>
    <row r="302" spans="1:21" x14ac:dyDescent="0.35">
      <c r="A302">
        <f>VLOOKUP(Receive[[#This Row],[No用]],SetNo[[No.用]:[vlookup 用]],2,FALSE)</f>
        <v>49</v>
      </c>
      <c r="B302">
        <f>IF(ROW()=2,1,IF(A301&lt;&gt;Receive[[#This Row],[No]],1,B301+1))</f>
        <v>6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183</v>
      </c>
      <c r="L302" s="1" t="s">
        <v>224</v>
      </c>
      <c r="M302">
        <v>40</v>
      </c>
      <c r="N302">
        <v>0</v>
      </c>
      <c r="O302">
        <v>50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49</v>
      </c>
      <c r="B303">
        <f>IF(ROW()=2,1,IF(A302&lt;&gt;Receive[[#This Row],[No]],1,B302+1))</f>
        <v>7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164</v>
      </c>
      <c r="L303" s="1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49</v>
      </c>
      <c r="B304">
        <f>IF(ROW()=2,1,IF(A303&lt;&gt;Receive[[#This Row],[No]],1,B303+1))</f>
        <v>8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165</v>
      </c>
      <c r="L304" s="1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1</v>
      </c>
      <c r="C305" t="s">
        <v>205</v>
      </c>
      <c r="D305" t="s">
        <v>144</v>
      </c>
      <c r="E305" t="s">
        <v>24</v>
      </c>
      <c r="F305" t="s">
        <v>31</v>
      </c>
      <c r="G305" t="s">
        <v>136</v>
      </c>
      <c r="H305" t="s">
        <v>71</v>
      </c>
      <c r="I305">
        <v>1</v>
      </c>
      <c r="J305" t="s">
        <v>228</v>
      </c>
      <c r="K305" t="s">
        <v>119</v>
      </c>
      <c r="L305" t="s">
        <v>162</v>
      </c>
      <c r="M305">
        <v>22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ユニフォーム菅原考支ICONIC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2</v>
      </c>
      <c r="C306" t="s">
        <v>205</v>
      </c>
      <c r="D306" t="s">
        <v>144</v>
      </c>
      <c r="E306" t="s">
        <v>24</v>
      </c>
      <c r="F306" t="s">
        <v>31</v>
      </c>
      <c r="G306" t="s">
        <v>136</v>
      </c>
      <c r="H306" t="s">
        <v>71</v>
      </c>
      <c r="I306">
        <v>1</v>
      </c>
      <c r="J306" t="s">
        <v>228</v>
      </c>
      <c r="K306" t="s">
        <v>163</v>
      </c>
      <c r="L306" t="s">
        <v>162</v>
      </c>
      <c r="M306">
        <v>22</v>
      </c>
      <c r="N306">
        <v>0</v>
      </c>
      <c r="O306">
        <v>0</v>
      </c>
      <c r="P306">
        <v>0</v>
      </c>
      <c r="R306" s="1" t="s">
        <v>955</v>
      </c>
      <c r="S306" s="1" t="s">
        <v>919</v>
      </c>
      <c r="T306" s="1"/>
      <c r="U306" t="str">
        <f>Receive[[#This Row],[服装]]&amp;Receive[[#This Row],[名前]]&amp;Receive[[#This Row],[レアリティ]]</f>
        <v>ユニフォーム菅原考支ICONIC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3</v>
      </c>
      <c r="C307" t="s">
        <v>205</v>
      </c>
      <c r="D307" t="s">
        <v>144</v>
      </c>
      <c r="E307" t="s">
        <v>24</v>
      </c>
      <c r="F307" t="s">
        <v>31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162</v>
      </c>
      <c r="M307">
        <v>24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ユニフォーム菅原考支ICONIC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4</v>
      </c>
      <c r="C308" t="s">
        <v>205</v>
      </c>
      <c r="D308" t="s">
        <v>144</v>
      </c>
      <c r="E308" t="s">
        <v>24</v>
      </c>
      <c r="F308" t="s">
        <v>31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162</v>
      </c>
      <c r="M308">
        <v>27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ユニフォーム菅原考支ICONIC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5</v>
      </c>
      <c r="C309" t="s">
        <v>205</v>
      </c>
      <c r="D309" t="s">
        <v>144</v>
      </c>
      <c r="E309" t="s">
        <v>24</v>
      </c>
      <c r="F309" t="s">
        <v>31</v>
      </c>
      <c r="G309" t="s">
        <v>136</v>
      </c>
      <c r="H309" t="s">
        <v>71</v>
      </c>
      <c r="I309">
        <v>1</v>
      </c>
      <c r="J309" t="s">
        <v>228</v>
      </c>
      <c r="K309" t="s">
        <v>165</v>
      </c>
      <c r="L309" t="s">
        <v>162</v>
      </c>
      <c r="M309">
        <v>27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ユニフォーム菅原考支ICONIC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117</v>
      </c>
      <c r="D310" t="s">
        <v>144</v>
      </c>
      <c r="E310" t="s">
        <v>28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プール掃除菅原考支ICONIC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117</v>
      </c>
      <c r="D311" t="s">
        <v>144</v>
      </c>
      <c r="E311" t="s">
        <v>28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955</v>
      </c>
      <c r="S311" s="1" t="s">
        <v>919</v>
      </c>
      <c r="T311" s="1"/>
      <c r="U311" t="str">
        <f>Receive[[#This Row],[服装]]&amp;Receive[[#This Row],[名前]]&amp;Receive[[#This Row],[レアリティ]]</f>
        <v>プール掃除菅原考支ICONIC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117</v>
      </c>
      <c r="D312" t="s">
        <v>144</v>
      </c>
      <c r="E312" t="s">
        <v>28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プール掃除菅原考支ICONIC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117</v>
      </c>
      <c r="D313" t="s">
        <v>144</v>
      </c>
      <c r="E313" t="s">
        <v>28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プール掃除菅原考支ICONIC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117</v>
      </c>
      <c r="D314" t="s">
        <v>144</v>
      </c>
      <c r="E314" t="s">
        <v>28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プール掃除菅原考支ICONIC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s="1" t="s">
        <v>581</v>
      </c>
      <c r="D315" t="s">
        <v>144</v>
      </c>
      <c r="E315" s="1" t="s">
        <v>73</v>
      </c>
      <c r="F315" s="1" t="s">
        <v>74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s="1" t="s">
        <v>581</v>
      </c>
      <c r="D316" t="s">
        <v>144</v>
      </c>
      <c r="E316" s="1" t="s">
        <v>73</v>
      </c>
      <c r="F316" s="1" t="s">
        <v>74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955</v>
      </c>
      <c r="S316" s="1" t="s">
        <v>919</v>
      </c>
      <c r="T316" s="1"/>
      <c r="U316" t="str">
        <f>Receive[[#This Row],[服装]]&amp;Receive[[#This Row],[名前]]&amp;Receive[[#This Row],[レアリティ]]</f>
        <v>文化祭菅原考支ICONIC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s="1" t="s">
        <v>581</v>
      </c>
      <c r="D317" t="s">
        <v>144</v>
      </c>
      <c r="E317" s="1" t="s">
        <v>73</v>
      </c>
      <c r="F317" s="1" t="s">
        <v>74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文化祭菅原考支ICONIC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s="1" t="s">
        <v>581</v>
      </c>
      <c r="D318" t="s">
        <v>144</v>
      </c>
      <c r="E318" s="1" t="s">
        <v>73</v>
      </c>
      <c r="F318" s="1" t="s">
        <v>74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文化祭菅原考支ICONIC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s="1" t="s">
        <v>581</v>
      </c>
      <c r="D319" t="s">
        <v>144</v>
      </c>
      <c r="E319" s="1" t="s">
        <v>73</v>
      </c>
      <c r="F319" s="1" t="s">
        <v>74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文化祭菅原考支ICONIC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679</v>
      </c>
      <c r="D320" s="1" t="s">
        <v>144</v>
      </c>
      <c r="E320" s="1" t="s">
        <v>90</v>
      </c>
      <c r="F320" s="1" t="s">
        <v>74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119</v>
      </c>
      <c r="L320" s="1" t="s">
        <v>178</v>
      </c>
      <c r="M320">
        <v>25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梅雨菅原考支ICONIC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679</v>
      </c>
      <c r="D321" s="1" t="s">
        <v>144</v>
      </c>
      <c r="E321" s="1" t="s">
        <v>90</v>
      </c>
      <c r="F321" s="1" t="s">
        <v>74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22</v>
      </c>
      <c r="N321">
        <v>0</v>
      </c>
      <c r="O321">
        <v>0</v>
      </c>
      <c r="P321">
        <v>0</v>
      </c>
      <c r="R321" s="1" t="s">
        <v>955</v>
      </c>
      <c r="S321" s="1" t="s">
        <v>919</v>
      </c>
      <c r="T321" s="1"/>
      <c r="U321" t="str">
        <f>Receive[[#This Row],[服装]]&amp;Receive[[#This Row],[名前]]&amp;Receive[[#This Row],[レアリティ]]</f>
        <v>梅雨菅原考支ICONIC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679</v>
      </c>
      <c r="D322" s="1" t="s">
        <v>144</v>
      </c>
      <c r="E322" s="1" t="s">
        <v>90</v>
      </c>
      <c r="F322" s="1" t="s">
        <v>74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120</v>
      </c>
      <c r="L322" s="1" t="s">
        <v>178</v>
      </c>
      <c r="M322">
        <v>25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梅雨菅原考支ICONIC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679</v>
      </c>
      <c r="D323" s="1" t="s">
        <v>144</v>
      </c>
      <c r="E323" s="1" t="s">
        <v>90</v>
      </c>
      <c r="F323" s="1" t="s">
        <v>74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224</v>
      </c>
      <c r="M323">
        <v>35</v>
      </c>
      <c r="N323">
        <v>0</v>
      </c>
      <c r="O323">
        <v>45</v>
      </c>
      <c r="P323">
        <v>0</v>
      </c>
      <c r="U323" t="str">
        <f>Receive[[#This Row],[服装]]&amp;Receive[[#This Row],[名前]]&amp;Receive[[#This Row],[レアリティ]]</f>
        <v>梅雨菅原考支ICONIC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679</v>
      </c>
      <c r="D324" s="1" t="s">
        <v>144</v>
      </c>
      <c r="E324" s="1" t="s">
        <v>90</v>
      </c>
      <c r="F324" s="1" t="s">
        <v>74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164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梅雨菅原考支ICONIC</v>
      </c>
    </row>
    <row r="325" spans="1:21" x14ac:dyDescent="0.35">
      <c r="A325">
        <f>VLOOKUP(Receive[[#This Row],[No用]],SetNo[[No.用]:[vlookup 用]],2,FALSE)</f>
        <v>53</v>
      </c>
      <c r="B325">
        <f>IF(ROW()=2,1,IF(A324&lt;&gt;Receive[[#This Row],[No]],1,B324+1))</f>
        <v>6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165</v>
      </c>
      <c r="L325" s="1" t="s">
        <v>162</v>
      </c>
      <c r="M325">
        <v>27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1</v>
      </c>
      <c r="C326" s="1" t="s">
        <v>801</v>
      </c>
      <c r="D326" s="1" t="s">
        <v>144</v>
      </c>
      <c r="E326" s="1" t="s">
        <v>77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162</v>
      </c>
      <c r="M326">
        <v>22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Xmas2菅原考支ICONIC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2</v>
      </c>
      <c r="C327" s="1" t="s">
        <v>801</v>
      </c>
      <c r="D327" s="1" t="s">
        <v>144</v>
      </c>
      <c r="E327" s="1" t="s">
        <v>77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22</v>
      </c>
      <c r="N327">
        <v>0</v>
      </c>
      <c r="O327">
        <v>0</v>
      </c>
      <c r="P327">
        <v>0</v>
      </c>
      <c r="R327" s="1" t="s">
        <v>955</v>
      </c>
      <c r="S327" s="1" t="s">
        <v>919</v>
      </c>
      <c r="T327" s="1"/>
      <c r="U327" t="str">
        <f>Receive[[#This Row],[服装]]&amp;Receive[[#This Row],[名前]]&amp;Receive[[#This Row],[レアリティ]]</f>
        <v>Xmas2菅原考支ICONIC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3</v>
      </c>
      <c r="C328" s="1" t="s">
        <v>801</v>
      </c>
      <c r="D328" s="1" t="s">
        <v>144</v>
      </c>
      <c r="E328" s="1" t="s">
        <v>77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162</v>
      </c>
      <c r="M328">
        <v>22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Xmas2菅原考支ICONIC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4</v>
      </c>
      <c r="C329" s="1" t="s">
        <v>801</v>
      </c>
      <c r="D329" s="1" t="s">
        <v>144</v>
      </c>
      <c r="E329" s="1" t="s">
        <v>77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224</v>
      </c>
      <c r="M329">
        <v>35</v>
      </c>
      <c r="N329">
        <v>0</v>
      </c>
      <c r="O329">
        <v>45</v>
      </c>
      <c r="P329">
        <v>0</v>
      </c>
      <c r="U329" t="str">
        <f>Receive[[#This Row],[服装]]&amp;Receive[[#This Row],[名前]]&amp;Receive[[#This Row],[レアリティ]]</f>
        <v>Xmas2菅原考支ICONIC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5</v>
      </c>
      <c r="C330" s="1" t="s">
        <v>801</v>
      </c>
      <c r="D330" s="1" t="s">
        <v>144</v>
      </c>
      <c r="E330" s="1" t="s">
        <v>77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Xmas2菅原考支ICONIC</v>
      </c>
    </row>
    <row r="331" spans="1:21" x14ac:dyDescent="0.35">
      <c r="A331">
        <f>VLOOKUP(Receive[[#This Row],[No用]],SetNo[[No.用]:[vlookup 用]],2,FALSE)</f>
        <v>54</v>
      </c>
      <c r="B331">
        <f>IF(ROW()=2,1,IF(A330&lt;&gt;Receive[[#This Row],[No]],1,B330+1))</f>
        <v>6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165</v>
      </c>
      <c r="L331" s="1" t="s">
        <v>162</v>
      </c>
      <c r="M331">
        <v>27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999</v>
      </c>
      <c r="D332" s="1" t="s">
        <v>144</v>
      </c>
      <c r="E332" s="1" t="s">
        <v>73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t="s">
        <v>119</v>
      </c>
      <c r="L332" t="s">
        <v>162</v>
      </c>
      <c r="M332">
        <v>22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夏祭り2菅原考支ICONIC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999</v>
      </c>
      <c r="D333" s="1" t="s">
        <v>144</v>
      </c>
      <c r="E333" s="1" t="s">
        <v>73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t="s">
        <v>163</v>
      </c>
      <c r="L333" t="s">
        <v>162</v>
      </c>
      <c r="M333">
        <v>22</v>
      </c>
      <c r="N333">
        <v>0</v>
      </c>
      <c r="O333">
        <v>0</v>
      </c>
      <c r="P333">
        <v>0</v>
      </c>
      <c r="R333" s="1" t="s">
        <v>955</v>
      </c>
      <c r="S333" s="1" t="s">
        <v>919</v>
      </c>
      <c r="T333" s="1"/>
      <c r="U333" t="str">
        <f>Receive[[#This Row],[服装]]&amp;Receive[[#This Row],[名前]]&amp;Receive[[#This Row],[レアリティ]]</f>
        <v>夏祭り2菅原考支ICONIC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999</v>
      </c>
      <c r="D334" s="1" t="s">
        <v>144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t="s">
        <v>120</v>
      </c>
      <c r="L334" t="s">
        <v>162</v>
      </c>
      <c r="M334">
        <v>24</v>
      </c>
      <c r="N334">
        <v>0</v>
      </c>
      <c r="O334">
        <v>0</v>
      </c>
      <c r="P334">
        <v>0</v>
      </c>
      <c r="R334" s="1"/>
      <c r="U334" t="str">
        <f>Receive[[#This Row],[服装]]&amp;Receive[[#This Row],[名前]]&amp;Receive[[#This Row],[レアリティ]]</f>
        <v>夏祭り2菅原考支ICONIC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999</v>
      </c>
      <c r="D335" s="1" t="s">
        <v>144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t="s">
        <v>164</v>
      </c>
      <c r="L335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夏祭り2菅原考支ICONIC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999</v>
      </c>
      <c r="D336" s="1" t="s">
        <v>144</v>
      </c>
      <c r="E336" s="1" t="s">
        <v>73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t="s">
        <v>165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夏祭り2菅原考支ICONIC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t="s">
        <v>205</v>
      </c>
      <c r="D337" t="s">
        <v>145</v>
      </c>
      <c r="E337" t="s">
        <v>28</v>
      </c>
      <c r="F337" t="s">
        <v>25</v>
      </c>
      <c r="G337" t="s">
        <v>136</v>
      </c>
      <c r="H337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21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ユニフォーム東峰旭ICONIC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t="s">
        <v>205</v>
      </c>
      <c r="D338" t="s">
        <v>145</v>
      </c>
      <c r="E338" t="s">
        <v>28</v>
      </c>
      <c r="F338" t="s">
        <v>25</v>
      </c>
      <c r="G338" t="s">
        <v>136</v>
      </c>
      <c r="H338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21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ユニフォーム東峰旭ICONIC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t="s">
        <v>205</v>
      </c>
      <c r="D339" t="s">
        <v>145</v>
      </c>
      <c r="E339" t="s">
        <v>28</v>
      </c>
      <c r="F339" t="s">
        <v>25</v>
      </c>
      <c r="G339" t="s">
        <v>136</v>
      </c>
      <c r="H339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21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ユニフォーム東峰旭ICONIC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t="s">
        <v>205</v>
      </c>
      <c r="D340" t="s">
        <v>145</v>
      </c>
      <c r="E340" t="s">
        <v>28</v>
      </c>
      <c r="F340" t="s">
        <v>25</v>
      </c>
      <c r="G340" t="s">
        <v>136</v>
      </c>
      <c r="H340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ユニフォーム東峰旭ICONIC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t="s">
        <v>205</v>
      </c>
      <c r="D341" t="s">
        <v>145</v>
      </c>
      <c r="E341" t="s">
        <v>28</v>
      </c>
      <c r="F341" t="s">
        <v>25</v>
      </c>
      <c r="G341" t="s">
        <v>136</v>
      </c>
      <c r="H34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ユニフォーム東峰旭ICONIC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117</v>
      </c>
      <c r="D342" t="s">
        <v>145</v>
      </c>
      <c r="E342" t="s">
        <v>23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19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117</v>
      </c>
      <c r="D343" t="s">
        <v>145</v>
      </c>
      <c r="E343" t="s">
        <v>23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19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117</v>
      </c>
      <c r="D344" t="s">
        <v>145</v>
      </c>
      <c r="E344" t="s">
        <v>23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19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117</v>
      </c>
      <c r="D345" t="s">
        <v>145</v>
      </c>
      <c r="E345" t="s">
        <v>23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プール掃除東峰旭ICONIC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117</v>
      </c>
      <c r="D346" t="s">
        <v>145</v>
      </c>
      <c r="E346" t="s">
        <v>23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s="1" t="s">
        <v>631</v>
      </c>
      <c r="D347" s="1" t="s">
        <v>145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119</v>
      </c>
      <c r="L347" s="1" t="s">
        <v>162</v>
      </c>
      <c r="M347">
        <v>21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サバゲ東峰旭ICONIC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s="1" t="s">
        <v>631</v>
      </c>
      <c r="D348" s="1" t="s">
        <v>145</v>
      </c>
      <c r="E348" s="1" t="s">
        <v>90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21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サバゲ東峰旭ICONIC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s="1" t="s">
        <v>631</v>
      </c>
      <c r="D349" s="1" t="s">
        <v>145</v>
      </c>
      <c r="E349" s="1" t="s">
        <v>90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162</v>
      </c>
      <c r="M349">
        <v>21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サバゲ東峰旭ICONIC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s="1" t="s">
        <v>631</v>
      </c>
      <c r="D350" s="1" t="s">
        <v>145</v>
      </c>
      <c r="E350" s="1" t="s">
        <v>90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164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サバゲ東峰旭ICONIC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s="1" t="s">
        <v>631</v>
      </c>
      <c r="D351" s="1" t="s">
        <v>145</v>
      </c>
      <c r="E351" s="1" t="s">
        <v>90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165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サバゲ東峰旭ICONIC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1034</v>
      </c>
      <c r="D352" s="1" t="s">
        <v>145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23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夏祭り2東峰旭ICONIC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1034</v>
      </c>
      <c r="D353" s="1" t="s">
        <v>145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23</v>
      </c>
      <c r="N353">
        <v>0</v>
      </c>
      <c r="O353">
        <v>0</v>
      </c>
      <c r="P353">
        <v>0</v>
      </c>
      <c r="R353" s="1" t="s">
        <v>955</v>
      </c>
      <c r="S353" s="1" t="s">
        <v>919</v>
      </c>
      <c r="T353" s="1"/>
      <c r="U353" t="str">
        <f>Receive[[#This Row],[服装]]&amp;Receive[[#This Row],[名前]]&amp;Receive[[#This Row],[レアリティ]]</f>
        <v>夏祭り2東峰旭ICONIC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1034</v>
      </c>
      <c r="D354" s="1" t="s">
        <v>145</v>
      </c>
      <c r="E354" s="1" t="s">
        <v>77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23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1034</v>
      </c>
      <c r="D355" s="1" t="s">
        <v>145</v>
      </c>
      <c r="E355" s="1" t="s">
        <v>77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1034</v>
      </c>
      <c r="D356" s="1" t="s">
        <v>145</v>
      </c>
      <c r="E356" s="1" t="s">
        <v>77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218</v>
      </c>
      <c r="I357">
        <v>1</v>
      </c>
      <c r="J357" t="s">
        <v>228</v>
      </c>
      <c r="K357" t="s">
        <v>119</v>
      </c>
      <c r="L357" t="s">
        <v>162</v>
      </c>
      <c r="M357">
        <v>21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ユニフォーム東峰旭YELL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218</v>
      </c>
      <c r="I358">
        <v>1</v>
      </c>
      <c r="J358" t="s">
        <v>228</v>
      </c>
      <c r="K358" t="s">
        <v>163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ユニフォーム東峰旭YELL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218</v>
      </c>
      <c r="I359">
        <v>1</v>
      </c>
      <c r="J359" t="s">
        <v>228</v>
      </c>
      <c r="K359" t="s">
        <v>120</v>
      </c>
      <c r="L359" t="s">
        <v>162</v>
      </c>
      <c r="M359">
        <v>21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ユニフォーム東峰旭YELL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218</v>
      </c>
      <c r="I360">
        <v>1</v>
      </c>
      <c r="J360" t="s">
        <v>228</v>
      </c>
      <c r="K360" t="s">
        <v>164</v>
      </c>
      <c r="L360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ユニフォーム東峰旭YELL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218</v>
      </c>
      <c r="I361">
        <v>1</v>
      </c>
      <c r="J361" t="s">
        <v>228</v>
      </c>
      <c r="K361" t="s">
        <v>165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ユニフォーム東峰旭YELL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146</v>
      </c>
      <c r="E362" t="s">
        <v>24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119</v>
      </c>
      <c r="L362" t="s">
        <v>173</v>
      </c>
      <c r="M362">
        <v>31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ユニフォーム縁下力ICONIC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146</v>
      </c>
      <c r="E363" t="s">
        <v>24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194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ユニフォーム縁下力ICONIC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146</v>
      </c>
      <c r="E364" t="s">
        <v>24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163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ユニフォーム縁下力ICONIC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146</v>
      </c>
      <c r="E365" t="s">
        <v>24</v>
      </c>
      <c r="F365" t="s">
        <v>25</v>
      </c>
      <c r="G365" t="s">
        <v>136</v>
      </c>
      <c r="H365" t="s">
        <v>71</v>
      </c>
      <c r="I365">
        <v>1</v>
      </c>
      <c r="J365" t="s">
        <v>228</v>
      </c>
      <c r="K365" t="s">
        <v>120</v>
      </c>
      <c r="L365" t="s">
        <v>173</v>
      </c>
      <c r="M365">
        <v>31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ユニフォーム縁下力ICONIC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146</v>
      </c>
      <c r="E366" t="s">
        <v>24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164</v>
      </c>
      <c r="L366" t="s">
        <v>162</v>
      </c>
      <c r="M366">
        <v>29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ユニフォーム縁下力ICONIC</v>
      </c>
    </row>
    <row r="367" spans="1:21" x14ac:dyDescent="0.35">
      <c r="A367">
        <f>VLOOKUP(Receive[[#This Row],[No用]],SetNo[[No.用]:[vlookup 用]],2,FALSE)</f>
        <v>61</v>
      </c>
      <c r="B367">
        <f>IF(ROW()=2,1,IF(A366&lt;&gt;Receive[[#This Row],[No]],1,B366+1))</f>
        <v>6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165</v>
      </c>
      <c r="L367" t="s">
        <v>162</v>
      </c>
      <c r="M367">
        <v>29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61</v>
      </c>
      <c r="B368">
        <f>IF(ROW()=2,1,IF(A367&lt;&gt;Receive[[#This Row],[No]],1,B367+1))</f>
        <v>7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183</v>
      </c>
      <c r="L368" t="s">
        <v>224</v>
      </c>
      <c r="M368">
        <v>42</v>
      </c>
      <c r="N368">
        <v>0</v>
      </c>
      <c r="O368">
        <v>52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1</v>
      </c>
      <c r="C369" t="s">
        <v>364</v>
      </c>
      <c r="D369" t="s">
        <v>146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119</v>
      </c>
      <c r="L369" t="s">
        <v>173</v>
      </c>
      <c r="M369">
        <v>31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探偵縁下力ICONIC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2</v>
      </c>
      <c r="C370" t="s">
        <v>364</v>
      </c>
      <c r="D370" t="s">
        <v>146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194</v>
      </c>
      <c r="L370" t="s">
        <v>173</v>
      </c>
      <c r="M370">
        <v>33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探偵縁下力ICONIC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3</v>
      </c>
      <c r="C371" t="s">
        <v>364</v>
      </c>
      <c r="D371" t="s">
        <v>146</v>
      </c>
      <c r="E371" t="s">
        <v>28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探偵縁下力ICONIC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4</v>
      </c>
      <c r="C372" t="s">
        <v>364</v>
      </c>
      <c r="D372" t="s">
        <v>146</v>
      </c>
      <c r="E372" t="s">
        <v>28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173</v>
      </c>
      <c r="M372">
        <v>31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探偵縁下力ICONIC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5</v>
      </c>
      <c r="C373" t="s">
        <v>364</v>
      </c>
      <c r="D373" t="s">
        <v>146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29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探偵縁下力ICONIC</v>
      </c>
    </row>
    <row r="374" spans="1:21" x14ac:dyDescent="0.35">
      <c r="A374">
        <f>VLOOKUP(Receive[[#This Row],[No用]],SetNo[[No.用]:[vlookup 用]],2,FALSE)</f>
        <v>62</v>
      </c>
      <c r="B374">
        <f>IF(ROW()=2,1,IF(A373&lt;&gt;Receive[[#This Row],[No]],1,B373+1))</f>
        <v>6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165</v>
      </c>
      <c r="L374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1</v>
      </c>
      <c r="C375" s="1" t="s">
        <v>632</v>
      </c>
      <c r="D375" s="1" t="s">
        <v>146</v>
      </c>
      <c r="E375" s="1" t="s">
        <v>73</v>
      </c>
      <c r="F375" s="1" t="s">
        <v>78</v>
      </c>
      <c r="G375" s="1" t="s">
        <v>136</v>
      </c>
      <c r="H375" s="1" t="s">
        <v>71</v>
      </c>
      <c r="I375">
        <v>1</v>
      </c>
      <c r="J375" t="s">
        <v>228</v>
      </c>
      <c r="K375" s="1" t="s">
        <v>119</v>
      </c>
      <c r="L375" s="1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RPG縁下力ICONIC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2</v>
      </c>
      <c r="C376" s="1" t="s">
        <v>632</v>
      </c>
      <c r="D376" s="1" t="s">
        <v>146</v>
      </c>
      <c r="E376" s="1" t="s">
        <v>73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194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RPG縁下力ICONIC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3</v>
      </c>
      <c r="C377" s="1" t="s">
        <v>632</v>
      </c>
      <c r="D377" s="1" t="s">
        <v>146</v>
      </c>
      <c r="E377" s="1" t="s">
        <v>73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29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RPG縁下力ICONIC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4</v>
      </c>
      <c r="C378" s="1" t="s">
        <v>632</v>
      </c>
      <c r="D378" s="1" t="s">
        <v>146</v>
      </c>
      <c r="E378" s="1" t="s">
        <v>73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173</v>
      </c>
      <c r="M378">
        <v>33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RPG縁下力ICONIC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5</v>
      </c>
      <c r="C379" s="1" t="s">
        <v>632</v>
      </c>
      <c r="D379" s="1" t="s">
        <v>146</v>
      </c>
      <c r="E379" s="1" t="s">
        <v>73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RPG縁下力ICONIC</v>
      </c>
    </row>
    <row r="380" spans="1:21" x14ac:dyDescent="0.35">
      <c r="A380">
        <f>VLOOKUP(Receive[[#This Row],[No用]],SetNo[[No.用]:[vlookup 用]],2,FALSE)</f>
        <v>63</v>
      </c>
      <c r="B380">
        <f>IF(ROW()=2,1,IF(A379&lt;&gt;Receive[[#This Row],[No]],1,B379+1))</f>
        <v>6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165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63</v>
      </c>
      <c r="B381">
        <f>IF(ROW()=2,1,IF(A380&lt;&gt;Receive[[#This Row],[No]],1,B380+1))</f>
        <v>7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224</v>
      </c>
      <c r="M381">
        <v>42</v>
      </c>
      <c r="N381">
        <v>0</v>
      </c>
      <c r="O381">
        <v>52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708</v>
      </c>
      <c r="D382" s="1" t="s">
        <v>146</v>
      </c>
      <c r="E382" s="1" t="s">
        <v>90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173</v>
      </c>
      <c r="M382">
        <v>31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花火縁下力ICONIC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708</v>
      </c>
      <c r="D383" s="1" t="s">
        <v>146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194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花火縁下力ICONIC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708</v>
      </c>
      <c r="D384" s="1" t="s">
        <v>146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花火縁下力ICONIC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708</v>
      </c>
      <c r="D385" s="1" t="s">
        <v>146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173</v>
      </c>
      <c r="M385">
        <v>31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花火縁下力ICONIC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708</v>
      </c>
      <c r="D386" s="1" t="s">
        <v>146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花火縁下力ICONIC</v>
      </c>
    </row>
    <row r="387" spans="1:21" x14ac:dyDescent="0.35">
      <c r="A387">
        <f>VLOOKUP(Receive[[#This Row],[No用]],SetNo[[No.用]:[vlookup 用]],2,FALSE)</f>
        <v>64</v>
      </c>
      <c r="B387">
        <f>IF(ROW()=2,1,IF(A386&lt;&gt;Receive[[#This Row],[No]],1,B386+1))</f>
        <v>6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165</v>
      </c>
      <c r="L387" s="1" t="s">
        <v>162</v>
      </c>
      <c r="M387">
        <v>29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64</v>
      </c>
      <c r="B388">
        <f>IF(ROW()=2,1,IF(A387&lt;&gt;Receive[[#This Row],[No]],1,B387+1))</f>
        <v>7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183</v>
      </c>
      <c r="L388" s="1" t="s">
        <v>224</v>
      </c>
      <c r="M388">
        <v>43</v>
      </c>
      <c r="N388">
        <v>0</v>
      </c>
      <c r="O388">
        <v>53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1</v>
      </c>
      <c r="C389" t="s">
        <v>205</v>
      </c>
      <c r="D389" t="s">
        <v>147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119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ユニフォーム木下久志ICONIC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2</v>
      </c>
      <c r="C390" t="s">
        <v>205</v>
      </c>
      <c r="D390" t="s">
        <v>147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194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ユニフォーム木下久志ICONIC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3</v>
      </c>
      <c r="C391" t="s">
        <v>205</v>
      </c>
      <c r="D391" t="s">
        <v>147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163</v>
      </c>
      <c r="L391" t="s">
        <v>162</v>
      </c>
      <c r="M391">
        <v>21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ユニフォーム木下久志ICONIC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4</v>
      </c>
      <c r="C392" t="s">
        <v>205</v>
      </c>
      <c r="D392" t="s">
        <v>147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120</v>
      </c>
      <c r="L392" t="s">
        <v>162</v>
      </c>
      <c r="M392">
        <v>22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ユニフォーム木下久志ICONIC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5</v>
      </c>
      <c r="C393" t="s">
        <v>205</v>
      </c>
      <c r="D393" t="s">
        <v>147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ユニフォーム木下久志ICONIC</v>
      </c>
    </row>
    <row r="394" spans="1:21" x14ac:dyDescent="0.35">
      <c r="A394">
        <f>VLOOKUP(Receive[[#This Row],[No用]],SetNo[[No.用]:[vlookup 用]],2,FALSE)</f>
        <v>65</v>
      </c>
      <c r="B394">
        <f>IF(ROW()=2,1,IF(A393&lt;&gt;Receive[[#This Row],[No]],1,B393+1))</f>
        <v>6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165</v>
      </c>
      <c r="L394" t="s">
        <v>162</v>
      </c>
      <c r="M394">
        <v>22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929</v>
      </c>
      <c r="D395" s="1" t="s">
        <v>147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178</v>
      </c>
      <c r="M395">
        <v>27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妖木下久志ICONIC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929</v>
      </c>
      <c r="D396" s="1" t="s">
        <v>147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194</v>
      </c>
      <c r="L396" s="1" t="s">
        <v>162</v>
      </c>
      <c r="M396">
        <v>24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妖木下久志ICONIC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929</v>
      </c>
      <c r="D397" s="1" t="s">
        <v>147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163</v>
      </c>
      <c r="L397" s="1" t="s">
        <v>162</v>
      </c>
      <c r="M397">
        <v>21</v>
      </c>
      <c r="N397">
        <v>0</v>
      </c>
      <c r="O397">
        <v>0</v>
      </c>
      <c r="P397">
        <v>0</v>
      </c>
      <c r="R397" s="1" t="s">
        <v>955</v>
      </c>
      <c r="S397" s="1" t="s">
        <v>919</v>
      </c>
      <c r="T397" s="1"/>
      <c r="U397" t="str">
        <f>Receive[[#This Row],[服装]]&amp;Receive[[#This Row],[名前]]&amp;Receive[[#This Row],[レアリティ]]</f>
        <v>妖木下久志ICONIC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929</v>
      </c>
      <c r="D398" s="1" t="s">
        <v>147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120</v>
      </c>
      <c r="L398" s="1" t="s">
        <v>178</v>
      </c>
      <c r="M398">
        <v>25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妖木下久志ICONIC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929</v>
      </c>
      <c r="D399" s="1" t="s">
        <v>147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164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妖木下久志ICONIC</v>
      </c>
    </row>
    <row r="400" spans="1:21" x14ac:dyDescent="0.35">
      <c r="A400">
        <f>VLOOKUP(Receive[[#This Row],[No用]],SetNo[[No.用]:[vlookup 用]],2,FALSE)</f>
        <v>66</v>
      </c>
      <c r="B400">
        <f>IF(ROW()=2,1,IF(A399&lt;&gt;Receive[[#This Row],[No]],1,B399+1))</f>
        <v>6</v>
      </c>
      <c r="C400" s="1" t="s">
        <v>929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165</v>
      </c>
      <c r="L400" s="1" t="s">
        <v>162</v>
      </c>
      <c r="M400">
        <v>22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66</v>
      </c>
      <c r="B401">
        <f>IF(ROW()=2,1,IF(A400&lt;&gt;Receive[[#This Row],[No]],1,B400+1))</f>
        <v>7</v>
      </c>
      <c r="C401" s="1" t="s">
        <v>929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183</v>
      </c>
      <c r="L401" s="1" t="s">
        <v>224</v>
      </c>
      <c r="M401">
        <v>35</v>
      </c>
      <c r="N401">
        <v>5</v>
      </c>
      <c r="O401">
        <v>45</v>
      </c>
      <c r="P401">
        <v>7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1</v>
      </c>
      <c r="C402" t="s">
        <v>205</v>
      </c>
      <c r="D402" t="s">
        <v>148</v>
      </c>
      <c r="E402" t="s">
        <v>24</v>
      </c>
      <c r="F402" t="s">
        <v>26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ユニフォーム成田一仁ICONIC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2</v>
      </c>
      <c r="C403" t="s">
        <v>205</v>
      </c>
      <c r="D403" t="s">
        <v>148</v>
      </c>
      <c r="E403" t="s">
        <v>24</v>
      </c>
      <c r="F403" t="s">
        <v>26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22</v>
      </c>
      <c r="N403">
        <v>0</v>
      </c>
      <c r="O403">
        <v>0</v>
      </c>
      <c r="P403">
        <v>0</v>
      </c>
      <c r="R403" s="1" t="s">
        <v>955</v>
      </c>
      <c r="S403" s="1" t="s">
        <v>919</v>
      </c>
      <c r="T403" s="1"/>
      <c r="U403" t="str">
        <f>Receive[[#This Row],[服装]]&amp;Receive[[#This Row],[名前]]&amp;Receive[[#This Row],[レアリティ]]</f>
        <v>ユニフォーム成田一仁ICONIC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3</v>
      </c>
      <c r="C404" t="s">
        <v>205</v>
      </c>
      <c r="D404" t="s">
        <v>148</v>
      </c>
      <c r="E404" t="s">
        <v>24</v>
      </c>
      <c r="F404" t="s">
        <v>26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22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ユニフォーム成田一仁ICONIC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4</v>
      </c>
      <c r="C405" t="s">
        <v>205</v>
      </c>
      <c r="D405" t="s">
        <v>148</v>
      </c>
      <c r="E405" t="s">
        <v>24</v>
      </c>
      <c r="F405" t="s">
        <v>26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ユニフォーム成田一仁ICONIC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5</v>
      </c>
      <c r="C406" t="s">
        <v>205</v>
      </c>
      <c r="D406" t="s">
        <v>148</v>
      </c>
      <c r="E406" t="s">
        <v>24</v>
      </c>
      <c r="F406" t="s">
        <v>26</v>
      </c>
      <c r="G406" t="s">
        <v>136</v>
      </c>
      <c r="H406" t="s">
        <v>71</v>
      </c>
      <c r="I406">
        <v>1</v>
      </c>
      <c r="J406" t="s">
        <v>228</v>
      </c>
      <c r="K406" t="s">
        <v>165</v>
      </c>
      <c r="L406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ユニフォーム成田一仁ICONIC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108</v>
      </c>
      <c r="D407" t="s">
        <v>39</v>
      </c>
      <c r="E407" t="s">
        <v>24</v>
      </c>
      <c r="F407" t="s">
        <v>31</v>
      </c>
      <c r="G407" t="s">
        <v>27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26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ユニフォーム孤爪研磨ICONIC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108</v>
      </c>
      <c r="D408" t="s">
        <v>39</v>
      </c>
      <c r="E408" t="s">
        <v>24</v>
      </c>
      <c r="F408" t="s">
        <v>31</v>
      </c>
      <c r="G408" t="s">
        <v>27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ユニフォーム孤爪研磨ICONIC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108</v>
      </c>
      <c r="D409" t="s">
        <v>39</v>
      </c>
      <c r="E409" t="s">
        <v>24</v>
      </c>
      <c r="F409" t="s">
        <v>31</v>
      </c>
      <c r="G409" t="s">
        <v>27</v>
      </c>
      <c r="H409" t="s">
        <v>71</v>
      </c>
      <c r="I409">
        <v>1</v>
      </c>
      <c r="J409" t="s">
        <v>228</v>
      </c>
      <c r="K409" t="s">
        <v>230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ユニフォーム孤爪研磨ICONIC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108</v>
      </c>
      <c r="D410" t="s">
        <v>39</v>
      </c>
      <c r="E410" t="s">
        <v>24</v>
      </c>
      <c r="F410" t="s">
        <v>31</v>
      </c>
      <c r="G410" t="s">
        <v>27</v>
      </c>
      <c r="H410" t="s">
        <v>71</v>
      </c>
      <c r="I410">
        <v>1</v>
      </c>
      <c r="J410" t="s">
        <v>228</v>
      </c>
      <c r="K410" t="s">
        <v>120</v>
      </c>
      <c r="L410" t="s">
        <v>162</v>
      </c>
      <c r="M410">
        <v>26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ユニフォーム孤爪研磨ICONIC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108</v>
      </c>
      <c r="D411" t="s">
        <v>39</v>
      </c>
      <c r="E411" t="s">
        <v>24</v>
      </c>
      <c r="F411" t="s">
        <v>31</v>
      </c>
      <c r="G411" t="s">
        <v>27</v>
      </c>
      <c r="H411" t="s">
        <v>71</v>
      </c>
      <c r="I411">
        <v>1</v>
      </c>
      <c r="J411" t="s">
        <v>228</v>
      </c>
      <c r="K411" t="s">
        <v>164</v>
      </c>
      <c r="L411" t="s">
        <v>162</v>
      </c>
      <c r="M411">
        <v>24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ユニフォーム孤爪研磨ICONIC</v>
      </c>
    </row>
    <row r="412" spans="1:21" x14ac:dyDescent="0.35">
      <c r="A412">
        <f>VLOOKUP(Receive[[#This Row],[No用]],SetNo[[No.用]:[vlookup 用]],2,FALSE)</f>
        <v>68</v>
      </c>
      <c r="B412">
        <f>IF(ROW()=2,1,IF(A411&lt;&gt;Receive[[#This Row],[No]],1,B411+1))</f>
        <v>6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165</v>
      </c>
      <c r="L412" t="s">
        <v>162</v>
      </c>
      <c r="M412">
        <v>29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149</v>
      </c>
      <c r="D413" t="s">
        <v>39</v>
      </c>
      <c r="E413" t="s">
        <v>90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26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制服孤爪研磨ICONIC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149</v>
      </c>
      <c r="D414" t="s">
        <v>39</v>
      </c>
      <c r="E414" t="s">
        <v>90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163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制服孤爪研磨ICONIC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149</v>
      </c>
      <c r="D415" t="s">
        <v>39</v>
      </c>
      <c r="E415" t="s">
        <v>90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230</v>
      </c>
      <c r="L415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制服孤爪研磨ICONIC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149</v>
      </c>
      <c r="D416" t="s">
        <v>39</v>
      </c>
      <c r="E416" t="s">
        <v>90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26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制服孤爪研磨ICONIC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149</v>
      </c>
      <c r="D417" t="s">
        <v>39</v>
      </c>
      <c r="E417" t="s">
        <v>90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制服孤爪研磨ICONIC</v>
      </c>
    </row>
    <row r="418" spans="1:21" x14ac:dyDescent="0.3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165</v>
      </c>
      <c r="L418" t="s">
        <v>162</v>
      </c>
      <c r="M418">
        <v>29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t="s">
        <v>150</v>
      </c>
      <c r="D419" t="s">
        <v>39</v>
      </c>
      <c r="E419" t="s">
        <v>77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119</v>
      </c>
      <c r="L419" t="s">
        <v>178</v>
      </c>
      <c r="M419">
        <v>29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夏祭り孤爪研磨ICONIC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t="s">
        <v>150</v>
      </c>
      <c r="D420" t="s">
        <v>39</v>
      </c>
      <c r="E420" t="s">
        <v>77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夏祭り孤爪研磨ICONIC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t="s">
        <v>150</v>
      </c>
      <c r="D421" t="s">
        <v>39</v>
      </c>
      <c r="E421" t="s">
        <v>77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230</v>
      </c>
      <c r="L421" t="s">
        <v>162</v>
      </c>
      <c r="M421">
        <v>24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夏祭り孤爪研磨ICONIC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t="s">
        <v>150</v>
      </c>
      <c r="D422" t="s">
        <v>39</v>
      </c>
      <c r="E422" t="s">
        <v>77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120</v>
      </c>
      <c r="L422" t="s">
        <v>178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夏祭り孤爪研磨ICONIC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t="s">
        <v>150</v>
      </c>
      <c r="D423" t="s">
        <v>39</v>
      </c>
      <c r="E423" t="s">
        <v>77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164</v>
      </c>
      <c r="L423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夏祭り孤爪研磨ICONIC</v>
      </c>
    </row>
    <row r="424" spans="1:21" x14ac:dyDescent="0.3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165</v>
      </c>
      <c r="L424" t="s">
        <v>162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1</v>
      </c>
      <c r="C425" s="1" t="s">
        <v>608</v>
      </c>
      <c r="D425" s="1" t="s">
        <v>39</v>
      </c>
      <c r="E425" s="1" t="s">
        <v>73</v>
      </c>
      <c r="F425" s="1" t="s">
        <v>31</v>
      </c>
      <c r="G425" s="1" t="s">
        <v>27</v>
      </c>
      <c r="H425" s="1" t="s">
        <v>71</v>
      </c>
      <c r="I425">
        <v>1</v>
      </c>
      <c r="J425" t="s">
        <v>228</v>
      </c>
      <c r="K425" t="s">
        <v>119</v>
      </c>
      <c r="L425" t="s">
        <v>162</v>
      </c>
      <c r="M425">
        <v>26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1周年孤爪研磨ICONIC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2</v>
      </c>
      <c r="C426" s="1" t="s">
        <v>608</v>
      </c>
      <c r="D426" s="1" t="s">
        <v>39</v>
      </c>
      <c r="E426" s="1" t="s">
        <v>73</v>
      </c>
      <c r="F426" s="1" t="s">
        <v>31</v>
      </c>
      <c r="G426" s="1" t="s">
        <v>27</v>
      </c>
      <c r="H426" s="1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1周年孤爪研磨ICONIC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3</v>
      </c>
      <c r="C427" s="1" t="s">
        <v>608</v>
      </c>
      <c r="D427" s="1" t="s">
        <v>39</v>
      </c>
      <c r="E427" s="1" t="s">
        <v>73</v>
      </c>
      <c r="F427" s="1" t="s">
        <v>31</v>
      </c>
      <c r="G427" s="1" t="s">
        <v>27</v>
      </c>
      <c r="H427" s="1" t="s">
        <v>71</v>
      </c>
      <c r="I427">
        <v>1</v>
      </c>
      <c r="J427" t="s">
        <v>228</v>
      </c>
      <c r="K427" t="s">
        <v>230</v>
      </c>
      <c r="L427" t="s">
        <v>162</v>
      </c>
      <c r="M427">
        <v>24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1周年孤爪研磨ICONIC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4</v>
      </c>
      <c r="C428" s="1" t="s">
        <v>608</v>
      </c>
      <c r="D428" s="1" t="s">
        <v>39</v>
      </c>
      <c r="E428" s="1" t="s">
        <v>73</v>
      </c>
      <c r="F428" s="1" t="s">
        <v>31</v>
      </c>
      <c r="G428" s="1" t="s">
        <v>27</v>
      </c>
      <c r="H428" s="1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1周年孤爪研磨ICONIC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5</v>
      </c>
      <c r="C429" s="1" t="s">
        <v>608</v>
      </c>
      <c r="D429" s="1" t="s">
        <v>39</v>
      </c>
      <c r="E429" s="1" t="s">
        <v>73</v>
      </c>
      <c r="F429" s="1" t="s">
        <v>31</v>
      </c>
      <c r="G429" s="1" t="s">
        <v>27</v>
      </c>
      <c r="H429" s="1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24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1周年孤爪研磨ICONIC</v>
      </c>
    </row>
    <row r="430" spans="1:21" x14ac:dyDescent="0.35">
      <c r="A430">
        <f>VLOOKUP(Receive[[#This Row],[No用]],SetNo[[No.用]:[vlookup 用]],2,FALSE)</f>
        <v>71</v>
      </c>
      <c r="B430">
        <f>IF(ROW()=2,1,IF(A429&lt;&gt;Receive[[#This Row],[No]],1,B429+1))</f>
        <v>6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s="1" t="s">
        <v>735</v>
      </c>
      <c r="D431" s="1" t="s">
        <v>39</v>
      </c>
      <c r="E431" s="1" t="s">
        <v>90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119</v>
      </c>
      <c r="L431" s="1" t="s">
        <v>178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スパイ孤爪研磨ICONIC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s="1" t="s">
        <v>735</v>
      </c>
      <c r="D432" s="1" t="s">
        <v>39</v>
      </c>
      <c r="E432" s="1" t="s">
        <v>90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163</v>
      </c>
      <c r="L432" s="1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スパイ孤爪研磨ICONIC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s="1" t="s">
        <v>735</v>
      </c>
      <c r="D433" s="1" t="s">
        <v>39</v>
      </c>
      <c r="E433" s="1" t="s">
        <v>90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230</v>
      </c>
      <c r="L433" s="1" t="s">
        <v>162</v>
      </c>
      <c r="M433">
        <v>24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スパイ孤爪研磨ICONIC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s="1" t="s">
        <v>735</v>
      </c>
      <c r="D434" s="1" t="s">
        <v>39</v>
      </c>
      <c r="E434" s="1" t="s">
        <v>90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120</v>
      </c>
      <c r="L434" s="1" t="s">
        <v>178</v>
      </c>
      <c r="M434">
        <v>29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スパイ孤爪研磨ICONIC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s="1" t="s">
        <v>735</v>
      </c>
      <c r="D435" s="1" t="s">
        <v>39</v>
      </c>
      <c r="E435" s="1" t="s">
        <v>90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164</v>
      </c>
      <c r="L435" s="1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スパイ孤爪研磨ICONIC</v>
      </c>
    </row>
    <row r="436" spans="1:21" x14ac:dyDescent="0.3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165</v>
      </c>
      <c r="L436" s="1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s="1" t="s">
        <v>801</v>
      </c>
      <c r="D437" s="1" t="s">
        <v>39</v>
      </c>
      <c r="E437" s="1" t="s">
        <v>77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119</v>
      </c>
      <c r="L437" s="1" t="s">
        <v>178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Xmas2孤爪研磨ICONIC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s="1" t="s">
        <v>801</v>
      </c>
      <c r="D438" s="1" t="s">
        <v>39</v>
      </c>
      <c r="E438" s="1" t="s">
        <v>77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163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Xmas2孤爪研磨ICONIC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s="1" t="s">
        <v>801</v>
      </c>
      <c r="D439" s="1" t="s">
        <v>39</v>
      </c>
      <c r="E439" s="1" t="s">
        <v>77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230</v>
      </c>
      <c r="L439" s="1" t="s">
        <v>162</v>
      </c>
      <c r="M439">
        <v>24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Xmas2孤爪研磨ICONIC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s="1" t="s">
        <v>801</v>
      </c>
      <c r="D440" s="1" t="s">
        <v>39</v>
      </c>
      <c r="E440" s="1" t="s">
        <v>77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120</v>
      </c>
      <c r="L440" s="1" t="s">
        <v>178</v>
      </c>
      <c r="M440">
        <v>29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Xmas2孤爪研磨ICONIC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s="1" t="s">
        <v>801</v>
      </c>
      <c r="D441" s="1" t="s">
        <v>39</v>
      </c>
      <c r="E441" s="1" t="s">
        <v>77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164</v>
      </c>
      <c r="L441" s="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Xmas2孤爪研磨ICONIC</v>
      </c>
    </row>
    <row r="442" spans="1:21" x14ac:dyDescent="0.3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165</v>
      </c>
      <c r="L442" s="1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942</v>
      </c>
      <c r="D443" s="1" t="s">
        <v>39</v>
      </c>
      <c r="E443" s="1" t="s">
        <v>73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119</v>
      </c>
      <c r="L443" s="1" t="s">
        <v>178</v>
      </c>
      <c r="M443">
        <v>30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中学生孤爪研磨ICONIC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942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163</v>
      </c>
      <c r="L444" s="1" t="s">
        <v>178</v>
      </c>
      <c r="M444">
        <v>29</v>
      </c>
      <c r="N444">
        <v>0</v>
      </c>
      <c r="O444">
        <v>0</v>
      </c>
      <c r="P444">
        <v>0</v>
      </c>
      <c r="R444" s="1" t="s">
        <v>955</v>
      </c>
      <c r="S444" s="1" t="s">
        <v>908</v>
      </c>
      <c r="T444" s="1"/>
      <c r="U444" t="str">
        <f>Receive[[#This Row],[服装]]&amp;Receive[[#This Row],[名前]]&amp;Receive[[#This Row],[レアリティ]]</f>
        <v>中学生孤爪研磨ICONIC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942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230</v>
      </c>
      <c r="L445" s="1" t="s">
        <v>162</v>
      </c>
      <c r="M445">
        <v>25</v>
      </c>
      <c r="N445">
        <v>0</v>
      </c>
      <c r="O445">
        <v>0</v>
      </c>
      <c r="P445">
        <v>0</v>
      </c>
      <c r="R445" s="1" t="s">
        <v>955</v>
      </c>
      <c r="S445" s="1" t="s">
        <v>920</v>
      </c>
      <c r="T445" s="1"/>
      <c r="U445" t="str">
        <f>Receive[[#This Row],[服装]]&amp;Receive[[#This Row],[名前]]&amp;Receive[[#This Row],[レアリティ]]</f>
        <v>中学生孤爪研磨ICONIC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942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120</v>
      </c>
      <c r="L446" s="1" t="s">
        <v>178</v>
      </c>
      <c r="M446">
        <v>27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中学生孤爪研磨ICONIC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942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164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中学生孤爪研磨ICONIC</v>
      </c>
    </row>
    <row r="448" spans="1:21" x14ac:dyDescent="0.3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942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165</v>
      </c>
      <c r="L448" s="1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1079</v>
      </c>
      <c r="D449" s="1" t="s">
        <v>39</v>
      </c>
      <c r="E449" s="1" t="s">
        <v>90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s="1" t="s">
        <v>119</v>
      </c>
      <c r="L449" s="1" t="s">
        <v>178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ハロウィン孤爪研磨ICONIC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1079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s="1" t="s">
        <v>163</v>
      </c>
      <c r="L450" s="1" t="s">
        <v>178</v>
      </c>
      <c r="M450">
        <v>27</v>
      </c>
      <c r="N450">
        <v>0</v>
      </c>
      <c r="O450">
        <v>0</v>
      </c>
      <c r="P450">
        <v>0</v>
      </c>
      <c r="R450" s="1" t="s">
        <v>955</v>
      </c>
      <c r="S450" s="1" t="s">
        <v>908</v>
      </c>
      <c r="T450" s="1"/>
      <c r="U450" t="str">
        <f>Receive[[#This Row],[服装]]&amp;Receive[[#This Row],[名前]]&amp;Receive[[#This Row],[レアリティ]]</f>
        <v>ハロウィン孤爪研磨ICONIC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1079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s="1" t="s">
        <v>230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955</v>
      </c>
      <c r="S451" s="1" t="s">
        <v>920</v>
      </c>
      <c r="T451" s="1"/>
      <c r="U451" t="str">
        <f>Receive[[#This Row],[服装]]&amp;Receive[[#This Row],[名前]]&amp;Receive[[#This Row],[レアリティ]]</f>
        <v>ハロウィン孤爪研磨ICONIC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1079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s="1" t="s">
        <v>120</v>
      </c>
      <c r="L452" s="1" t="s">
        <v>178</v>
      </c>
      <c r="M452">
        <v>29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ハロウィン孤爪研磨ICONIC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1079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s="1" t="s">
        <v>164</v>
      </c>
      <c r="L453" s="1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ハロウィン孤爪研磨ICONIC</v>
      </c>
    </row>
    <row r="454" spans="1:21" x14ac:dyDescent="0.3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1079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165</v>
      </c>
      <c r="L454" s="1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75</v>
      </c>
      <c r="B455">
        <f>IF(ROW()=2,1,IF(A454&lt;&gt;Receive[[#This Row],[No]],1,B454+1))</f>
        <v>7</v>
      </c>
      <c r="C455" s="1" t="s">
        <v>1079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183</v>
      </c>
      <c r="L455" s="1" t="s">
        <v>224</v>
      </c>
      <c r="M455">
        <v>43</v>
      </c>
      <c r="N455">
        <v>0</v>
      </c>
      <c r="O455">
        <v>53</v>
      </c>
      <c r="P455">
        <v>0</v>
      </c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t="s">
        <v>108</v>
      </c>
      <c r="D456" t="s">
        <v>40</v>
      </c>
      <c r="E456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228</v>
      </c>
      <c r="K456" t="s">
        <v>119</v>
      </c>
      <c r="L456" t="s">
        <v>162</v>
      </c>
      <c r="M456">
        <v>25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ユニフォーム黒尾鉄朗ICONIC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t="s">
        <v>108</v>
      </c>
      <c r="D457" t="s">
        <v>40</v>
      </c>
      <c r="E457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228</v>
      </c>
      <c r="K457" t="s">
        <v>163</v>
      </c>
      <c r="L457" t="s">
        <v>162</v>
      </c>
      <c r="M457">
        <v>25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ユニフォーム黒尾鉄朗ICONIC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t="s">
        <v>108</v>
      </c>
      <c r="D458" t="s">
        <v>40</v>
      </c>
      <c r="E458" t="s">
        <v>23</v>
      </c>
      <c r="F458" t="s">
        <v>26</v>
      </c>
      <c r="G458" t="s">
        <v>27</v>
      </c>
      <c r="H458" t="s">
        <v>71</v>
      </c>
      <c r="I458">
        <v>1</v>
      </c>
      <c r="J458" t="s">
        <v>228</v>
      </c>
      <c r="K458" t="s">
        <v>230</v>
      </c>
      <c r="L458" t="s">
        <v>162</v>
      </c>
      <c r="M458">
        <v>25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ユニフォーム黒尾鉄朗ICONIC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t="s">
        <v>108</v>
      </c>
      <c r="D459" t="s">
        <v>40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228</v>
      </c>
      <c r="K459" t="s">
        <v>120</v>
      </c>
      <c r="L459" t="s">
        <v>162</v>
      </c>
      <c r="M459">
        <v>25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ユニフォーム黒尾鉄朗ICONIC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t="s">
        <v>108</v>
      </c>
      <c r="D460" t="s">
        <v>40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228</v>
      </c>
      <c r="K460" t="s">
        <v>164</v>
      </c>
      <c r="L460" t="s">
        <v>162</v>
      </c>
      <c r="M460">
        <v>25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ユニフォーム黒尾鉄朗ICONIC</v>
      </c>
    </row>
    <row r="461" spans="1:21" x14ac:dyDescent="0.3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165</v>
      </c>
      <c r="L461" t="s">
        <v>162</v>
      </c>
      <c r="M461">
        <v>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t="s">
        <v>149</v>
      </c>
      <c r="D462" t="s">
        <v>40</v>
      </c>
      <c r="E462" t="s">
        <v>73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119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制服黒尾鉄朗ICONIC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t="s">
        <v>149</v>
      </c>
      <c r="D463" t="s">
        <v>40</v>
      </c>
      <c r="E463" t="s">
        <v>73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163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制服黒尾鉄朗ICONIC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t="s">
        <v>149</v>
      </c>
      <c r="D464" t="s">
        <v>40</v>
      </c>
      <c r="E464" t="s">
        <v>73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230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制服黒尾鉄朗ICONIC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t="s">
        <v>149</v>
      </c>
      <c r="D465" t="s">
        <v>40</v>
      </c>
      <c r="E465" t="s">
        <v>73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120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制服黒尾鉄朗ICONIC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t="s">
        <v>149</v>
      </c>
      <c r="D466" t="s">
        <v>40</v>
      </c>
      <c r="E466" t="s">
        <v>73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164</v>
      </c>
      <c r="L466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制服黒尾鉄朗ICONIC</v>
      </c>
    </row>
    <row r="467" spans="1:21" x14ac:dyDescent="0.3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165</v>
      </c>
      <c r="L467" t="s">
        <v>162</v>
      </c>
      <c r="M467">
        <v>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t="s">
        <v>150</v>
      </c>
      <c r="D468" t="s">
        <v>40</v>
      </c>
      <c r="E468" t="s">
        <v>90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119</v>
      </c>
      <c r="L468" t="s">
        <v>178</v>
      </c>
      <c r="M468">
        <v>28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夏祭り黒尾鉄朗ICONIC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t="s">
        <v>150</v>
      </c>
      <c r="D469" t="s">
        <v>40</v>
      </c>
      <c r="E469" t="s">
        <v>90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163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夏祭り黒尾鉄朗ICONIC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t="s">
        <v>150</v>
      </c>
      <c r="D470" t="s">
        <v>40</v>
      </c>
      <c r="E470" t="s">
        <v>90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230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夏祭り黒尾鉄朗ICONIC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t="s">
        <v>150</v>
      </c>
      <c r="D471" t="s">
        <v>40</v>
      </c>
      <c r="E471" t="s">
        <v>90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120</v>
      </c>
      <c r="L471" t="s">
        <v>178</v>
      </c>
      <c r="M471">
        <v>28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夏祭り黒尾鉄朗ICONIC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t="s">
        <v>150</v>
      </c>
      <c r="D472" t="s">
        <v>40</v>
      </c>
      <c r="E472" t="s">
        <v>90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164</v>
      </c>
      <c r="L472" t="s">
        <v>162</v>
      </c>
      <c r="M472">
        <v>25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夏祭り黒尾鉄朗ICONIC</v>
      </c>
    </row>
    <row r="473" spans="1:21" x14ac:dyDescent="0.3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165</v>
      </c>
      <c r="L473" t="s">
        <v>162</v>
      </c>
      <c r="M473">
        <v>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1</v>
      </c>
      <c r="C474" s="1" t="s">
        <v>608</v>
      </c>
      <c r="D474" s="1" t="s">
        <v>40</v>
      </c>
      <c r="E474" s="1" t="s">
        <v>77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119</v>
      </c>
      <c r="L474" s="1" t="s">
        <v>173</v>
      </c>
      <c r="M474">
        <v>31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1周年黒尾鉄朗ICONIC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2</v>
      </c>
      <c r="C475" s="1" t="s">
        <v>608</v>
      </c>
      <c r="D475" s="1" t="s">
        <v>40</v>
      </c>
      <c r="E475" s="1" t="s">
        <v>77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163</v>
      </c>
      <c r="L475" s="1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1周年黒尾鉄朗ICONIC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3</v>
      </c>
      <c r="C476" s="1" t="s">
        <v>608</v>
      </c>
      <c r="D476" s="1" t="s">
        <v>40</v>
      </c>
      <c r="E476" s="1" t="s">
        <v>77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230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1周年黒尾鉄朗ICONIC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4</v>
      </c>
      <c r="C477" s="1" t="s">
        <v>608</v>
      </c>
      <c r="D477" s="1" t="s">
        <v>40</v>
      </c>
      <c r="E477" s="1" t="s">
        <v>77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120</v>
      </c>
      <c r="L477" s="1" t="s">
        <v>173</v>
      </c>
      <c r="M477">
        <v>31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1周年黒尾鉄朗ICONIC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5</v>
      </c>
      <c r="C478" s="1" t="s">
        <v>608</v>
      </c>
      <c r="D478" s="1" t="s">
        <v>40</v>
      </c>
      <c r="E478" s="1" t="s">
        <v>77</v>
      </c>
      <c r="F478" s="1" t="s">
        <v>26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164</v>
      </c>
      <c r="L478" s="1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1周年黒尾鉄朗ICONIC</v>
      </c>
    </row>
    <row r="479" spans="1:21" x14ac:dyDescent="0.35">
      <c r="A479">
        <f>VLOOKUP(Receive[[#This Row],[No用]],SetNo[[No.用]:[vlookup 用]],2,FALSE)</f>
        <v>79</v>
      </c>
      <c r="B479">
        <f>IF(ROW()=2,1,IF(A478&lt;&gt;Receive[[#This Row],[No]],1,B478+1))</f>
        <v>6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165</v>
      </c>
      <c r="L479" s="1" t="s">
        <v>162</v>
      </c>
      <c r="M479">
        <v>9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79</v>
      </c>
      <c r="B480">
        <f>IF(ROW()=2,1,IF(A479&lt;&gt;Receive[[#This Row],[No]],1,B479+1))</f>
        <v>7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164</v>
      </c>
      <c r="L480" s="1" t="s">
        <v>224</v>
      </c>
      <c r="M480">
        <v>41</v>
      </c>
      <c r="N480">
        <v>0</v>
      </c>
      <c r="O480">
        <v>51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s="1" t="s">
        <v>684</v>
      </c>
      <c r="D481" s="1" t="s">
        <v>40</v>
      </c>
      <c r="E481" s="1" t="s">
        <v>73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119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キャンプ黒尾鉄朗ICONIC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s="1" t="s">
        <v>684</v>
      </c>
      <c r="D482" s="1" t="s">
        <v>40</v>
      </c>
      <c r="E482" s="1" t="s">
        <v>73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163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キャンプ黒尾鉄朗ICONIC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s="1" t="s">
        <v>684</v>
      </c>
      <c r="D483" s="1" t="s">
        <v>40</v>
      </c>
      <c r="E483" s="1" t="s">
        <v>73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230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キャンプ黒尾鉄朗ICONIC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s="1" t="s">
        <v>684</v>
      </c>
      <c r="D484" s="1" t="s">
        <v>40</v>
      </c>
      <c r="E484" s="1" t="s">
        <v>73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120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キャンプ黒尾鉄朗ICONIC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s="1" t="s">
        <v>684</v>
      </c>
      <c r="D485" s="1" t="s">
        <v>40</v>
      </c>
      <c r="E485" s="1" t="s">
        <v>73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キャンプ黒尾鉄朗ICONIC</v>
      </c>
    </row>
    <row r="486" spans="1:21" x14ac:dyDescent="0.3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165</v>
      </c>
      <c r="L486" s="1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s="1" t="s">
        <v>770</v>
      </c>
      <c r="D487" s="1" t="s">
        <v>40</v>
      </c>
      <c r="E487" s="1" t="s">
        <v>90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119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文化祭2黒尾鉄朗ICONIC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s="1" t="s">
        <v>770</v>
      </c>
      <c r="D488" s="1" t="s">
        <v>40</v>
      </c>
      <c r="E488" s="1" t="s">
        <v>90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163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文化祭2黒尾鉄朗ICONIC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s="1" t="s">
        <v>770</v>
      </c>
      <c r="D489" s="1" t="s">
        <v>40</v>
      </c>
      <c r="E489" s="1" t="s">
        <v>90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230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文化祭2黒尾鉄朗ICONIC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s="1" t="s">
        <v>770</v>
      </c>
      <c r="D490" s="1" t="s">
        <v>40</v>
      </c>
      <c r="E490" s="1" t="s">
        <v>90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120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文化祭2黒尾鉄朗ICONIC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s="1" t="s">
        <v>770</v>
      </c>
      <c r="D491" s="1" t="s">
        <v>40</v>
      </c>
      <c r="E491" s="1" t="s">
        <v>90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164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文化祭2黒尾鉄朗ICONIC</v>
      </c>
    </row>
    <row r="492" spans="1:21" x14ac:dyDescent="0.3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165</v>
      </c>
      <c r="L492" s="1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942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中学生黒尾鉄朗ICONIC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942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955</v>
      </c>
      <c r="S494" s="1" t="s">
        <v>919</v>
      </c>
      <c r="T494" s="1"/>
      <c r="U494" t="str">
        <f>Receive[[#This Row],[服装]]&amp;Receive[[#This Row],[名前]]&amp;Receive[[#This Row],[レアリティ]]</f>
        <v>中学生黒尾鉄朗ICONIC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942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955</v>
      </c>
      <c r="S495" s="1" t="s">
        <v>920</v>
      </c>
      <c r="T495" s="1"/>
      <c r="U495" t="str">
        <f>Receive[[#This Row],[服装]]&amp;Receive[[#This Row],[名前]]&amp;Receive[[#This Row],[レアリティ]]</f>
        <v>中学生黒尾鉄朗ICONIC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942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中学生黒尾鉄朗ICONIC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942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中学生黒尾鉄朗ICONIC</v>
      </c>
    </row>
    <row r="498" spans="1:21" x14ac:dyDescent="0.3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942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s="1" t="s">
        <v>1079</v>
      </c>
      <c r="D499" s="1" t="s">
        <v>40</v>
      </c>
      <c r="E499" s="1" t="s">
        <v>73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119</v>
      </c>
      <c r="L499" s="1" t="s">
        <v>162</v>
      </c>
      <c r="M499">
        <v>25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ハロウィン黒尾鉄朗ICONIC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s="1" t="s">
        <v>1079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163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955</v>
      </c>
      <c r="S500" s="1" t="s">
        <v>919</v>
      </c>
      <c r="U500" t="str">
        <f>Receive[[#This Row],[服装]]&amp;Receive[[#This Row],[名前]]&amp;Receive[[#This Row],[レアリティ]]</f>
        <v>ハロウィン黒尾鉄朗ICONIC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s="1" t="s">
        <v>1079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230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955</v>
      </c>
      <c r="S501" s="1" t="s">
        <v>920</v>
      </c>
      <c r="U501" t="str">
        <f>Receive[[#This Row],[服装]]&amp;Receive[[#This Row],[名前]]&amp;Receive[[#This Row],[レアリティ]]</f>
        <v>ハロウィン黒尾鉄朗ICONIC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s="1" t="s">
        <v>1079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120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ハロウィン黒尾鉄朗ICONIC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s="1" t="s">
        <v>1079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164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ハロウィン黒尾鉄朗ICONIC</v>
      </c>
    </row>
    <row r="504" spans="1:21" x14ac:dyDescent="0.3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s="1" t="s">
        <v>1079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165</v>
      </c>
      <c r="L504" s="1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IF(ROW()=2,1,IF(A498&lt;&gt;Receive[[#This Row],[No]],1,B498+1))</f>
        <v>1</v>
      </c>
      <c r="C505" t="s">
        <v>108</v>
      </c>
      <c r="D505" t="s">
        <v>41</v>
      </c>
      <c r="E505" t="s">
        <v>23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ユニフォーム灰羽リエーフICONIC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t="s">
        <v>108</v>
      </c>
      <c r="D506" t="s">
        <v>41</v>
      </c>
      <c r="E506" t="s">
        <v>23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ユニフォーム灰羽リエーフICONIC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t="s">
        <v>108</v>
      </c>
      <c r="D507" t="s">
        <v>41</v>
      </c>
      <c r="E507" t="s">
        <v>23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ユニフォーム灰羽リエーフICONIC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t="s">
        <v>108</v>
      </c>
      <c r="D508" t="s">
        <v>41</v>
      </c>
      <c r="E508" t="s">
        <v>23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ユニフォーム灰羽リエーフICONIC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t="s">
        <v>108</v>
      </c>
      <c r="D509" t="s">
        <v>41</v>
      </c>
      <c r="E509" t="s">
        <v>23</v>
      </c>
      <c r="F509" t="s">
        <v>26</v>
      </c>
      <c r="G509" t="s">
        <v>27</v>
      </c>
      <c r="H509" t="s">
        <v>71</v>
      </c>
      <c r="I509">
        <v>1</v>
      </c>
      <c r="J509" t="s">
        <v>228</v>
      </c>
      <c r="K509" t="s">
        <v>165</v>
      </c>
      <c r="L509" t="s">
        <v>162</v>
      </c>
      <c r="M509">
        <v>32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ユニフォーム灰羽リエーフICONIC</v>
      </c>
    </row>
    <row r="510" spans="1:21" x14ac:dyDescent="0.3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364</v>
      </c>
      <c r="D510" t="s">
        <v>41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探偵灰羽リエーフICONIC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364</v>
      </c>
      <c r="D511" t="s">
        <v>41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探偵灰羽リエーフICONIC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364</v>
      </c>
      <c r="D512" t="s">
        <v>41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探偵灰羽リエーフICONIC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364</v>
      </c>
      <c r="D513" t="s">
        <v>41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探偵灰羽リエーフICONIC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364</v>
      </c>
      <c r="D514" t="s">
        <v>41</v>
      </c>
      <c r="E514" t="s">
        <v>24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探偵灰羽リエーフICONIC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s="1" t="s">
        <v>650</v>
      </c>
      <c r="D515" s="1" t="s">
        <v>41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路地裏灰羽リエーフICONIC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s="1" t="s">
        <v>650</v>
      </c>
      <c r="D516" s="1" t="s">
        <v>41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路地裏灰羽リエーフICONIC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s="1" t="s">
        <v>650</v>
      </c>
      <c r="D517" s="1" t="s">
        <v>41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路地裏灰羽リエーフICONIC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s="1" t="s">
        <v>650</v>
      </c>
      <c r="D518" s="1" t="s">
        <v>41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路地裏灰羽リエーフICONIC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s="1" t="s">
        <v>650</v>
      </c>
      <c r="D519" s="1" t="s">
        <v>41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路地裏灰羽リエーフICONIC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770</v>
      </c>
      <c r="D520" s="1" t="s">
        <v>41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文化祭2灰羽リエーフICONIC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770</v>
      </c>
      <c r="D521" s="1" t="s">
        <v>41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770</v>
      </c>
      <c r="D522" s="1" t="s">
        <v>41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178</v>
      </c>
      <c r="M522">
        <v>28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770</v>
      </c>
      <c r="D523" s="1" t="s">
        <v>41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770</v>
      </c>
      <c r="D524" s="1" t="s">
        <v>41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文化祭2灰羽リエーフICONIC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987</v>
      </c>
      <c r="D525" s="1" t="s">
        <v>41</v>
      </c>
      <c r="E525" s="1" t="s">
        <v>90</v>
      </c>
      <c r="F525" s="1" t="s">
        <v>82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サバゲ2灰羽リエーフICONIC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987</v>
      </c>
      <c r="D526" s="1" t="s">
        <v>41</v>
      </c>
      <c r="E526" s="1" t="s">
        <v>90</v>
      </c>
      <c r="F526" s="1" t="s">
        <v>82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955</v>
      </c>
      <c r="S526" s="1" t="s">
        <v>919</v>
      </c>
      <c r="T526" s="1"/>
      <c r="U526" t="str">
        <f>Receive[[#This Row],[服装]]&amp;Receive[[#This Row],[名前]]&amp;Receive[[#This Row],[レアリティ]]</f>
        <v>サバゲ2灰羽リエーフICONIC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987</v>
      </c>
      <c r="D527" s="1" t="s">
        <v>41</v>
      </c>
      <c r="E527" s="1" t="s">
        <v>90</v>
      </c>
      <c r="F527" s="1" t="s">
        <v>82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25</v>
      </c>
      <c r="N527">
        <v>0</v>
      </c>
      <c r="O527">
        <v>0</v>
      </c>
      <c r="P527">
        <v>0</v>
      </c>
      <c r="R527" s="1" t="s">
        <v>955</v>
      </c>
      <c r="S527" s="1" t="s">
        <v>920</v>
      </c>
      <c r="T527" s="1"/>
      <c r="U527" t="str">
        <f>Receive[[#This Row],[服装]]&amp;Receive[[#This Row],[名前]]&amp;Receive[[#This Row],[レアリティ]]</f>
        <v>サバゲ2灰羽リエーフICONIC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987</v>
      </c>
      <c r="D528" s="1" t="s">
        <v>41</v>
      </c>
      <c r="E528" s="1" t="s">
        <v>90</v>
      </c>
      <c r="F528" s="1" t="s">
        <v>82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サバゲ2灰羽リエーフICONIC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987</v>
      </c>
      <c r="D529" s="1" t="s">
        <v>41</v>
      </c>
      <c r="E529" s="1" t="s">
        <v>90</v>
      </c>
      <c r="F529" s="1" t="s">
        <v>82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サバゲ2灰羽リエーフICONIC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t="s">
        <v>108</v>
      </c>
      <c r="D530" t="s">
        <v>42</v>
      </c>
      <c r="E530" t="s">
        <v>24</v>
      </c>
      <c r="F530" t="s">
        <v>21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173</v>
      </c>
      <c r="M530">
        <v>34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ユニフォーム夜久衛輔ICONIC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t="s">
        <v>108</v>
      </c>
      <c r="D531" t="s">
        <v>42</v>
      </c>
      <c r="E531" t="s">
        <v>24</v>
      </c>
      <c r="F531" t="s">
        <v>21</v>
      </c>
      <c r="G531" t="s">
        <v>27</v>
      </c>
      <c r="H531" t="s">
        <v>71</v>
      </c>
      <c r="I531">
        <v>1</v>
      </c>
      <c r="J531" t="s">
        <v>228</v>
      </c>
      <c r="K531" t="s">
        <v>194</v>
      </c>
      <c r="L531" t="s">
        <v>173</v>
      </c>
      <c r="M531">
        <v>41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ユニフォーム夜久衛輔ICONIC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t="s">
        <v>108</v>
      </c>
      <c r="D532" t="s">
        <v>42</v>
      </c>
      <c r="E532" t="s">
        <v>24</v>
      </c>
      <c r="F532" t="s">
        <v>21</v>
      </c>
      <c r="G532" t="s">
        <v>27</v>
      </c>
      <c r="H532" t="s">
        <v>71</v>
      </c>
      <c r="I532">
        <v>1</v>
      </c>
      <c r="J532" t="s">
        <v>228</v>
      </c>
      <c r="K532" t="s">
        <v>163</v>
      </c>
      <c r="L532" t="s">
        <v>162</v>
      </c>
      <c r="M532">
        <v>34</v>
      </c>
      <c r="N532">
        <v>0</v>
      </c>
      <c r="O532">
        <v>0</v>
      </c>
      <c r="P532">
        <v>0</v>
      </c>
      <c r="R532" s="1" t="s">
        <v>955</v>
      </c>
      <c r="S532" s="1" t="s">
        <v>919</v>
      </c>
      <c r="T532" s="1"/>
      <c r="U532" t="str">
        <f>Receive[[#This Row],[服装]]&amp;Receive[[#This Row],[名前]]&amp;Receive[[#This Row],[レアリティ]]</f>
        <v>ユニフォーム夜久衛輔ICONIC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t="s">
        <v>108</v>
      </c>
      <c r="D533" t="s">
        <v>42</v>
      </c>
      <c r="E533" t="s">
        <v>24</v>
      </c>
      <c r="F533" t="s">
        <v>21</v>
      </c>
      <c r="G533" t="s">
        <v>27</v>
      </c>
      <c r="H533" t="s">
        <v>71</v>
      </c>
      <c r="I533">
        <v>1</v>
      </c>
      <c r="J533" t="s">
        <v>228</v>
      </c>
      <c r="K533" t="s">
        <v>230</v>
      </c>
      <c r="L533" t="s">
        <v>162</v>
      </c>
      <c r="M533">
        <v>34</v>
      </c>
      <c r="N533">
        <v>0</v>
      </c>
      <c r="O533">
        <v>0</v>
      </c>
      <c r="P533">
        <v>0</v>
      </c>
      <c r="R533" s="1" t="s">
        <v>955</v>
      </c>
      <c r="S533" s="1" t="s">
        <v>920</v>
      </c>
      <c r="T533" s="1"/>
      <c r="U533" t="str">
        <f>Receive[[#This Row],[服装]]&amp;Receive[[#This Row],[名前]]&amp;Receive[[#This Row],[レアリティ]]</f>
        <v>ユニフォーム夜久衛輔ICONIC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t="s">
        <v>108</v>
      </c>
      <c r="D534" t="s">
        <v>42</v>
      </c>
      <c r="E534" t="s">
        <v>24</v>
      </c>
      <c r="F534" t="s">
        <v>21</v>
      </c>
      <c r="G534" t="s">
        <v>27</v>
      </c>
      <c r="H534" t="s">
        <v>71</v>
      </c>
      <c r="I534">
        <v>1</v>
      </c>
      <c r="J534" t="s">
        <v>228</v>
      </c>
      <c r="K534" t="s">
        <v>120</v>
      </c>
      <c r="L534" t="s">
        <v>173</v>
      </c>
      <c r="M534">
        <v>34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ユニフォーム夜久衛輔ICONIC</v>
      </c>
    </row>
    <row r="535" spans="1:21" x14ac:dyDescent="0.35">
      <c r="A535">
        <f>VLOOKUP(Receive[[#This Row],[No用]],SetNo[[No.用]:[vlookup 用]],2,FALSE)</f>
        <v>89</v>
      </c>
      <c r="B535">
        <f>IF(ROW()=2,1,IF(A534&lt;&gt;Receive[[#This Row],[No]],1,B534+1))</f>
        <v>6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164</v>
      </c>
      <c r="L535" t="s">
        <v>162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89</v>
      </c>
      <c r="B536">
        <f>IF(ROW()=2,1,IF(A535&lt;&gt;Receive[[#This Row],[No]],1,B535+1))</f>
        <v>7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165</v>
      </c>
      <c r="L536" t="s">
        <v>162</v>
      </c>
      <c r="M536">
        <v>32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89</v>
      </c>
      <c r="B537">
        <f>IF(ROW()=2,1,IF(A536&lt;&gt;Receive[[#This Row],[No]],1,B536+1))</f>
        <v>8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183</v>
      </c>
      <c r="L537" t="s">
        <v>224</v>
      </c>
      <c r="M537">
        <v>47</v>
      </c>
      <c r="N537">
        <v>0</v>
      </c>
      <c r="O537">
        <v>57</v>
      </c>
      <c r="P537">
        <v>0</v>
      </c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1</v>
      </c>
      <c r="C538" s="1" t="s">
        <v>608</v>
      </c>
      <c r="D538" s="1" t="s">
        <v>42</v>
      </c>
      <c r="E538" s="1" t="s">
        <v>77</v>
      </c>
      <c r="F538" s="1" t="s">
        <v>21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173</v>
      </c>
      <c r="M538">
        <v>34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1周年夜久衛輔ICONIC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2</v>
      </c>
      <c r="C539" s="1" t="s">
        <v>608</v>
      </c>
      <c r="D539" s="1" t="s">
        <v>42</v>
      </c>
      <c r="E539" s="1" t="s">
        <v>77</v>
      </c>
      <c r="F539" s="1" t="s">
        <v>21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194</v>
      </c>
      <c r="L539" s="1" t="s">
        <v>173</v>
      </c>
      <c r="M539">
        <v>41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1周年夜久衛輔ICONIC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3</v>
      </c>
      <c r="C540" s="1" t="s">
        <v>608</v>
      </c>
      <c r="D540" s="1" t="s">
        <v>42</v>
      </c>
      <c r="E540" s="1" t="s">
        <v>77</v>
      </c>
      <c r="F540" s="1" t="s">
        <v>21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163</v>
      </c>
      <c r="L540" s="1" t="s">
        <v>178</v>
      </c>
      <c r="M540">
        <v>37</v>
      </c>
      <c r="N540">
        <v>0</v>
      </c>
      <c r="O540">
        <v>0</v>
      </c>
      <c r="P540">
        <v>0</v>
      </c>
      <c r="R540" s="1" t="s">
        <v>955</v>
      </c>
      <c r="S540" s="1" t="s">
        <v>908</v>
      </c>
      <c r="T540" s="1"/>
      <c r="U540" t="str">
        <f>Receive[[#This Row],[服装]]&amp;Receive[[#This Row],[名前]]&amp;Receive[[#This Row],[レアリティ]]</f>
        <v>1周年夜久衛輔ICONIC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4</v>
      </c>
      <c r="C541" s="1" t="s">
        <v>608</v>
      </c>
      <c r="D541" s="1" t="s">
        <v>42</v>
      </c>
      <c r="E541" s="1" t="s">
        <v>77</v>
      </c>
      <c r="F541" s="1" t="s">
        <v>21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230</v>
      </c>
      <c r="L541" s="1" t="s">
        <v>162</v>
      </c>
      <c r="M541">
        <v>34</v>
      </c>
      <c r="N541">
        <v>0</v>
      </c>
      <c r="O541">
        <v>0</v>
      </c>
      <c r="P541">
        <v>0</v>
      </c>
      <c r="R541" s="1" t="s">
        <v>955</v>
      </c>
      <c r="S541" s="1" t="s">
        <v>920</v>
      </c>
      <c r="T541" s="1"/>
      <c r="U541" t="str">
        <f>Receive[[#This Row],[服装]]&amp;Receive[[#This Row],[名前]]&amp;Receive[[#This Row],[レアリティ]]</f>
        <v>1周年夜久衛輔ICONIC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5</v>
      </c>
      <c r="C542" s="1" t="s">
        <v>608</v>
      </c>
      <c r="D542" s="1" t="s">
        <v>42</v>
      </c>
      <c r="E542" s="1" t="s">
        <v>77</v>
      </c>
      <c r="F542" s="1" t="s">
        <v>21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120</v>
      </c>
      <c r="L542" s="1" t="s">
        <v>173</v>
      </c>
      <c r="M542">
        <v>34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1周年夜久衛輔ICONIC</v>
      </c>
    </row>
    <row r="543" spans="1:21" x14ac:dyDescent="0.35">
      <c r="A543">
        <f>VLOOKUP(Receive[[#This Row],[No用]],SetNo[[No.用]:[vlookup 用]],2,FALSE)</f>
        <v>90</v>
      </c>
      <c r="B543">
        <f>IF(ROW()=2,1,IF(A542&lt;&gt;Receive[[#This Row],[No]],1,B542+1))</f>
        <v>6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164</v>
      </c>
      <c r="L543" s="1" t="s">
        <v>162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90</v>
      </c>
      <c r="B544">
        <f>IF(ROW()=2,1,IF(A543&lt;&gt;Receive[[#This Row],[No]],1,B543+1))</f>
        <v>7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165</v>
      </c>
      <c r="L544" s="1" t="s">
        <v>162</v>
      </c>
      <c r="M544">
        <v>32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90</v>
      </c>
      <c r="B545">
        <f>IF(ROW()=2,1,IF(A544&lt;&gt;Receive[[#This Row],[No]],1,B544+1))</f>
        <v>8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183</v>
      </c>
      <c r="L545" s="1" t="s">
        <v>224</v>
      </c>
      <c r="M545">
        <v>47</v>
      </c>
      <c r="N545">
        <v>0</v>
      </c>
      <c r="O545">
        <v>57</v>
      </c>
      <c r="P545">
        <v>0</v>
      </c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90</v>
      </c>
      <c r="B546">
        <f>IF(ROW()=2,1,IF(A545&lt;&gt;Receive[[#This Row],[No]],1,B545+1))</f>
        <v>9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164</v>
      </c>
      <c r="L546" s="1" t="s">
        <v>224</v>
      </c>
      <c r="M546">
        <v>47</v>
      </c>
      <c r="N546">
        <v>0</v>
      </c>
      <c r="O546">
        <v>57</v>
      </c>
      <c r="P546">
        <v>0</v>
      </c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708</v>
      </c>
      <c r="D547" s="1" t="s">
        <v>42</v>
      </c>
      <c r="E547" s="1" t="s">
        <v>73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173</v>
      </c>
      <c r="M547">
        <v>34</v>
      </c>
      <c r="N547">
        <v>0</v>
      </c>
      <c r="O547">
        <v>0</v>
      </c>
      <c r="P547">
        <v>0</v>
      </c>
      <c r="R547" s="1" t="s">
        <v>955</v>
      </c>
      <c r="S547" s="1" t="s">
        <v>908</v>
      </c>
      <c r="T547" s="1"/>
      <c r="U547" t="str">
        <f>Receive[[#This Row],[服装]]&amp;Receive[[#This Row],[名前]]&amp;Receive[[#This Row],[レアリティ]]</f>
        <v>花火夜久衛輔ICONIC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708</v>
      </c>
      <c r="D548" s="1" t="s">
        <v>42</v>
      </c>
      <c r="E548" s="1" t="s">
        <v>73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194</v>
      </c>
      <c r="L548" s="1" t="s">
        <v>173</v>
      </c>
      <c r="M548">
        <v>41</v>
      </c>
      <c r="N548">
        <v>0</v>
      </c>
      <c r="O548">
        <v>0</v>
      </c>
      <c r="P548">
        <v>0</v>
      </c>
      <c r="R548" s="1" t="s">
        <v>955</v>
      </c>
      <c r="S548" s="1" t="s">
        <v>909</v>
      </c>
      <c r="T548" s="1"/>
      <c r="U548" t="str">
        <f>Receive[[#This Row],[服装]]&amp;Receive[[#This Row],[名前]]&amp;Receive[[#This Row],[レアリティ]]</f>
        <v>花火夜久衛輔ICONIC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708</v>
      </c>
      <c r="D549" s="1" t="s">
        <v>42</v>
      </c>
      <c r="E549" s="1" t="s">
        <v>73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178</v>
      </c>
      <c r="M549">
        <v>37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花火夜久衛輔ICONIC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708</v>
      </c>
      <c r="D550" s="1" t="s">
        <v>42</v>
      </c>
      <c r="E550" s="1" t="s">
        <v>73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34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花火夜久衛輔ICONIC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708</v>
      </c>
      <c r="D551" s="1" t="s">
        <v>42</v>
      </c>
      <c r="E551" s="1" t="s">
        <v>73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34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花火夜久衛輔ICONIC</v>
      </c>
    </row>
    <row r="552" spans="1:21" x14ac:dyDescent="0.3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34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91</v>
      </c>
      <c r="B553">
        <f>IF(ROW()=2,1,IF(A552&lt;&gt;Receive[[#This Row],[No]],1,B552+1))</f>
        <v>7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165</v>
      </c>
      <c r="L553" s="1" t="s">
        <v>162</v>
      </c>
      <c r="M553">
        <v>32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91</v>
      </c>
      <c r="B554">
        <f>IF(ROW()=2,1,IF(A553&lt;&gt;Receive[[#This Row],[No]],1,B553+1))</f>
        <v>8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183</v>
      </c>
      <c r="L554" s="1" t="s">
        <v>224</v>
      </c>
      <c r="M554">
        <v>48</v>
      </c>
      <c r="N554">
        <v>0</v>
      </c>
      <c r="O554">
        <v>58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91</v>
      </c>
      <c r="B555">
        <f>IF(ROW()=2,1,IF(A554&lt;&gt;Receive[[#This Row],[No]],1,B554+1))</f>
        <v>9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183</v>
      </c>
      <c r="L555" s="1" t="s">
        <v>224</v>
      </c>
      <c r="M555">
        <v>47</v>
      </c>
      <c r="N555">
        <v>0</v>
      </c>
      <c r="O555">
        <v>57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1</v>
      </c>
      <c r="C556" s="1" t="s">
        <v>889</v>
      </c>
      <c r="D556" s="1" t="s">
        <v>42</v>
      </c>
      <c r="E556" s="1" t="s">
        <v>90</v>
      </c>
      <c r="F556" s="1" t="s">
        <v>80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119</v>
      </c>
      <c r="L556" s="1" t="s">
        <v>173</v>
      </c>
      <c r="M556">
        <v>35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2周年夜久衛輔ICONIC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2</v>
      </c>
      <c r="C557" s="1" t="s">
        <v>889</v>
      </c>
      <c r="D557" s="1" t="s">
        <v>42</v>
      </c>
      <c r="E557" s="1" t="s">
        <v>90</v>
      </c>
      <c r="F557" s="1" t="s">
        <v>80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194</v>
      </c>
      <c r="L557" s="1" t="s">
        <v>173</v>
      </c>
      <c r="M557">
        <v>42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2周年夜久衛輔ICONIC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3</v>
      </c>
      <c r="C558" s="1" t="s">
        <v>889</v>
      </c>
      <c r="D558" s="1" t="s">
        <v>42</v>
      </c>
      <c r="E558" s="1" t="s">
        <v>90</v>
      </c>
      <c r="F558" s="1" t="s">
        <v>80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163</v>
      </c>
      <c r="L558" s="1" t="s">
        <v>178</v>
      </c>
      <c r="M558">
        <v>37</v>
      </c>
      <c r="N558">
        <v>0</v>
      </c>
      <c r="O558">
        <v>0</v>
      </c>
      <c r="P558">
        <v>0</v>
      </c>
      <c r="R558" s="1" t="s">
        <v>955</v>
      </c>
      <c r="S558" s="1" t="s">
        <v>908</v>
      </c>
      <c r="T558" s="1"/>
      <c r="U558" t="str">
        <f>Receive[[#This Row],[服装]]&amp;Receive[[#This Row],[名前]]&amp;Receive[[#This Row],[レアリティ]]</f>
        <v>2周年夜久衛輔ICONIC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4</v>
      </c>
      <c r="C559" s="1" t="s">
        <v>889</v>
      </c>
      <c r="D559" s="1" t="s">
        <v>42</v>
      </c>
      <c r="E559" s="1" t="s">
        <v>90</v>
      </c>
      <c r="F559" s="1" t="s">
        <v>80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230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955</v>
      </c>
      <c r="S559" s="1" t="s">
        <v>909</v>
      </c>
      <c r="T559" s="1"/>
      <c r="U559" t="str">
        <f>Receive[[#This Row],[服装]]&amp;Receive[[#This Row],[名前]]&amp;Receive[[#This Row],[レアリティ]]</f>
        <v>2周年夜久衛輔ICONIC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5</v>
      </c>
      <c r="C560" s="1" t="s">
        <v>889</v>
      </c>
      <c r="D560" s="1" t="s">
        <v>42</v>
      </c>
      <c r="E560" s="1" t="s">
        <v>90</v>
      </c>
      <c r="F560" s="1" t="s">
        <v>80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120</v>
      </c>
      <c r="L560" s="1" t="s">
        <v>173</v>
      </c>
      <c r="M560">
        <v>35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2周年夜久衛輔ICONIC</v>
      </c>
    </row>
    <row r="561" spans="1:21" x14ac:dyDescent="0.35">
      <c r="A561">
        <f>VLOOKUP(Receive[[#This Row],[No用]],SetNo[[No.用]:[vlookup 用]],2,FALSE)</f>
        <v>92</v>
      </c>
      <c r="B561">
        <f>IF(ROW()=2,1,IF(A560&lt;&gt;Receive[[#This Row],[No]],1,B560+1))</f>
        <v>6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164</v>
      </c>
      <c r="L561" s="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92</v>
      </c>
      <c r="B562">
        <f>IF(ROW()=2,1,IF(A561&lt;&gt;Receive[[#This Row],[No]],1,B561+1))</f>
        <v>7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165</v>
      </c>
      <c r="L562" s="1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92</v>
      </c>
      <c r="B563">
        <f>IF(ROW()=2,1,IF(A562&lt;&gt;Receive[[#This Row],[No]],1,B562+1))</f>
        <v>8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183</v>
      </c>
      <c r="L563" s="1" t="s">
        <v>224</v>
      </c>
      <c r="M563">
        <v>48</v>
      </c>
      <c r="N563">
        <v>0</v>
      </c>
      <c r="O563">
        <v>58</v>
      </c>
      <c r="P563">
        <v>0</v>
      </c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92</v>
      </c>
      <c r="B564">
        <f>IF(ROW()=2,1,IF(A563&lt;&gt;Receive[[#This Row],[No]],1,B563+1))</f>
        <v>9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224</v>
      </c>
      <c r="M564">
        <v>48</v>
      </c>
      <c r="N564">
        <v>0</v>
      </c>
      <c r="O564">
        <v>58</v>
      </c>
      <c r="P564">
        <v>0</v>
      </c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1</v>
      </c>
      <c r="C565" s="1" t="s">
        <v>990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119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水着2夜久衛輔ICONIC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2</v>
      </c>
      <c r="C566" s="1" t="s">
        <v>990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194</v>
      </c>
      <c r="L566" s="1" t="s">
        <v>173</v>
      </c>
      <c r="M566">
        <v>42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水着2夜久衛輔ICONIC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3</v>
      </c>
      <c r="C567" s="1" t="s">
        <v>990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178</v>
      </c>
      <c r="M567">
        <v>37</v>
      </c>
      <c r="N567">
        <v>0</v>
      </c>
      <c r="O567">
        <v>0</v>
      </c>
      <c r="P567">
        <v>0</v>
      </c>
      <c r="R567" s="1" t="s">
        <v>955</v>
      </c>
      <c r="S567" s="1" t="s">
        <v>908</v>
      </c>
      <c r="T567" s="1"/>
      <c r="U567" t="str">
        <f>Receive[[#This Row],[服装]]&amp;Receive[[#This Row],[名前]]&amp;Receive[[#This Row],[レアリティ]]</f>
        <v>水着2夜久衛輔ICONIC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4</v>
      </c>
      <c r="C568" s="1" t="s">
        <v>990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955</v>
      </c>
      <c r="S568" s="1" t="s">
        <v>909</v>
      </c>
      <c r="T568" s="1"/>
      <c r="U568" t="str">
        <f>Receive[[#This Row],[服装]]&amp;Receive[[#This Row],[名前]]&amp;Receive[[#This Row],[レアリティ]]</f>
        <v>水着2夜久衛輔ICONIC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5</v>
      </c>
      <c r="C569" s="1" t="s">
        <v>990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173</v>
      </c>
      <c r="M569">
        <v>35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水着2夜久衛輔ICONIC</v>
      </c>
    </row>
    <row r="570" spans="1:21" x14ac:dyDescent="0.35">
      <c r="A570">
        <f>VLOOKUP(Receive[[#This Row],[No用]],SetNo[[No.用]:[vlookup 用]],2,FALSE)</f>
        <v>93</v>
      </c>
      <c r="B570">
        <f>IF(ROW()=2,1,IF(A569&lt;&gt;Receive[[#This Row],[No]],1,B569+1))</f>
        <v>6</v>
      </c>
      <c r="C570" s="1" t="s">
        <v>990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93</v>
      </c>
      <c r="B571">
        <f>IF(ROW()=2,1,IF(A570&lt;&gt;Receive[[#This Row],[No]],1,B570+1))</f>
        <v>7</v>
      </c>
      <c r="C571" s="1" t="s">
        <v>990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165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93</v>
      </c>
      <c r="B572">
        <f>IF(ROW()=2,1,IF(A571&lt;&gt;Receive[[#This Row],[No]],1,B571+1))</f>
        <v>8</v>
      </c>
      <c r="C572" s="1" t="s">
        <v>990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183</v>
      </c>
      <c r="L572" s="1" t="s">
        <v>224</v>
      </c>
      <c r="M572">
        <v>48</v>
      </c>
      <c r="N572">
        <v>0</v>
      </c>
      <c r="O572">
        <v>58</v>
      </c>
      <c r="P572">
        <v>0</v>
      </c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93</v>
      </c>
      <c r="B573">
        <f>IF(ROW()=2,1,IF(A572&lt;&gt;Receive[[#This Row],[No]],1,B572+1))</f>
        <v>9</v>
      </c>
      <c r="C573" s="1" t="s">
        <v>990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1</v>
      </c>
      <c r="C574" t="s">
        <v>108</v>
      </c>
      <c r="D574" t="s">
        <v>43</v>
      </c>
      <c r="E574" t="s">
        <v>24</v>
      </c>
      <c r="F574" t="s">
        <v>25</v>
      </c>
      <c r="G574" t="s">
        <v>27</v>
      </c>
      <c r="H574" t="s">
        <v>71</v>
      </c>
      <c r="I574">
        <v>1</v>
      </c>
      <c r="J574" t="s">
        <v>228</v>
      </c>
      <c r="K574" t="s">
        <v>119</v>
      </c>
      <c r="L574" t="s">
        <v>162</v>
      </c>
      <c r="M574">
        <v>27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ユニフォーム福永招平ICONIC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2</v>
      </c>
      <c r="C575" t="s">
        <v>108</v>
      </c>
      <c r="D575" t="s">
        <v>43</v>
      </c>
      <c r="E575" t="s">
        <v>24</v>
      </c>
      <c r="F575" t="s">
        <v>25</v>
      </c>
      <c r="G575" t="s">
        <v>27</v>
      </c>
      <c r="H575" t="s">
        <v>71</v>
      </c>
      <c r="I575">
        <v>1</v>
      </c>
      <c r="J575" t="s">
        <v>228</v>
      </c>
      <c r="K575" t="s">
        <v>163</v>
      </c>
      <c r="L575" t="s">
        <v>162</v>
      </c>
      <c r="M575">
        <v>27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ユニフォーム福永招平ICONIC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3</v>
      </c>
      <c r="C576" t="s">
        <v>108</v>
      </c>
      <c r="D576" t="s">
        <v>43</v>
      </c>
      <c r="E576" t="s">
        <v>24</v>
      </c>
      <c r="F576" t="s">
        <v>25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ユニフォーム福永招平ICONIC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4</v>
      </c>
      <c r="C577" t="s">
        <v>108</v>
      </c>
      <c r="D577" t="s">
        <v>43</v>
      </c>
      <c r="E577" t="s">
        <v>24</v>
      </c>
      <c r="F577" t="s">
        <v>25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27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ユニフォーム福永招平ICONIC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5</v>
      </c>
      <c r="C578" t="s">
        <v>108</v>
      </c>
      <c r="D578" t="s">
        <v>43</v>
      </c>
      <c r="E578" t="s">
        <v>24</v>
      </c>
      <c r="F578" t="s">
        <v>25</v>
      </c>
      <c r="G578" t="s">
        <v>27</v>
      </c>
      <c r="H578" t="s">
        <v>71</v>
      </c>
      <c r="I578">
        <v>1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ユニフォーム福永招平ICONIC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s="1" t="s">
        <v>673</v>
      </c>
      <c r="D579" s="1" t="s">
        <v>43</v>
      </c>
      <c r="E579" s="1" t="s">
        <v>77</v>
      </c>
      <c r="F579" s="1" t="s">
        <v>25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バーガー福永招平ICONIC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s="1" t="s">
        <v>673</v>
      </c>
      <c r="D580" s="1" t="s">
        <v>43</v>
      </c>
      <c r="E580" s="1" t="s">
        <v>77</v>
      </c>
      <c r="F580" s="1" t="s">
        <v>25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バーガー福永招平ICONIC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s="1" t="s">
        <v>673</v>
      </c>
      <c r="D581" s="1" t="s">
        <v>43</v>
      </c>
      <c r="E581" s="1" t="s">
        <v>77</v>
      </c>
      <c r="F581" s="1" t="s">
        <v>25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30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バーガー福永招平ICONIC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s="1" t="s">
        <v>673</v>
      </c>
      <c r="D582" s="1" t="s">
        <v>43</v>
      </c>
      <c r="E582" s="1" t="s">
        <v>77</v>
      </c>
      <c r="F582" s="1" t="s">
        <v>25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バーガー福永招平ICONIC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s="1" t="s">
        <v>673</v>
      </c>
      <c r="D583" s="1" t="s">
        <v>43</v>
      </c>
      <c r="E583" s="1" t="s">
        <v>77</v>
      </c>
      <c r="F583" s="1" t="s">
        <v>25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165</v>
      </c>
      <c r="L583" s="1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バーガー福永招平ICONIC</v>
      </c>
    </row>
    <row r="584" spans="1:21" x14ac:dyDescent="0.35">
      <c r="A584">
        <f>VLOOKUP(Receive[[#This Row],[No用]],SetNo[[No.用]:[vlookup 用]],2,FALSE)</f>
        <v>95</v>
      </c>
      <c r="B584">
        <f>IF(ROW()=2,1,IF(A583&lt;&gt;Receive[[#This Row],[No]],1,B583+1))</f>
        <v>6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s="1" t="s">
        <v>224</v>
      </c>
      <c r="M584">
        <v>43</v>
      </c>
      <c r="N584">
        <v>0</v>
      </c>
      <c r="O584">
        <v>53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1</v>
      </c>
      <c r="C585" s="1" t="s">
        <v>980</v>
      </c>
      <c r="D585" s="1" t="s">
        <v>43</v>
      </c>
      <c r="E585" s="1" t="s">
        <v>73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アート2福永招平ICONIC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2</v>
      </c>
      <c r="C586" s="1" t="s">
        <v>980</v>
      </c>
      <c r="D586" s="1" t="s">
        <v>43</v>
      </c>
      <c r="E586" s="1" t="s">
        <v>73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27</v>
      </c>
      <c r="N586">
        <v>0</v>
      </c>
      <c r="O586">
        <v>0</v>
      </c>
      <c r="P586">
        <v>0</v>
      </c>
      <c r="R586" s="1" t="s">
        <v>955</v>
      </c>
      <c r="S586" s="1" t="s">
        <v>919</v>
      </c>
      <c r="T586" s="1"/>
      <c r="U586" t="str">
        <f>Receive[[#This Row],[服装]]&amp;Receive[[#This Row],[名前]]&amp;Receive[[#This Row],[レアリティ]]</f>
        <v>アート2福永招平ICONIC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3</v>
      </c>
      <c r="C587" s="1" t="s">
        <v>980</v>
      </c>
      <c r="D587" s="1" t="s">
        <v>43</v>
      </c>
      <c r="E587" s="1" t="s">
        <v>73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アート2福永招平ICONIC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4</v>
      </c>
      <c r="C588" s="1" t="s">
        <v>980</v>
      </c>
      <c r="D588" s="1" t="s">
        <v>43</v>
      </c>
      <c r="E588" s="1" t="s">
        <v>73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アート2福永招平ICONIC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5</v>
      </c>
      <c r="C589" s="1" t="s">
        <v>980</v>
      </c>
      <c r="D589" s="1" t="s">
        <v>43</v>
      </c>
      <c r="E589" s="1" t="s">
        <v>73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165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アート2福永招平ICONIC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t="s">
        <v>108</v>
      </c>
      <c r="D590" t="s">
        <v>44</v>
      </c>
      <c r="E590" t="s">
        <v>24</v>
      </c>
      <c r="F590" t="s">
        <v>26</v>
      </c>
      <c r="G590" t="s">
        <v>27</v>
      </c>
      <c r="H590" t="s">
        <v>71</v>
      </c>
      <c r="I590">
        <v>1</v>
      </c>
      <c r="J590" t="s">
        <v>228</v>
      </c>
      <c r="K590" t="s">
        <v>119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ユニフォーム犬岡走ICONIC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t="s">
        <v>108</v>
      </c>
      <c r="D591" t="s">
        <v>44</v>
      </c>
      <c r="E591" t="s">
        <v>24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ユニフォーム犬岡走ICONIC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t="s">
        <v>108</v>
      </c>
      <c r="D592" t="s">
        <v>44</v>
      </c>
      <c r="E592" t="s">
        <v>24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ユニフォーム犬岡走ICONIC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t="s">
        <v>108</v>
      </c>
      <c r="D593" t="s">
        <v>44</v>
      </c>
      <c r="E593" t="s">
        <v>24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ユニフォーム犬岡走ICONIC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t="s">
        <v>108</v>
      </c>
      <c r="D594" t="s">
        <v>44</v>
      </c>
      <c r="E594" t="s">
        <v>24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ユニフォーム犬岡走ICONIC</v>
      </c>
    </row>
    <row r="595" spans="1:21" x14ac:dyDescent="0.35">
      <c r="A595">
        <f>VLOOKUP(Receive[[#This Row],[No用]],SetNo[[No.用]:[vlookup 用]],2,FALSE)</f>
        <v>97</v>
      </c>
      <c r="B595">
        <f>IF(ROW()=2,1,IF(A594&lt;&gt;Receive[[#This Row],[No]],1,B594+1))</f>
        <v>6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165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591</v>
      </c>
      <c r="D596" t="s">
        <v>44</v>
      </c>
      <c r="E596" s="1" t="s">
        <v>77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119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新年犬岡走ICONIC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591</v>
      </c>
      <c r="D597" t="s">
        <v>44</v>
      </c>
      <c r="E597" s="1" t="s">
        <v>77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163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新年犬岡走ICONIC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591</v>
      </c>
      <c r="D598" t="s">
        <v>44</v>
      </c>
      <c r="E598" s="1" t="s">
        <v>77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230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新年犬岡走ICONIC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591</v>
      </c>
      <c r="D599" t="s">
        <v>44</v>
      </c>
      <c r="E599" s="1" t="s">
        <v>77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120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新年犬岡走ICONIC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591</v>
      </c>
      <c r="D600" t="s">
        <v>44</v>
      </c>
      <c r="E600" s="1" t="s">
        <v>77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164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新年犬岡走ICONIC</v>
      </c>
    </row>
    <row r="601" spans="1:21" x14ac:dyDescent="0.3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165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1</v>
      </c>
      <c r="C602" t="s">
        <v>108</v>
      </c>
      <c r="D602" t="s">
        <v>45</v>
      </c>
      <c r="E602" t="s">
        <v>24</v>
      </c>
      <c r="F602" t="s">
        <v>25</v>
      </c>
      <c r="G602" t="s">
        <v>27</v>
      </c>
      <c r="H602" t="s">
        <v>71</v>
      </c>
      <c r="I602">
        <v>1</v>
      </c>
      <c r="J602" t="s">
        <v>228</v>
      </c>
      <c r="K602" t="s">
        <v>119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ユニフォーム山本猛虎ICONIC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2</v>
      </c>
      <c r="C603" t="s">
        <v>108</v>
      </c>
      <c r="D603" t="s">
        <v>45</v>
      </c>
      <c r="E603" t="s">
        <v>24</v>
      </c>
      <c r="F603" t="s">
        <v>25</v>
      </c>
      <c r="G603" t="s">
        <v>27</v>
      </c>
      <c r="H603" t="s">
        <v>71</v>
      </c>
      <c r="I603">
        <v>1</v>
      </c>
      <c r="J603" t="s">
        <v>228</v>
      </c>
      <c r="K603" t="s">
        <v>163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ユニフォーム山本猛虎ICONIC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3</v>
      </c>
      <c r="C604" t="s">
        <v>108</v>
      </c>
      <c r="D604" t="s">
        <v>45</v>
      </c>
      <c r="E604" t="s">
        <v>24</v>
      </c>
      <c r="F604" t="s">
        <v>25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ユニフォーム山本猛虎ICONIC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4</v>
      </c>
      <c r="C605" t="s">
        <v>108</v>
      </c>
      <c r="D605" t="s">
        <v>45</v>
      </c>
      <c r="E605" t="s">
        <v>24</v>
      </c>
      <c r="F605" t="s">
        <v>25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ユニフォーム山本猛虎ICONIC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5</v>
      </c>
      <c r="C606" t="s">
        <v>108</v>
      </c>
      <c r="D606" t="s">
        <v>45</v>
      </c>
      <c r="E606" t="s">
        <v>24</v>
      </c>
      <c r="F606" t="s">
        <v>25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ユニフォーム山本猛虎ICONIC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591</v>
      </c>
      <c r="D607" t="s">
        <v>45</v>
      </c>
      <c r="E607" s="1" t="s">
        <v>77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新年山本猛虎ICONIC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591</v>
      </c>
      <c r="D608" t="s">
        <v>45</v>
      </c>
      <c r="E608" s="1" t="s">
        <v>77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s="1" t="s">
        <v>194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新年山本猛虎ICONIC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591</v>
      </c>
      <c r="D609" t="s">
        <v>45</v>
      </c>
      <c r="E609" s="1" t="s">
        <v>77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s="1" t="s">
        <v>163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新年山本猛虎ICONIC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591</v>
      </c>
      <c r="D610" t="s">
        <v>45</v>
      </c>
      <c r="E610" s="1" t="s">
        <v>77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新年山本猛虎ICONIC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591</v>
      </c>
      <c r="D611" t="s">
        <v>45</v>
      </c>
      <c r="E611" s="1" t="s">
        <v>77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新年山本猛虎ICONIC</v>
      </c>
    </row>
    <row r="612" spans="1:21" x14ac:dyDescent="0.3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165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1</v>
      </c>
      <c r="C614" t="s">
        <v>108</v>
      </c>
      <c r="D614" t="s">
        <v>46</v>
      </c>
      <c r="E614" t="s">
        <v>24</v>
      </c>
      <c r="F614" t="s">
        <v>21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173</v>
      </c>
      <c r="M614">
        <v>35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ユニフォーム芝山優生ICONIC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2</v>
      </c>
      <c r="C615" t="s">
        <v>108</v>
      </c>
      <c r="D615" t="s">
        <v>46</v>
      </c>
      <c r="E615" t="s">
        <v>24</v>
      </c>
      <c r="F615" t="s">
        <v>21</v>
      </c>
      <c r="G615" t="s">
        <v>27</v>
      </c>
      <c r="H615" t="s">
        <v>71</v>
      </c>
      <c r="I615">
        <v>1</v>
      </c>
      <c r="J615" t="s">
        <v>228</v>
      </c>
      <c r="K615" t="s">
        <v>194</v>
      </c>
      <c r="L615" t="s">
        <v>173</v>
      </c>
      <c r="M615">
        <v>44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ユニフォーム芝山優生ICONIC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3</v>
      </c>
      <c r="C616" t="s">
        <v>108</v>
      </c>
      <c r="D616" t="s">
        <v>46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ユニフォーム芝山優生ICONIC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4</v>
      </c>
      <c r="C617" t="s">
        <v>108</v>
      </c>
      <c r="D617" t="s">
        <v>46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30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ユニフォーム芝山優生ICONIC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5</v>
      </c>
      <c r="C618" t="s">
        <v>108</v>
      </c>
      <c r="D618" t="s">
        <v>46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173</v>
      </c>
      <c r="M618">
        <v>35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ユニフォーム芝山優生ICONIC</v>
      </c>
    </row>
    <row r="619" spans="1:21" x14ac:dyDescent="0.35">
      <c r="A619">
        <f>VLOOKUP(Receive[[#This Row],[No用]],SetNo[[No.用]:[vlookup 用]],2,FALSE)</f>
        <v>101</v>
      </c>
      <c r="B619">
        <f>IF(ROW()=2,1,IF(A618&lt;&gt;Receive[[#This Row],[No]],1,B618+1))</f>
        <v>6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101</v>
      </c>
      <c r="B620">
        <f>IF(ROW()=2,1,IF(A619&lt;&gt;Receive[[#This Row],[No]],1,B619+1))</f>
        <v>7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165</v>
      </c>
      <c r="L620" t="s">
        <v>162</v>
      </c>
      <c r="M620">
        <v>32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101</v>
      </c>
      <c r="B621">
        <f>IF(ROW()=2,1,IF(A620&lt;&gt;Receive[[#This Row],[No]],1,B620+1))</f>
        <v>8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183</v>
      </c>
      <c r="L621" t="s">
        <v>224</v>
      </c>
      <c r="M621">
        <v>45</v>
      </c>
      <c r="N621">
        <v>0</v>
      </c>
      <c r="O621">
        <v>55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1061</v>
      </c>
      <c r="D622" s="1" t="s">
        <v>46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焼き芋芝山優生ICONIC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1061</v>
      </c>
      <c r="D623" s="1" t="s">
        <v>46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44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焼き芋芝山優生ICONIC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1061</v>
      </c>
      <c r="D624" s="1" t="s">
        <v>46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33</v>
      </c>
      <c r="N624">
        <v>0</v>
      </c>
      <c r="O624">
        <v>0</v>
      </c>
      <c r="P624">
        <v>0</v>
      </c>
      <c r="R624" s="1" t="s">
        <v>955</v>
      </c>
      <c r="S624" s="1" t="s">
        <v>908</v>
      </c>
      <c r="T624" s="1"/>
      <c r="U624" t="str">
        <f>Receive[[#This Row],[服装]]&amp;Receive[[#This Row],[名前]]&amp;Receive[[#This Row],[レアリティ]]</f>
        <v>焼き芋芝山優生ICONIC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1061</v>
      </c>
      <c r="D625" s="1" t="s">
        <v>46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33</v>
      </c>
      <c r="N625">
        <v>0</v>
      </c>
      <c r="O625">
        <v>0</v>
      </c>
      <c r="P625">
        <v>0</v>
      </c>
      <c r="R625" s="1" t="s">
        <v>955</v>
      </c>
      <c r="S625" s="1" t="s">
        <v>909</v>
      </c>
      <c r="T625" s="1"/>
      <c r="U625" t="str">
        <f>Receive[[#This Row],[服装]]&amp;Receive[[#This Row],[名前]]&amp;Receive[[#This Row],[レアリティ]]</f>
        <v>焼き芋芝山優生ICONIC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1061</v>
      </c>
      <c r="D626" s="1" t="s">
        <v>46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焼き芋芝山優生ICONIC</v>
      </c>
    </row>
    <row r="627" spans="1:21" x14ac:dyDescent="0.3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1061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32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1061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1061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1061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183</v>
      </c>
      <c r="L630" s="1" t="s">
        <v>224</v>
      </c>
      <c r="M630">
        <v>45</v>
      </c>
      <c r="N630">
        <v>0</v>
      </c>
      <c r="O630">
        <v>55</v>
      </c>
      <c r="P630">
        <v>0</v>
      </c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t="s">
        <v>108</v>
      </c>
      <c r="D631" t="s">
        <v>47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ユニフォーム海信之ICONIC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47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ユニフォーム海信之ICONIC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47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ユニフォーム海信之ICONIC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47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ユニフォーム海信之ICONIC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47</v>
      </c>
      <c r="E635" t="s">
        <v>24</v>
      </c>
      <c r="F635" t="s">
        <v>25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ユニフォーム海信之ICONIC</v>
      </c>
    </row>
    <row r="636" spans="1:21" x14ac:dyDescent="0.3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s="1" t="s">
        <v>918</v>
      </c>
      <c r="D637" s="1" t="s">
        <v>47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119</v>
      </c>
      <c r="L637" s="1" t="s">
        <v>178</v>
      </c>
      <c r="M637">
        <v>30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遊園地海信之ICONIC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s="1" t="s">
        <v>918</v>
      </c>
      <c r="D638" s="1" t="s">
        <v>47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163</v>
      </c>
      <c r="L638" s="1" t="s">
        <v>162</v>
      </c>
      <c r="M638">
        <v>27</v>
      </c>
      <c r="N638">
        <v>0</v>
      </c>
      <c r="O638">
        <v>0</v>
      </c>
      <c r="P638">
        <v>0</v>
      </c>
      <c r="R638" s="1" t="s">
        <v>955</v>
      </c>
      <c r="S638" s="1" t="s">
        <v>919</v>
      </c>
      <c r="T638" s="1"/>
      <c r="U638" t="str">
        <f>Receive[[#This Row],[服装]]&amp;Receive[[#This Row],[名前]]&amp;Receive[[#This Row],[レアリティ]]</f>
        <v>遊園地海信之ICONIC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s="1" t="s">
        <v>918</v>
      </c>
      <c r="D639" s="1" t="s">
        <v>47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230</v>
      </c>
      <c r="L639" s="1" t="s">
        <v>162</v>
      </c>
      <c r="M639">
        <v>27</v>
      </c>
      <c r="N639">
        <v>0</v>
      </c>
      <c r="O639">
        <v>0</v>
      </c>
      <c r="P639">
        <v>0</v>
      </c>
      <c r="R639" s="1" t="s">
        <v>955</v>
      </c>
      <c r="S639" s="1" t="s">
        <v>920</v>
      </c>
      <c r="T639" s="1"/>
      <c r="U639" t="str">
        <f>Receive[[#This Row],[服装]]&amp;Receive[[#This Row],[名前]]&amp;Receive[[#This Row],[レアリティ]]</f>
        <v>遊園地海信之ICONIC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s="1" t="s">
        <v>918</v>
      </c>
      <c r="D640" s="1" t="s">
        <v>47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120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遊園地海信之ICONIC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s="1" t="s">
        <v>918</v>
      </c>
      <c r="D641" s="1" t="s">
        <v>47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遊園地海信之ICONIC</v>
      </c>
    </row>
    <row r="642" spans="1:21" x14ac:dyDescent="0.35">
      <c r="A642">
        <f>VLOOKUP(Receive[[#This Row],[No用]],SetNo[[No.用]:[vlookup 用]],2,FALSE)</f>
        <v>104</v>
      </c>
      <c r="B642">
        <f>IF(ROW()=2,1,IF(A641&lt;&gt;Receive[[#This Row],[No]],1,B641+1))</f>
        <v>6</v>
      </c>
      <c r="C642" s="1" t="s">
        <v>918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165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104</v>
      </c>
      <c r="B643">
        <f>IF(ROW()=2,1,IF(A642&lt;&gt;Receive[[#This Row],[No]],1,B642+1))</f>
        <v>7</v>
      </c>
      <c r="C643" s="1" t="s">
        <v>918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120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1</v>
      </c>
      <c r="C644" t="s">
        <v>108</v>
      </c>
      <c r="D644" t="s">
        <v>47</v>
      </c>
      <c r="E644" t="s">
        <v>90</v>
      </c>
      <c r="F644" t="s">
        <v>78</v>
      </c>
      <c r="G644" t="s">
        <v>27</v>
      </c>
      <c r="H644" t="s">
        <v>151</v>
      </c>
      <c r="I644">
        <v>1</v>
      </c>
      <c r="J644" t="s">
        <v>228</v>
      </c>
      <c r="K644" t="s">
        <v>119</v>
      </c>
      <c r="L644" t="s">
        <v>173</v>
      </c>
      <c r="M644">
        <v>33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ユニフォーム海信之YELL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2</v>
      </c>
      <c r="C645" t="s">
        <v>108</v>
      </c>
      <c r="D645" t="s">
        <v>47</v>
      </c>
      <c r="E645" t="s">
        <v>90</v>
      </c>
      <c r="F645" t="s">
        <v>78</v>
      </c>
      <c r="G645" t="s">
        <v>27</v>
      </c>
      <c r="H645" t="s">
        <v>151</v>
      </c>
      <c r="I645">
        <v>1</v>
      </c>
      <c r="J645" t="s">
        <v>228</v>
      </c>
      <c r="K645" t="s">
        <v>163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ユニフォーム海信之YELL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3</v>
      </c>
      <c r="C646" t="s">
        <v>108</v>
      </c>
      <c r="D646" t="s">
        <v>47</v>
      </c>
      <c r="E646" t="s">
        <v>90</v>
      </c>
      <c r="F646" t="s">
        <v>78</v>
      </c>
      <c r="G646" t="s">
        <v>27</v>
      </c>
      <c r="H646" t="s">
        <v>151</v>
      </c>
      <c r="I646">
        <v>1</v>
      </c>
      <c r="J646" t="s">
        <v>228</v>
      </c>
      <c r="K646" t="s">
        <v>230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ユニフォーム海信之YELL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4</v>
      </c>
      <c r="C647" t="s">
        <v>108</v>
      </c>
      <c r="D647" t="s">
        <v>47</v>
      </c>
      <c r="E647" t="s">
        <v>90</v>
      </c>
      <c r="F647" t="s">
        <v>78</v>
      </c>
      <c r="G647" t="s">
        <v>27</v>
      </c>
      <c r="H647" t="s">
        <v>151</v>
      </c>
      <c r="I647">
        <v>1</v>
      </c>
      <c r="J647" t="s">
        <v>228</v>
      </c>
      <c r="K647" t="s">
        <v>120</v>
      </c>
      <c r="L647" t="s">
        <v>173</v>
      </c>
      <c r="M647">
        <v>33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ユニフォーム海信之YELL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5</v>
      </c>
      <c r="C648" t="s">
        <v>108</v>
      </c>
      <c r="D648" t="s">
        <v>47</v>
      </c>
      <c r="E648" t="s">
        <v>90</v>
      </c>
      <c r="F648" t="s">
        <v>78</v>
      </c>
      <c r="G648" t="s">
        <v>27</v>
      </c>
      <c r="H648" t="s">
        <v>151</v>
      </c>
      <c r="I648">
        <v>1</v>
      </c>
      <c r="J648" t="s">
        <v>228</v>
      </c>
      <c r="K648" t="s">
        <v>164</v>
      </c>
      <c r="L648" t="s">
        <v>162</v>
      </c>
      <c r="M648">
        <v>27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ユニフォーム海信之YELL</v>
      </c>
    </row>
    <row r="649" spans="1:21" x14ac:dyDescent="0.35">
      <c r="A649">
        <f>VLOOKUP(Receive[[#This Row],[No用]],SetNo[[No.用]:[vlookup 用]],2,FALSE)</f>
        <v>105</v>
      </c>
      <c r="B649">
        <f>IF(ROW()=2,1,IF(A648&lt;&gt;Receive[[#This Row],[No]],1,B648+1))</f>
        <v>6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165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s="1" t="s">
        <v>108</v>
      </c>
      <c r="D650" s="1" t="s">
        <v>688</v>
      </c>
      <c r="E650" s="1" t="s">
        <v>90</v>
      </c>
      <c r="F650" s="1" t="s">
        <v>74</v>
      </c>
      <c r="G650" s="1" t="s">
        <v>27</v>
      </c>
      <c r="H650" s="1" t="s">
        <v>544</v>
      </c>
      <c r="I650">
        <v>1</v>
      </c>
      <c r="J650" t="s">
        <v>228</v>
      </c>
      <c r="K650" s="1" t="s">
        <v>119</v>
      </c>
      <c r="L650" s="1" t="s">
        <v>173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ユニフォーム手白球彦ICONIC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s="1" t="s">
        <v>108</v>
      </c>
      <c r="D651" s="1" t="s">
        <v>688</v>
      </c>
      <c r="E651" s="1" t="s">
        <v>90</v>
      </c>
      <c r="F651" s="1" t="s">
        <v>74</v>
      </c>
      <c r="G651" s="1" t="s">
        <v>27</v>
      </c>
      <c r="H651" s="1" t="s">
        <v>544</v>
      </c>
      <c r="I651">
        <v>1</v>
      </c>
      <c r="J651" t="s">
        <v>228</v>
      </c>
      <c r="K651" s="1" t="s">
        <v>163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ユニフォーム手白球彦ICONIC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s="1" t="s">
        <v>108</v>
      </c>
      <c r="D652" s="1" t="s">
        <v>688</v>
      </c>
      <c r="E652" s="1" t="s">
        <v>90</v>
      </c>
      <c r="F652" s="1" t="s">
        <v>74</v>
      </c>
      <c r="G652" s="1" t="s">
        <v>27</v>
      </c>
      <c r="H652" s="1" t="s">
        <v>544</v>
      </c>
      <c r="I652">
        <v>1</v>
      </c>
      <c r="J652" t="s">
        <v>228</v>
      </c>
      <c r="K652" s="1" t="s">
        <v>120</v>
      </c>
      <c r="L652" s="1" t="s">
        <v>178</v>
      </c>
      <c r="M652">
        <v>30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ユニフォーム手白球彦ICONIC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s="1" t="s">
        <v>108</v>
      </c>
      <c r="D653" s="1" t="s">
        <v>688</v>
      </c>
      <c r="E653" s="1" t="s">
        <v>90</v>
      </c>
      <c r="F653" s="1" t="s">
        <v>74</v>
      </c>
      <c r="G653" s="1" t="s">
        <v>27</v>
      </c>
      <c r="H653" s="1" t="s">
        <v>544</v>
      </c>
      <c r="I653">
        <v>1</v>
      </c>
      <c r="J653" t="s">
        <v>228</v>
      </c>
      <c r="K653" s="1" t="s">
        <v>164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ユニフォーム手白球彦ICONIC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s="1" t="s">
        <v>108</v>
      </c>
      <c r="D654" s="1" t="s">
        <v>688</v>
      </c>
      <c r="E654" s="1" t="s">
        <v>90</v>
      </c>
      <c r="F654" s="1" t="s">
        <v>74</v>
      </c>
      <c r="G654" s="1" t="s">
        <v>27</v>
      </c>
      <c r="H654" s="1" t="s">
        <v>544</v>
      </c>
      <c r="I654">
        <v>1</v>
      </c>
      <c r="J654" t="s">
        <v>228</v>
      </c>
      <c r="K654" s="1" t="s">
        <v>165</v>
      </c>
      <c r="L654" s="1" t="s">
        <v>162</v>
      </c>
      <c r="M654">
        <v>13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ユニフォーム手白球彦ICONIC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t="s">
        <v>205</v>
      </c>
      <c r="D655" t="s">
        <v>48</v>
      </c>
      <c r="E655" t="s">
        <v>23</v>
      </c>
      <c r="F655" t="s">
        <v>26</v>
      </c>
      <c r="G655" t="s">
        <v>49</v>
      </c>
      <c r="H655" t="s">
        <v>71</v>
      </c>
      <c r="I655">
        <v>1</v>
      </c>
      <c r="J655" t="s">
        <v>228</v>
      </c>
      <c r="K655" t="s">
        <v>119</v>
      </c>
      <c r="L655" t="s">
        <v>162</v>
      </c>
      <c r="M655">
        <v>26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ユニフォーム青根高伸ICONIC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t="s">
        <v>205</v>
      </c>
      <c r="D656" t="s">
        <v>48</v>
      </c>
      <c r="E656" t="s">
        <v>23</v>
      </c>
      <c r="F656" t="s">
        <v>26</v>
      </c>
      <c r="G656" t="s">
        <v>49</v>
      </c>
      <c r="H656" t="s">
        <v>71</v>
      </c>
      <c r="I656">
        <v>1</v>
      </c>
      <c r="J656" t="s">
        <v>228</v>
      </c>
      <c r="K656" t="s">
        <v>194</v>
      </c>
      <c r="L656" t="s">
        <v>162</v>
      </c>
      <c r="M656">
        <v>26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ユニフォーム青根高伸ICONIC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t="s">
        <v>205</v>
      </c>
      <c r="D657" t="s">
        <v>48</v>
      </c>
      <c r="E657" t="s">
        <v>23</v>
      </c>
      <c r="F657" t="s">
        <v>26</v>
      </c>
      <c r="G657" t="s">
        <v>49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26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ユニフォーム青根高伸ICONIC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t="s">
        <v>205</v>
      </c>
      <c r="D658" t="s">
        <v>48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26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ユニフォーム青根高伸ICONIC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t="s">
        <v>205</v>
      </c>
      <c r="D659" t="s">
        <v>48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26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ユニフォーム青根高伸ICONIC</v>
      </c>
    </row>
    <row r="660" spans="1:21" x14ac:dyDescent="0.35">
      <c r="A660">
        <f>VLOOKUP(Receive[[#This Row],[No用]],SetNo[[No.用]:[vlookup 用]],2,FALSE)</f>
        <v>107</v>
      </c>
      <c r="B660">
        <f>IF(ROW()=2,1,IF(A659&lt;&gt;Receive[[#This Row],[No]],1,B659+1))</f>
        <v>6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t="s">
        <v>149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119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制服青根高伸ICONIC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t="s">
        <v>149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194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制服青根高伸ICONIC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t="s">
        <v>149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163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制服青根高伸ICONIC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t="s">
        <v>149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120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制服青根高伸ICONIC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t="s">
        <v>149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164</v>
      </c>
      <c r="L665" t="s">
        <v>162</v>
      </c>
      <c r="M665">
        <v>26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制服青根高伸ICONIC</v>
      </c>
    </row>
    <row r="666" spans="1:21" x14ac:dyDescent="0.3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165</v>
      </c>
      <c r="L666" t="s">
        <v>162</v>
      </c>
      <c r="M666">
        <v>32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t="s">
        <v>117</v>
      </c>
      <c r="D667" t="s">
        <v>48</v>
      </c>
      <c r="E667" t="s">
        <v>24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119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プール掃除青根高伸ICONIC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t="s">
        <v>117</v>
      </c>
      <c r="D668" t="s">
        <v>48</v>
      </c>
      <c r="E668" t="s">
        <v>24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194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プール掃除青根高伸ICONIC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t="s">
        <v>117</v>
      </c>
      <c r="D669" t="s">
        <v>48</v>
      </c>
      <c r="E669" t="s">
        <v>24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163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プール掃除青根高伸ICONIC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t="s">
        <v>117</v>
      </c>
      <c r="D670" t="s">
        <v>48</v>
      </c>
      <c r="E670" t="s">
        <v>24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120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プール掃除青根高伸ICONIC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t="s">
        <v>117</v>
      </c>
      <c r="D671" t="s">
        <v>48</v>
      </c>
      <c r="E671" t="s">
        <v>24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164</v>
      </c>
      <c r="L671" t="s">
        <v>162</v>
      </c>
      <c r="M671">
        <v>26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プール掃除青根高伸ICONIC</v>
      </c>
    </row>
    <row r="672" spans="1:21" x14ac:dyDescent="0.3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165</v>
      </c>
      <c r="L672" t="s">
        <v>162</v>
      </c>
      <c r="M672">
        <v>32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684</v>
      </c>
      <c r="D673" s="1" t="s">
        <v>48</v>
      </c>
      <c r="E673" s="1" t="s">
        <v>77</v>
      </c>
      <c r="F673" s="1" t="s">
        <v>26</v>
      </c>
      <c r="G673" s="1" t="s">
        <v>49</v>
      </c>
      <c r="H673" s="1" t="s">
        <v>71</v>
      </c>
      <c r="I673">
        <v>1</v>
      </c>
      <c r="J673" t="s">
        <v>228</v>
      </c>
      <c r="K673" t="s">
        <v>119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キャンプ青根高伸ICONIC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684</v>
      </c>
      <c r="D674" s="1" t="s">
        <v>48</v>
      </c>
      <c r="E674" s="1" t="s">
        <v>77</v>
      </c>
      <c r="F674" s="1" t="s">
        <v>26</v>
      </c>
      <c r="G674" s="1" t="s">
        <v>49</v>
      </c>
      <c r="H674" s="1" t="s">
        <v>71</v>
      </c>
      <c r="I674">
        <v>1</v>
      </c>
      <c r="J674" t="s">
        <v>228</v>
      </c>
      <c r="K674" t="s">
        <v>194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キャンプ青根高伸ICONIC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684</v>
      </c>
      <c r="D675" s="1" t="s">
        <v>48</v>
      </c>
      <c r="E675" s="1" t="s">
        <v>77</v>
      </c>
      <c r="F675" s="1" t="s">
        <v>26</v>
      </c>
      <c r="G675" s="1" t="s">
        <v>49</v>
      </c>
      <c r="H675" s="1" t="s">
        <v>71</v>
      </c>
      <c r="I675">
        <v>1</v>
      </c>
      <c r="J675" t="s">
        <v>228</v>
      </c>
      <c r="K675" t="s">
        <v>163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キャンプ青根高伸ICONIC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684</v>
      </c>
      <c r="D676" s="1" t="s">
        <v>48</v>
      </c>
      <c r="E676" s="1" t="s">
        <v>77</v>
      </c>
      <c r="F676" s="1" t="s">
        <v>26</v>
      </c>
      <c r="G676" s="1" t="s">
        <v>49</v>
      </c>
      <c r="H676" s="1" t="s">
        <v>71</v>
      </c>
      <c r="I676">
        <v>1</v>
      </c>
      <c r="J676" t="s">
        <v>228</v>
      </c>
      <c r="K676" t="s">
        <v>120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キャンプ青根高伸ICONIC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684</v>
      </c>
      <c r="D677" s="1" t="s">
        <v>48</v>
      </c>
      <c r="E677" s="1" t="s">
        <v>77</v>
      </c>
      <c r="F677" s="1" t="s">
        <v>26</v>
      </c>
      <c r="G677" s="1" t="s">
        <v>49</v>
      </c>
      <c r="H677" s="1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キャンプ青根高伸ICONIC</v>
      </c>
    </row>
    <row r="678" spans="1:21" x14ac:dyDescent="0.3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1</v>
      </c>
      <c r="C679" s="1" t="s">
        <v>766</v>
      </c>
      <c r="D679" s="1" t="s">
        <v>48</v>
      </c>
      <c r="E679" s="1" t="s">
        <v>90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119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甲冑青根高伸ICONIC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2</v>
      </c>
      <c r="C680" s="1" t="s">
        <v>763</v>
      </c>
      <c r="D680" s="1" t="s">
        <v>48</v>
      </c>
      <c r="E680" s="1" t="s">
        <v>90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194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甲冑青根高伸ICONIC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3</v>
      </c>
      <c r="C681" s="1" t="s">
        <v>763</v>
      </c>
      <c r="D681" s="1" t="s">
        <v>48</v>
      </c>
      <c r="E681" s="1" t="s">
        <v>90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163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甲冑青根高伸ICONIC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4</v>
      </c>
      <c r="C682" s="1" t="s">
        <v>763</v>
      </c>
      <c r="D682" s="1" t="s">
        <v>48</v>
      </c>
      <c r="E682" s="1" t="s">
        <v>90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120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甲冑青根高伸ICONIC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5</v>
      </c>
      <c r="C683" s="1" t="s">
        <v>763</v>
      </c>
      <c r="D683" s="1" t="s">
        <v>48</v>
      </c>
      <c r="E683" s="1" t="s">
        <v>90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甲冑青根高伸ICONIC</v>
      </c>
    </row>
    <row r="684" spans="1:21" x14ac:dyDescent="0.35">
      <c r="A684">
        <f>VLOOKUP(Receive[[#This Row],[No用]],SetNo[[No.用]:[vlookup 用]],2,FALSE)</f>
        <v>111</v>
      </c>
      <c r="B684">
        <f>IF(ROW()=2,1,IF(A683&lt;&gt;Receive[[#This Row],[No]],1,B683+1))</f>
        <v>6</v>
      </c>
      <c r="C684" s="1" t="s">
        <v>763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205</v>
      </c>
      <c r="D685" t="s">
        <v>50</v>
      </c>
      <c r="E685" t="s">
        <v>28</v>
      </c>
      <c r="F685" t="s">
        <v>25</v>
      </c>
      <c r="G685" t="s">
        <v>49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ユニフォーム二口堅治ICONIC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205</v>
      </c>
      <c r="D686" t="s">
        <v>50</v>
      </c>
      <c r="E686" t="s">
        <v>28</v>
      </c>
      <c r="F686" t="s">
        <v>25</v>
      </c>
      <c r="G686" t="s">
        <v>49</v>
      </c>
      <c r="H686" t="s">
        <v>71</v>
      </c>
      <c r="I686">
        <v>1</v>
      </c>
      <c r="J686" t="s">
        <v>228</v>
      </c>
      <c r="K686" t="s">
        <v>194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ユニフォーム二口堅治ICONIC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205</v>
      </c>
      <c r="D687" t="s">
        <v>50</v>
      </c>
      <c r="E687" t="s">
        <v>28</v>
      </c>
      <c r="F687" t="s">
        <v>25</v>
      </c>
      <c r="G687" t="s">
        <v>49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ユニフォーム二口堅治ICONIC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205</v>
      </c>
      <c r="D688" t="s">
        <v>50</v>
      </c>
      <c r="E688" t="s">
        <v>28</v>
      </c>
      <c r="F688" t="s">
        <v>25</v>
      </c>
      <c r="G688" t="s">
        <v>49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ユニフォーム二口堅治ICONIC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205</v>
      </c>
      <c r="D689" t="s">
        <v>50</v>
      </c>
      <c r="E689" t="s">
        <v>28</v>
      </c>
      <c r="F689" t="s">
        <v>25</v>
      </c>
      <c r="G689" t="s">
        <v>49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ユニフォーム二口堅治ICONIC</v>
      </c>
    </row>
    <row r="690" spans="1:21" x14ac:dyDescent="0.3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165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t="s">
        <v>149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制服二口堅治ICONIC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t="s">
        <v>149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194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制服二口堅治ICONIC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t="s">
        <v>149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制服二口堅治ICONIC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t="s">
        <v>149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制服二口堅治ICONIC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t="s">
        <v>149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制服二口堅治ICONIC</v>
      </c>
    </row>
    <row r="696" spans="1:21" x14ac:dyDescent="0.3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165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117</v>
      </c>
      <c r="D697" t="s">
        <v>50</v>
      </c>
      <c r="E697" t="s">
        <v>23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119</v>
      </c>
      <c r="L697" t="s">
        <v>178</v>
      </c>
      <c r="M697">
        <v>30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プール掃除二口堅治ICONIC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117</v>
      </c>
      <c r="D698" t="s">
        <v>50</v>
      </c>
      <c r="E698" t="s">
        <v>23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194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プール掃除二口堅治ICONIC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117</v>
      </c>
      <c r="D699" t="s">
        <v>50</v>
      </c>
      <c r="E699" t="s">
        <v>23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163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プール掃除二口堅治ICONIC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117</v>
      </c>
      <c r="D700" t="s">
        <v>50</v>
      </c>
      <c r="E700" t="s">
        <v>23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230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プール掃除二口堅治ICONIC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117</v>
      </c>
      <c r="D701" t="s">
        <v>50</v>
      </c>
      <c r="E701" t="s">
        <v>23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120</v>
      </c>
      <c r="L70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プール掃除二口堅治ICONIC</v>
      </c>
    </row>
    <row r="702" spans="1:21" x14ac:dyDescent="0.35">
      <c r="A702">
        <f>VLOOKUP(Receive[[#This Row],[No用]],SetNo[[No.用]:[vlookup 用]],2,FALSE)</f>
        <v>114</v>
      </c>
      <c r="B702">
        <f>IF(ROW()=2,1,IF(A701&lt;&gt;Receive[[#This Row],[No]],1,B701+1))</f>
        <v>6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114</v>
      </c>
      <c r="B703">
        <f>IF(ROW()=2,1,IF(A702&lt;&gt;Receive[[#This Row],[No]],1,B702+1))</f>
        <v>7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165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114</v>
      </c>
      <c r="B704">
        <f>IF(ROW()=2,1,IF(A703&lt;&gt;Receive[[#This Row],[No]],1,B703+1))</f>
        <v>8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183</v>
      </c>
      <c r="L704" t="s">
        <v>224</v>
      </c>
      <c r="M704">
        <v>43</v>
      </c>
      <c r="N704">
        <v>0</v>
      </c>
      <c r="O704">
        <v>53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1</v>
      </c>
      <c r="C705" s="1" t="s">
        <v>650</v>
      </c>
      <c r="D705" s="1" t="s">
        <v>50</v>
      </c>
      <c r="E705" s="1" t="s">
        <v>90</v>
      </c>
      <c r="F705" s="1" t="s">
        <v>25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119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路地裏二口堅治ICONIC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2</v>
      </c>
      <c r="C706" s="1" t="s">
        <v>650</v>
      </c>
      <c r="D706" s="1" t="s">
        <v>50</v>
      </c>
      <c r="E706" s="1" t="s">
        <v>90</v>
      </c>
      <c r="F706" s="1" t="s">
        <v>25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194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路地裏二口堅治ICONIC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3</v>
      </c>
      <c r="C707" s="1" t="s">
        <v>650</v>
      </c>
      <c r="D707" s="1" t="s">
        <v>50</v>
      </c>
      <c r="E707" s="1" t="s">
        <v>90</v>
      </c>
      <c r="F707" s="1" t="s">
        <v>25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230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路地裏二口堅治ICONIC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4</v>
      </c>
      <c r="C708" s="1" t="s">
        <v>650</v>
      </c>
      <c r="D708" s="1" t="s">
        <v>50</v>
      </c>
      <c r="E708" s="1" t="s">
        <v>90</v>
      </c>
      <c r="F708" s="1" t="s">
        <v>25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120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路地裏二口堅治ICONIC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5</v>
      </c>
      <c r="C709" s="1" t="s">
        <v>650</v>
      </c>
      <c r="D709" s="1" t="s">
        <v>50</v>
      </c>
      <c r="E709" s="1" t="s">
        <v>90</v>
      </c>
      <c r="F709" s="1" t="s">
        <v>25</v>
      </c>
      <c r="G709" s="1" t="s">
        <v>49</v>
      </c>
      <c r="H709" s="1" t="s">
        <v>71</v>
      </c>
      <c r="I709">
        <v>1</v>
      </c>
      <c r="J709" t="s">
        <v>228</v>
      </c>
      <c r="K709" s="1" t="s">
        <v>164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路地裏二口堅治ICONIC</v>
      </c>
    </row>
    <row r="710" spans="1:21" x14ac:dyDescent="0.35">
      <c r="A710">
        <f>VLOOKUP(Receive[[#This Row],[No用]],SetNo[[No.用]:[vlookup 用]],2,FALSE)</f>
        <v>115</v>
      </c>
      <c r="B710">
        <f>IF(ROW()=2,1,IF(A709&lt;&gt;Receive[[#This Row],[No]],1,B709+1))</f>
        <v>6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165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763</v>
      </c>
      <c r="D711" s="1" t="s">
        <v>50</v>
      </c>
      <c r="E711" s="1" t="s">
        <v>77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甲冑二口堅治ICONIC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763</v>
      </c>
      <c r="D712" s="1" t="s">
        <v>50</v>
      </c>
      <c r="E712" s="1" t="s">
        <v>77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甲冑二口堅治ICONIC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763</v>
      </c>
      <c r="D713" s="1" t="s">
        <v>50</v>
      </c>
      <c r="E713" s="1" t="s">
        <v>77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230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甲冑二口堅治ICONIC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763</v>
      </c>
      <c r="D714" s="1" t="s">
        <v>50</v>
      </c>
      <c r="E714" s="1" t="s">
        <v>77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120</v>
      </c>
      <c r="L714" s="1" t="s">
        <v>178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763</v>
      </c>
      <c r="D715" s="1" t="s">
        <v>50</v>
      </c>
      <c r="E715" s="1" t="s">
        <v>77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甲冑二口堅治ICONIC</v>
      </c>
    </row>
    <row r="716" spans="1:21" x14ac:dyDescent="0.3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165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183</v>
      </c>
      <c r="L717" s="1" t="s">
        <v>224</v>
      </c>
      <c r="M717">
        <v>42</v>
      </c>
      <c r="N717">
        <v>0</v>
      </c>
      <c r="O717">
        <v>52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889</v>
      </c>
      <c r="D719" s="1" t="s">
        <v>50</v>
      </c>
      <c r="E719" s="1" t="s">
        <v>73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119</v>
      </c>
      <c r="L719" s="1" t="s">
        <v>178</v>
      </c>
      <c r="M719">
        <v>29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2周年二口堅治ICONIC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889</v>
      </c>
      <c r="D720" s="1" t="s">
        <v>50</v>
      </c>
      <c r="E720" s="1" t="s">
        <v>73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194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2周年二口堅治ICONIC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889</v>
      </c>
      <c r="D721" s="1" t="s">
        <v>50</v>
      </c>
      <c r="E721" s="1" t="s">
        <v>73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230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2周年二口堅治ICONIC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889</v>
      </c>
      <c r="D722" s="1" t="s">
        <v>50</v>
      </c>
      <c r="E722" s="1" t="s">
        <v>73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120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2周年二口堅治ICONIC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889</v>
      </c>
      <c r="D723" s="1" t="s">
        <v>50</v>
      </c>
      <c r="E723" s="1" t="s">
        <v>73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2周年二口堅治ICONIC</v>
      </c>
    </row>
    <row r="724" spans="1:21" x14ac:dyDescent="0.3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980</v>
      </c>
      <c r="D725" s="1" t="s">
        <v>50</v>
      </c>
      <c r="E725" s="1" t="s">
        <v>90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119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アート2二口堅治ICONIC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980</v>
      </c>
      <c r="D726" s="1" t="s">
        <v>50</v>
      </c>
      <c r="E726" s="1" t="s">
        <v>90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アート2二口堅治ICONIC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980</v>
      </c>
      <c r="D727" s="1" t="s">
        <v>50</v>
      </c>
      <c r="E727" s="1" t="s">
        <v>90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162</v>
      </c>
      <c r="M727">
        <v>26</v>
      </c>
      <c r="N727">
        <v>0</v>
      </c>
      <c r="O727">
        <v>0</v>
      </c>
      <c r="P727">
        <v>0</v>
      </c>
      <c r="S727" s="1" t="s">
        <v>920</v>
      </c>
      <c r="T727" s="1"/>
      <c r="U727" t="str">
        <f>Receive[[#This Row],[服装]]&amp;Receive[[#This Row],[名前]]&amp;Receive[[#This Row],[レアリティ]]</f>
        <v>アート2二口堅治ICONIC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980</v>
      </c>
      <c r="D728" s="1" t="s">
        <v>50</v>
      </c>
      <c r="E728" s="1" t="s">
        <v>90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アート2二口堅治ICONIC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980</v>
      </c>
      <c r="D729" s="1" t="s">
        <v>50</v>
      </c>
      <c r="E729" s="1" t="s">
        <v>90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アート2二口堅治ICONIC</v>
      </c>
    </row>
    <row r="730" spans="1:21" x14ac:dyDescent="0.3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980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165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205</v>
      </c>
      <c r="D731" t="s">
        <v>362</v>
      </c>
      <c r="E731" t="s">
        <v>23</v>
      </c>
      <c r="F731" t="s">
        <v>31</v>
      </c>
      <c r="G731" t="s">
        <v>49</v>
      </c>
      <c r="H731" t="s">
        <v>71</v>
      </c>
      <c r="I731">
        <v>1</v>
      </c>
      <c r="J731" t="s">
        <v>228</v>
      </c>
      <c r="K731" s="1" t="s">
        <v>119</v>
      </c>
      <c r="L731" s="1" t="s">
        <v>162</v>
      </c>
      <c r="M731">
        <v>24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ユニフォーム黄金川貫至ICONIC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362</v>
      </c>
      <c r="E732" t="s">
        <v>23</v>
      </c>
      <c r="F732" t="s">
        <v>31</v>
      </c>
      <c r="G732" t="s">
        <v>49</v>
      </c>
      <c r="H732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24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ユニフォーム黄金川貫至ICONIC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362</v>
      </c>
      <c r="E733" t="s">
        <v>23</v>
      </c>
      <c r="F733" t="s">
        <v>31</v>
      </c>
      <c r="G733" t="s">
        <v>49</v>
      </c>
      <c r="H733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24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ユニフォーム黄金川貫至ICONIC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362</v>
      </c>
      <c r="E734" t="s">
        <v>23</v>
      </c>
      <c r="F734" t="s">
        <v>31</v>
      </c>
      <c r="G734" t="s">
        <v>49</v>
      </c>
      <c r="H734" t="s">
        <v>71</v>
      </c>
      <c r="I734">
        <v>1</v>
      </c>
      <c r="J734" t="s">
        <v>228</v>
      </c>
      <c r="K734" s="1" t="s">
        <v>120</v>
      </c>
      <c r="L734" s="1" t="s">
        <v>162</v>
      </c>
      <c r="M734">
        <v>24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ユニフォーム黄金川貫至ICONIC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362</v>
      </c>
      <c r="E735" t="s">
        <v>23</v>
      </c>
      <c r="F735" t="s">
        <v>31</v>
      </c>
      <c r="G735" t="s">
        <v>49</v>
      </c>
      <c r="H735" t="s">
        <v>71</v>
      </c>
      <c r="I735">
        <v>1</v>
      </c>
      <c r="J735" t="s">
        <v>228</v>
      </c>
      <c r="K735" s="1" t="s">
        <v>164</v>
      </c>
      <c r="L735" s="1" t="s">
        <v>162</v>
      </c>
      <c r="M735">
        <v>24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ユニフォーム黄金川貫至ICONIC</v>
      </c>
    </row>
    <row r="736" spans="1:21" x14ac:dyDescent="0.3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165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119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194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163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制服黄金川貫至ICONIC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120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164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制服黄金川貫至ICONIC</v>
      </c>
    </row>
    <row r="742" spans="1:21" x14ac:dyDescent="0.3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165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553</v>
      </c>
      <c r="D743" t="s">
        <v>362</v>
      </c>
      <c r="E743" s="1" t="s">
        <v>90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119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職業体験黄金川貫至ICONIC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553</v>
      </c>
      <c r="D744" t="s">
        <v>362</v>
      </c>
      <c r="E744" s="1" t="s">
        <v>90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194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職業体験黄金川貫至ICONIC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553</v>
      </c>
      <c r="D745" t="s">
        <v>362</v>
      </c>
      <c r="E745" s="1" t="s">
        <v>90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163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職業体験黄金川貫至ICONIC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553</v>
      </c>
      <c r="D746" t="s">
        <v>362</v>
      </c>
      <c r="E746" s="1" t="s">
        <v>90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120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職業体験黄金川貫至ICONIC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553</v>
      </c>
      <c r="D747" t="s">
        <v>362</v>
      </c>
      <c r="E747" s="1" t="s">
        <v>90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164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職業体験黄金川貫至ICONIC</v>
      </c>
    </row>
    <row r="748" spans="1:21" x14ac:dyDescent="0.3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165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735</v>
      </c>
      <c r="D749" s="1" t="s">
        <v>362</v>
      </c>
      <c r="E749" s="1" t="s">
        <v>77</v>
      </c>
      <c r="F749" s="1" t="s">
        <v>31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119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スパイ黄金川貫至ICONIC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735</v>
      </c>
      <c r="D750" s="1" t="s">
        <v>362</v>
      </c>
      <c r="E750" s="1" t="s">
        <v>77</v>
      </c>
      <c r="F750" s="1" t="s">
        <v>31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スパイ黄金川貫至ICONIC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735</v>
      </c>
      <c r="D751" s="1" t="s">
        <v>362</v>
      </c>
      <c r="E751" s="1" t="s">
        <v>77</v>
      </c>
      <c r="F751" s="1" t="s">
        <v>31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スパイ黄金川貫至ICONIC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735</v>
      </c>
      <c r="D752" s="1" t="s">
        <v>362</v>
      </c>
      <c r="E752" s="1" t="s">
        <v>77</v>
      </c>
      <c r="F752" s="1" t="s">
        <v>31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スパイ黄金川貫至ICONIC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735</v>
      </c>
      <c r="D753" s="1" t="s">
        <v>362</v>
      </c>
      <c r="E753" s="1" t="s">
        <v>77</v>
      </c>
      <c r="F753" s="1" t="s">
        <v>31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スパイ黄金川貫至ICONIC</v>
      </c>
    </row>
    <row r="754" spans="1:21" x14ac:dyDescent="0.3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165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1061</v>
      </c>
      <c r="D755" s="1" t="s">
        <v>362</v>
      </c>
      <c r="E755" s="1" t="s">
        <v>73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119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焼き芋黄金川貫至ICONIC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1061</v>
      </c>
      <c r="D756" s="1" t="s">
        <v>362</v>
      </c>
      <c r="E756" s="1" t="s">
        <v>73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194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焼き芋黄金川貫至ICONIC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1061</v>
      </c>
      <c r="D757" s="1" t="s">
        <v>362</v>
      </c>
      <c r="E757" s="1" t="s">
        <v>73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163</v>
      </c>
      <c r="L757" s="1" t="s">
        <v>162</v>
      </c>
      <c r="M757">
        <v>24</v>
      </c>
      <c r="N757">
        <v>0</v>
      </c>
      <c r="O757">
        <v>0</v>
      </c>
      <c r="P757">
        <v>0</v>
      </c>
      <c r="R757" s="1" t="s">
        <v>955</v>
      </c>
      <c r="S757" s="1" t="s">
        <v>919</v>
      </c>
      <c r="T757" s="1"/>
      <c r="U757" t="str">
        <f>Receive[[#This Row],[服装]]&amp;Receive[[#This Row],[名前]]&amp;Receive[[#This Row],[レアリティ]]</f>
        <v>焼き芋黄金川貫至ICONIC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1061</v>
      </c>
      <c r="D758" s="1" t="s">
        <v>362</v>
      </c>
      <c r="E758" s="1" t="s">
        <v>73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120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焼き芋黄金川貫至ICONIC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1061</v>
      </c>
      <c r="D759" s="1" t="s">
        <v>362</v>
      </c>
      <c r="E759" s="1" t="s">
        <v>73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焼き芋黄金川貫至ICONIC</v>
      </c>
    </row>
    <row r="760" spans="1:21" x14ac:dyDescent="0.3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1061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165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205</v>
      </c>
      <c r="D761" t="s">
        <v>51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s="1" t="s">
        <v>119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ユニフォーム小原豊ICONIC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205</v>
      </c>
      <c r="D762" t="s">
        <v>51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ユニフォーム小原豊ICONIC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205</v>
      </c>
      <c r="D763" t="s">
        <v>51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ユニフォーム小原豊ICONIC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205</v>
      </c>
      <c r="D764" t="s">
        <v>51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ユニフォーム小原豊ICONIC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205</v>
      </c>
      <c r="D765" t="s">
        <v>51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11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ユニフォーム小原豊ICONIC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52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ユニフォーム女川太郎ICONIC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52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163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955</v>
      </c>
      <c r="S767" s="1" t="s">
        <v>919</v>
      </c>
      <c r="T767" s="1"/>
      <c r="U767" t="str">
        <f>Receive[[#This Row],[服装]]&amp;Receive[[#This Row],[名前]]&amp;Receive[[#This Row],[レアリティ]]</f>
        <v>ユニフォーム女川太郎ICONIC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52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955</v>
      </c>
      <c r="S768" s="1" t="s">
        <v>920</v>
      </c>
      <c r="T768" s="1"/>
      <c r="U768" t="str">
        <f>Receive[[#This Row],[服装]]&amp;Receive[[#This Row],[名前]]&amp;Receive[[#This Row],[レアリティ]]</f>
        <v>ユニフォーム女川太郎ICONIC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52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ユニフォーム女川太郎ICONIC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52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ユニフォーム女川太郎ICONIC</v>
      </c>
    </row>
    <row r="771" spans="1:21" x14ac:dyDescent="0.35">
      <c r="A771">
        <f>VLOOKUP(Receive[[#This Row],[No用]],SetNo[[No.用]:[vlookup 用]],2,FALSE)</f>
        <v>125</v>
      </c>
      <c r="B771">
        <f>IF(ROW()=2,1,IF(A770&lt;&gt;Receive[[#This Row],[No]],1,B770+1))</f>
        <v>6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1</v>
      </c>
      <c r="C772" s="1" t="s">
        <v>991</v>
      </c>
      <c r="D772" s="1" t="s">
        <v>52</v>
      </c>
      <c r="E772" s="1" t="s">
        <v>24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水着2女川太郎ICONIC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2</v>
      </c>
      <c r="C773" s="1" t="s">
        <v>991</v>
      </c>
      <c r="D773" s="1" t="s">
        <v>52</v>
      </c>
      <c r="E773" s="1" t="s">
        <v>24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163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955</v>
      </c>
      <c r="S773" s="1" t="s">
        <v>919</v>
      </c>
      <c r="T773" s="1"/>
      <c r="U773" t="str">
        <f>Receive[[#This Row],[服装]]&amp;Receive[[#This Row],[名前]]&amp;Receive[[#This Row],[レアリティ]]</f>
        <v>水着2女川太郎ICONIC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3</v>
      </c>
      <c r="C774" s="1" t="s">
        <v>991</v>
      </c>
      <c r="D774" s="1" t="s">
        <v>52</v>
      </c>
      <c r="E774" s="1" t="s">
        <v>24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230</v>
      </c>
      <c r="L774" s="1" t="s">
        <v>162</v>
      </c>
      <c r="M774">
        <v>26</v>
      </c>
      <c r="N774">
        <v>0</v>
      </c>
      <c r="O774">
        <v>0</v>
      </c>
      <c r="P774">
        <v>0</v>
      </c>
      <c r="R774" s="1" t="s">
        <v>955</v>
      </c>
      <c r="S774" s="1" t="s">
        <v>920</v>
      </c>
      <c r="T774" s="1"/>
      <c r="U774" t="str">
        <f>Receive[[#This Row],[服装]]&amp;Receive[[#This Row],[名前]]&amp;Receive[[#This Row],[レアリティ]]</f>
        <v>水着2女川太郎ICONIC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4</v>
      </c>
      <c r="C775" s="1" t="s">
        <v>991</v>
      </c>
      <c r="D775" s="1" t="s">
        <v>52</v>
      </c>
      <c r="E775" s="1" t="s">
        <v>24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120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水着2女川太郎ICONIC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5</v>
      </c>
      <c r="C776" s="1" t="s">
        <v>991</v>
      </c>
      <c r="D776" s="1" t="s">
        <v>52</v>
      </c>
      <c r="E776" s="1" t="s">
        <v>24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水着2女川太郎ICONIC</v>
      </c>
    </row>
    <row r="777" spans="1:21" x14ac:dyDescent="0.35">
      <c r="A777">
        <f>VLOOKUP(Receive[[#This Row],[No用]],SetNo[[No.用]:[vlookup 用]],2,FALSE)</f>
        <v>126</v>
      </c>
      <c r="B777">
        <f>IF(ROW()=2,1,IF(A776&lt;&gt;Receive[[#This Row],[No]],1,B776+1))</f>
        <v>6</v>
      </c>
      <c r="C777" s="1" t="s">
        <v>991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1</v>
      </c>
      <c r="C778" t="s">
        <v>205</v>
      </c>
      <c r="D778" t="s">
        <v>53</v>
      </c>
      <c r="E778" t="s">
        <v>23</v>
      </c>
      <c r="F778" t="s">
        <v>21</v>
      </c>
      <c r="G778" t="s">
        <v>49</v>
      </c>
      <c r="H778" t="s">
        <v>71</v>
      </c>
      <c r="I778">
        <v>1</v>
      </c>
      <c r="J778" t="s">
        <v>228</v>
      </c>
      <c r="K778" s="1" t="s">
        <v>119</v>
      </c>
      <c r="L778" s="1" t="s">
        <v>173</v>
      </c>
      <c r="M778">
        <v>33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ユニフォーム作並浩輔ICONIC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2</v>
      </c>
      <c r="C779" t="s">
        <v>205</v>
      </c>
      <c r="D779" t="s">
        <v>53</v>
      </c>
      <c r="E779" t="s">
        <v>23</v>
      </c>
      <c r="F779" t="s">
        <v>21</v>
      </c>
      <c r="G779" t="s">
        <v>49</v>
      </c>
      <c r="H779" t="s">
        <v>71</v>
      </c>
      <c r="I779">
        <v>1</v>
      </c>
      <c r="J779" t="s">
        <v>228</v>
      </c>
      <c r="K779" s="1" t="s">
        <v>163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ユニフォーム作並浩輔ICONIC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3</v>
      </c>
      <c r="C780" t="s">
        <v>205</v>
      </c>
      <c r="D780" t="s">
        <v>53</v>
      </c>
      <c r="E780" t="s">
        <v>23</v>
      </c>
      <c r="F780" t="s">
        <v>21</v>
      </c>
      <c r="G780" t="s">
        <v>49</v>
      </c>
      <c r="H780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31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ユニフォーム作並浩輔ICONIC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4</v>
      </c>
      <c r="C781" t="s">
        <v>205</v>
      </c>
      <c r="D781" t="s">
        <v>53</v>
      </c>
      <c r="E781" t="s">
        <v>23</v>
      </c>
      <c r="F781" t="s">
        <v>21</v>
      </c>
      <c r="G781" t="s">
        <v>49</v>
      </c>
      <c r="H78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ユニフォーム作並浩輔ICONIC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5</v>
      </c>
      <c r="C782" t="s">
        <v>205</v>
      </c>
      <c r="D782" t="s">
        <v>53</v>
      </c>
      <c r="E782" t="s">
        <v>23</v>
      </c>
      <c r="F782" t="s">
        <v>21</v>
      </c>
      <c r="G782" t="s">
        <v>49</v>
      </c>
      <c r="H782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31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ユニフォーム作並浩輔ICONIC</v>
      </c>
    </row>
    <row r="783" spans="1:21" x14ac:dyDescent="0.35">
      <c r="A783">
        <f>VLOOKUP(Receive[[#This Row],[No用]],SetNo[[No.用]:[vlookup 用]],2,FALSE)</f>
        <v>127</v>
      </c>
      <c r="B783">
        <f>IF(ROW()=2,1,IF(A782&lt;&gt;Receive[[#This Row],[No]],1,B782+1))</f>
        <v>6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13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127</v>
      </c>
      <c r="B784">
        <f>IF(ROW()=2,1,IF(A783&lt;&gt;Receive[[#This Row],[No]],1,B783+1))</f>
        <v>7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46</v>
      </c>
      <c r="N784">
        <v>0</v>
      </c>
      <c r="O784">
        <v>56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s="1" t="s">
        <v>963</v>
      </c>
      <c r="D785" s="1" t="s">
        <v>53</v>
      </c>
      <c r="E785" s="1" t="s">
        <v>90</v>
      </c>
      <c r="F785" s="1" t="s">
        <v>21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119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職業体験2作並浩輔ICONIC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s="1" t="s">
        <v>963</v>
      </c>
      <c r="D786" s="1" t="s">
        <v>53</v>
      </c>
      <c r="E786" s="1" t="s">
        <v>90</v>
      </c>
      <c r="F786" s="1" t="s">
        <v>21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194</v>
      </c>
      <c r="L786" s="1" t="s">
        <v>178</v>
      </c>
      <c r="M786">
        <v>38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職業体験2作並浩輔ICONIC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s="1" t="s">
        <v>963</v>
      </c>
      <c r="D787" s="1" t="s">
        <v>53</v>
      </c>
      <c r="E787" s="1" t="s">
        <v>90</v>
      </c>
      <c r="F787" s="1" t="s">
        <v>21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31</v>
      </c>
      <c r="N787">
        <v>0</v>
      </c>
      <c r="O787">
        <v>0</v>
      </c>
      <c r="P787">
        <v>0</v>
      </c>
      <c r="R787" s="1" t="s">
        <v>955</v>
      </c>
      <c r="S787" s="1" t="s">
        <v>919</v>
      </c>
      <c r="T787" s="1"/>
      <c r="U787" t="str">
        <f>Receive[[#This Row],[服装]]&amp;Receive[[#This Row],[名前]]&amp;Receive[[#This Row],[レアリティ]]</f>
        <v>職業体験2作並浩輔ICONIC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s="1" t="s">
        <v>963</v>
      </c>
      <c r="D788" s="1" t="s">
        <v>53</v>
      </c>
      <c r="E788" s="1" t="s">
        <v>90</v>
      </c>
      <c r="F788" s="1" t="s">
        <v>21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230</v>
      </c>
      <c r="L788" s="1" t="s">
        <v>162</v>
      </c>
      <c r="M788">
        <v>31</v>
      </c>
      <c r="N788">
        <v>0</v>
      </c>
      <c r="O788">
        <v>0</v>
      </c>
      <c r="P788">
        <v>0</v>
      </c>
      <c r="R788" s="1" t="s">
        <v>955</v>
      </c>
      <c r="S788" s="1" t="s">
        <v>920</v>
      </c>
      <c r="T788" s="1"/>
      <c r="U788" t="str">
        <f>Receive[[#This Row],[服装]]&amp;Receive[[#This Row],[名前]]&amp;Receive[[#This Row],[レアリティ]]</f>
        <v>職業体験2作並浩輔ICONIC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s="1" t="s">
        <v>963</v>
      </c>
      <c r="D789" s="1" t="s">
        <v>53</v>
      </c>
      <c r="E789" s="1" t="s">
        <v>90</v>
      </c>
      <c r="F789" s="1" t="s">
        <v>21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120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職業体験2作並浩輔ICONIC</v>
      </c>
    </row>
    <row r="790" spans="1:21" x14ac:dyDescent="0.3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s="1" t="s">
        <v>963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31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128</v>
      </c>
      <c r="B791">
        <f>IF(ROW()=2,1,IF(A790&lt;&gt;Receive[[#This Row],[No]],1,B790+1))</f>
        <v>7</v>
      </c>
      <c r="C791" s="1" t="s">
        <v>963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165</v>
      </c>
      <c r="L791" s="1" t="s">
        <v>162</v>
      </c>
      <c r="M791">
        <v>13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128</v>
      </c>
      <c r="B792">
        <f>IF(ROW()=2,1,IF(A791&lt;&gt;Receive[[#This Row],[No]],1,B791+1))</f>
        <v>8</v>
      </c>
      <c r="C792" s="1" t="s">
        <v>963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128</v>
      </c>
      <c r="B793">
        <f>IF(ROW()=2,1,IF(A792&lt;&gt;Receive[[#This Row],[No]],1,B792+1))</f>
        <v>9</v>
      </c>
      <c r="C793" s="1" t="s">
        <v>963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128</v>
      </c>
      <c r="B794">
        <f>IF(ROW()=2,1,IF(A793&lt;&gt;Receive[[#This Row],[No]],1,B793+1))</f>
        <v>10</v>
      </c>
      <c r="C794" s="1" t="s">
        <v>963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183</v>
      </c>
      <c r="L794" s="1" t="s">
        <v>224</v>
      </c>
      <c r="M794">
        <v>46</v>
      </c>
      <c r="N794">
        <v>0</v>
      </c>
      <c r="O794">
        <v>56</v>
      </c>
      <c r="P794">
        <v>0</v>
      </c>
      <c r="Q794" s="1" t="s">
        <v>969</v>
      </c>
      <c r="R794" s="1"/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t="s">
        <v>205</v>
      </c>
      <c r="D795" t="s">
        <v>54</v>
      </c>
      <c r="E795" t="s">
        <v>23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ユニフォーム吹上仁悟ICONIC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t="s">
        <v>205</v>
      </c>
      <c r="D796" t="s">
        <v>54</v>
      </c>
      <c r="E796" t="s">
        <v>23</v>
      </c>
      <c r="F796" t="s">
        <v>26</v>
      </c>
      <c r="G796" t="s">
        <v>49</v>
      </c>
      <c r="H796" t="s">
        <v>71</v>
      </c>
      <c r="I796">
        <v>1</v>
      </c>
      <c r="J796" t="s">
        <v>228</v>
      </c>
      <c r="K796" s="1" t="s">
        <v>163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ユニフォーム吹上仁悟ICONIC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t="s">
        <v>205</v>
      </c>
      <c r="D797" t="s">
        <v>54</v>
      </c>
      <c r="E797" t="s">
        <v>23</v>
      </c>
      <c r="F797" t="s">
        <v>26</v>
      </c>
      <c r="G797" t="s">
        <v>49</v>
      </c>
      <c r="H797" t="s">
        <v>71</v>
      </c>
      <c r="I797">
        <v>1</v>
      </c>
      <c r="J797" t="s">
        <v>228</v>
      </c>
      <c r="K797" s="1" t="s">
        <v>120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ユニフォーム吹上仁悟ICONIC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t="s">
        <v>205</v>
      </c>
      <c r="D798" t="s">
        <v>54</v>
      </c>
      <c r="E798" t="s">
        <v>23</v>
      </c>
      <c r="F798" t="s">
        <v>26</v>
      </c>
      <c r="G798" t="s">
        <v>49</v>
      </c>
      <c r="H798" t="s">
        <v>71</v>
      </c>
      <c r="I798">
        <v>1</v>
      </c>
      <c r="J798" t="s">
        <v>228</v>
      </c>
      <c r="K798" s="1" t="s">
        <v>164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ユニフォーム吹上仁悟ICONIC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t="s">
        <v>205</v>
      </c>
      <c r="D799" t="s">
        <v>54</v>
      </c>
      <c r="E799" t="s">
        <v>23</v>
      </c>
      <c r="F799" t="s">
        <v>26</v>
      </c>
      <c r="G799" t="s">
        <v>49</v>
      </c>
      <c r="H799" t="s">
        <v>71</v>
      </c>
      <c r="I799">
        <v>1</v>
      </c>
      <c r="J799" t="s">
        <v>228</v>
      </c>
      <c r="K799" s="1" t="s">
        <v>165</v>
      </c>
      <c r="L799" s="1" t="s">
        <v>162</v>
      </c>
      <c r="M799">
        <v>14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ユニフォーム吹上仁悟ICONIC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108</v>
      </c>
      <c r="D800" s="1" t="s">
        <v>614</v>
      </c>
      <c r="E800" s="1" t="s">
        <v>23</v>
      </c>
      <c r="F800" s="1" t="s">
        <v>74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ユニフォーム茂庭要ICONIC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108</v>
      </c>
      <c r="D801" s="1" t="s">
        <v>614</v>
      </c>
      <c r="E801" s="1" t="s">
        <v>23</v>
      </c>
      <c r="F801" s="1" t="s">
        <v>74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ユニフォーム茂庭要ICONIC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108</v>
      </c>
      <c r="D802" s="1" t="s">
        <v>614</v>
      </c>
      <c r="E802" s="1" t="s">
        <v>23</v>
      </c>
      <c r="F802" s="1" t="s">
        <v>74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ユニフォーム茂庭要ICONIC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108</v>
      </c>
      <c r="D803" s="1" t="s">
        <v>614</v>
      </c>
      <c r="E803" s="1" t="s">
        <v>23</v>
      </c>
      <c r="F803" s="1" t="s">
        <v>74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165</v>
      </c>
      <c r="L803" s="1" t="s">
        <v>162</v>
      </c>
      <c r="M803">
        <v>13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ユニフォーム茂庭要ICONIC</v>
      </c>
    </row>
    <row r="804" spans="1:21" x14ac:dyDescent="0.3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s="1" t="s">
        <v>108</v>
      </c>
      <c r="D804" s="1" t="s">
        <v>616</v>
      </c>
      <c r="E804" s="1" t="s">
        <v>23</v>
      </c>
      <c r="F804" s="1" t="s">
        <v>82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ユニフォーム鎌先靖志ICONIC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s="1" t="s">
        <v>108</v>
      </c>
      <c r="D805" s="1" t="s">
        <v>616</v>
      </c>
      <c r="E805" s="1" t="s">
        <v>23</v>
      </c>
      <c r="F805" s="1" t="s">
        <v>82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ユニフォーム鎌先靖志ICONIC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s="1" t="s">
        <v>108</v>
      </c>
      <c r="D806" s="1" t="s">
        <v>616</v>
      </c>
      <c r="E806" s="1" t="s">
        <v>23</v>
      </c>
      <c r="F806" s="1" t="s">
        <v>82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ユニフォーム鎌先靖志ICONIC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s="1" t="s">
        <v>108</v>
      </c>
      <c r="D807" s="1" t="s">
        <v>616</v>
      </c>
      <c r="E807" s="1" t="s">
        <v>23</v>
      </c>
      <c r="F807" s="1" t="s">
        <v>82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ユニフォーム鎌先靖志ICONIC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s="1" t="s">
        <v>108</v>
      </c>
      <c r="D808" s="1" t="s">
        <v>616</v>
      </c>
      <c r="E808" s="1" t="s">
        <v>23</v>
      </c>
      <c r="F808" s="1" t="s">
        <v>82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ユニフォーム鎌先靖志ICONIC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763</v>
      </c>
      <c r="D809" s="1" t="s">
        <v>616</v>
      </c>
      <c r="E809" s="1" t="s">
        <v>90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178</v>
      </c>
      <c r="M809">
        <v>29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甲冑鎌先靖志ICONIC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763</v>
      </c>
      <c r="D810" s="1" t="s">
        <v>616</v>
      </c>
      <c r="E810" s="1" t="s">
        <v>90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甲冑鎌先靖志ICONIC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763</v>
      </c>
      <c r="D811" s="1" t="s">
        <v>616</v>
      </c>
      <c r="E811" s="1" t="s">
        <v>90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178</v>
      </c>
      <c r="M811">
        <v>29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甲冑鎌先靖志ICONIC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763</v>
      </c>
      <c r="D812" s="1" t="s">
        <v>616</v>
      </c>
      <c r="E812" s="1" t="s">
        <v>90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甲冑鎌先靖志ICONIC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763</v>
      </c>
      <c r="D813" s="1" t="s">
        <v>616</v>
      </c>
      <c r="E813" s="1" t="s">
        <v>90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甲冑鎌先靖志ICONIC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108</v>
      </c>
      <c r="D814" s="1" t="s">
        <v>618</v>
      </c>
      <c r="E814" s="1" t="s">
        <v>23</v>
      </c>
      <c r="F814" s="1" t="s">
        <v>78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ユニフォーム笹谷武仁ICONIC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108</v>
      </c>
      <c r="D815" s="1" t="s">
        <v>618</v>
      </c>
      <c r="E815" s="1" t="s">
        <v>23</v>
      </c>
      <c r="F815" s="1" t="s">
        <v>78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ユニフォーム笹谷武仁ICONIC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108</v>
      </c>
      <c r="D816" s="1" t="s">
        <v>618</v>
      </c>
      <c r="E816" s="1" t="s">
        <v>23</v>
      </c>
      <c r="F816" s="1" t="s">
        <v>78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ユニフォーム笹谷武仁ICONIC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108</v>
      </c>
      <c r="D817" s="1" t="s">
        <v>618</v>
      </c>
      <c r="E817" s="1" t="s">
        <v>23</v>
      </c>
      <c r="F817" s="1" t="s">
        <v>78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ユニフォーム笹谷武仁ICONIC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108</v>
      </c>
      <c r="D818" s="1" t="s">
        <v>618</v>
      </c>
      <c r="E818" s="1" t="s">
        <v>23</v>
      </c>
      <c r="F818" s="1" t="s">
        <v>78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ユニフォーム笹谷武仁ICONIC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t="s">
        <v>205</v>
      </c>
      <c r="D819" t="s">
        <v>30</v>
      </c>
      <c r="E819" t="s">
        <v>23</v>
      </c>
      <c r="F819" t="s">
        <v>31</v>
      </c>
      <c r="G819" t="s">
        <v>20</v>
      </c>
      <c r="H819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ユニフォーム及川徹ICONIC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t="s">
        <v>205</v>
      </c>
      <c r="D820" t="s">
        <v>30</v>
      </c>
      <c r="E820" t="s">
        <v>23</v>
      </c>
      <c r="F820" t="s">
        <v>31</v>
      </c>
      <c r="G820" t="s">
        <v>20</v>
      </c>
      <c r="H820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ユニフォーム及川徹ICONIC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t="s">
        <v>205</v>
      </c>
      <c r="D821" t="s">
        <v>30</v>
      </c>
      <c r="E821" t="s">
        <v>23</v>
      </c>
      <c r="F821" t="s">
        <v>31</v>
      </c>
      <c r="G821" t="s">
        <v>20</v>
      </c>
      <c r="H82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ユニフォーム及川徹ICONIC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t="s">
        <v>205</v>
      </c>
      <c r="D822" t="s">
        <v>30</v>
      </c>
      <c r="E822" t="s">
        <v>23</v>
      </c>
      <c r="F822" t="s">
        <v>31</v>
      </c>
      <c r="G822" t="s">
        <v>20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ユニフォーム及川徹ICONIC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t="s">
        <v>205</v>
      </c>
      <c r="D823" t="s">
        <v>30</v>
      </c>
      <c r="E823" t="s">
        <v>23</v>
      </c>
      <c r="F823" t="s">
        <v>31</v>
      </c>
      <c r="G823" t="s">
        <v>20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ユニフォーム及川徹ICONIC</v>
      </c>
    </row>
    <row r="824" spans="1:21" x14ac:dyDescent="0.35">
      <c r="A824">
        <f>VLOOKUP(Receive[[#This Row],[No用]],SetNo[[No.用]:[vlookup 用]],2,FALSE)</f>
        <v>134</v>
      </c>
      <c r="B824">
        <f>IF(ROW()=2,1,IF(A823&lt;&gt;Receive[[#This Row],[No]],1,B823+1))</f>
        <v>6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1</v>
      </c>
      <c r="C825" t="s">
        <v>117</v>
      </c>
      <c r="D825" t="s">
        <v>30</v>
      </c>
      <c r="E825" t="s">
        <v>24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プール掃除及川徹ICONIC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2</v>
      </c>
      <c r="C826" t="s">
        <v>117</v>
      </c>
      <c r="D826" t="s">
        <v>30</v>
      </c>
      <c r="E826" t="s">
        <v>24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プール掃除及川徹ICONIC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3</v>
      </c>
      <c r="C827" t="s">
        <v>117</v>
      </c>
      <c r="D827" t="s">
        <v>30</v>
      </c>
      <c r="E827" t="s">
        <v>24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プール掃除及川徹ICONIC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4</v>
      </c>
      <c r="C828" t="s">
        <v>117</v>
      </c>
      <c r="D828" t="s">
        <v>30</v>
      </c>
      <c r="E828" t="s">
        <v>24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プール掃除及川徹ICONIC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5</v>
      </c>
      <c r="C829" t="s">
        <v>117</v>
      </c>
      <c r="D829" t="s">
        <v>30</v>
      </c>
      <c r="E829" t="s">
        <v>24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プール掃除及川徹ICONIC</v>
      </c>
    </row>
    <row r="830" spans="1:21" x14ac:dyDescent="0.35">
      <c r="A830">
        <f>VLOOKUP(Receive[[#This Row],[No用]],SetNo[[No.用]:[vlookup 用]],2,FALSE)</f>
        <v>135</v>
      </c>
      <c r="B830">
        <f>IF(ROW()=2,1,IF(A829&lt;&gt;Receive[[#This Row],[No]],1,B829+1))</f>
        <v>6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165</v>
      </c>
      <c r="L830" s="1" t="s">
        <v>162</v>
      </c>
      <c r="M830">
        <v>13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1</v>
      </c>
      <c r="C831" s="1" t="s">
        <v>587</v>
      </c>
      <c r="D831" t="s">
        <v>30</v>
      </c>
      <c r="E831" s="1" t="s">
        <v>77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Xmas及川徹ICONIC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2</v>
      </c>
      <c r="C832" s="1" t="s">
        <v>587</v>
      </c>
      <c r="D832" t="s">
        <v>30</v>
      </c>
      <c r="E832" s="1" t="s">
        <v>77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Xmas及川徹ICONIC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3</v>
      </c>
      <c r="C833" s="1" t="s">
        <v>587</v>
      </c>
      <c r="D833" t="s">
        <v>30</v>
      </c>
      <c r="E833" s="1" t="s">
        <v>77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Xmas及川徹ICONIC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4</v>
      </c>
      <c r="C834" s="1" t="s">
        <v>587</v>
      </c>
      <c r="D834" t="s">
        <v>30</v>
      </c>
      <c r="E834" s="1" t="s">
        <v>77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Xmas及川徹ICONIC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5</v>
      </c>
      <c r="C835" s="1" t="s">
        <v>587</v>
      </c>
      <c r="D835" t="s">
        <v>30</v>
      </c>
      <c r="E835" s="1" t="s">
        <v>77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Xmas及川徹ICONIC</v>
      </c>
    </row>
    <row r="836" spans="1:21" x14ac:dyDescent="0.35">
      <c r="A836">
        <f>VLOOKUP(Receive[[#This Row],[No用]],SetNo[[No.用]:[vlookup 用]],2,FALSE)</f>
        <v>136</v>
      </c>
      <c r="B836">
        <f>IF(ROW()=2,1,IF(A835&lt;&gt;Receive[[#This Row],[No]],1,B835+1))</f>
        <v>6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1</v>
      </c>
      <c r="C837" s="1" t="s">
        <v>149</v>
      </c>
      <c r="D837" t="s">
        <v>30</v>
      </c>
      <c r="E837" s="1" t="s">
        <v>73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制服及川徹ICONIC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2</v>
      </c>
      <c r="C838" s="1" t="s">
        <v>149</v>
      </c>
      <c r="D838" t="s">
        <v>30</v>
      </c>
      <c r="E838" s="1" t="s">
        <v>73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制服及川徹ICONIC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3</v>
      </c>
      <c r="C839" s="1" t="s">
        <v>149</v>
      </c>
      <c r="D839" t="s">
        <v>30</v>
      </c>
      <c r="E839" s="1" t="s">
        <v>73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制服及川徹ICONIC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4</v>
      </c>
      <c r="C840" s="1" t="s">
        <v>149</v>
      </c>
      <c r="D840" t="s">
        <v>30</v>
      </c>
      <c r="E840" s="1" t="s">
        <v>73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120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制服及川徹ICONIC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5</v>
      </c>
      <c r="C841" s="1" t="s">
        <v>149</v>
      </c>
      <c r="D841" t="s">
        <v>30</v>
      </c>
      <c r="E841" s="1" t="s">
        <v>73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制服及川徹ICONIC</v>
      </c>
    </row>
    <row r="842" spans="1:21" x14ac:dyDescent="0.35">
      <c r="A842">
        <f>VLOOKUP(Receive[[#This Row],[No用]],SetNo[[No.用]:[vlookup 用]],2,FALSE)</f>
        <v>137</v>
      </c>
      <c r="B842">
        <f>IF(ROW()=2,1,IF(A841&lt;&gt;Receive[[#This Row],[No]],1,B841+1))</f>
        <v>6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165</v>
      </c>
      <c r="L842" s="1" t="s">
        <v>162</v>
      </c>
      <c r="M842">
        <v>13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1</v>
      </c>
      <c r="C843" s="1" t="s">
        <v>650</v>
      </c>
      <c r="D843" s="1" t="s">
        <v>30</v>
      </c>
      <c r="E843" s="1" t="s">
        <v>90</v>
      </c>
      <c r="F843" s="1" t="s">
        <v>31</v>
      </c>
      <c r="G843" s="1" t="s">
        <v>20</v>
      </c>
      <c r="H843" s="1" t="s">
        <v>71</v>
      </c>
      <c r="I843">
        <v>1</v>
      </c>
      <c r="J843" t="s">
        <v>228</v>
      </c>
      <c r="K843" s="1" t="s">
        <v>119</v>
      </c>
      <c r="L843" s="1" t="s">
        <v>178</v>
      </c>
      <c r="M843">
        <v>32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路地裏及川徹ICONIC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2</v>
      </c>
      <c r="C844" s="1" t="s">
        <v>650</v>
      </c>
      <c r="D844" s="1" t="s">
        <v>30</v>
      </c>
      <c r="E844" s="1" t="s">
        <v>90</v>
      </c>
      <c r="F844" s="1" t="s">
        <v>31</v>
      </c>
      <c r="G844" s="1" t="s">
        <v>20</v>
      </c>
      <c r="H844" s="1" t="s">
        <v>71</v>
      </c>
      <c r="I844">
        <v>1</v>
      </c>
      <c r="J844" t="s">
        <v>228</v>
      </c>
      <c r="K844" s="1" t="s">
        <v>163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路地裏及川徹ICONIC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3</v>
      </c>
      <c r="C845" s="1" t="s">
        <v>650</v>
      </c>
      <c r="D845" s="1" t="s">
        <v>30</v>
      </c>
      <c r="E845" s="1" t="s">
        <v>90</v>
      </c>
      <c r="F845" s="1" t="s">
        <v>31</v>
      </c>
      <c r="G845" s="1" t="s">
        <v>20</v>
      </c>
      <c r="H845" s="1" t="s">
        <v>71</v>
      </c>
      <c r="I845">
        <v>1</v>
      </c>
      <c r="J845" t="s">
        <v>228</v>
      </c>
      <c r="K845" s="1" t="s">
        <v>230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路地裏及川徹ICONIC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4</v>
      </c>
      <c r="C846" s="1" t="s">
        <v>650</v>
      </c>
      <c r="D846" s="1" t="s">
        <v>30</v>
      </c>
      <c r="E846" s="1" t="s">
        <v>90</v>
      </c>
      <c r="F846" s="1" t="s">
        <v>31</v>
      </c>
      <c r="G846" s="1" t="s">
        <v>20</v>
      </c>
      <c r="H846" s="1" t="s">
        <v>71</v>
      </c>
      <c r="I846">
        <v>1</v>
      </c>
      <c r="J846" t="s">
        <v>228</v>
      </c>
      <c r="K846" s="1" t="s">
        <v>120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路地裏及川徹ICONIC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5</v>
      </c>
      <c r="C847" s="1" t="s">
        <v>650</v>
      </c>
      <c r="D847" s="1" t="s">
        <v>30</v>
      </c>
      <c r="E847" s="1" t="s">
        <v>90</v>
      </c>
      <c r="F847" s="1" t="s">
        <v>31</v>
      </c>
      <c r="G847" s="1" t="s">
        <v>20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路地裏及川徹ICONIC</v>
      </c>
    </row>
    <row r="848" spans="1:21" x14ac:dyDescent="0.35">
      <c r="A848">
        <f>VLOOKUP(Receive[[#This Row],[No用]],SetNo[[No.用]:[vlookup 用]],2,FALSE)</f>
        <v>138</v>
      </c>
      <c r="B848">
        <f>IF(ROW()=2,1,IF(A847&lt;&gt;Receive[[#This Row],[No]],1,B847+1))</f>
        <v>6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165</v>
      </c>
      <c r="L848" s="1" t="s">
        <v>162</v>
      </c>
      <c r="M848">
        <v>13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1</v>
      </c>
      <c r="C849" s="1" t="s">
        <v>713</v>
      </c>
      <c r="D849" s="1" t="s">
        <v>30</v>
      </c>
      <c r="E849" s="1" t="s">
        <v>77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バカンス及川徹ICONIC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2</v>
      </c>
      <c r="C850" s="1" t="s">
        <v>713</v>
      </c>
      <c r="D850" s="1" t="s">
        <v>30</v>
      </c>
      <c r="E850" s="1" t="s">
        <v>77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バカンス及川徹ICONIC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3</v>
      </c>
      <c r="C851" s="1" t="s">
        <v>713</v>
      </c>
      <c r="D851" s="1" t="s">
        <v>30</v>
      </c>
      <c r="E851" s="1" t="s">
        <v>77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バカンス及川徹ICONIC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4</v>
      </c>
      <c r="C852" s="1" t="s">
        <v>713</v>
      </c>
      <c r="D852" s="1" t="s">
        <v>30</v>
      </c>
      <c r="E852" s="1" t="s">
        <v>77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バカンス及川徹ICONIC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5</v>
      </c>
      <c r="C853" s="1" t="s">
        <v>713</v>
      </c>
      <c r="D853" s="1" t="s">
        <v>30</v>
      </c>
      <c r="E853" s="1" t="s">
        <v>77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バカンス及川徹ICONIC</v>
      </c>
    </row>
    <row r="854" spans="1:21" x14ac:dyDescent="0.35">
      <c r="A854">
        <f>VLOOKUP(Receive[[#This Row],[No用]],SetNo[[No.用]:[vlookup 用]],2,FALSE)</f>
        <v>139</v>
      </c>
      <c r="B854">
        <f>IF(ROW()=2,1,IF(A853&lt;&gt;Receive[[#This Row],[No]],1,B853+1))</f>
        <v>6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165</v>
      </c>
      <c r="L854" s="1" t="s">
        <v>162</v>
      </c>
      <c r="M854">
        <v>13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1</v>
      </c>
      <c r="C855" s="1" t="s">
        <v>889</v>
      </c>
      <c r="D855" s="1" t="s">
        <v>30</v>
      </c>
      <c r="E855" s="1" t="s">
        <v>73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173</v>
      </c>
      <c r="M855">
        <v>36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2周年及川徹ICONIC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2</v>
      </c>
      <c r="C856" s="1" t="s">
        <v>889</v>
      </c>
      <c r="D856" s="1" t="s">
        <v>30</v>
      </c>
      <c r="E856" s="1" t="s">
        <v>73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163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2周年及川徹ICONIC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3</v>
      </c>
      <c r="C857" s="1" t="s">
        <v>889</v>
      </c>
      <c r="D857" s="1" t="s">
        <v>30</v>
      </c>
      <c r="E857" s="1" t="s">
        <v>73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178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2周年及川徹ICONIC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4</v>
      </c>
      <c r="C858" s="1" t="s">
        <v>889</v>
      </c>
      <c r="D858" s="1" t="s">
        <v>30</v>
      </c>
      <c r="E858" s="1" t="s">
        <v>73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178</v>
      </c>
      <c r="M858">
        <v>33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2周年及川徹ICONIC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5</v>
      </c>
      <c r="C859" s="1" t="s">
        <v>889</v>
      </c>
      <c r="D859" s="1" t="s">
        <v>30</v>
      </c>
      <c r="E859" s="1" t="s">
        <v>73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2周年及川徹ICONIC</v>
      </c>
    </row>
    <row r="860" spans="1:21" x14ac:dyDescent="0.35">
      <c r="A860">
        <f>VLOOKUP(Receive[[#This Row],[No用]],SetNo[[No.用]:[vlookup 用]],2,FALSE)</f>
        <v>140</v>
      </c>
      <c r="B860">
        <f>IF(ROW()=2,1,IF(A859&lt;&gt;Receive[[#This Row],[No]],1,B859+1))</f>
        <v>6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165</v>
      </c>
      <c r="L860" s="1" t="s">
        <v>162</v>
      </c>
      <c r="M860">
        <v>13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140</v>
      </c>
      <c r="B861">
        <f>IF(ROW()=2,1,IF(A860&lt;&gt;Receive[[#This Row],[No]],1,B860+1))</f>
        <v>7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224</v>
      </c>
      <c r="M861">
        <v>51</v>
      </c>
      <c r="N861">
        <v>0</v>
      </c>
      <c r="O861">
        <v>61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1034</v>
      </c>
      <c r="D862" s="1" t="s">
        <v>30</v>
      </c>
      <c r="E862" s="1" t="s">
        <v>90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178</v>
      </c>
      <c r="M862">
        <v>32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夏祭り2及川徹ICONIC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1034</v>
      </c>
      <c r="D863" s="1" t="s">
        <v>30</v>
      </c>
      <c r="E863" s="1" t="s">
        <v>90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955</v>
      </c>
      <c r="S863" s="1" t="s">
        <v>919</v>
      </c>
      <c r="T863" s="1"/>
      <c r="U863" t="str">
        <f>Receive[[#This Row],[服装]]&amp;Receive[[#This Row],[名前]]&amp;Receive[[#This Row],[レアリティ]]</f>
        <v>夏祭り2及川徹ICONIC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1034</v>
      </c>
      <c r="D864" s="1" t="s">
        <v>30</v>
      </c>
      <c r="E864" s="1" t="s">
        <v>90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955</v>
      </c>
      <c r="S864" s="1" t="s">
        <v>920</v>
      </c>
      <c r="T864" s="1"/>
      <c r="U864" t="str">
        <f>Receive[[#This Row],[服装]]&amp;Receive[[#This Row],[名前]]&amp;Receive[[#This Row],[レアリティ]]</f>
        <v>夏祭り2及川徹ICONIC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1034</v>
      </c>
      <c r="D865" s="1" t="s">
        <v>30</v>
      </c>
      <c r="E865" s="1" t="s">
        <v>90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32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夏祭り2及川徹ICONIC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1034</v>
      </c>
      <c r="D866" s="1" t="s">
        <v>30</v>
      </c>
      <c r="E866" s="1" t="s">
        <v>90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夏祭り2及川徹ICONIC</v>
      </c>
    </row>
    <row r="867" spans="1:21" x14ac:dyDescent="0.3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1034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t="s">
        <v>205</v>
      </c>
      <c r="D868" t="s">
        <v>32</v>
      </c>
      <c r="E868" t="s">
        <v>28</v>
      </c>
      <c r="F868" t="s">
        <v>25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ユニフォーム岩泉一ICONIC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t="s">
        <v>205</v>
      </c>
      <c r="D869" t="s">
        <v>32</v>
      </c>
      <c r="E869" t="s">
        <v>28</v>
      </c>
      <c r="F869" t="s">
        <v>25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ユニフォーム岩泉一ICONIC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t="s">
        <v>205</v>
      </c>
      <c r="D870" t="s">
        <v>32</v>
      </c>
      <c r="E870" t="s">
        <v>28</v>
      </c>
      <c r="F870" t="s">
        <v>25</v>
      </c>
      <c r="G870" t="s">
        <v>20</v>
      </c>
      <c r="H870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ユニフォーム岩泉一ICONIC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t="s">
        <v>205</v>
      </c>
      <c r="D871" t="s">
        <v>32</v>
      </c>
      <c r="E871" t="s">
        <v>28</v>
      </c>
      <c r="F871" t="s">
        <v>25</v>
      </c>
      <c r="G871" t="s">
        <v>20</v>
      </c>
      <c r="H87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ユニフォーム岩泉一ICONIC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t="s">
        <v>205</v>
      </c>
      <c r="D872" t="s">
        <v>32</v>
      </c>
      <c r="E872" t="s">
        <v>28</v>
      </c>
      <c r="F872" t="s">
        <v>25</v>
      </c>
      <c r="G872" t="s">
        <v>20</v>
      </c>
      <c r="H872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ユニフォーム岩泉一ICONIC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117</v>
      </c>
      <c r="D873" t="s">
        <v>32</v>
      </c>
      <c r="E873" t="s">
        <v>23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プール掃除岩泉一ICONIC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117</v>
      </c>
      <c r="D874" t="s">
        <v>32</v>
      </c>
      <c r="E874" t="s">
        <v>23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117</v>
      </c>
      <c r="D875" t="s">
        <v>32</v>
      </c>
      <c r="E875" t="s">
        <v>23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プール掃除岩泉一ICONIC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117</v>
      </c>
      <c r="D876" t="s">
        <v>32</v>
      </c>
      <c r="E876" t="s">
        <v>23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プール掃除岩泉一ICONIC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117</v>
      </c>
      <c r="D877" t="s">
        <v>32</v>
      </c>
      <c r="E877" t="s">
        <v>23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s="1" t="s">
        <v>149</v>
      </c>
      <c r="D878" t="s">
        <v>32</v>
      </c>
      <c r="E878" s="1" t="s">
        <v>90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595</v>
      </c>
      <c r="M878">
        <v>30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制服岩泉一ICONIC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s="1" t="s">
        <v>149</v>
      </c>
      <c r="D879" t="s">
        <v>32</v>
      </c>
      <c r="E879" s="1" t="s">
        <v>90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制服岩泉一ICONIC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s="1" t="s">
        <v>149</v>
      </c>
      <c r="D880" t="s">
        <v>32</v>
      </c>
      <c r="E880" s="1" t="s">
        <v>90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230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制服岩泉一ICONIC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s="1" t="s">
        <v>149</v>
      </c>
      <c r="D881" t="s">
        <v>32</v>
      </c>
      <c r="E881" s="1" t="s">
        <v>90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制服岩泉一ICONIC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s="1" t="s">
        <v>149</v>
      </c>
      <c r="D882" t="s">
        <v>32</v>
      </c>
      <c r="E882" s="1" t="s">
        <v>90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制服岩泉一ICONIC</v>
      </c>
    </row>
    <row r="883" spans="1:21" x14ac:dyDescent="0.35">
      <c r="A883">
        <f>VLOOKUP(Receive[[#This Row],[No用]],SetNo[[No.用]:[vlookup 用]],2,FALSE)</f>
        <v>144</v>
      </c>
      <c r="B883">
        <f>IF(ROW()=2,1,IF(A882&lt;&gt;Receive[[#This Row],[No]],1,B882+1))</f>
        <v>6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144</v>
      </c>
      <c r="B884">
        <f>IF(ROW()=2,1,IF(A883&lt;&gt;Receive[[#This Row],[No]],1,B883+1))</f>
        <v>7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224</v>
      </c>
      <c r="M884">
        <v>47</v>
      </c>
      <c r="N884">
        <v>0</v>
      </c>
      <c r="O884">
        <v>57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1</v>
      </c>
      <c r="C885" s="1" t="s">
        <v>631</v>
      </c>
      <c r="D885" s="1" t="s">
        <v>32</v>
      </c>
      <c r="E885" s="1" t="s">
        <v>77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173</v>
      </c>
      <c r="M885">
        <v>33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サバゲ岩泉一ICONIC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2</v>
      </c>
      <c r="C886" s="1" t="s">
        <v>631</v>
      </c>
      <c r="D886" s="1" t="s">
        <v>32</v>
      </c>
      <c r="E886" s="1" t="s">
        <v>77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サバゲ岩泉一ICONIC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3</v>
      </c>
      <c r="C887" s="1" t="s">
        <v>631</v>
      </c>
      <c r="D887" s="1" t="s">
        <v>32</v>
      </c>
      <c r="E887" s="1" t="s">
        <v>77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173</v>
      </c>
      <c r="M887">
        <v>33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サバゲ岩泉一ICONIC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4</v>
      </c>
      <c r="C888" s="1" t="s">
        <v>631</v>
      </c>
      <c r="D888" s="1" t="s">
        <v>32</v>
      </c>
      <c r="E888" s="1" t="s">
        <v>77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サバゲ岩泉一ICONIC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5</v>
      </c>
      <c r="C889" s="1" t="s">
        <v>631</v>
      </c>
      <c r="D889" s="1" t="s">
        <v>32</v>
      </c>
      <c r="E889" s="1" t="s">
        <v>77</v>
      </c>
      <c r="F889" s="1" t="s">
        <v>25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サバゲ岩泉一ICONIC</v>
      </c>
    </row>
    <row r="890" spans="1:21" x14ac:dyDescent="0.35">
      <c r="A890">
        <f>VLOOKUP(Receive[[#This Row],[No用]],SetNo[[No.用]:[vlookup 用]],2,FALSE)</f>
        <v>145</v>
      </c>
      <c r="B890">
        <f>IF(ROW()=2,1,IF(A889&lt;&gt;Receive[[#This Row],[No]],1,B889+1))</f>
        <v>6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224</v>
      </c>
      <c r="M890">
        <v>47</v>
      </c>
      <c r="N890">
        <v>0</v>
      </c>
      <c r="O890">
        <v>57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1</v>
      </c>
      <c r="C891" s="1" t="s">
        <v>713</v>
      </c>
      <c r="D891" s="1" t="s">
        <v>32</v>
      </c>
      <c r="E891" s="1" t="s">
        <v>73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バカンス岩泉一ICONIC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2</v>
      </c>
      <c r="C892" s="1" t="s">
        <v>713</v>
      </c>
      <c r="D892" s="1" t="s">
        <v>32</v>
      </c>
      <c r="E892" s="1" t="s">
        <v>73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バカンス岩泉一ICONIC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3</v>
      </c>
      <c r="C893" s="1" t="s">
        <v>713</v>
      </c>
      <c r="D893" s="1" t="s">
        <v>32</v>
      </c>
      <c r="E893" s="1" t="s">
        <v>73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バカンス岩泉一ICONIC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4</v>
      </c>
      <c r="C894" s="1" t="s">
        <v>713</v>
      </c>
      <c r="D894" s="1" t="s">
        <v>32</v>
      </c>
      <c r="E894" s="1" t="s">
        <v>73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バカンス岩泉一ICONIC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5</v>
      </c>
      <c r="C895" s="1" t="s">
        <v>713</v>
      </c>
      <c r="D895" s="1" t="s">
        <v>32</v>
      </c>
      <c r="E895" s="1" t="s">
        <v>73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バカンス岩泉一ICONIC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834</v>
      </c>
      <c r="D896" s="1" t="s">
        <v>32</v>
      </c>
      <c r="E896" s="1" t="s">
        <v>24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路地裏2岩泉一ICONIC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834</v>
      </c>
      <c r="D897" s="1" t="s">
        <v>32</v>
      </c>
      <c r="E897" s="1" t="s">
        <v>24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路地裏2岩泉一ICONIC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834</v>
      </c>
      <c r="D898" s="1" t="s">
        <v>32</v>
      </c>
      <c r="E898" s="1" t="s">
        <v>24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路地裏2岩泉一ICONIC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834</v>
      </c>
      <c r="D899" s="1" t="s">
        <v>32</v>
      </c>
      <c r="E899" s="1" t="s">
        <v>24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路地裏2岩泉一ICONIC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834</v>
      </c>
      <c r="D900" s="1" t="s">
        <v>32</v>
      </c>
      <c r="E900" s="1" t="s">
        <v>24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路地裏2岩泉一ICONIC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1034</v>
      </c>
      <c r="D901" s="1" t="s">
        <v>32</v>
      </c>
      <c r="E901" s="1" t="s">
        <v>77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173</v>
      </c>
      <c r="M901">
        <v>33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夏祭り2岩泉一ICONIC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1034</v>
      </c>
      <c r="D902" s="1" t="s">
        <v>32</v>
      </c>
      <c r="E902" s="1" t="s">
        <v>77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955</v>
      </c>
      <c r="S902" s="1" t="s">
        <v>919</v>
      </c>
      <c r="T902" s="1"/>
      <c r="U902" t="str">
        <f>Receive[[#This Row],[服装]]&amp;Receive[[#This Row],[名前]]&amp;Receive[[#This Row],[レアリティ]]</f>
        <v>夏祭り2岩泉一ICONIC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1034</v>
      </c>
      <c r="D903" s="1" t="s">
        <v>32</v>
      </c>
      <c r="E903" s="1" t="s">
        <v>77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夏祭り2岩泉一ICONIC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1034</v>
      </c>
      <c r="D904" s="1" t="s">
        <v>32</v>
      </c>
      <c r="E904" s="1" t="s">
        <v>77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夏祭り2岩泉一ICONIC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1034</v>
      </c>
      <c r="D905" s="1" t="s">
        <v>32</v>
      </c>
      <c r="E905" s="1" t="s">
        <v>77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夏祭り2岩泉一ICONIC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t="s">
        <v>205</v>
      </c>
      <c r="D906" t="s">
        <v>33</v>
      </c>
      <c r="E906" t="s">
        <v>24</v>
      </c>
      <c r="F906" t="s">
        <v>26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 s="1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ユニフォーム金田一勇太郎ICONIC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t="s">
        <v>205</v>
      </c>
      <c r="D907" t="s">
        <v>33</v>
      </c>
      <c r="E907" t="s">
        <v>24</v>
      </c>
      <c r="F907" t="s">
        <v>26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 s="1">
        <v>26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ユニフォーム金田一勇太郎ICONIC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t="s">
        <v>205</v>
      </c>
      <c r="D908" t="s">
        <v>33</v>
      </c>
      <c r="E908" t="s">
        <v>24</v>
      </c>
      <c r="F908" t="s">
        <v>26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 s="1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ユニフォーム金田一勇太郎ICONIC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t="s">
        <v>205</v>
      </c>
      <c r="D909" t="s">
        <v>33</v>
      </c>
      <c r="E909" t="s">
        <v>24</v>
      </c>
      <c r="F909" t="s">
        <v>26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 s="1">
        <v>26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ユニフォーム金田一勇太郎ICONIC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t="s">
        <v>205</v>
      </c>
      <c r="D910" t="s">
        <v>33</v>
      </c>
      <c r="E910" t="s">
        <v>24</v>
      </c>
      <c r="F910" t="s">
        <v>26</v>
      </c>
      <c r="G910" t="s">
        <v>20</v>
      </c>
      <c r="H910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ユニフォーム金田一勇太郎ICONIC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s="1" t="s">
        <v>597</v>
      </c>
      <c r="D911" t="s">
        <v>33</v>
      </c>
      <c r="E911" s="1" t="s">
        <v>77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雪遊び金田一勇太郎ICONIC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s="1" t="s">
        <v>597</v>
      </c>
      <c r="D912" t="s">
        <v>33</v>
      </c>
      <c r="E912" s="1" t="s">
        <v>77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雪遊び金田一勇太郎ICONIC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s="1" t="s">
        <v>597</v>
      </c>
      <c r="D913" t="s">
        <v>33</v>
      </c>
      <c r="E913" s="1" t="s">
        <v>77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雪遊び金田一勇太郎ICONIC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s="1" t="s">
        <v>597</v>
      </c>
      <c r="D914" t="s">
        <v>33</v>
      </c>
      <c r="E914" s="1" t="s">
        <v>77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雪遊び金田一勇太郎ICONIC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s="1" t="s">
        <v>597</v>
      </c>
      <c r="D915" t="s">
        <v>33</v>
      </c>
      <c r="E915" s="1" t="s">
        <v>77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雪遊び金田一勇太郎ICONIC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737</v>
      </c>
      <c r="D916" s="1" t="s">
        <v>33</v>
      </c>
      <c r="E916" s="1" t="s">
        <v>77</v>
      </c>
      <c r="F916" s="1" t="s">
        <v>26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173</v>
      </c>
      <c r="M916" s="1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カンフー金田一勇太郎ICONIC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737</v>
      </c>
      <c r="D917" s="1" t="s">
        <v>33</v>
      </c>
      <c r="E917" s="1" t="s">
        <v>77</v>
      </c>
      <c r="F917" s="1" t="s">
        <v>26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カンフー金田一勇太郎ICONIC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737</v>
      </c>
      <c r="D918" s="1" t="s">
        <v>33</v>
      </c>
      <c r="E918" s="1" t="s">
        <v>77</v>
      </c>
      <c r="F918" s="1" t="s">
        <v>26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173</v>
      </c>
      <c r="M918" s="1">
        <v>32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カンフー金田一勇太郎ICONIC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737</v>
      </c>
      <c r="D919" s="1" t="s">
        <v>33</v>
      </c>
      <c r="E919" s="1" t="s">
        <v>77</v>
      </c>
      <c r="F919" s="1" t="s">
        <v>26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カンフー金田一勇太郎ICONIC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737</v>
      </c>
      <c r="D920" s="1" t="s">
        <v>33</v>
      </c>
      <c r="E920" s="1" t="s">
        <v>77</v>
      </c>
      <c r="F920" s="1" t="s">
        <v>26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カンフー金田一勇太郎ICONIC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942</v>
      </c>
      <c r="D921" s="1" t="s">
        <v>33</v>
      </c>
      <c r="E921" s="1" t="s">
        <v>90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 s="1">
        <v>26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中学生金田一勇太郎ICONIC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942</v>
      </c>
      <c r="D922" s="1" t="s">
        <v>33</v>
      </c>
      <c r="E922" s="1" t="s">
        <v>90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R922" s="1" t="s">
        <v>955</v>
      </c>
      <c r="S922" s="1" t="s">
        <v>919</v>
      </c>
      <c r="T922" s="1"/>
      <c r="U922" t="str">
        <f>Receive[[#This Row],[服装]]&amp;Receive[[#This Row],[名前]]&amp;Receive[[#This Row],[レアリティ]]</f>
        <v>中学生金田一勇太郎ICONIC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942</v>
      </c>
      <c r="D923" s="1" t="s">
        <v>33</v>
      </c>
      <c r="E923" s="1" t="s">
        <v>90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 s="1">
        <v>26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中学生金田一勇太郎ICONIC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942</v>
      </c>
      <c r="D924" s="1" t="s">
        <v>33</v>
      </c>
      <c r="E924" s="1" t="s">
        <v>90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中学生金田一勇太郎ICONIC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942</v>
      </c>
      <c r="D925" s="1" t="s">
        <v>33</v>
      </c>
      <c r="E925" s="1" t="s">
        <v>90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中学生金田一勇太郎ICONIC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t="s">
        <v>205</v>
      </c>
      <c r="D926" t="s">
        <v>34</v>
      </c>
      <c r="E926" t="s">
        <v>28</v>
      </c>
      <c r="F926" t="s">
        <v>25</v>
      </c>
      <c r="G926" t="s">
        <v>20</v>
      </c>
      <c r="H926" t="s">
        <v>71</v>
      </c>
      <c r="I926">
        <v>1</v>
      </c>
      <c r="J926" t="s">
        <v>228</v>
      </c>
      <c r="K926" s="1" t="s">
        <v>119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ユニフォーム京谷賢太郎ICONIC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t="s">
        <v>205</v>
      </c>
      <c r="D927" t="s">
        <v>34</v>
      </c>
      <c r="E927" t="s">
        <v>28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24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ユニフォーム京谷賢太郎ICONIC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t="s">
        <v>205</v>
      </c>
      <c r="D928" t="s">
        <v>34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120</v>
      </c>
      <c r="L928" s="1" t="s">
        <v>162</v>
      </c>
      <c r="M928">
        <v>24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ユニフォーム京谷賢太郎ICONIC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t="s">
        <v>205</v>
      </c>
      <c r="D929" t="s">
        <v>34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24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ユニフォーム京谷賢太郎ICONIC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t="s">
        <v>205</v>
      </c>
      <c r="D930" t="s">
        <v>34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ユニフォーム京谷賢太郎ICONIC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s="1" t="s">
        <v>679</v>
      </c>
      <c r="D931" s="1" t="s">
        <v>34</v>
      </c>
      <c r="E931" s="1" t="s">
        <v>73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梅雨京谷賢太郎ICONIC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s="1" t="s">
        <v>679</v>
      </c>
      <c r="D932" s="1" t="s">
        <v>34</v>
      </c>
      <c r="E932" s="1" t="s">
        <v>73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梅雨京谷賢太郎ICONIC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s="1" t="s">
        <v>679</v>
      </c>
      <c r="D933" s="1" t="s">
        <v>34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梅雨京谷賢太郎ICONIC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s="1" t="s">
        <v>679</v>
      </c>
      <c r="D934" s="1" t="s">
        <v>34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梅雨京谷賢太郎ICONIC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s="1" t="s">
        <v>679</v>
      </c>
      <c r="D935" s="1" t="s">
        <v>34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梅雨京谷賢太郎ICONIC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990</v>
      </c>
      <c r="D936" s="1" t="s">
        <v>34</v>
      </c>
      <c r="E936" s="1" t="s">
        <v>90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水着2京谷賢太郎ICONIC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990</v>
      </c>
      <c r="D937" s="1" t="s">
        <v>34</v>
      </c>
      <c r="E937" s="1" t="s">
        <v>90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R937" s="1" t="s">
        <v>955</v>
      </c>
      <c r="S937" s="1" t="s">
        <v>919</v>
      </c>
      <c r="T937" s="1"/>
      <c r="U937" t="str">
        <f>Receive[[#This Row],[服装]]&amp;Receive[[#This Row],[名前]]&amp;Receive[[#This Row],[レアリティ]]</f>
        <v>水着2京谷賢太郎ICONIC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990</v>
      </c>
      <c r="D938" s="1" t="s">
        <v>34</v>
      </c>
      <c r="E938" s="1" t="s">
        <v>90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水着2京谷賢太郎ICONIC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990</v>
      </c>
      <c r="D939" s="1" t="s">
        <v>34</v>
      </c>
      <c r="E939" s="1" t="s">
        <v>90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水着2京谷賢太郎ICONIC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990</v>
      </c>
      <c r="D940" s="1" t="s">
        <v>34</v>
      </c>
      <c r="E940" s="1" t="s">
        <v>90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水着2京谷賢太郎ICONIC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t="s">
        <v>205</v>
      </c>
      <c r="D941" t="s">
        <v>35</v>
      </c>
      <c r="E941" t="s">
        <v>23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ユニフォーム国見英ICONIC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t="s">
        <v>205</v>
      </c>
      <c r="D942" t="s">
        <v>35</v>
      </c>
      <c r="E942" t="s">
        <v>23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ユニフォーム国見英ICONIC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t="s">
        <v>205</v>
      </c>
      <c r="D943" t="s">
        <v>35</v>
      </c>
      <c r="E943" t="s">
        <v>23</v>
      </c>
      <c r="F943" t="s">
        <v>25</v>
      </c>
      <c r="G943" t="s">
        <v>20</v>
      </c>
      <c r="H943" t="s">
        <v>71</v>
      </c>
      <c r="I943">
        <v>1</v>
      </c>
      <c r="J943" t="s">
        <v>228</v>
      </c>
      <c r="K943" s="1" t="s">
        <v>230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ユニフォーム国見英ICONIC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t="s">
        <v>205</v>
      </c>
      <c r="D944" t="s">
        <v>35</v>
      </c>
      <c r="E944" t="s">
        <v>23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ユニフォーム国見英ICONIC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t="s">
        <v>205</v>
      </c>
      <c r="D945" t="s">
        <v>35</v>
      </c>
      <c r="E945" t="s">
        <v>23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ユニフォーム国見英ICONIC</v>
      </c>
    </row>
    <row r="946" spans="1:21" x14ac:dyDescent="0.35">
      <c r="A946">
        <f>VLOOKUP(Receive[[#This Row],[No用]],SetNo[[No.用]:[vlookup 用]],2,FALSE)</f>
        <v>156</v>
      </c>
      <c r="B946">
        <f>IF(ROW()=2,1,IF(A945&lt;&gt;Receive[[#This Row],[No]],1,B945+1))</f>
        <v>6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1</v>
      </c>
      <c r="C947" s="1" t="s">
        <v>553</v>
      </c>
      <c r="D947" t="s">
        <v>35</v>
      </c>
      <c r="E947" s="1" t="s">
        <v>90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職業体験国見英ICONIC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2</v>
      </c>
      <c r="C948" s="1" t="s">
        <v>553</v>
      </c>
      <c r="D948" t="s">
        <v>35</v>
      </c>
      <c r="E948" s="1" t="s">
        <v>90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職業体験国見英ICONIC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3</v>
      </c>
      <c r="C949" s="1" t="s">
        <v>553</v>
      </c>
      <c r="D949" t="s">
        <v>35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職業体験国見英ICONIC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4</v>
      </c>
      <c r="C950" s="1" t="s">
        <v>553</v>
      </c>
      <c r="D950" t="s">
        <v>35</v>
      </c>
      <c r="E950" s="1" t="s">
        <v>90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職業体験国見英ICONIC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5</v>
      </c>
      <c r="C951" s="1" t="s">
        <v>553</v>
      </c>
      <c r="D951" t="s">
        <v>35</v>
      </c>
      <c r="E951" s="1" t="s">
        <v>90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職業体験国見英ICONIC</v>
      </c>
    </row>
    <row r="952" spans="1:21" x14ac:dyDescent="0.35">
      <c r="A952">
        <f>VLOOKUP(Receive[[#This Row],[No用]],SetNo[[No.用]:[vlookup 用]],2,FALSE)</f>
        <v>157</v>
      </c>
      <c r="B952">
        <f>IF(ROW()=2,1,IF(A951&lt;&gt;Receive[[#This Row],[No]],1,B951+1))</f>
        <v>6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1</v>
      </c>
      <c r="C953" s="1" t="s">
        <v>650</v>
      </c>
      <c r="D953" s="1" t="s">
        <v>35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2</v>
      </c>
      <c r="C954" s="1" t="s">
        <v>650</v>
      </c>
      <c r="D954" s="1" t="s">
        <v>35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3</v>
      </c>
      <c r="C955" s="1" t="s">
        <v>650</v>
      </c>
      <c r="D955" s="1" t="s">
        <v>35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路地裏国見英ICONIC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4</v>
      </c>
      <c r="C956" s="1" t="s">
        <v>650</v>
      </c>
      <c r="D956" s="1" t="s">
        <v>35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5</v>
      </c>
      <c r="C957" s="1" t="s">
        <v>650</v>
      </c>
      <c r="D957" s="1" t="s">
        <v>35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路地裏国見英ICONIC</v>
      </c>
    </row>
    <row r="958" spans="1:21" x14ac:dyDescent="0.35">
      <c r="A958">
        <f>VLOOKUP(Receive[[#This Row],[No用]],SetNo[[No.用]:[vlookup 用]],2,FALSE)</f>
        <v>158</v>
      </c>
      <c r="B958">
        <f>IF(ROW()=2,1,IF(A957&lt;&gt;Receive[[#This Row],[No]],1,B957+1))</f>
        <v>6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158</v>
      </c>
      <c r="B959">
        <f>IF(ROW()=2,1,IF(A958&lt;&gt;Receive[[#This Row],[No]],1,B958+1))</f>
        <v>7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1</v>
      </c>
      <c r="C960" s="1" t="s">
        <v>737</v>
      </c>
      <c r="D960" s="1" t="s">
        <v>35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カンフー国見英ICONIC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2</v>
      </c>
      <c r="C961" s="1" t="s">
        <v>737</v>
      </c>
      <c r="D961" s="1" t="s">
        <v>35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カンフー国見英ICONIC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3</v>
      </c>
      <c r="C962" s="1" t="s">
        <v>737</v>
      </c>
      <c r="D962" s="1" t="s">
        <v>35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カンフー国見英ICONIC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4</v>
      </c>
      <c r="C963" s="1" t="s">
        <v>737</v>
      </c>
      <c r="D963" s="1" t="s">
        <v>35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178</v>
      </c>
      <c r="M963">
        <v>29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カンフー国見英ICONIC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5</v>
      </c>
      <c r="C964" s="1" t="s">
        <v>737</v>
      </c>
      <c r="D964" s="1" t="s">
        <v>35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カンフー国見英ICONIC</v>
      </c>
    </row>
    <row r="965" spans="1:21" x14ac:dyDescent="0.35">
      <c r="A965">
        <f>VLOOKUP(Receive[[#This Row],[No用]],SetNo[[No.用]:[vlookup 用]],2,FALSE)</f>
        <v>159</v>
      </c>
      <c r="B965">
        <f>IF(ROW()=2,1,IF(A964&lt;&gt;Receive[[#This Row],[No]],1,B964+1))</f>
        <v>6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942</v>
      </c>
      <c r="D966" s="1" t="s">
        <v>35</v>
      </c>
      <c r="E966" s="1" t="s">
        <v>90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173</v>
      </c>
      <c r="M966">
        <v>33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中学生国見英ICONIC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942</v>
      </c>
      <c r="D967" s="1" t="s">
        <v>35</v>
      </c>
      <c r="E967" s="1" t="s">
        <v>90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955</v>
      </c>
      <c r="S967" s="1" t="s">
        <v>919</v>
      </c>
      <c r="T967" s="1"/>
      <c r="U967" t="str">
        <f>Receive[[#This Row],[服装]]&amp;Receive[[#This Row],[名前]]&amp;Receive[[#This Row],[レアリティ]]</f>
        <v>中学生国見英ICONIC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942</v>
      </c>
      <c r="D968" s="1" t="s">
        <v>35</v>
      </c>
      <c r="E968" s="1" t="s">
        <v>90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27</v>
      </c>
      <c r="N968">
        <v>0</v>
      </c>
      <c r="O968">
        <v>0</v>
      </c>
      <c r="P968">
        <v>0</v>
      </c>
      <c r="R968" s="1" t="s">
        <v>955</v>
      </c>
      <c r="S968" s="1" t="s">
        <v>920</v>
      </c>
      <c r="T968" s="1"/>
      <c r="U968" t="str">
        <f>Receive[[#This Row],[服装]]&amp;Receive[[#This Row],[名前]]&amp;Receive[[#This Row],[レアリティ]]</f>
        <v>中学生国見英ICONIC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942</v>
      </c>
      <c r="D969" s="1" t="s">
        <v>35</v>
      </c>
      <c r="E969" s="1" t="s">
        <v>90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120</v>
      </c>
      <c r="L969" s="1" t="s">
        <v>173</v>
      </c>
      <c r="M969">
        <v>33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中学生国見英ICONIC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942</v>
      </c>
      <c r="D970" s="1" t="s">
        <v>35</v>
      </c>
      <c r="E970" s="1" t="s">
        <v>90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中学生国見英ICONIC</v>
      </c>
    </row>
    <row r="971" spans="1:21" x14ac:dyDescent="0.3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s="1" t="s">
        <v>942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160</v>
      </c>
      <c r="B972">
        <f>IF(ROW()=2,1,IF(A971&lt;&gt;Receive[[#This Row],[No]],1,B971+1))</f>
        <v>7</v>
      </c>
      <c r="C972" s="1" t="s">
        <v>942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183</v>
      </c>
      <c r="L972" s="1" t="s">
        <v>224</v>
      </c>
      <c r="M972">
        <v>45</v>
      </c>
      <c r="N972">
        <v>0</v>
      </c>
      <c r="O972">
        <v>55</v>
      </c>
      <c r="P972">
        <v>0</v>
      </c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1</v>
      </c>
      <c r="C973" t="s">
        <v>205</v>
      </c>
      <c r="D973" t="s">
        <v>36</v>
      </c>
      <c r="E973" t="s">
        <v>23</v>
      </c>
      <c r="F973" t="s">
        <v>21</v>
      </c>
      <c r="G973" t="s">
        <v>20</v>
      </c>
      <c r="H973" t="s">
        <v>71</v>
      </c>
      <c r="I973">
        <v>1</v>
      </c>
      <c r="J973" t="s">
        <v>228</v>
      </c>
      <c r="K973" s="1" t="s">
        <v>119</v>
      </c>
      <c r="L973" s="1" t="s">
        <v>173</v>
      </c>
      <c r="M973">
        <v>33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ユニフォーム渡親治ICONIC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2</v>
      </c>
      <c r="C974" t="s">
        <v>205</v>
      </c>
      <c r="D974" t="s">
        <v>36</v>
      </c>
      <c r="E974" t="s">
        <v>23</v>
      </c>
      <c r="F974" t="s">
        <v>21</v>
      </c>
      <c r="G974" t="s">
        <v>20</v>
      </c>
      <c r="H974" t="s">
        <v>71</v>
      </c>
      <c r="I974">
        <v>1</v>
      </c>
      <c r="J974" t="s">
        <v>228</v>
      </c>
      <c r="K974" s="1" t="s">
        <v>194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ユニフォーム渡親治ICONIC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3</v>
      </c>
      <c r="C975" t="s">
        <v>205</v>
      </c>
      <c r="D975" t="s">
        <v>36</v>
      </c>
      <c r="E975" t="s">
        <v>23</v>
      </c>
      <c r="F975" t="s">
        <v>21</v>
      </c>
      <c r="G975" t="s">
        <v>20</v>
      </c>
      <c r="H975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33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ユニフォーム渡親治ICONIC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4</v>
      </c>
      <c r="C976" t="s">
        <v>205</v>
      </c>
      <c r="D976" t="s">
        <v>36</v>
      </c>
      <c r="E976" t="s">
        <v>23</v>
      </c>
      <c r="F976" t="s">
        <v>21</v>
      </c>
      <c r="G976" t="s">
        <v>20</v>
      </c>
      <c r="H976" t="s">
        <v>71</v>
      </c>
      <c r="I976">
        <v>1</v>
      </c>
      <c r="J976" t="s">
        <v>228</v>
      </c>
      <c r="K976" s="1" t="s">
        <v>230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ユニフォーム渡親治ICONIC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5</v>
      </c>
      <c r="C977" t="s">
        <v>205</v>
      </c>
      <c r="D977" t="s">
        <v>36</v>
      </c>
      <c r="E977" t="s">
        <v>23</v>
      </c>
      <c r="F977" t="s">
        <v>21</v>
      </c>
      <c r="G977" t="s">
        <v>20</v>
      </c>
      <c r="H977" t="s">
        <v>71</v>
      </c>
      <c r="I977">
        <v>1</v>
      </c>
      <c r="J977" t="s">
        <v>228</v>
      </c>
      <c r="K977" s="1" t="s">
        <v>120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ユニフォーム渡親治ICONIC</v>
      </c>
    </row>
    <row r="978" spans="1:21" x14ac:dyDescent="0.35">
      <c r="A978">
        <f>VLOOKUP(Receive[[#This Row],[No用]],SetNo[[No.用]:[vlookup 用]],2,FALSE)</f>
        <v>161</v>
      </c>
      <c r="B978">
        <f>IF(ROW()=2,1,IF(A977&lt;&gt;Receive[[#This Row],[No]],1,B977+1))</f>
        <v>6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161</v>
      </c>
      <c r="B979">
        <f>IF(ROW()=2,1,IF(A978&lt;&gt;Receive[[#This Row],[No]],1,B978+1))</f>
        <v>7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165</v>
      </c>
      <c r="L979" s="1" t="s">
        <v>162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1</v>
      </c>
      <c r="C980" t="s">
        <v>205</v>
      </c>
      <c r="D980" t="s">
        <v>37</v>
      </c>
      <c r="E980" t="s">
        <v>23</v>
      </c>
      <c r="F980" t="s">
        <v>26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ユニフォーム松川一静ICONIC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2</v>
      </c>
      <c r="C981" t="s">
        <v>205</v>
      </c>
      <c r="D981" t="s">
        <v>37</v>
      </c>
      <c r="E981" t="s">
        <v>23</v>
      </c>
      <c r="F981" t="s">
        <v>26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ユニフォーム松川一静ICONIC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3</v>
      </c>
      <c r="C982" t="s">
        <v>205</v>
      </c>
      <c r="D982" t="s">
        <v>37</v>
      </c>
      <c r="E982" t="s">
        <v>23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ユニフォーム松川一静ICONIC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4</v>
      </c>
      <c r="C983" t="s">
        <v>205</v>
      </c>
      <c r="D983" t="s">
        <v>37</v>
      </c>
      <c r="E983" t="s">
        <v>23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ユニフォーム松川一静ICONIC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5</v>
      </c>
      <c r="C984" t="s">
        <v>205</v>
      </c>
      <c r="D984" t="s">
        <v>37</v>
      </c>
      <c r="E984" t="s">
        <v>23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14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ユニフォーム松川一静ICONIC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584</v>
      </c>
      <c r="D985" t="s">
        <v>37</v>
      </c>
      <c r="E985" s="1" t="s">
        <v>90</v>
      </c>
      <c r="F985" t="s">
        <v>82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アート松川一静ICONIC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584</v>
      </c>
      <c r="D986" t="s">
        <v>37</v>
      </c>
      <c r="E986" s="1" t="s">
        <v>90</v>
      </c>
      <c r="F986" t="s">
        <v>82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アート松川一静ICONIC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584</v>
      </c>
      <c r="D987" t="s">
        <v>37</v>
      </c>
      <c r="E987" s="1" t="s">
        <v>90</v>
      </c>
      <c r="F987" t="s">
        <v>82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アート松川一静ICONIC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584</v>
      </c>
      <c r="D988" t="s">
        <v>37</v>
      </c>
      <c r="E988" s="1" t="s">
        <v>90</v>
      </c>
      <c r="F988" t="s">
        <v>82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アート松川一静ICONIC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584</v>
      </c>
      <c r="D989" t="s">
        <v>37</v>
      </c>
      <c r="E989" s="1" t="s">
        <v>90</v>
      </c>
      <c r="F989" t="s">
        <v>82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アート松川一静ICONIC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713</v>
      </c>
      <c r="D990" s="1" t="s">
        <v>37</v>
      </c>
      <c r="E990" s="1" t="s">
        <v>77</v>
      </c>
      <c r="F990" s="1" t="s">
        <v>82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バカンス松川一静ICONIC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713</v>
      </c>
      <c r="D991" s="1" t="s">
        <v>37</v>
      </c>
      <c r="E991" s="1" t="s">
        <v>77</v>
      </c>
      <c r="F991" s="1" t="s">
        <v>82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バカンス松川一静ICONIC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713</v>
      </c>
      <c r="D992" s="1" t="s">
        <v>37</v>
      </c>
      <c r="E992" s="1" t="s">
        <v>77</v>
      </c>
      <c r="F992" s="1" t="s">
        <v>82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バカンス松川一静ICONIC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713</v>
      </c>
      <c r="D993" s="1" t="s">
        <v>37</v>
      </c>
      <c r="E993" s="1" t="s">
        <v>77</v>
      </c>
      <c r="F993" s="1" t="s">
        <v>82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バカンス松川一静ICONIC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713</v>
      </c>
      <c r="D994" s="1" t="s">
        <v>37</v>
      </c>
      <c r="E994" s="1" t="s">
        <v>77</v>
      </c>
      <c r="F994" s="1" t="s">
        <v>82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バカンス松川一静ICONIC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1061</v>
      </c>
      <c r="D995" s="1" t="s">
        <v>37</v>
      </c>
      <c r="E995" s="1" t="s">
        <v>73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焼き芋松川一静ICONIC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1061</v>
      </c>
      <c r="D996" s="1" t="s">
        <v>37</v>
      </c>
      <c r="E996" s="1" t="s">
        <v>73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焼き芋松川一静ICONIC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1061</v>
      </c>
      <c r="D997" s="1" t="s">
        <v>37</v>
      </c>
      <c r="E997" s="1" t="s">
        <v>73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955</v>
      </c>
      <c r="S997" s="1" t="s">
        <v>919</v>
      </c>
      <c r="T997" s="1"/>
      <c r="U997" t="str">
        <f>Receive[[#This Row],[服装]]&amp;Receive[[#This Row],[名前]]&amp;Receive[[#This Row],[レアリティ]]</f>
        <v>焼き芋松川一静ICONIC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1061</v>
      </c>
      <c r="D998" s="1" t="s">
        <v>37</v>
      </c>
      <c r="E998" s="1" t="s">
        <v>73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焼き芋松川一静ICONIC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1061</v>
      </c>
      <c r="D999" s="1" t="s">
        <v>37</v>
      </c>
      <c r="E999" s="1" t="s">
        <v>73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焼き芋松川一静ICONIC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t="s">
        <v>205</v>
      </c>
      <c r="D1000" t="s">
        <v>38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ユニフォーム花巻貴大ICONIC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t="s">
        <v>205</v>
      </c>
      <c r="D1001" t="s">
        <v>38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ユニフォーム花巻貴大ICONIC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t="s">
        <v>205</v>
      </c>
      <c r="D1002" t="s">
        <v>38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ユニフォーム花巻貴大ICONIC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t="s">
        <v>205</v>
      </c>
      <c r="D1003" t="s">
        <v>38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ユニフォーム花巻貴大ICONIC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t="s">
        <v>205</v>
      </c>
      <c r="D1004" t="s">
        <v>38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ユニフォーム花巻貴大ICONIC</v>
      </c>
    </row>
    <row r="1005" spans="1:21" x14ac:dyDescent="0.35">
      <c r="A1005">
        <f>VLOOKUP(Receive[[#This Row],[No用]],SetNo[[No.用]:[vlookup 用]],2,FALSE)</f>
        <v>166</v>
      </c>
      <c r="B1005">
        <f>IF(ROW()=2,1,IF(A1004&lt;&gt;Receive[[#This Row],[No]],1,B1004+1))</f>
        <v>6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1</v>
      </c>
      <c r="C1006" s="1" t="s">
        <v>584</v>
      </c>
      <c r="D1006" t="s">
        <v>38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178</v>
      </c>
      <c r="M1006">
        <v>29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アート花巻貴大ICONIC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2</v>
      </c>
      <c r="C1007" s="1" t="s">
        <v>584</v>
      </c>
      <c r="D1007" t="s">
        <v>38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アート花巻貴大ICONIC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3</v>
      </c>
      <c r="C1008" s="1" t="s">
        <v>584</v>
      </c>
      <c r="D1008" t="s">
        <v>38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アート花巻貴大ICONIC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4</v>
      </c>
      <c r="C1009" s="1" t="s">
        <v>584</v>
      </c>
      <c r="D1009" t="s">
        <v>38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アート花巻貴大ICONIC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5</v>
      </c>
      <c r="C1010" s="1" t="s">
        <v>584</v>
      </c>
      <c r="D1010" t="s">
        <v>38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アート花巻貴大ICONIC</v>
      </c>
    </row>
    <row r="1011" spans="1:21" x14ac:dyDescent="0.35">
      <c r="A1011">
        <f>VLOOKUP(Receive[[#This Row],[No用]],SetNo[[No.用]:[vlookup 用]],2,FALSE)</f>
        <v>167</v>
      </c>
      <c r="B1011">
        <f>IF(ROW()=2,1,IF(A1010&lt;&gt;Receive[[#This Row],[No]],1,B1010+1))</f>
        <v>6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167</v>
      </c>
      <c r="B1012">
        <f>IF(ROW()=2,1,IF(A1011&lt;&gt;Receive[[#This Row],[No]],1,B1011+1))</f>
        <v>7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167</v>
      </c>
      <c r="B1013">
        <f>IF(ROW()=2,1,IF(A1012&lt;&gt;Receive[[#This Row],[No]],1,B1012+1))</f>
        <v>8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194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1</v>
      </c>
      <c r="C1014" s="1" t="s">
        <v>673</v>
      </c>
      <c r="D1014" s="1" t="s">
        <v>38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バーガー花巻貴大ICONIC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2</v>
      </c>
      <c r="C1015" s="1" t="s">
        <v>673</v>
      </c>
      <c r="D1015" s="1" t="s">
        <v>38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バーガー花巻貴大ICONIC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3</v>
      </c>
      <c r="C1016" s="1" t="s">
        <v>673</v>
      </c>
      <c r="D1016" s="1" t="s">
        <v>38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バーガー花巻貴大ICONIC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4</v>
      </c>
      <c r="C1017" s="1" t="s">
        <v>673</v>
      </c>
      <c r="D1017" s="1" t="s">
        <v>38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バーガー花巻貴大ICONIC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5</v>
      </c>
      <c r="C1018" s="1" t="s">
        <v>673</v>
      </c>
      <c r="D1018" s="1" t="s">
        <v>38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バーガー花巻貴大ICONIC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929</v>
      </c>
      <c r="D1019" s="1" t="s">
        <v>38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妖花巻貴大ICONIC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929</v>
      </c>
      <c r="D1020" s="1" t="s">
        <v>38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178</v>
      </c>
      <c r="M1020">
        <v>29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妖花巻貴大ICONIC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929</v>
      </c>
      <c r="D1021" s="1" t="s">
        <v>38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32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妖花巻貴大ICONIC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929</v>
      </c>
      <c r="D1022" s="1" t="s">
        <v>38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妖花巻貴大ICONIC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929</v>
      </c>
      <c r="D1023" s="1" t="s">
        <v>38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妖花巻貴大ICONIC</v>
      </c>
    </row>
    <row r="1024" spans="1:21" x14ac:dyDescent="0.35">
      <c r="A1024">
        <f>VLOOKUP(Receive[[#This Row],[No用]],SetNo[[No.用]:[vlookup 用]],2,FALSE)</f>
        <v>169</v>
      </c>
      <c r="B1024">
        <f>IF(ROW()=2,1,IF(A1023&lt;&gt;Receive[[#This Row],[No]],1,B1023+1))</f>
        <v>6</v>
      </c>
      <c r="C1024" s="1" t="s">
        <v>929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1061</v>
      </c>
      <c r="D1025" s="1" t="s">
        <v>38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焼き芋花巻貴大ICONIC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1061</v>
      </c>
      <c r="D1026" s="1" t="s">
        <v>38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955</v>
      </c>
      <c r="S1026" s="1" t="s">
        <v>919</v>
      </c>
      <c r="T1026" s="1"/>
      <c r="U1026" t="str">
        <f>Receive[[#This Row],[服装]]&amp;Receive[[#This Row],[名前]]&amp;Receive[[#This Row],[レアリティ]]</f>
        <v>焼き芋花巻貴大ICONIC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1061</v>
      </c>
      <c r="D1027" s="1" t="s">
        <v>38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焼き芋花巻貴大ICONIC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1061</v>
      </c>
      <c r="D1028" s="1" t="s">
        <v>38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焼き芋花巻貴大ICONIC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1061</v>
      </c>
      <c r="D1029" s="1" t="s">
        <v>38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焼き芋花巻貴大ICONIC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108</v>
      </c>
      <c r="D1030" s="1" t="s">
        <v>627</v>
      </c>
      <c r="E1030" s="1" t="s">
        <v>73</v>
      </c>
      <c r="F1030" s="1" t="s">
        <v>74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ユニフォーム矢巾秀ICONIC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108</v>
      </c>
      <c r="D1031" s="1" t="s">
        <v>627</v>
      </c>
      <c r="E1031" s="1" t="s">
        <v>73</v>
      </c>
      <c r="F1031" s="1" t="s">
        <v>74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ユニフォーム矢巾秀ICONIC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108</v>
      </c>
      <c r="D1032" s="1" t="s">
        <v>627</v>
      </c>
      <c r="E1032" s="1" t="s">
        <v>73</v>
      </c>
      <c r="F1032" s="1" t="s">
        <v>74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ユニフォーム矢巾秀ICONIC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108</v>
      </c>
      <c r="D1033" s="1" t="s">
        <v>627</v>
      </c>
      <c r="E1033" s="1" t="s">
        <v>73</v>
      </c>
      <c r="F1033" s="1" t="s">
        <v>74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ユニフォーム矢巾秀ICONIC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108</v>
      </c>
      <c r="D1034" s="1" t="s">
        <v>627</v>
      </c>
      <c r="E1034" s="1" t="s">
        <v>73</v>
      </c>
      <c r="F1034" s="1" t="s">
        <v>74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ユニフォーム矢巾秀ICONIC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684</v>
      </c>
      <c r="D1035" s="1" t="s">
        <v>627</v>
      </c>
      <c r="E1035" s="1" t="s">
        <v>90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178</v>
      </c>
      <c r="M1035">
        <v>31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キャンプ矢巾秀ICONIC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684</v>
      </c>
      <c r="D1036" s="1" t="s">
        <v>627</v>
      </c>
      <c r="E1036" s="1" t="s">
        <v>90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キャンプ矢巾秀ICONIC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684</v>
      </c>
      <c r="D1037" s="1" t="s">
        <v>627</v>
      </c>
      <c r="E1037" s="1" t="s">
        <v>90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キャンプ矢巾秀ICONIC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684</v>
      </c>
      <c r="D1038" s="1" t="s">
        <v>627</v>
      </c>
      <c r="E1038" s="1" t="s">
        <v>90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キャンプ矢巾秀ICONIC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684</v>
      </c>
      <c r="D1039" s="1" t="s">
        <v>627</v>
      </c>
      <c r="E1039" s="1" t="s">
        <v>90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キャンプ矢巾秀ICONIC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t="s">
        <v>205</v>
      </c>
      <c r="D1040" t="s">
        <v>55</v>
      </c>
      <c r="E1040" t="s">
        <v>23</v>
      </c>
      <c r="F1040" t="s">
        <v>25</v>
      </c>
      <c r="G1040" t="s">
        <v>56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ユニフォーム駒木輝ICONIC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t="s">
        <v>205</v>
      </c>
      <c r="D1041" t="s">
        <v>55</v>
      </c>
      <c r="E1041" t="s">
        <v>23</v>
      </c>
      <c r="F1041" t="s">
        <v>25</v>
      </c>
      <c r="G1041" t="s">
        <v>56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ユニフォーム駒木輝ICONIC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t="s">
        <v>205</v>
      </c>
      <c r="D1042" t="s">
        <v>55</v>
      </c>
      <c r="E1042" t="s">
        <v>23</v>
      </c>
      <c r="F1042" t="s">
        <v>25</v>
      </c>
      <c r="G1042" t="s">
        <v>56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ユニフォーム駒木輝ICONIC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t="s">
        <v>205</v>
      </c>
      <c r="D1043" t="s">
        <v>55</v>
      </c>
      <c r="E1043" t="s">
        <v>23</v>
      </c>
      <c r="F1043" t="s">
        <v>25</v>
      </c>
      <c r="G1043" t="s">
        <v>56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ユニフォーム駒木輝ICONIC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t="s">
        <v>205</v>
      </c>
      <c r="D1044" t="s">
        <v>55</v>
      </c>
      <c r="E1044" t="s">
        <v>23</v>
      </c>
      <c r="F1044" t="s">
        <v>25</v>
      </c>
      <c r="G1044" t="s">
        <v>56</v>
      </c>
      <c r="H1044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ユニフォーム駒木輝ICONIC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57</v>
      </c>
      <c r="E1045" t="s">
        <v>24</v>
      </c>
      <c r="F1045" t="s">
        <v>26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ユニフォーム茶屋和馬ICONIC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57</v>
      </c>
      <c r="E1046" t="s">
        <v>24</v>
      </c>
      <c r="F1046" t="s">
        <v>26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ユニフォーム茶屋和馬ICONIC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57</v>
      </c>
      <c r="E1047" t="s">
        <v>24</v>
      </c>
      <c r="F1047" t="s">
        <v>26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ユニフォーム茶屋和馬ICONIC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57</v>
      </c>
      <c r="E1048" t="s">
        <v>24</v>
      </c>
      <c r="F1048" t="s">
        <v>26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ユニフォーム茶屋和馬ICONIC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57</v>
      </c>
      <c r="E1049" t="s">
        <v>24</v>
      </c>
      <c r="F1049" t="s">
        <v>26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ユニフォーム茶屋和馬ICONIC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58</v>
      </c>
      <c r="E1050" t="s">
        <v>24</v>
      </c>
      <c r="F1050" t="s">
        <v>25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ユニフォーム玉川弘樹ICONIC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58</v>
      </c>
      <c r="E1051" t="s">
        <v>24</v>
      </c>
      <c r="F1051" t="s">
        <v>25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ユニフォーム玉川弘樹ICONIC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58</v>
      </c>
      <c r="E1052" t="s">
        <v>24</v>
      </c>
      <c r="F1052" t="s">
        <v>25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ユニフォーム玉川弘樹ICONIC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58</v>
      </c>
      <c r="E1053" t="s">
        <v>24</v>
      </c>
      <c r="F1053" t="s">
        <v>25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ユニフォーム玉川弘樹ICONIC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58</v>
      </c>
      <c r="E1054" t="s">
        <v>24</v>
      </c>
      <c r="F1054" t="s">
        <v>25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ユニフォーム玉川弘樹ICONIC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59</v>
      </c>
      <c r="E1055" t="s">
        <v>24</v>
      </c>
      <c r="F1055" t="s">
        <v>21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29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ユニフォーム桜井大河ICONIC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59</v>
      </c>
      <c r="E1056" t="s">
        <v>24</v>
      </c>
      <c r="F1056" t="s">
        <v>21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ユニフォーム桜井大河ICONIC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59</v>
      </c>
      <c r="E1057" t="s">
        <v>24</v>
      </c>
      <c r="F1057" t="s">
        <v>21</v>
      </c>
      <c r="G1057" t="s">
        <v>56</v>
      </c>
      <c r="H1057" t="s">
        <v>71</v>
      </c>
      <c r="I1057">
        <v>1</v>
      </c>
      <c r="J1057" t="s">
        <v>228</v>
      </c>
      <c r="K1057" s="1" t="s">
        <v>230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ユニフォーム桜井大河ICONIC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59</v>
      </c>
      <c r="E1058" t="s">
        <v>24</v>
      </c>
      <c r="F1058" t="s">
        <v>21</v>
      </c>
      <c r="G1058" t="s">
        <v>56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29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ユニフォーム桜井大河ICONIC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59</v>
      </c>
      <c r="E1059" t="s">
        <v>24</v>
      </c>
      <c r="F1059" t="s">
        <v>21</v>
      </c>
      <c r="G1059" t="s">
        <v>56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ユニフォーム桜井大河ICONIC</v>
      </c>
    </row>
    <row r="1060" spans="1:21" x14ac:dyDescent="0.35">
      <c r="A1060">
        <f>VLOOKUP(Receive[[#This Row],[No用]],SetNo[[No.用]:[vlookup 用]],2,FALSE)</f>
        <v>176</v>
      </c>
      <c r="B1060">
        <f>IF(ROW()=2,1,IF(A1059&lt;&gt;Receive[[#This Row],[No]],1,B1059+1))</f>
        <v>6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165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176</v>
      </c>
      <c r="B1061">
        <f>IF(ROW()=2,1,IF(A1060&lt;&gt;Receive[[#This Row],[No]],1,B1060+1))</f>
        <v>7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183</v>
      </c>
      <c r="L1061" s="1" t="s">
        <v>224</v>
      </c>
      <c r="M1061">
        <v>45</v>
      </c>
      <c r="N1061">
        <v>0</v>
      </c>
      <c r="O1061">
        <v>55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1</v>
      </c>
      <c r="C1062" t="s">
        <v>205</v>
      </c>
      <c r="D1062" t="s">
        <v>60</v>
      </c>
      <c r="E1062" t="s">
        <v>24</v>
      </c>
      <c r="F1062" t="s">
        <v>31</v>
      </c>
      <c r="G1062" t="s">
        <v>56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ユニフォーム芳賀良治ICONIC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2</v>
      </c>
      <c r="C1063" t="s">
        <v>205</v>
      </c>
      <c r="D1063" t="s">
        <v>60</v>
      </c>
      <c r="E1063" t="s">
        <v>24</v>
      </c>
      <c r="F1063" t="s">
        <v>31</v>
      </c>
      <c r="G1063" t="s">
        <v>56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ユニフォーム芳賀良治ICONIC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3</v>
      </c>
      <c r="C1064" t="s">
        <v>205</v>
      </c>
      <c r="D1064" t="s">
        <v>60</v>
      </c>
      <c r="E1064" t="s">
        <v>24</v>
      </c>
      <c r="F1064" t="s">
        <v>31</v>
      </c>
      <c r="G1064" t="s">
        <v>56</v>
      </c>
      <c r="H1064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ユニフォーム芳賀良治ICONIC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4</v>
      </c>
      <c r="C1065" t="s">
        <v>205</v>
      </c>
      <c r="D1065" t="s">
        <v>60</v>
      </c>
      <c r="E1065" t="s">
        <v>24</v>
      </c>
      <c r="F1065" t="s">
        <v>31</v>
      </c>
      <c r="G1065" t="s">
        <v>56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ユニフォーム芳賀良治ICONIC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5</v>
      </c>
      <c r="C1066" t="s">
        <v>205</v>
      </c>
      <c r="D1066" t="s">
        <v>60</v>
      </c>
      <c r="E1066" t="s">
        <v>24</v>
      </c>
      <c r="F1066" t="s">
        <v>31</v>
      </c>
      <c r="G1066" t="s">
        <v>56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ユニフォーム芳賀良治ICONIC</v>
      </c>
    </row>
    <row r="1067" spans="1:21" x14ac:dyDescent="0.35">
      <c r="A1067">
        <f>VLOOKUP(Receive[[#This Row],[No用]],SetNo[[No.用]:[vlookup 用]],2,FALSE)</f>
        <v>177</v>
      </c>
      <c r="B1067">
        <f>IF(ROW()=2,1,IF(A1066&lt;&gt;Receive[[#This Row],[No]],1,B1066+1))</f>
        <v>6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1</v>
      </c>
      <c r="C1068" t="s">
        <v>205</v>
      </c>
      <c r="D1068" t="s">
        <v>61</v>
      </c>
      <c r="E1068" t="s">
        <v>24</v>
      </c>
      <c r="F1068" t="s">
        <v>26</v>
      </c>
      <c r="G1068" t="s">
        <v>56</v>
      </c>
      <c r="H1068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ユニフォーム渋谷陸斗ICONIC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2</v>
      </c>
      <c r="C1069" t="s">
        <v>205</v>
      </c>
      <c r="D1069" t="s">
        <v>61</v>
      </c>
      <c r="E1069" t="s">
        <v>24</v>
      </c>
      <c r="F1069" t="s">
        <v>26</v>
      </c>
      <c r="G1069" t="s">
        <v>56</v>
      </c>
      <c r="H1069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ユニフォーム渋谷陸斗ICONIC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3</v>
      </c>
      <c r="C1070" t="s">
        <v>205</v>
      </c>
      <c r="D1070" t="s">
        <v>61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ユニフォーム渋谷陸斗ICONIC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4</v>
      </c>
      <c r="C1071" t="s">
        <v>205</v>
      </c>
      <c r="D1071" t="s">
        <v>61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ユニフォーム渋谷陸斗ICONIC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5</v>
      </c>
      <c r="C1072" t="s">
        <v>205</v>
      </c>
      <c r="D1072" t="s">
        <v>61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ユニフォーム渋谷陸斗ICONIC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62</v>
      </c>
      <c r="E1073" t="s">
        <v>24</v>
      </c>
      <c r="F1073" t="s">
        <v>25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ユニフォーム池尻隼人ICONIC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62</v>
      </c>
      <c r="E1074" t="s">
        <v>24</v>
      </c>
      <c r="F1074" t="s">
        <v>25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ユニフォーム池尻隼人ICONIC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62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ユニフォーム池尻隼人ICONIC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62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ユニフォーム池尻隼人ICONIC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62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ユニフォーム池尻隼人ICONIC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s="1" t="s">
        <v>770</v>
      </c>
      <c r="D1078" s="1" t="s">
        <v>62</v>
      </c>
      <c r="E1078" s="1" t="s">
        <v>77</v>
      </c>
      <c r="F1078" s="1" t="s">
        <v>25</v>
      </c>
      <c r="G1078" s="1" t="s">
        <v>56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178</v>
      </c>
      <c r="M1078">
        <v>29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文化祭2池尻隼人ICONIC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s="1" t="s">
        <v>770</v>
      </c>
      <c r="D1079" s="1" t="s">
        <v>62</v>
      </c>
      <c r="E1079" s="1" t="s">
        <v>77</v>
      </c>
      <c r="F1079" s="1" t="s">
        <v>25</v>
      </c>
      <c r="G1079" s="1" t="s">
        <v>56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文化祭2池尻隼人ICONIC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s="1" t="s">
        <v>770</v>
      </c>
      <c r="D1080" s="1" t="s">
        <v>62</v>
      </c>
      <c r="E1080" s="1" t="s">
        <v>77</v>
      </c>
      <c r="F1080" s="1" t="s">
        <v>25</v>
      </c>
      <c r="G1080" s="1" t="s">
        <v>56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178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文化祭2池尻隼人ICONIC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s="1" t="s">
        <v>770</v>
      </c>
      <c r="D1081" s="1" t="s">
        <v>62</v>
      </c>
      <c r="E1081" s="1" t="s">
        <v>77</v>
      </c>
      <c r="F1081" s="1" t="s">
        <v>25</v>
      </c>
      <c r="G1081" s="1" t="s">
        <v>56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文化祭2池尻隼人ICONIC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s="1" t="s">
        <v>770</v>
      </c>
      <c r="D1082" s="1" t="s">
        <v>62</v>
      </c>
      <c r="E1082" s="1" t="s">
        <v>77</v>
      </c>
      <c r="F1082" s="1" t="s">
        <v>25</v>
      </c>
      <c r="G1082" s="1" t="s">
        <v>56</v>
      </c>
      <c r="H1082" s="1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文化祭2池尻隼人ICONIC</v>
      </c>
    </row>
    <row r="1083" spans="1:21" x14ac:dyDescent="0.35">
      <c r="A1083">
        <f>VLOOKUP(Receive[[#This Row],[No用]],SetNo[[No.用]:[vlookup 用]],2,FALSE)</f>
        <v>180</v>
      </c>
      <c r="B1083">
        <f>IF(ROW()=2,1,IF(A1082&lt;&gt;Receive[[#This Row],[No]],1,B1082+1))</f>
        <v>6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164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1</v>
      </c>
      <c r="C1084" s="1" t="s">
        <v>918</v>
      </c>
      <c r="D1084" s="1" t="s">
        <v>62</v>
      </c>
      <c r="E1084" s="1" t="s">
        <v>73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遊園地池尻隼人ICONIC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2</v>
      </c>
      <c r="C1085" s="1" t="s">
        <v>918</v>
      </c>
      <c r="D1085" s="1" t="s">
        <v>62</v>
      </c>
      <c r="E1085" s="1" t="s">
        <v>73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遊園地池尻隼人ICONIC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3</v>
      </c>
      <c r="C1086" s="1" t="s">
        <v>918</v>
      </c>
      <c r="D1086" s="1" t="s">
        <v>62</v>
      </c>
      <c r="E1086" s="1" t="s">
        <v>73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遊園地池尻隼人ICONIC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4</v>
      </c>
      <c r="C1087" s="1" t="s">
        <v>918</v>
      </c>
      <c r="D1087" s="1" t="s">
        <v>62</v>
      </c>
      <c r="E1087" s="1" t="s">
        <v>73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遊園地池尻隼人ICONIC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5</v>
      </c>
      <c r="C1088" s="1" t="s">
        <v>918</v>
      </c>
      <c r="D1088" s="1" t="s">
        <v>62</v>
      </c>
      <c r="E1088" s="1" t="s">
        <v>73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遊園地池尻隼人ICONIC</v>
      </c>
    </row>
    <row r="1089" spans="1:21" x14ac:dyDescent="0.35">
      <c r="A1089">
        <f>VLOOKUP(Receive[[#This Row],[No用]],SetNo[[No.用]:[vlookup 用]],2,FALSE)</f>
        <v>181</v>
      </c>
      <c r="B1089">
        <f>IF(ROW()=2,1,IF(A1088&lt;&gt;Receive[[#This Row],[No]],1,B1088+1))</f>
        <v>6</v>
      </c>
      <c r="C1089" s="1" t="s">
        <v>918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1</v>
      </c>
      <c r="C1090" t="s">
        <v>205</v>
      </c>
      <c r="D1090" t="s">
        <v>63</v>
      </c>
      <c r="E1090" t="s">
        <v>28</v>
      </c>
      <c r="F1090" t="s">
        <v>25</v>
      </c>
      <c r="G1090" t="s">
        <v>64</v>
      </c>
      <c r="H1090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ユニフォーム十和田良樹ICONIC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2</v>
      </c>
      <c r="C1091" t="s">
        <v>205</v>
      </c>
      <c r="D1091" t="s">
        <v>63</v>
      </c>
      <c r="E1091" t="s">
        <v>28</v>
      </c>
      <c r="F1091" t="s">
        <v>25</v>
      </c>
      <c r="G1091" t="s">
        <v>64</v>
      </c>
      <c r="H109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ユニフォーム十和田良樹ICONIC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3</v>
      </c>
      <c r="C1092" t="s">
        <v>205</v>
      </c>
      <c r="D1092" t="s">
        <v>63</v>
      </c>
      <c r="E1092" t="s">
        <v>28</v>
      </c>
      <c r="F1092" t="s">
        <v>25</v>
      </c>
      <c r="G1092" t="s">
        <v>64</v>
      </c>
      <c r="H1092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ユニフォーム十和田良樹ICONIC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4</v>
      </c>
      <c r="C1093" t="s">
        <v>205</v>
      </c>
      <c r="D1093" t="s">
        <v>63</v>
      </c>
      <c r="E1093" t="s">
        <v>28</v>
      </c>
      <c r="F1093" t="s">
        <v>25</v>
      </c>
      <c r="G1093" t="s">
        <v>64</v>
      </c>
      <c r="H1093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ユニフォーム十和田良樹ICONIC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5</v>
      </c>
      <c r="C1094" t="s">
        <v>205</v>
      </c>
      <c r="D1094" t="s">
        <v>63</v>
      </c>
      <c r="E1094" t="s">
        <v>28</v>
      </c>
      <c r="F1094" t="s">
        <v>25</v>
      </c>
      <c r="G1094" t="s">
        <v>64</v>
      </c>
      <c r="H1094" t="s">
        <v>71</v>
      </c>
      <c r="I1094">
        <v>1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ユニフォーム十和田良樹ICONIC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65</v>
      </c>
      <c r="E1095" t="s">
        <v>28</v>
      </c>
      <c r="F1095" t="s">
        <v>26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ユニフォーム森岳歩ICONIC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65</v>
      </c>
      <c r="E1096" t="s">
        <v>28</v>
      </c>
      <c r="F1096" t="s">
        <v>26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ユニフォーム森岳歩ICONIC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65</v>
      </c>
      <c r="E1097" t="s">
        <v>28</v>
      </c>
      <c r="F1097" t="s">
        <v>26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ユニフォーム森岳歩ICONIC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65</v>
      </c>
      <c r="E1098" t="s">
        <v>28</v>
      </c>
      <c r="F1098" t="s">
        <v>26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ユニフォーム森岳歩ICONIC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65</v>
      </c>
      <c r="E1099" t="s">
        <v>28</v>
      </c>
      <c r="F1099" t="s">
        <v>26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ユニフォーム森岳歩ICONIC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66</v>
      </c>
      <c r="E1100" t="s">
        <v>24</v>
      </c>
      <c r="F1100" t="s">
        <v>25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ユニフォーム唐松拓巳ICONIC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66</v>
      </c>
      <c r="E1101" t="s">
        <v>24</v>
      </c>
      <c r="F1101" t="s">
        <v>25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ユニフォーム唐松拓巳ICONIC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66</v>
      </c>
      <c r="E1102" t="s">
        <v>24</v>
      </c>
      <c r="F1102" t="s">
        <v>25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ユニフォーム唐松拓巳ICONIC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66</v>
      </c>
      <c r="E1103" t="s">
        <v>24</v>
      </c>
      <c r="F1103" t="s">
        <v>25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ユニフォーム唐松拓巳ICONIC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66</v>
      </c>
      <c r="E1104" t="s">
        <v>24</v>
      </c>
      <c r="F1104" t="s">
        <v>25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ユニフォーム唐松拓巳ICONIC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67</v>
      </c>
      <c r="E1105" t="s">
        <v>28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ユニフォーム田沢裕樹ICONIC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67</v>
      </c>
      <c r="E1106" t="s">
        <v>28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ユニフォーム田沢裕樹ICONIC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67</v>
      </c>
      <c r="E1107" t="s">
        <v>28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ユニフォーム田沢裕樹ICONIC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67</v>
      </c>
      <c r="E1108" t="s">
        <v>28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ユニフォーム田沢裕樹ICONIC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67</v>
      </c>
      <c r="E1109" t="s">
        <v>28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ユニフォーム田沢裕樹ICONIC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68</v>
      </c>
      <c r="E1110" t="s">
        <v>28</v>
      </c>
      <c r="F1110" t="s">
        <v>26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R1110" s="1" t="s">
        <v>955</v>
      </c>
      <c r="S1110" s="1" t="s">
        <v>919</v>
      </c>
      <c r="T1110" s="1"/>
      <c r="U1110" t="str">
        <f>Receive[[#This Row],[服装]]&amp;Receive[[#This Row],[名前]]&amp;Receive[[#This Row],[レアリティ]]</f>
        <v>ユニフォーム子安颯真ICONIC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68</v>
      </c>
      <c r="E1111" t="s">
        <v>28</v>
      </c>
      <c r="F1111" t="s">
        <v>26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ユニフォーム子安颯真ICONIC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68</v>
      </c>
      <c r="E1112" t="s">
        <v>28</v>
      </c>
      <c r="F1112" t="s">
        <v>26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ユニフォーム子安颯真ICONIC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68</v>
      </c>
      <c r="E1113" t="s">
        <v>28</v>
      </c>
      <c r="F1113" t="s">
        <v>26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ユニフォーム子安颯真ICONIC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68</v>
      </c>
      <c r="E1114" t="s">
        <v>28</v>
      </c>
      <c r="F1114" t="s">
        <v>26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14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ユニフォーム子安颯真ICONIC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s="1" t="s">
        <v>987</v>
      </c>
      <c r="D1115" s="1" t="s">
        <v>68</v>
      </c>
      <c r="E1115" s="1" t="s">
        <v>73</v>
      </c>
      <c r="F1115" s="1" t="s">
        <v>26</v>
      </c>
      <c r="G1115" s="1" t="s">
        <v>64</v>
      </c>
      <c r="H1115" s="1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サバゲ2子安颯真ICONIC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s="1" t="s">
        <v>987</v>
      </c>
      <c r="D1116" s="1" t="s">
        <v>68</v>
      </c>
      <c r="E1116" s="1" t="s">
        <v>73</v>
      </c>
      <c r="F1116" s="1" t="s">
        <v>26</v>
      </c>
      <c r="G1116" s="1" t="s">
        <v>64</v>
      </c>
      <c r="H1116" s="1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R1116" s="1" t="s">
        <v>955</v>
      </c>
      <c r="S1116" s="1" t="s">
        <v>919</v>
      </c>
      <c r="T1116" s="1"/>
      <c r="U1116" t="str">
        <f>Receive[[#This Row],[服装]]&amp;Receive[[#This Row],[名前]]&amp;Receive[[#This Row],[レアリティ]]</f>
        <v>サバゲ2子安颯真ICONIC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s="1" t="s">
        <v>987</v>
      </c>
      <c r="D1117" s="1" t="s">
        <v>68</v>
      </c>
      <c r="E1117" s="1" t="s">
        <v>73</v>
      </c>
      <c r="F1117" s="1" t="s">
        <v>26</v>
      </c>
      <c r="G1117" s="1" t="s">
        <v>64</v>
      </c>
      <c r="H1117" s="1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サバゲ2子安颯真ICONIC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s="1" t="s">
        <v>987</v>
      </c>
      <c r="D1118" s="1" t="s">
        <v>68</v>
      </c>
      <c r="E1118" s="1" t="s">
        <v>73</v>
      </c>
      <c r="F1118" s="1" t="s">
        <v>26</v>
      </c>
      <c r="G1118" s="1" t="s">
        <v>64</v>
      </c>
      <c r="H1118" s="1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サバゲ2子安颯真ICONIC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s="1" t="s">
        <v>987</v>
      </c>
      <c r="D1119" s="1" t="s">
        <v>68</v>
      </c>
      <c r="E1119" s="1" t="s">
        <v>73</v>
      </c>
      <c r="F1119" s="1" t="s">
        <v>26</v>
      </c>
      <c r="G1119" s="1" t="s">
        <v>64</v>
      </c>
      <c r="H1119" s="1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サバゲ2子安颯真ICONIC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t="s">
        <v>205</v>
      </c>
      <c r="D1120" t="s">
        <v>69</v>
      </c>
      <c r="E1120" t="s">
        <v>28</v>
      </c>
      <c r="F1120" t="s">
        <v>21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178</v>
      </c>
      <c r="M1120">
        <v>31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ユニフォーム横手駿ICONIC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t="s">
        <v>205</v>
      </c>
      <c r="D1121" t="s">
        <v>69</v>
      </c>
      <c r="E1121" t="s">
        <v>28</v>
      </c>
      <c r="F1121" t="s">
        <v>21</v>
      </c>
      <c r="G1121" t="s">
        <v>64</v>
      </c>
      <c r="H1121" t="s">
        <v>71</v>
      </c>
      <c r="I1121">
        <v>1</v>
      </c>
      <c r="J1121" t="s">
        <v>228</v>
      </c>
      <c r="K1121" s="1" t="s">
        <v>194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ユニフォーム横手駿ICONIC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t="s">
        <v>205</v>
      </c>
      <c r="D1122" t="s">
        <v>69</v>
      </c>
      <c r="E1122" t="s">
        <v>28</v>
      </c>
      <c r="F1122" t="s">
        <v>21</v>
      </c>
      <c r="G1122" t="s">
        <v>64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ユニフォーム横手駿ICONIC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t="s">
        <v>205</v>
      </c>
      <c r="D1123" t="s">
        <v>69</v>
      </c>
      <c r="E1123" t="s">
        <v>28</v>
      </c>
      <c r="F1123" t="s">
        <v>21</v>
      </c>
      <c r="G1123" t="s">
        <v>64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ユニフォーム横手駿ICONIC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t="s">
        <v>205</v>
      </c>
      <c r="D1124" t="s">
        <v>69</v>
      </c>
      <c r="E1124" t="s">
        <v>28</v>
      </c>
      <c r="F1124" t="s">
        <v>21</v>
      </c>
      <c r="G1124" t="s">
        <v>64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ユニフォーム横手駿ICONIC</v>
      </c>
    </row>
    <row r="1125" spans="1:21" x14ac:dyDescent="0.35">
      <c r="A1125">
        <f>VLOOKUP(Receive[[#This Row],[No用]],SetNo[[No.用]:[vlookup 用]],2,FALSE)</f>
        <v>188</v>
      </c>
      <c r="B1125">
        <f>IF(ROW()=2,1,IF(A1124&lt;&gt;Receive[[#This Row],[No]],1,B1124+1))</f>
        <v>6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188</v>
      </c>
      <c r="B1126">
        <f>IF(ROW()=2,1,IF(A1125&lt;&gt;Receive[[#This Row],[No]],1,B1125+1))</f>
        <v>7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165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188</v>
      </c>
      <c r="B1127">
        <f>IF(ROW()=2,1,IF(A1126&lt;&gt;Receive[[#This Row],[No]],1,B1126+1))</f>
        <v>8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1</v>
      </c>
      <c r="C1128" t="s">
        <v>205</v>
      </c>
      <c r="D1128" t="s">
        <v>70</v>
      </c>
      <c r="E1128" t="s">
        <v>28</v>
      </c>
      <c r="F1128" t="s">
        <v>31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ユニフォーム夏瀬伊吹ICONIC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2</v>
      </c>
      <c r="C1129" t="s">
        <v>205</v>
      </c>
      <c r="D1129" t="s">
        <v>70</v>
      </c>
      <c r="E1129" t="s">
        <v>28</v>
      </c>
      <c r="F1129" t="s">
        <v>31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ユニフォーム夏瀬伊吹ICONIC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3</v>
      </c>
      <c r="C1130" t="s">
        <v>205</v>
      </c>
      <c r="D1130" t="s">
        <v>70</v>
      </c>
      <c r="E1130" t="s">
        <v>28</v>
      </c>
      <c r="F1130" t="s">
        <v>31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ユニフォーム夏瀬伊吹ICONIC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4</v>
      </c>
      <c r="C1131" t="s">
        <v>205</v>
      </c>
      <c r="D1131" t="s">
        <v>70</v>
      </c>
      <c r="E1131" t="s">
        <v>28</v>
      </c>
      <c r="F1131" t="s">
        <v>31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ユニフォーム夏瀬伊吹ICONIC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5</v>
      </c>
      <c r="C1132" t="s">
        <v>205</v>
      </c>
      <c r="D1132" t="s">
        <v>70</v>
      </c>
      <c r="E1132" t="s">
        <v>28</v>
      </c>
      <c r="F1132" t="s">
        <v>31</v>
      </c>
      <c r="G1132" t="s">
        <v>64</v>
      </c>
      <c r="H1132" t="s">
        <v>71</v>
      </c>
      <c r="I1132">
        <v>1</v>
      </c>
      <c r="J1132" t="s">
        <v>228</v>
      </c>
      <c r="K1132" s="1" t="s">
        <v>165</v>
      </c>
      <c r="L1132" s="1" t="s">
        <v>162</v>
      </c>
      <c r="M1132">
        <v>14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ユニフォーム夏瀬伊吹ICONIC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s="1" t="s">
        <v>108</v>
      </c>
      <c r="D1133" s="1" t="s">
        <v>669</v>
      </c>
      <c r="E1133" s="1" t="s">
        <v>28</v>
      </c>
      <c r="F1133" s="1" t="s">
        <v>31</v>
      </c>
      <c r="G1133" s="1" t="s">
        <v>64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ユニフォーム秋宮昇ICONIC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s="1" t="s">
        <v>108</v>
      </c>
      <c r="D1134" s="1" t="s">
        <v>669</v>
      </c>
      <c r="E1134" s="1" t="s">
        <v>28</v>
      </c>
      <c r="F1134" s="1" t="s">
        <v>31</v>
      </c>
      <c r="G1134" s="1" t="s">
        <v>64</v>
      </c>
      <c r="H1134" s="1" t="s">
        <v>71</v>
      </c>
      <c r="I1134">
        <v>1</v>
      </c>
      <c r="J1134" t="s">
        <v>228</v>
      </c>
      <c r="K1134" s="1" t="s">
        <v>194</v>
      </c>
      <c r="L1134" s="1" t="s">
        <v>178</v>
      </c>
      <c r="M1134">
        <v>31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ユニフォーム秋宮昇ICONIC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s="1" t="s">
        <v>108</v>
      </c>
      <c r="D1135" s="1" t="s">
        <v>669</v>
      </c>
      <c r="E1135" s="1" t="s">
        <v>28</v>
      </c>
      <c r="F1135" s="1" t="s">
        <v>31</v>
      </c>
      <c r="G1135" s="1" t="s">
        <v>64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ユニフォーム秋宮昇ICONIC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s="1" t="s">
        <v>108</v>
      </c>
      <c r="D1136" s="1" t="s">
        <v>669</v>
      </c>
      <c r="E1136" s="1" t="s">
        <v>28</v>
      </c>
      <c r="F1136" s="1" t="s">
        <v>31</v>
      </c>
      <c r="G1136" s="1" t="s">
        <v>64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ユニフォーム秋宮昇ICONIC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s="1" t="s">
        <v>108</v>
      </c>
      <c r="D1137" s="1" t="s">
        <v>669</v>
      </c>
      <c r="E1137" s="1" t="s">
        <v>28</v>
      </c>
      <c r="F1137" s="1" t="s">
        <v>31</v>
      </c>
      <c r="G1137" s="1" t="s">
        <v>64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ユニフォーム秋宮昇ICONIC</v>
      </c>
    </row>
    <row r="1138" spans="1:21" x14ac:dyDescent="0.35">
      <c r="A1138">
        <f>VLOOKUP(Receive[[#This Row],[No用]],SetNo[[No.用]:[vlookup 用]],2,FALSE)</f>
        <v>190</v>
      </c>
      <c r="B1138">
        <f>IF(ROW()=2,1,IF(A1137&lt;&gt;Receive[[#This Row],[No]],1,B1137+1))</f>
        <v>6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190</v>
      </c>
      <c r="B1139">
        <f>IF(ROW()=2,1,IF(A1138&lt;&gt;Receive[[#This Row],[No]],1,B1138+1))</f>
        <v>7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46</v>
      </c>
      <c r="N1139">
        <v>0</v>
      </c>
      <c r="O1139">
        <v>56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t="s">
        <v>205</v>
      </c>
      <c r="D1140" t="s">
        <v>72</v>
      </c>
      <c r="E1140" t="s">
        <v>23</v>
      </c>
      <c r="F1140" t="s">
        <v>31</v>
      </c>
      <c r="G1140" t="s">
        <v>75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ユニフォーム古牧譲ICONIC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t="s">
        <v>205</v>
      </c>
      <c r="D1141" t="s">
        <v>72</v>
      </c>
      <c r="E1141" t="s">
        <v>23</v>
      </c>
      <c r="F1141" t="s">
        <v>31</v>
      </c>
      <c r="G1141" t="s">
        <v>75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ユニフォーム古牧譲ICONIC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t="s">
        <v>205</v>
      </c>
      <c r="D1142" t="s">
        <v>72</v>
      </c>
      <c r="E1142" t="s">
        <v>23</v>
      </c>
      <c r="F1142" t="s">
        <v>31</v>
      </c>
      <c r="G1142" t="s">
        <v>75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ユニフォーム古牧譲ICONIC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t="s">
        <v>205</v>
      </c>
      <c r="D1143" t="s">
        <v>72</v>
      </c>
      <c r="E1143" t="s">
        <v>23</v>
      </c>
      <c r="F1143" t="s">
        <v>31</v>
      </c>
      <c r="G1143" t="s">
        <v>75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ユニフォーム古牧譲ICONIC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t="s">
        <v>205</v>
      </c>
      <c r="D1144" t="s">
        <v>72</v>
      </c>
      <c r="E1144" t="s">
        <v>23</v>
      </c>
      <c r="F1144" t="s">
        <v>31</v>
      </c>
      <c r="G1144" t="s">
        <v>75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ユニフォーム古牧譲ICONIC</v>
      </c>
    </row>
    <row r="1145" spans="1:21" x14ac:dyDescent="0.35">
      <c r="A1145">
        <f>VLOOKUP(Receive[[#This Row],[No用]],SetNo[[No.用]:[vlookup 用]],2,FALSE)</f>
        <v>191</v>
      </c>
      <c r="B1145">
        <f>IF(ROW()=2,1,IF(A1144&lt;&gt;Receive[[#This Row],[No]],1,B1144+1))</f>
        <v>6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165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1</v>
      </c>
      <c r="C1146" s="1" t="s">
        <v>597</v>
      </c>
      <c r="D1146" t="s">
        <v>72</v>
      </c>
      <c r="E1146" s="1" t="s">
        <v>90</v>
      </c>
      <c r="F1146" t="s">
        <v>74</v>
      </c>
      <c r="G1146" t="s">
        <v>75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雪遊び古牧譲ICONIC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2</v>
      </c>
      <c r="C1147" s="1" t="s">
        <v>597</v>
      </c>
      <c r="D1147" t="s">
        <v>72</v>
      </c>
      <c r="E1147" s="1" t="s">
        <v>90</v>
      </c>
      <c r="F1147" t="s">
        <v>74</v>
      </c>
      <c r="G1147" t="s">
        <v>75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雪遊び古牧譲ICONIC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3</v>
      </c>
      <c r="C1148" s="1" t="s">
        <v>597</v>
      </c>
      <c r="D1148" t="s">
        <v>72</v>
      </c>
      <c r="E1148" s="1" t="s">
        <v>90</v>
      </c>
      <c r="F1148" t="s">
        <v>74</v>
      </c>
      <c r="G1148" t="s">
        <v>75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雪遊び古牧譲ICONIC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4</v>
      </c>
      <c r="C1149" s="1" t="s">
        <v>597</v>
      </c>
      <c r="D1149" t="s">
        <v>72</v>
      </c>
      <c r="E1149" s="1" t="s">
        <v>90</v>
      </c>
      <c r="F1149" t="s">
        <v>74</v>
      </c>
      <c r="G1149" t="s">
        <v>75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雪遊び古牧譲ICONIC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5</v>
      </c>
      <c r="C1150" s="1" t="s">
        <v>597</v>
      </c>
      <c r="D1150" t="s">
        <v>72</v>
      </c>
      <c r="E1150" s="1" t="s">
        <v>90</v>
      </c>
      <c r="F1150" t="s">
        <v>74</v>
      </c>
      <c r="G1150" t="s">
        <v>75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雪遊び古牧譲ICONIC</v>
      </c>
    </row>
    <row r="1151" spans="1:21" x14ac:dyDescent="0.35">
      <c r="A1151">
        <f>VLOOKUP(Receive[[#This Row],[No用]],SetNo[[No.用]:[vlookup 用]],2,FALSE)</f>
        <v>192</v>
      </c>
      <c r="B1151">
        <f>IF(ROW()=2,1,IF(A1150&lt;&gt;Receive[[#This Row],[No]],1,B1150+1))</f>
        <v>6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165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1</v>
      </c>
      <c r="C1152" t="s">
        <v>205</v>
      </c>
      <c r="D1152" t="s">
        <v>76</v>
      </c>
      <c r="E1152" t="s">
        <v>28</v>
      </c>
      <c r="F1152" t="s">
        <v>25</v>
      </c>
      <c r="G1152" t="s">
        <v>75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ユニフォーム浅虫快人ICONIC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2</v>
      </c>
      <c r="C1153" t="s">
        <v>205</v>
      </c>
      <c r="D1153" t="s">
        <v>76</v>
      </c>
      <c r="E1153" t="s">
        <v>28</v>
      </c>
      <c r="F1153" t="s">
        <v>25</v>
      </c>
      <c r="G1153" t="s">
        <v>75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ユニフォーム浅虫快人ICONIC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3</v>
      </c>
      <c r="C1154" t="s">
        <v>205</v>
      </c>
      <c r="D1154" t="s">
        <v>76</v>
      </c>
      <c r="E1154" t="s">
        <v>28</v>
      </c>
      <c r="F1154" t="s">
        <v>25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ユニフォーム浅虫快人ICONIC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4</v>
      </c>
      <c r="C1155" t="s">
        <v>205</v>
      </c>
      <c r="D1155" t="s">
        <v>76</v>
      </c>
      <c r="E1155" t="s">
        <v>28</v>
      </c>
      <c r="F1155" t="s">
        <v>25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ユニフォーム浅虫快人ICONIC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5</v>
      </c>
      <c r="C1156" t="s">
        <v>205</v>
      </c>
      <c r="D1156" t="s">
        <v>76</v>
      </c>
      <c r="E1156" t="s">
        <v>28</v>
      </c>
      <c r="F1156" t="s">
        <v>25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14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ユニフォーム浅虫快人ICONIC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79</v>
      </c>
      <c r="E1157" t="s">
        <v>23</v>
      </c>
      <c r="F1157" t="s">
        <v>21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ユニフォーム南田大志ICONIC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79</v>
      </c>
      <c r="E1158" t="s">
        <v>23</v>
      </c>
      <c r="F1158" t="s">
        <v>21</v>
      </c>
      <c r="G1158" t="s">
        <v>75</v>
      </c>
      <c r="H1158" t="s">
        <v>71</v>
      </c>
      <c r="I1158">
        <v>1</v>
      </c>
      <c r="J1158" t="s">
        <v>228</v>
      </c>
      <c r="K1158" s="1" t="s">
        <v>194</v>
      </c>
      <c r="L1158" s="1" t="s">
        <v>173</v>
      </c>
      <c r="M1158">
        <v>39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ユニフォーム南田大志ICONIC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79</v>
      </c>
      <c r="E1159" t="s">
        <v>23</v>
      </c>
      <c r="F1159" t="s">
        <v>21</v>
      </c>
      <c r="G1159" t="s">
        <v>75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ユニフォーム南田大志ICONIC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79</v>
      </c>
      <c r="E1160" t="s">
        <v>23</v>
      </c>
      <c r="F1160" t="s">
        <v>21</v>
      </c>
      <c r="G1160" t="s">
        <v>75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173</v>
      </c>
      <c r="M1160">
        <v>34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ユニフォーム南田大志ICONIC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79</v>
      </c>
      <c r="E1161" t="s">
        <v>23</v>
      </c>
      <c r="F1161" t="s">
        <v>21</v>
      </c>
      <c r="G1161" t="s">
        <v>75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ユニフォーム南田大志ICONIC</v>
      </c>
    </row>
    <row r="1162" spans="1:21" x14ac:dyDescent="0.35">
      <c r="A1162">
        <f>VLOOKUP(Receive[[#This Row],[No用]],SetNo[[No.用]:[vlookup 用]],2,FALSE)</f>
        <v>194</v>
      </c>
      <c r="B1162">
        <f>IF(ROW()=2,1,IF(A1161&lt;&gt;Receive[[#This Row],[No]],1,B1161+1))</f>
        <v>6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165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194</v>
      </c>
      <c r="B1163">
        <f>IF(ROW()=2,1,IF(A1162&lt;&gt;Receive[[#This Row],[No]],1,B1162+1))</f>
        <v>7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183</v>
      </c>
      <c r="L1163" s="1" t="s">
        <v>224</v>
      </c>
      <c r="M1163">
        <v>44</v>
      </c>
      <c r="N1163">
        <v>0</v>
      </c>
      <c r="O1163">
        <v>54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1</v>
      </c>
      <c r="C1164" t="s">
        <v>205</v>
      </c>
      <c r="D1164" t="s">
        <v>81</v>
      </c>
      <c r="E1164" t="s">
        <v>23</v>
      </c>
      <c r="F1164" t="s">
        <v>26</v>
      </c>
      <c r="G1164" t="s">
        <v>75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ユニフォーム湯川良明ICONIC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2</v>
      </c>
      <c r="C1165" t="s">
        <v>205</v>
      </c>
      <c r="D1165" t="s">
        <v>81</v>
      </c>
      <c r="E1165" t="s">
        <v>23</v>
      </c>
      <c r="F1165" t="s">
        <v>26</v>
      </c>
      <c r="G1165" t="s">
        <v>75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ユニフォーム湯川良明ICONIC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3</v>
      </c>
      <c r="C1166" t="s">
        <v>205</v>
      </c>
      <c r="D1166" t="s">
        <v>81</v>
      </c>
      <c r="E1166" t="s">
        <v>23</v>
      </c>
      <c r="F1166" t="s">
        <v>26</v>
      </c>
      <c r="G1166" t="s">
        <v>75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ユニフォーム湯川良明ICONIC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4</v>
      </c>
      <c r="C1167" t="s">
        <v>205</v>
      </c>
      <c r="D1167" t="s">
        <v>81</v>
      </c>
      <c r="E1167" t="s">
        <v>23</v>
      </c>
      <c r="F1167" t="s">
        <v>26</v>
      </c>
      <c r="G1167" t="s">
        <v>75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ユニフォーム湯川良明ICONIC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5</v>
      </c>
      <c r="C1168" t="s">
        <v>205</v>
      </c>
      <c r="D1168" t="s">
        <v>81</v>
      </c>
      <c r="E1168" t="s">
        <v>23</v>
      </c>
      <c r="F1168" t="s">
        <v>26</v>
      </c>
      <c r="G1168" t="s">
        <v>75</v>
      </c>
      <c r="H1168" t="s">
        <v>71</v>
      </c>
      <c r="I1168">
        <v>1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ユニフォーム湯川良明ICONIC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83</v>
      </c>
      <c r="E1169" t="s">
        <v>23</v>
      </c>
      <c r="F1169" t="s">
        <v>25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ユニフォーム稲垣功ICONIC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83</v>
      </c>
      <c r="E1170" t="s">
        <v>23</v>
      </c>
      <c r="F1170" t="s">
        <v>25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ユニフォーム稲垣功ICONIC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83</v>
      </c>
      <c r="E1171" t="s">
        <v>23</v>
      </c>
      <c r="F1171" t="s">
        <v>25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ユニフォーム稲垣功ICONIC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83</v>
      </c>
      <c r="E1172" t="s">
        <v>23</v>
      </c>
      <c r="F1172" t="s">
        <v>25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ユニフォーム稲垣功ICONIC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83</v>
      </c>
      <c r="E1173" t="s">
        <v>23</v>
      </c>
      <c r="F1173" t="s">
        <v>25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ユニフォーム稲垣功ICONIC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86</v>
      </c>
      <c r="E1174" t="s">
        <v>23</v>
      </c>
      <c r="F1174" t="s">
        <v>26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ユニフォーム馬門英治ICONIC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86</v>
      </c>
      <c r="E1175" t="s">
        <v>23</v>
      </c>
      <c r="F1175" t="s">
        <v>26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ユニフォーム馬門英治ICONIC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86</v>
      </c>
      <c r="E1176" t="s">
        <v>23</v>
      </c>
      <c r="F1176" t="s">
        <v>26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ユニフォーム馬門英治ICONIC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86</v>
      </c>
      <c r="E1177" t="s">
        <v>23</v>
      </c>
      <c r="F1177" t="s">
        <v>26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ユニフォーム馬門英治ICONIC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86</v>
      </c>
      <c r="E1178" t="s">
        <v>23</v>
      </c>
      <c r="F1178" t="s">
        <v>26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ユニフォーム馬門英治ICONIC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88</v>
      </c>
      <c r="E1179" t="s">
        <v>23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ユニフォーム百沢雄大ICONIC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88</v>
      </c>
      <c r="E1180" t="s">
        <v>23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ユニフォーム百沢雄大ICONIC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88</v>
      </c>
      <c r="E1181" t="s">
        <v>23</v>
      </c>
      <c r="F1181" t="s">
        <v>25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ユニフォーム百沢雄大ICONIC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88</v>
      </c>
      <c r="E1182" t="s">
        <v>23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ユニフォーム百沢雄大ICONIC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88</v>
      </c>
      <c r="E1183" t="s">
        <v>23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ユニフォーム百沢雄大ICONIC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s="1" t="s">
        <v>553</v>
      </c>
      <c r="D1184" t="s">
        <v>88</v>
      </c>
      <c r="E1184" s="1" t="s">
        <v>90</v>
      </c>
      <c r="F1184" t="s">
        <v>78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職業体験百沢雄大ICONIC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s="1" t="s">
        <v>553</v>
      </c>
      <c r="D1185" t="s">
        <v>88</v>
      </c>
      <c r="E1185" s="1" t="s">
        <v>90</v>
      </c>
      <c r="F1185" t="s">
        <v>78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職業体験百沢雄大ICONIC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s="1" t="s">
        <v>553</v>
      </c>
      <c r="D1186" t="s">
        <v>88</v>
      </c>
      <c r="E1186" s="1" t="s">
        <v>90</v>
      </c>
      <c r="F1186" t="s">
        <v>78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職業体験百沢雄大ICONIC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s="1" t="s">
        <v>553</v>
      </c>
      <c r="D1187" t="s">
        <v>88</v>
      </c>
      <c r="E1187" s="1" t="s">
        <v>90</v>
      </c>
      <c r="F1187" t="s">
        <v>78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職業体験百沢雄大ICONIC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s="1" t="s">
        <v>553</v>
      </c>
      <c r="D1188" t="s">
        <v>88</v>
      </c>
      <c r="E1188" s="1" t="s">
        <v>90</v>
      </c>
      <c r="F1188" t="s">
        <v>78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職業体験百沢雄大ICONIC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t="s">
        <v>108</v>
      </c>
      <c r="D1189" t="s">
        <v>89</v>
      </c>
      <c r="E1189" t="s">
        <v>90</v>
      </c>
      <c r="F1189" t="s">
        <v>78</v>
      </c>
      <c r="G1189" t="s">
        <v>91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ユニフォーム照島游児ICONIC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t="s">
        <v>108</v>
      </c>
      <c r="D1190" t="s">
        <v>89</v>
      </c>
      <c r="E1190" t="s">
        <v>90</v>
      </c>
      <c r="F1190" t="s">
        <v>78</v>
      </c>
      <c r="G1190" t="s">
        <v>91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ユニフォーム照島游児ICONIC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t="s">
        <v>108</v>
      </c>
      <c r="D1191" t="s">
        <v>89</v>
      </c>
      <c r="E1191" t="s">
        <v>90</v>
      </c>
      <c r="F1191" t="s">
        <v>78</v>
      </c>
      <c r="G1191" t="s">
        <v>91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ユニフォーム照島游児ICONIC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t="s">
        <v>108</v>
      </c>
      <c r="D1192" t="s">
        <v>89</v>
      </c>
      <c r="E1192" t="s">
        <v>90</v>
      </c>
      <c r="F1192" t="s">
        <v>78</v>
      </c>
      <c r="G1192" t="s">
        <v>91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ユニフォーム照島游児ICONIC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t="s">
        <v>108</v>
      </c>
      <c r="D1193" t="s">
        <v>89</v>
      </c>
      <c r="E1193" t="s">
        <v>90</v>
      </c>
      <c r="F1193" t="s">
        <v>78</v>
      </c>
      <c r="G1193" t="s">
        <v>91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ユニフォーム照島游児ICONIC</v>
      </c>
    </row>
    <row r="1194" spans="1:21" x14ac:dyDescent="0.35">
      <c r="A1194">
        <f>VLOOKUP(Receive[[#This Row],[No用]],SetNo[[No.用]:[vlookup 用]],2,FALSE)</f>
        <v>200</v>
      </c>
      <c r="B1194">
        <f>IF(ROW()=2,1,IF(A1193&lt;&gt;Receive[[#This Row],[No]],1,B1193+1))</f>
        <v>6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165</v>
      </c>
      <c r="L1194" s="1" t="s">
        <v>162</v>
      </c>
      <c r="M1194">
        <v>13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1</v>
      </c>
      <c r="C1195" t="s">
        <v>149</v>
      </c>
      <c r="D1195" t="s">
        <v>89</v>
      </c>
      <c r="E1195" t="s">
        <v>77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178</v>
      </c>
      <c r="M1195">
        <v>32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制服照島游児ICONIC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2</v>
      </c>
      <c r="C1196" t="s">
        <v>149</v>
      </c>
      <c r="D1196" t="s">
        <v>89</v>
      </c>
      <c r="E1196" t="s">
        <v>77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制服照島游児ICONIC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3</v>
      </c>
      <c r="C1197" t="s">
        <v>149</v>
      </c>
      <c r="D1197" t="s">
        <v>89</v>
      </c>
      <c r="E1197" t="s">
        <v>77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230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制服照島游児ICONIC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4</v>
      </c>
      <c r="C1198" t="s">
        <v>149</v>
      </c>
      <c r="D1198" t="s">
        <v>89</v>
      </c>
      <c r="E1198" t="s">
        <v>77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178</v>
      </c>
      <c r="M1198">
        <v>32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制服照島游児ICONIC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5</v>
      </c>
      <c r="C1199" t="s">
        <v>149</v>
      </c>
      <c r="D1199" t="s">
        <v>89</v>
      </c>
      <c r="E1199" t="s">
        <v>77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制服照島游児ICONIC</v>
      </c>
    </row>
    <row r="1200" spans="1:21" x14ac:dyDescent="0.35">
      <c r="A1200">
        <f>VLOOKUP(Receive[[#This Row],[No用]],SetNo[[No.用]:[vlookup 用]],2,FALSE)</f>
        <v>201</v>
      </c>
      <c r="B1200">
        <f>IF(ROW()=2,1,IF(A1199&lt;&gt;Receive[[#This Row],[No]],1,B1199+1))</f>
        <v>6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201</v>
      </c>
      <c r="B1201">
        <f>IF(ROW()=2,1,IF(A1200&lt;&gt;Receive[[#This Row],[No]],1,B1200+1))</f>
        <v>7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51</v>
      </c>
      <c r="N1201">
        <v>0</v>
      </c>
      <c r="O1201">
        <v>61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1</v>
      </c>
      <c r="C1202" s="1" t="s">
        <v>597</v>
      </c>
      <c r="D1202" t="s">
        <v>89</v>
      </c>
      <c r="E1202" s="1" t="s">
        <v>598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雪遊び照島游児ICONIC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2</v>
      </c>
      <c r="C1203" s="1" t="s">
        <v>597</v>
      </c>
      <c r="D1203" t="s">
        <v>89</v>
      </c>
      <c r="E1203" s="1" t="s">
        <v>598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3</v>
      </c>
      <c r="C1204" s="1" t="s">
        <v>597</v>
      </c>
      <c r="D1204" t="s">
        <v>89</v>
      </c>
      <c r="E1204" s="1" t="s">
        <v>598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4</v>
      </c>
      <c r="C1205" s="1" t="s">
        <v>597</v>
      </c>
      <c r="D1205" t="s">
        <v>89</v>
      </c>
      <c r="E1205" s="1" t="s">
        <v>598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5</v>
      </c>
      <c r="C1206" s="1" t="s">
        <v>597</v>
      </c>
      <c r="D1206" t="s">
        <v>89</v>
      </c>
      <c r="E1206" s="1" t="s">
        <v>598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雪遊び照島游児ICONIC</v>
      </c>
    </row>
    <row r="1207" spans="1:21" x14ac:dyDescent="0.35">
      <c r="A1207">
        <f>VLOOKUP(Receive[[#This Row],[No用]],SetNo[[No.用]:[vlookup 用]],2,FALSE)</f>
        <v>202</v>
      </c>
      <c r="B1207">
        <f>IF(ROW()=2,1,IF(A1206&lt;&gt;Receive[[#This Row],[No]],1,B1206+1))</f>
        <v>6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1</v>
      </c>
      <c r="C1208" s="1" t="s">
        <v>735</v>
      </c>
      <c r="D1208" s="1" t="s">
        <v>89</v>
      </c>
      <c r="E1208" s="1" t="s">
        <v>90</v>
      </c>
      <c r="F1208" s="1" t="s">
        <v>78</v>
      </c>
      <c r="G1208" s="1" t="s">
        <v>91</v>
      </c>
      <c r="H1208" s="1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36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スパイ照島游児ICONIC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2</v>
      </c>
      <c r="C1209" s="1" t="s">
        <v>735</v>
      </c>
      <c r="D1209" s="1" t="s">
        <v>89</v>
      </c>
      <c r="E1209" s="1" t="s">
        <v>90</v>
      </c>
      <c r="F1209" s="1" t="s">
        <v>78</v>
      </c>
      <c r="G1209" s="1" t="s">
        <v>91</v>
      </c>
      <c r="H1209" s="1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スパイ照島游児ICONIC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3</v>
      </c>
      <c r="C1210" s="1" t="s">
        <v>735</v>
      </c>
      <c r="D1210" s="1" t="s">
        <v>89</v>
      </c>
      <c r="E1210" s="1" t="s">
        <v>90</v>
      </c>
      <c r="F1210" s="1" t="s">
        <v>78</v>
      </c>
      <c r="G1210" s="1" t="s">
        <v>91</v>
      </c>
      <c r="H1210" s="1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スパイ照島游児ICONIC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4</v>
      </c>
      <c r="C1211" s="1" t="s">
        <v>735</v>
      </c>
      <c r="D1211" s="1" t="s">
        <v>89</v>
      </c>
      <c r="E1211" s="1" t="s">
        <v>90</v>
      </c>
      <c r="F1211" s="1" t="s">
        <v>78</v>
      </c>
      <c r="G1211" s="1" t="s">
        <v>91</v>
      </c>
      <c r="H1211" s="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スパイ照島游児ICONIC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5</v>
      </c>
      <c r="C1212" s="1" t="s">
        <v>735</v>
      </c>
      <c r="D1212" s="1" t="s">
        <v>89</v>
      </c>
      <c r="E1212" s="1" t="s">
        <v>90</v>
      </c>
      <c r="F1212" s="1" t="s">
        <v>78</v>
      </c>
      <c r="G1212" s="1" t="s">
        <v>91</v>
      </c>
      <c r="H1212" s="1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スパイ照島游児ICONIC</v>
      </c>
    </row>
    <row r="1213" spans="1:21" x14ac:dyDescent="0.35">
      <c r="A1213">
        <f>VLOOKUP(Receive[[#This Row],[No用]],SetNo[[No.用]:[vlookup 用]],2,FALSE)</f>
        <v>203</v>
      </c>
      <c r="B1213">
        <f>IF(ROW()=2,1,IF(A1212&lt;&gt;Receive[[#This Row],[No]],1,B1212+1))</f>
        <v>6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203</v>
      </c>
      <c r="B1214">
        <f>IF(ROW()=2,1,IF(A1213&lt;&gt;Receive[[#This Row],[No]],1,B1213+1))</f>
        <v>7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51</v>
      </c>
      <c r="N1214">
        <v>0</v>
      </c>
      <c r="O1214">
        <v>61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1</v>
      </c>
      <c r="C1215" s="1" t="s">
        <v>929</v>
      </c>
      <c r="D1215" s="1" t="s">
        <v>89</v>
      </c>
      <c r="E1215" s="1" t="s">
        <v>77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119</v>
      </c>
      <c r="L1215" s="1" t="s">
        <v>173</v>
      </c>
      <c r="M1215">
        <v>35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妖照島游児ICONIC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2</v>
      </c>
      <c r="C1216" s="1" t="s">
        <v>929</v>
      </c>
      <c r="D1216" s="1" t="s">
        <v>89</v>
      </c>
      <c r="E1216" s="1" t="s">
        <v>77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163</v>
      </c>
      <c r="L1216" s="1" t="s">
        <v>178</v>
      </c>
      <c r="M1216">
        <v>32</v>
      </c>
      <c r="N1216">
        <v>0</v>
      </c>
      <c r="O1216">
        <v>0</v>
      </c>
      <c r="P1216">
        <v>0</v>
      </c>
      <c r="R1216" s="1" t="s">
        <v>955</v>
      </c>
      <c r="S1216" s="1" t="s">
        <v>908</v>
      </c>
      <c r="T1216" s="1"/>
      <c r="U1216" t="str">
        <f>Receive[[#This Row],[服装]]&amp;Receive[[#This Row],[名前]]&amp;Receive[[#This Row],[レアリティ]]</f>
        <v>妖照島游児ICONIC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3</v>
      </c>
      <c r="C1217" s="1" t="s">
        <v>929</v>
      </c>
      <c r="D1217" s="1" t="s">
        <v>89</v>
      </c>
      <c r="E1217" s="1" t="s">
        <v>77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120</v>
      </c>
      <c r="L1217" s="1" t="s">
        <v>178</v>
      </c>
      <c r="M1217">
        <v>32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妖照島游児ICONIC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4</v>
      </c>
      <c r="C1218" s="1" t="s">
        <v>929</v>
      </c>
      <c r="D1218" s="1" t="s">
        <v>89</v>
      </c>
      <c r="E1218" s="1" t="s">
        <v>77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妖照島游児ICONIC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5</v>
      </c>
      <c r="C1219" s="1" t="s">
        <v>929</v>
      </c>
      <c r="D1219" s="1" t="s">
        <v>89</v>
      </c>
      <c r="E1219" s="1" t="s">
        <v>77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妖照島游児ICONIC</v>
      </c>
    </row>
    <row r="1220" spans="1:21" x14ac:dyDescent="0.35">
      <c r="A1220">
        <f>VLOOKUP(Receive[[#This Row],[No用]],SetNo[[No.用]:[vlookup 用]],2,FALSE)</f>
        <v>204</v>
      </c>
      <c r="B1220">
        <f>IF(ROW()=2,1,IF(A1219&lt;&gt;Receive[[#This Row],[No]],1,B1219+1))</f>
        <v>6</v>
      </c>
      <c r="C1220" s="1" t="s">
        <v>929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183</v>
      </c>
      <c r="L1220" s="1" t="s">
        <v>224</v>
      </c>
      <c r="M1220">
        <v>51</v>
      </c>
      <c r="N1220">
        <v>0</v>
      </c>
      <c r="O1220">
        <v>61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204</v>
      </c>
      <c r="B1221">
        <f>IF(ROW()=2,1,IF(A1220&lt;&gt;Receive[[#This Row],[No]],1,B1220+1))</f>
        <v>7</v>
      </c>
      <c r="C1221" s="1" t="s">
        <v>929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230</v>
      </c>
      <c r="L1221" s="1" t="s">
        <v>224</v>
      </c>
      <c r="M1221">
        <v>51</v>
      </c>
      <c r="N1221">
        <v>0</v>
      </c>
      <c r="O1221">
        <v>61</v>
      </c>
      <c r="P1221">
        <v>0</v>
      </c>
      <c r="R1221" s="1" t="s">
        <v>955</v>
      </c>
      <c r="S1221" s="1" t="s">
        <v>938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t="s">
        <v>108</v>
      </c>
      <c r="D1222" t="s">
        <v>92</v>
      </c>
      <c r="E1222" t="s">
        <v>90</v>
      </c>
      <c r="F1222" t="s">
        <v>82</v>
      </c>
      <c r="G1222" t="s">
        <v>91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ユニフォーム母畑和馬ICONIC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t="s">
        <v>108</v>
      </c>
      <c r="D1223" t="s">
        <v>92</v>
      </c>
      <c r="E1223" t="s">
        <v>90</v>
      </c>
      <c r="F1223" t="s">
        <v>82</v>
      </c>
      <c r="G1223" t="s">
        <v>91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ユニフォーム母畑和馬ICONIC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t="s">
        <v>108</v>
      </c>
      <c r="D1224" t="s">
        <v>92</v>
      </c>
      <c r="E1224" t="s">
        <v>90</v>
      </c>
      <c r="F1224" t="s">
        <v>82</v>
      </c>
      <c r="G1224" t="s">
        <v>91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ユニフォーム母畑和馬ICONIC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t="s">
        <v>108</v>
      </c>
      <c r="D1225" t="s">
        <v>92</v>
      </c>
      <c r="E1225" t="s">
        <v>90</v>
      </c>
      <c r="F1225" t="s">
        <v>82</v>
      </c>
      <c r="G1225" t="s">
        <v>91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ユニフォーム母畑和馬ICONIC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t="s">
        <v>108</v>
      </c>
      <c r="D1226" t="s">
        <v>92</v>
      </c>
      <c r="E1226" t="s">
        <v>90</v>
      </c>
      <c r="F1226" t="s">
        <v>82</v>
      </c>
      <c r="G1226" t="s">
        <v>91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ユニフォーム母畑和馬ICONIC</v>
      </c>
    </row>
    <row r="1227" spans="1:21" x14ac:dyDescent="0.35">
      <c r="A1227">
        <f>VLOOKUP(Receive[[#This Row],[No用]],SetNo[[No.用]:[vlookup 用]],2,FALSE)</f>
        <v>205</v>
      </c>
      <c r="B1227">
        <f>IF(ROW()=2,1,IF(A1226&lt;&gt;Receive[[#This Row],[No]],1,B1226+1))</f>
        <v>6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1</v>
      </c>
      <c r="C1228" s="1" t="s">
        <v>980</v>
      </c>
      <c r="D1228" s="1" t="s">
        <v>92</v>
      </c>
      <c r="E1228" s="1" t="s">
        <v>77</v>
      </c>
      <c r="F1228" s="1" t="s">
        <v>82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アート2母畑和馬ICONIC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2</v>
      </c>
      <c r="C1229" s="1" t="s">
        <v>980</v>
      </c>
      <c r="D1229" s="1" t="s">
        <v>92</v>
      </c>
      <c r="E1229" s="1" t="s">
        <v>77</v>
      </c>
      <c r="F1229" s="1" t="s">
        <v>82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955</v>
      </c>
      <c r="S1229" s="1" t="s">
        <v>919</v>
      </c>
      <c r="T1229" s="1"/>
      <c r="U1229" t="str">
        <f>Receive[[#This Row],[服装]]&amp;Receive[[#This Row],[名前]]&amp;Receive[[#This Row],[レアリティ]]</f>
        <v>アート2母畑和馬ICONIC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3</v>
      </c>
      <c r="C1230" s="1" t="s">
        <v>980</v>
      </c>
      <c r="D1230" s="1" t="s">
        <v>92</v>
      </c>
      <c r="E1230" s="1" t="s">
        <v>77</v>
      </c>
      <c r="F1230" s="1" t="s">
        <v>82</v>
      </c>
      <c r="G1230" s="1" t="s">
        <v>91</v>
      </c>
      <c r="H1230" s="1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955</v>
      </c>
      <c r="S1230" s="1" t="s">
        <v>920</v>
      </c>
      <c r="T1230" s="1"/>
      <c r="U1230" t="str">
        <f>Receive[[#This Row],[服装]]&amp;Receive[[#This Row],[名前]]&amp;Receive[[#This Row],[レアリティ]]</f>
        <v>アート2母畑和馬ICONIC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4</v>
      </c>
      <c r="C1231" s="1" t="s">
        <v>980</v>
      </c>
      <c r="D1231" s="1" t="s">
        <v>92</v>
      </c>
      <c r="E1231" s="1" t="s">
        <v>77</v>
      </c>
      <c r="F1231" s="1" t="s">
        <v>82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アート2母畑和馬ICONIC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5</v>
      </c>
      <c r="C1232" s="1" t="s">
        <v>980</v>
      </c>
      <c r="D1232" s="1" t="s">
        <v>92</v>
      </c>
      <c r="E1232" s="1" t="s">
        <v>77</v>
      </c>
      <c r="F1232" s="1" t="s">
        <v>82</v>
      </c>
      <c r="G1232" s="1" t="s">
        <v>91</v>
      </c>
      <c r="H1232" s="1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アート2母畑和馬ICONIC</v>
      </c>
    </row>
    <row r="1233" spans="1:21" x14ac:dyDescent="0.35">
      <c r="A1233">
        <f>VLOOKUP(Receive[[#This Row],[No用]],SetNo[[No.用]:[vlookup 用]],2,FALSE)</f>
        <v>206</v>
      </c>
      <c r="B1233">
        <f>IF(ROW()=2,1,IF(A1232&lt;&gt;Receive[[#This Row],[No]],1,B1232+1))</f>
        <v>6</v>
      </c>
      <c r="C1233" s="1" t="s">
        <v>980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206</v>
      </c>
      <c r="B1234">
        <f>IF(ROW()=2,1,IF(A1233&lt;&gt;Receive[[#This Row],[No]],1,B1233+1))</f>
        <v>7</v>
      </c>
      <c r="C1234" s="1" t="s">
        <v>980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46</v>
      </c>
      <c r="N1234">
        <v>0</v>
      </c>
      <c r="O1234">
        <v>56</v>
      </c>
      <c r="P1234">
        <v>0</v>
      </c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1</v>
      </c>
      <c r="C1235" t="s">
        <v>108</v>
      </c>
      <c r="D1235" t="s">
        <v>93</v>
      </c>
      <c r="E1235" t="s">
        <v>73</v>
      </c>
      <c r="F1235" t="s">
        <v>74</v>
      </c>
      <c r="G1235" t="s">
        <v>91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ユニフォーム二岐丈晴ICONIC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2</v>
      </c>
      <c r="C1236" t="s">
        <v>108</v>
      </c>
      <c r="D1236" t="s">
        <v>93</v>
      </c>
      <c r="E1236" t="s">
        <v>73</v>
      </c>
      <c r="F1236" t="s">
        <v>74</v>
      </c>
      <c r="G1236" t="s">
        <v>91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ユニフォーム二岐丈晴ICONIC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3</v>
      </c>
      <c r="C1237" t="s">
        <v>108</v>
      </c>
      <c r="D1237" t="s">
        <v>93</v>
      </c>
      <c r="E1237" t="s">
        <v>73</v>
      </c>
      <c r="F1237" t="s">
        <v>74</v>
      </c>
      <c r="G1237" t="s">
        <v>91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ユニフォーム二岐丈晴ICONIC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4</v>
      </c>
      <c r="C1238" t="s">
        <v>108</v>
      </c>
      <c r="D1238" t="s">
        <v>93</v>
      </c>
      <c r="E1238" t="s">
        <v>73</v>
      </c>
      <c r="F1238" t="s">
        <v>74</v>
      </c>
      <c r="G1238" t="s">
        <v>91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ユニフォーム二岐丈晴ICONIC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5</v>
      </c>
      <c r="C1239" t="s">
        <v>108</v>
      </c>
      <c r="D1239" t="s">
        <v>93</v>
      </c>
      <c r="E1239" t="s">
        <v>73</v>
      </c>
      <c r="F1239" t="s">
        <v>74</v>
      </c>
      <c r="G1239" t="s">
        <v>91</v>
      </c>
      <c r="H1239" t="s">
        <v>71</v>
      </c>
      <c r="I1239">
        <v>1</v>
      </c>
      <c r="J1239" t="s">
        <v>228</v>
      </c>
      <c r="K1239" s="1" t="s">
        <v>165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ユニフォーム二岐丈晴ICONIC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149</v>
      </c>
      <c r="D1240" t="s">
        <v>93</v>
      </c>
      <c r="E1240" t="s">
        <v>90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制服二岐丈晴ICONIC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149</v>
      </c>
      <c r="D1241" t="s">
        <v>93</v>
      </c>
      <c r="E1241" t="s">
        <v>90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制服二岐丈晴ICONIC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149</v>
      </c>
      <c r="D1242" t="s">
        <v>93</v>
      </c>
      <c r="E1242" t="s">
        <v>90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制服二岐丈晴ICONIC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149</v>
      </c>
      <c r="D1243" t="s">
        <v>93</v>
      </c>
      <c r="E1243" t="s">
        <v>90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制服二岐丈晴ICONIC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149</v>
      </c>
      <c r="D1244" t="s">
        <v>93</v>
      </c>
      <c r="E1244" t="s">
        <v>90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制服二岐丈晴ICONIC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108</v>
      </c>
      <c r="D1245" t="s">
        <v>99</v>
      </c>
      <c r="E1245" t="s">
        <v>73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ユニフォーム沼尻凛太郎ICONIC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108</v>
      </c>
      <c r="D1246" t="s">
        <v>99</v>
      </c>
      <c r="E1246" t="s">
        <v>73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ユニフォーム沼尻凛太郎ICONIC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108</v>
      </c>
      <c r="D1247" t="s">
        <v>99</v>
      </c>
      <c r="E1247" t="s">
        <v>73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ユニフォーム沼尻凛太郎ICONIC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108</v>
      </c>
      <c r="D1248" t="s">
        <v>99</v>
      </c>
      <c r="E1248" t="s">
        <v>73</v>
      </c>
      <c r="F1248" t="s">
        <v>78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ユニフォーム沼尻凛太郎ICONIC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108</v>
      </c>
      <c r="D1249" t="s">
        <v>99</v>
      </c>
      <c r="E1249" t="s">
        <v>73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ユニフォーム沼尻凛太郎ICONIC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94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ユニフォーム飯坂信義ICONIC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94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ユニフォーム飯坂信義ICONIC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94</v>
      </c>
      <c r="E1252" t="s">
        <v>90</v>
      </c>
      <c r="F1252" t="s">
        <v>82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ユニフォーム飯坂信義ICONIC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94</v>
      </c>
      <c r="E1253" t="s">
        <v>90</v>
      </c>
      <c r="F1253" t="s">
        <v>82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ユニフォーム飯坂信義ICONIC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94</v>
      </c>
      <c r="E1254" t="s">
        <v>90</v>
      </c>
      <c r="F1254" t="s">
        <v>82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ユニフォーム飯坂信義ICONIC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95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ユニフォーム東山勝道ICONIC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95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ユニフォーム東山勝道ICONIC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95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ユニフォーム東山勝道ICONIC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95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ユニフォーム東山勝道ICONIC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95</v>
      </c>
      <c r="E1259" t="s">
        <v>90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ユニフォーム東山勝道ICONIC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96</v>
      </c>
      <c r="E1260" t="s">
        <v>90</v>
      </c>
      <c r="F1260" t="s">
        <v>80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36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ユニフォーム土湯新ICONIC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96</v>
      </c>
      <c r="E1261" t="s">
        <v>90</v>
      </c>
      <c r="F1261" t="s">
        <v>80</v>
      </c>
      <c r="G1261" t="s">
        <v>91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ユニフォーム土湯新ICONIC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96</v>
      </c>
      <c r="E1262" t="s">
        <v>90</v>
      </c>
      <c r="F1262" t="s">
        <v>80</v>
      </c>
      <c r="G1262" t="s">
        <v>91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ユニフォーム土湯新ICONIC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96</v>
      </c>
      <c r="E1263" t="s">
        <v>90</v>
      </c>
      <c r="F1263" t="s">
        <v>80</v>
      </c>
      <c r="G1263" t="s">
        <v>91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ユニフォーム土湯新ICONIC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96</v>
      </c>
      <c r="E1264" t="s">
        <v>90</v>
      </c>
      <c r="F1264" t="s">
        <v>80</v>
      </c>
      <c r="G1264" t="s">
        <v>91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ユニフォーム土湯新ICONIC</v>
      </c>
    </row>
    <row r="1265" spans="1:21" x14ac:dyDescent="0.35">
      <c r="A1265">
        <f>VLOOKUP(Receive[[#This Row],[No用]],SetNo[[No.用]:[vlookup 用]],2,FALSE)</f>
        <v>212</v>
      </c>
      <c r="B1265">
        <f>IF(ROW()=2,1,IF(A1264&lt;&gt;Receive[[#This Row],[No]],1,B1264+1))</f>
        <v>6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212</v>
      </c>
      <c r="B1266">
        <f>IF(ROW()=2,1,IF(A1265&lt;&gt;Receive[[#This Row],[No]],1,B1265+1))</f>
        <v>7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165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212</v>
      </c>
      <c r="B1267">
        <f>IF(ROW()=2,1,IF(A1266&lt;&gt;Receive[[#This Row],[No]],1,B1266+1))</f>
        <v>8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1</v>
      </c>
      <c r="C1268" t="s">
        <v>205</v>
      </c>
      <c r="D1268" t="s">
        <v>463</v>
      </c>
      <c r="E1268" t="s">
        <v>28</v>
      </c>
      <c r="F1268" t="s">
        <v>25</v>
      </c>
      <c r="G1268" t="s">
        <v>156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ユニフォーム中島猛ICONIC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2</v>
      </c>
      <c r="C1269" t="s">
        <v>205</v>
      </c>
      <c r="D1269" t="s">
        <v>463</v>
      </c>
      <c r="E1269" t="s">
        <v>28</v>
      </c>
      <c r="F1269" t="s">
        <v>25</v>
      </c>
      <c r="G1269" t="s">
        <v>156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ユニフォーム中島猛ICONIC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3</v>
      </c>
      <c r="C1270" t="s">
        <v>205</v>
      </c>
      <c r="D1270" t="s">
        <v>463</v>
      </c>
      <c r="E1270" t="s">
        <v>28</v>
      </c>
      <c r="F1270" t="s">
        <v>25</v>
      </c>
      <c r="G1270" t="s">
        <v>156</v>
      </c>
      <c r="H1270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ユニフォーム中島猛ICONIC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4</v>
      </c>
      <c r="C1271" t="s">
        <v>205</v>
      </c>
      <c r="D1271" t="s">
        <v>463</v>
      </c>
      <c r="E1271" t="s">
        <v>28</v>
      </c>
      <c r="F1271" t="s">
        <v>25</v>
      </c>
      <c r="G1271" t="s">
        <v>156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ユニフォーム中島猛ICONIC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5</v>
      </c>
      <c r="C1272" t="s">
        <v>205</v>
      </c>
      <c r="D1272" t="s">
        <v>463</v>
      </c>
      <c r="E1272" t="s">
        <v>28</v>
      </c>
      <c r="F1272" t="s">
        <v>25</v>
      </c>
      <c r="G1272" t="s">
        <v>156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ユニフォーム中島猛ICONIC</v>
      </c>
    </row>
    <row r="1273" spans="1:21" x14ac:dyDescent="0.35">
      <c r="A1273">
        <f>VLOOKUP(Receive[[#This Row],[No用]],SetNo[[No.用]:[vlookup 用]],2,FALSE)</f>
        <v>213</v>
      </c>
      <c r="B1273">
        <f>IF(ROW()=2,1,IF(A1272&lt;&gt;Receive[[#This Row],[No]],1,B1272+1))</f>
        <v>6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1</v>
      </c>
      <c r="C1274" s="1" t="s">
        <v>735</v>
      </c>
      <c r="D1274" s="1" t="s">
        <v>100</v>
      </c>
      <c r="E1274" s="1" t="s">
        <v>73</v>
      </c>
      <c r="F1274" s="1" t="s">
        <v>78</v>
      </c>
      <c r="G1274" s="1" t="s">
        <v>130</v>
      </c>
      <c r="H1274" s="1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スパイ中島猛ICONIC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2</v>
      </c>
      <c r="C1275" s="1" t="s">
        <v>735</v>
      </c>
      <c r="D1275" s="1" t="s">
        <v>100</v>
      </c>
      <c r="E1275" s="1" t="s">
        <v>73</v>
      </c>
      <c r="F1275" s="1" t="s">
        <v>78</v>
      </c>
      <c r="G1275" s="1" t="s">
        <v>130</v>
      </c>
      <c r="H1275" s="1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スパイ中島猛ICONIC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3</v>
      </c>
      <c r="C1276" s="1" t="s">
        <v>735</v>
      </c>
      <c r="D1276" s="1" t="s">
        <v>100</v>
      </c>
      <c r="E1276" s="1" t="s">
        <v>73</v>
      </c>
      <c r="F1276" s="1" t="s">
        <v>78</v>
      </c>
      <c r="G1276" s="1" t="s">
        <v>130</v>
      </c>
      <c r="H1276" s="1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4</v>
      </c>
      <c r="C1277" s="1" t="s">
        <v>735</v>
      </c>
      <c r="D1277" s="1" t="s">
        <v>100</v>
      </c>
      <c r="E1277" s="1" t="s">
        <v>73</v>
      </c>
      <c r="F1277" s="1" t="s">
        <v>78</v>
      </c>
      <c r="G1277" s="1" t="s">
        <v>130</v>
      </c>
      <c r="H1277" s="1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5</v>
      </c>
      <c r="C1278" s="1" t="s">
        <v>735</v>
      </c>
      <c r="D1278" s="1" t="s">
        <v>100</v>
      </c>
      <c r="E1278" s="1" t="s">
        <v>73</v>
      </c>
      <c r="F1278" s="1" t="s">
        <v>78</v>
      </c>
      <c r="G1278" s="1" t="s">
        <v>130</v>
      </c>
      <c r="H1278" s="1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スパイ中島猛ICONIC</v>
      </c>
    </row>
    <row r="1279" spans="1:21" x14ac:dyDescent="0.35">
      <c r="A1279">
        <f>VLOOKUP(Receive[[#This Row],[No用]],SetNo[[No.用]:[vlookup 用]],2,FALSE)</f>
        <v>214</v>
      </c>
      <c r="B1279">
        <f>IF(ROW()=2,1,IF(A1278&lt;&gt;Receive[[#This Row],[No]],1,B1278+1))</f>
        <v>6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205</v>
      </c>
      <c r="D1280" t="s">
        <v>465</v>
      </c>
      <c r="E1280" t="s">
        <v>24</v>
      </c>
      <c r="F1280" t="s">
        <v>25</v>
      </c>
      <c r="G1280" t="s">
        <v>156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ユニフォーム白石優希ICONIC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205</v>
      </c>
      <c r="D1281" t="s">
        <v>465</v>
      </c>
      <c r="E1281" t="s">
        <v>24</v>
      </c>
      <c r="F1281" t="s">
        <v>25</v>
      </c>
      <c r="G1281" t="s">
        <v>156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25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ユニフォーム白石優希ICONIC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205</v>
      </c>
      <c r="D1282" t="s">
        <v>465</v>
      </c>
      <c r="E1282" t="s">
        <v>24</v>
      </c>
      <c r="F1282" t="s">
        <v>25</v>
      </c>
      <c r="G1282" t="s">
        <v>156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ユニフォーム白石優希ICONIC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205</v>
      </c>
      <c r="D1283" t="s">
        <v>465</v>
      </c>
      <c r="E1283" t="s">
        <v>24</v>
      </c>
      <c r="F1283" t="s">
        <v>25</v>
      </c>
      <c r="G1283" t="s">
        <v>156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ユニフォーム白石優希ICONIC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205</v>
      </c>
      <c r="D1284" t="s">
        <v>465</v>
      </c>
      <c r="E1284" t="s">
        <v>24</v>
      </c>
      <c r="F1284" t="s">
        <v>25</v>
      </c>
      <c r="G1284" t="s">
        <v>156</v>
      </c>
      <c r="H1284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ユニフォーム白石優希ICONIC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467</v>
      </c>
      <c r="E1285" t="s">
        <v>28</v>
      </c>
      <c r="F1285" t="s">
        <v>31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ユニフォーム花山一雅ICONIC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467</v>
      </c>
      <c r="E1286" t="s">
        <v>28</v>
      </c>
      <c r="F1286" t="s">
        <v>31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ユニフォーム花山一雅ICONIC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467</v>
      </c>
      <c r="E1287" t="s">
        <v>28</v>
      </c>
      <c r="F1287" t="s">
        <v>31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ユニフォーム花山一雅ICONIC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467</v>
      </c>
      <c r="E1288" t="s">
        <v>28</v>
      </c>
      <c r="F1288" t="s">
        <v>31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ユニフォーム花山一雅ICONIC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467</v>
      </c>
      <c r="E1289" t="s">
        <v>28</v>
      </c>
      <c r="F1289" t="s">
        <v>31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ユニフォーム花山一雅ICONIC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469</v>
      </c>
      <c r="E1290" t="s">
        <v>28</v>
      </c>
      <c r="F1290" t="s">
        <v>26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ユニフォーム鳴子哲平ICONIC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469</v>
      </c>
      <c r="E1291" t="s">
        <v>28</v>
      </c>
      <c r="F1291" t="s">
        <v>26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ユニフォーム鳴子哲平ICONIC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469</v>
      </c>
      <c r="E1292" t="s">
        <v>28</v>
      </c>
      <c r="F1292" t="s">
        <v>26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ユニフォーム鳴子哲平ICONIC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469</v>
      </c>
      <c r="E1293" t="s">
        <v>28</v>
      </c>
      <c r="F1293" t="s">
        <v>26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ユニフォーム鳴子哲平ICONIC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469</v>
      </c>
      <c r="E1294" t="s">
        <v>28</v>
      </c>
      <c r="F1294" t="s">
        <v>26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ユニフォーム鳴子哲平ICONIC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471</v>
      </c>
      <c r="E1295" t="s">
        <v>28</v>
      </c>
      <c r="F1295" t="s">
        <v>21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173</v>
      </c>
      <c r="M1295" s="1">
        <v>37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ユニフォーム秋保和光ICONIC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471</v>
      </c>
      <c r="E1296" t="s">
        <v>28</v>
      </c>
      <c r="F1296" t="s">
        <v>21</v>
      </c>
      <c r="G1296" t="s">
        <v>156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ユニフォーム秋保和光ICONIC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471</v>
      </c>
      <c r="E1297" t="s">
        <v>28</v>
      </c>
      <c r="F1297" t="s">
        <v>21</v>
      </c>
      <c r="G1297" t="s">
        <v>156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ユニフォーム秋保和光ICONIC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471</v>
      </c>
      <c r="E1298" t="s">
        <v>28</v>
      </c>
      <c r="F1298" t="s">
        <v>21</v>
      </c>
      <c r="G1298" t="s">
        <v>156</v>
      </c>
      <c r="H1298" t="s">
        <v>71</v>
      </c>
      <c r="I1298">
        <v>1</v>
      </c>
      <c r="J1298" t="s">
        <v>228</v>
      </c>
      <c r="K1298" s="1" t="s">
        <v>120</v>
      </c>
      <c r="L1298" s="1" t="s">
        <v>173</v>
      </c>
      <c r="M1298">
        <v>37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ユニフォーム秋保和光ICONIC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471</v>
      </c>
      <c r="E1299" t="s">
        <v>28</v>
      </c>
      <c r="F1299" t="s">
        <v>21</v>
      </c>
      <c r="G1299" t="s">
        <v>156</v>
      </c>
      <c r="H1299" t="s">
        <v>71</v>
      </c>
      <c r="I1299">
        <v>1</v>
      </c>
      <c r="J1299" t="s">
        <v>228</v>
      </c>
      <c r="K1299" s="1" t="s">
        <v>164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ユニフォーム秋保和光ICONIC</v>
      </c>
    </row>
    <row r="1300" spans="1:21" x14ac:dyDescent="0.35">
      <c r="A1300">
        <f>VLOOKUP(Receive[[#This Row],[No用]],SetNo[[No.用]:[vlookup 用]],2,FALSE)</f>
        <v>218</v>
      </c>
      <c r="B1300">
        <f>IF(ROW()=2,1,IF(A1299&lt;&gt;Receive[[#This Row],[No]],1,B1299+1))</f>
        <v>6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165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218</v>
      </c>
      <c r="B1301">
        <f>IF(ROW()=2,1,IF(A1300&lt;&gt;Receive[[#This Row],[No]],1,B1300+1))</f>
        <v>7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183</v>
      </c>
      <c r="L1301" s="1" t="s">
        <v>224</v>
      </c>
      <c r="M1301">
        <v>46</v>
      </c>
      <c r="N1301">
        <v>0</v>
      </c>
      <c r="O1301">
        <v>56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1</v>
      </c>
      <c r="C1302" t="s">
        <v>205</v>
      </c>
      <c r="D1302" t="s">
        <v>473</v>
      </c>
      <c r="E1302" t="s">
        <v>28</v>
      </c>
      <c r="F1302" t="s">
        <v>26</v>
      </c>
      <c r="G1302" t="s">
        <v>156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ユニフォーム松島剛ICONIC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2</v>
      </c>
      <c r="C1303" t="s">
        <v>205</v>
      </c>
      <c r="D1303" t="s">
        <v>473</v>
      </c>
      <c r="E1303" t="s">
        <v>28</v>
      </c>
      <c r="F1303" t="s">
        <v>26</v>
      </c>
      <c r="G1303" t="s">
        <v>156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25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ユニフォーム松島剛ICONIC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3</v>
      </c>
      <c r="C1304" t="s">
        <v>205</v>
      </c>
      <c r="D1304" t="s">
        <v>473</v>
      </c>
      <c r="E1304" t="s">
        <v>28</v>
      </c>
      <c r="F1304" t="s">
        <v>26</v>
      </c>
      <c r="G1304" t="s">
        <v>156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ユニフォーム松島剛ICONIC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4</v>
      </c>
      <c r="C1305" t="s">
        <v>205</v>
      </c>
      <c r="D1305" t="s">
        <v>473</v>
      </c>
      <c r="E1305" t="s">
        <v>28</v>
      </c>
      <c r="F1305" t="s">
        <v>26</v>
      </c>
      <c r="G1305" t="s">
        <v>156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ユニフォーム松島剛ICONIC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5</v>
      </c>
      <c r="C1306" t="s">
        <v>205</v>
      </c>
      <c r="D1306" t="s">
        <v>473</v>
      </c>
      <c r="E1306" t="s">
        <v>28</v>
      </c>
      <c r="F1306" t="s">
        <v>26</v>
      </c>
      <c r="G1306" t="s">
        <v>156</v>
      </c>
      <c r="H1306" t="s">
        <v>71</v>
      </c>
      <c r="I1306">
        <v>1</v>
      </c>
      <c r="J1306" t="s">
        <v>228</v>
      </c>
      <c r="K1306" s="1" t="s">
        <v>165</v>
      </c>
      <c r="L1306" s="1" t="s">
        <v>162</v>
      </c>
      <c r="M1306">
        <v>12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ユニフォーム松島剛ICONIC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s="1" t="s">
        <v>929</v>
      </c>
      <c r="D1307" s="1" t="s">
        <v>105</v>
      </c>
      <c r="E1307" s="1" t="s">
        <v>73</v>
      </c>
      <c r="F1307" s="1" t="s">
        <v>82</v>
      </c>
      <c r="G1307" s="1" t="s">
        <v>130</v>
      </c>
      <c r="H1307" s="1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s="1" t="s">
        <v>929</v>
      </c>
      <c r="D1308" s="1" t="s">
        <v>105</v>
      </c>
      <c r="E1308" s="1" t="s">
        <v>73</v>
      </c>
      <c r="F1308" s="1" t="s">
        <v>82</v>
      </c>
      <c r="G1308" s="1" t="s">
        <v>130</v>
      </c>
      <c r="H1308" s="1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s="1" t="s">
        <v>929</v>
      </c>
      <c r="D1309" s="1" t="s">
        <v>105</v>
      </c>
      <c r="E1309" s="1" t="s">
        <v>73</v>
      </c>
      <c r="F1309" s="1" t="s">
        <v>82</v>
      </c>
      <c r="G1309" s="1" t="s">
        <v>130</v>
      </c>
      <c r="H1309" s="1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妖松島剛ICONIC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s="1" t="s">
        <v>929</v>
      </c>
      <c r="D1310" s="1" t="s">
        <v>105</v>
      </c>
      <c r="E1310" s="1" t="s">
        <v>73</v>
      </c>
      <c r="F1310" s="1" t="s">
        <v>82</v>
      </c>
      <c r="G1310" s="1" t="s">
        <v>130</v>
      </c>
      <c r="H1310" s="1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妖松島剛ICONIC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s="1" t="s">
        <v>929</v>
      </c>
      <c r="D1311" s="1" t="s">
        <v>105</v>
      </c>
      <c r="E1311" s="1" t="s">
        <v>73</v>
      </c>
      <c r="F1311" s="1" t="s">
        <v>82</v>
      </c>
      <c r="G1311" s="1" t="s">
        <v>130</v>
      </c>
      <c r="H1311" s="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妖松島剛ICONIC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t="s">
        <v>205</v>
      </c>
      <c r="D1312" t="s">
        <v>475</v>
      </c>
      <c r="E1312" t="s">
        <v>28</v>
      </c>
      <c r="F1312" t="s">
        <v>25</v>
      </c>
      <c r="G1312" t="s">
        <v>156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ユニフォーム川渡瞬己ICONIC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t="s">
        <v>205</v>
      </c>
      <c r="D1313" t="s">
        <v>475</v>
      </c>
      <c r="E1313" t="s">
        <v>28</v>
      </c>
      <c r="F1313" t="s">
        <v>25</v>
      </c>
      <c r="G1313" t="s">
        <v>156</v>
      </c>
      <c r="H1313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955</v>
      </c>
      <c r="S1313" s="1" t="s">
        <v>919</v>
      </c>
      <c r="T1313" s="1"/>
      <c r="U1313" t="str">
        <f>Receive[[#This Row],[服装]]&amp;Receive[[#This Row],[名前]]&amp;Receive[[#This Row],[レアリティ]]</f>
        <v>ユニフォーム川渡瞬己ICONIC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t="s">
        <v>205</v>
      </c>
      <c r="D1314" t="s">
        <v>475</v>
      </c>
      <c r="E1314" t="s">
        <v>28</v>
      </c>
      <c r="F1314" t="s">
        <v>25</v>
      </c>
      <c r="G1314" t="s">
        <v>156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R1314" s="1" t="s">
        <v>955</v>
      </c>
      <c r="S1314" s="1" t="s">
        <v>920</v>
      </c>
      <c r="T1314" s="1"/>
      <c r="U1314" t="str">
        <f>Receive[[#This Row],[服装]]&amp;Receive[[#This Row],[名前]]&amp;Receive[[#This Row],[レアリティ]]</f>
        <v>ユニフォーム川渡瞬己ICONIC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t="s">
        <v>205</v>
      </c>
      <c r="D1315" t="s">
        <v>475</v>
      </c>
      <c r="E1315" t="s">
        <v>28</v>
      </c>
      <c r="F1315" t="s">
        <v>25</v>
      </c>
      <c r="G1315" t="s">
        <v>156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ユニフォーム川渡瞬己ICONIC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t="s">
        <v>205</v>
      </c>
      <c r="D1316" t="s">
        <v>475</v>
      </c>
      <c r="E1316" t="s">
        <v>28</v>
      </c>
      <c r="F1316" t="s">
        <v>25</v>
      </c>
      <c r="G1316" t="s">
        <v>156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ユニフォーム川渡瞬己ICONIC</v>
      </c>
    </row>
    <row r="1317" spans="1:21" x14ac:dyDescent="0.35">
      <c r="A1317">
        <f>VLOOKUP(Receive[[#This Row],[No用]],SetNo[[No.用]:[vlookup 用]],2,FALSE)</f>
        <v>221</v>
      </c>
      <c r="B1317">
        <f>IF(ROW()=2,1,IF(A1316&lt;&gt;Receive[[#This Row],[No]],1,B1316+1))</f>
        <v>6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165</v>
      </c>
      <c r="L1317" s="1" t="s">
        <v>162</v>
      </c>
      <c r="M1317">
        <v>14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1</v>
      </c>
      <c r="C1318" s="1" t="s">
        <v>987</v>
      </c>
      <c r="D1318" s="1" t="s">
        <v>106</v>
      </c>
      <c r="E1318" s="1" t="s">
        <v>73</v>
      </c>
      <c r="F1318" s="1" t="s">
        <v>78</v>
      </c>
      <c r="G1318" s="1" t="s">
        <v>130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178</v>
      </c>
      <c r="M1318">
        <v>30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サバゲ2川渡瞬己ICONIC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2</v>
      </c>
      <c r="C1319" s="1" t="s">
        <v>987</v>
      </c>
      <c r="D1319" s="1" t="s">
        <v>106</v>
      </c>
      <c r="E1319" s="1" t="s">
        <v>73</v>
      </c>
      <c r="F1319" s="1" t="s">
        <v>78</v>
      </c>
      <c r="G1319" s="1" t="s">
        <v>130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955</v>
      </c>
      <c r="S1319" s="1" t="s">
        <v>919</v>
      </c>
      <c r="T1319" s="1"/>
      <c r="U1319" t="str">
        <f>Receive[[#This Row],[服装]]&amp;Receive[[#This Row],[名前]]&amp;Receive[[#This Row],[レアリティ]]</f>
        <v>サバゲ2川渡瞬己ICONIC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3</v>
      </c>
      <c r="C1320" s="1" t="s">
        <v>987</v>
      </c>
      <c r="D1320" s="1" t="s">
        <v>106</v>
      </c>
      <c r="E1320" s="1" t="s">
        <v>73</v>
      </c>
      <c r="F1320" s="1" t="s">
        <v>78</v>
      </c>
      <c r="G1320" s="1" t="s">
        <v>130</v>
      </c>
      <c r="H1320" s="1" t="s">
        <v>71</v>
      </c>
      <c r="I1320">
        <v>1</v>
      </c>
      <c r="J1320" t="s">
        <v>228</v>
      </c>
      <c r="K1320" s="1" t="s">
        <v>230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R1320" s="1" t="s">
        <v>955</v>
      </c>
      <c r="S1320" s="1" t="s">
        <v>920</v>
      </c>
      <c r="T1320" s="1"/>
      <c r="U1320" t="str">
        <f>Receive[[#This Row],[服装]]&amp;Receive[[#This Row],[名前]]&amp;Receive[[#This Row],[レアリティ]]</f>
        <v>サバゲ2川渡瞬己ICONIC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4</v>
      </c>
      <c r="C1321" s="1" t="s">
        <v>987</v>
      </c>
      <c r="D1321" s="1" t="s">
        <v>106</v>
      </c>
      <c r="E1321" s="1" t="s">
        <v>73</v>
      </c>
      <c r="F1321" s="1" t="s">
        <v>78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120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サバゲ2川渡瞬己ICONIC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5</v>
      </c>
      <c r="C1322" s="1" t="s">
        <v>987</v>
      </c>
      <c r="D1322" s="1" t="s">
        <v>106</v>
      </c>
      <c r="E1322" s="1" t="s">
        <v>73</v>
      </c>
      <c r="F1322" s="1" t="s">
        <v>78</v>
      </c>
      <c r="G1322" s="1" t="s">
        <v>130</v>
      </c>
      <c r="H1322" s="1" t="s">
        <v>71</v>
      </c>
      <c r="I1322">
        <v>1</v>
      </c>
      <c r="J1322" t="s">
        <v>228</v>
      </c>
      <c r="K1322" s="1" t="s">
        <v>164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サバゲ2川渡瞬己ICONIC</v>
      </c>
    </row>
    <row r="1323" spans="1:21" x14ac:dyDescent="0.35">
      <c r="A1323">
        <f>VLOOKUP(Receive[[#This Row],[No用]],SetNo[[No.用]:[vlookup 用]],2,FALSE)</f>
        <v>222</v>
      </c>
      <c r="B1323">
        <f>IF(ROW()=2,1,IF(A1322&lt;&gt;Receive[[#This Row],[No]],1,B1322+1))</f>
        <v>6</v>
      </c>
      <c r="C1323" s="1" t="s">
        <v>987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165</v>
      </c>
      <c r="L1323" s="1" t="s">
        <v>162</v>
      </c>
      <c r="M1323">
        <v>14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1</v>
      </c>
      <c r="C1324" t="s">
        <v>108</v>
      </c>
      <c r="D1324" t="s">
        <v>109</v>
      </c>
      <c r="E1324" t="s">
        <v>73</v>
      </c>
      <c r="F1324" t="s">
        <v>78</v>
      </c>
      <c r="G1324" t="s">
        <v>118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ユニフォーム牛島若利ICONIC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2</v>
      </c>
      <c r="C1325" t="s">
        <v>108</v>
      </c>
      <c r="D1325" t="s">
        <v>109</v>
      </c>
      <c r="E1325" t="s">
        <v>73</v>
      </c>
      <c r="F1325" t="s">
        <v>78</v>
      </c>
      <c r="G1325" t="s">
        <v>118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ユニフォーム牛島若利ICONIC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3</v>
      </c>
      <c r="C1326" t="s">
        <v>108</v>
      </c>
      <c r="D1326" t="s">
        <v>109</v>
      </c>
      <c r="E1326" t="s">
        <v>73</v>
      </c>
      <c r="F1326" t="s">
        <v>78</v>
      </c>
      <c r="G1326" t="s">
        <v>118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ユニフォーム牛島若利ICONIC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4</v>
      </c>
      <c r="C1327" t="s">
        <v>108</v>
      </c>
      <c r="D1327" t="s">
        <v>109</v>
      </c>
      <c r="E1327" t="s">
        <v>73</v>
      </c>
      <c r="F1327" t="s">
        <v>78</v>
      </c>
      <c r="G1327" t="s">
        <v>118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ユニフォーム牛島若利ICONIC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5</v>
      </c>
      <c r="C1328" t="s">
        <v>108</v>
      </c>
      <c r="D1328" t="s">
        <v>109</v>
      </c>
      <c r="E1328" t="s">
        <v>73</v>
      </c>
      <c r="F1328" t="s">
        <v>78</v>
      </c>
      <c r="G1328" t="s">
        <v>118</v>
      </c>
      <c r="H1328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ユニフォーム牛島若利ICONIC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116</v>
      </c>
      <c r="D1329" t="s">
        <v>109</v>
      </c>
      <c r="E1329" t="s">
        <v>90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水着牛島若利ICONIC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116</v>
      </c>
      <c r="D1330" t="s">
        <v>109</v>
      </c>
      <c r="E1330" t="s">
        <v>90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水着牛島若利ICONIC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116</v>
      </c>
      <c r="D1331" t="s">
        <v>109</v>
      </c>
      <c r="E1331" t="s">
        <v>90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水着牛島若利ICONIC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116</v>
      </c>
      <c r="D1332" t="s">
        <v>109</v>
      </c>
      <c r="E1332" t="s">
        <v>90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水着牛島若利ICONIC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116</v>
      </c>
      <c r="D1333" t="s">
        <v>109</v>
      </c>
      <c r="E1333" t="s">
        <v>90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水着牛島若利ICONIC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s="1" t="s">
        <v>591</v>
      </c>
      <c r="D1334" t="s">
        <v>109</v>
      </c>
      <c r="E1334" s="1" t="s">
        <v>77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新年牛島若利ICONIC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s="1" t="s">
        <v>591</v>
      </c>
      <c r="D1335" t="s">
        <v>109</v>
      </c>
      <c r="E1335" s="1" t="s">
        <v>77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新年牛島若利ICONIC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s="1" t="s">
        <v>591</v>
      </c>
      <c r="D1336" t="s">
        <v>109</v>
      </c>
      <c r="E1336" s="1" t="s">
        <v>77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新年牛島若利ICONIC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s="1" t="s">
        <v>591</v>
      </c>
      <c r="D1337" t="s">
        <v>109</v>
      </c>
      <c r="E1337" s="1" t="s">
        <v>77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新年牛島若利ICONIC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s="1" t="s">
        <v>591</v>
      </c>
      <c r="D1338" t="s">
        <v>109</v>
      </c>
      <c r="E1338" s="1" t="s">
        <v>77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新年牛島若利ICONIC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149</v>
      </c>
      <c r="D1339" s="1" t="s">
        <v>109</v>
      </c>
      <c r="E1339" s="1" t="s">
        <v>73</v>
      </c>
      <c r="F1339" s="1" t="s">
        <v>78</v>
      </c>
      <c r="G1339" s="1" t="s">
        <v>118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制服牛島若利ICONIC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149</v>
      </c>
      <c r="D1340" s="1" t="s">
        <v>109</v>
      </c>
      <c r="E1340" s="1" t="s">
        <v>73</v>
      </c>
      <c r="F1340" s="1" t="s">
        <v>78</v>
      </c>
      <c r="G1340" s="1" t="s">
        <v>118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制服牛島若利ICONIC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149</v>
      </c>
      <c r="D1341" s="1" t="s">
        <v>109</v>
      </c>
      <c r="E1341" s="1" t="s">
        <v>73</v>
      </c>
      <c r="F1341" s="1" t="s">
        <v>78</v>
      </c>
      <c r="G1341" s="1" t="s">
        <v>118</v>
      </c>
      <c r="H1341" s="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制服牛島若利ICONIC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149</v>
      </c>
      <c r="D1342" s="1" t="s">
        <v>109</v>
      </c>
      <c r="E1342" s="1" t="s">
        <v>73</v>
      </c>
      <c r="F1342" s="1" t="s">
        <v>78</v>
      </c>
      <c r="G1342" s="1" t="s">
        <v>118</v>
      </c>
      <c r="H1342" s="1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制服牛島若利ICONIC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149</v>
      </c>
      <c r="D1343" s="1" t="s">
        <v>109</v>
      </c>
      <c r="E1343" s="1" t="s">
        <v>73</v>
      </c>
      <c r="F1343" s="1" t="s">
        <v>78</v>
      </c>
      <c r="G1343" s="1" t="s">
        <v>118</v>
      </c>
      <c r="H1343" s="1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770</v>
      </c>
      <c r="D1344" s="1" t="s">
        <v>109</v>
      </c>
      <c r="E1344" s="1" t="s">
        <v>90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文化祭2牛島若利ICONIC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770</v>
      </c>
      <c r="D1345" s="1" t="s">
        <v>109</v>
      </c>
      <c r="E1345" s="1" t="s">
        <v>90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文化祭2牛島若利ICONIC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770</v>
      </c>
      <c r="D1346" s="1" t="s">
        <v>109</v>
      </c>
      <c r="E1346" s="1" t="s">
        <v>90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文化祭2牛島若利ICONIC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770</v>
      </c>
      <c r="D1347" s="1" t="s">
        <v>109</v>
      </c>
      <c r="E1347" s="1" t="s">
        <v>90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文化祭2牛島若利ICONIC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770</v>
      </c>
      <c r="D1348" s="1" t="s">
        <v>109</v>
      </c>
      <c r="E1348" s="1" t="s">
        <v>90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文化祭2牛島若利ICONIC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928</v>
      </c>
      <c r="D1349" s="1" t="s">
        <v>477</v>
      </c>
      <c r="E1349" s="1" t="s">
        <v>28</v>
      </c>
      <c r="F1349" s="1" t="s">
        <v>25</v>
      </c>
      <c r="G1349" s="1" t="s">
        <v>157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928</v>
      </c>
      <c r="D1350" s="1" t="s">
        <v>477</v>
      </c>
      <c r="E1350" s="1" t="s">
        <v>28</v>
      </c>
      <c r="F1350" s="1" t="s">
        <v>25</v>
      </c>
      <c r="G1350" s="1" t="s">
        <v>157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妖牛島若利ICONIC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928</v>
      </c>
      <c r="D1351" s="1" t="s">
        <v>477</v>
      </c>
      <c r="E1351" s="1" t="s">
        <v>28</v>
      </c>
      <c r="F1351" s="1" t="s">
        <v>25</v>
      </c>
      <c r="G1351" s="1" t="s">
        <v>157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173</v>
      </c>
      <c r="M1351">
        <v>35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妖牛島若利ICONIC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928</v>
      </c>
      <c r="D1352" s="1" t="s">
        <v>477</v>
      </c>
      <c r="E1352" s="1" t="s">
        <v>28</v>
      </c>
      <c r="F1352" s="1" t="s">
        <v>25</v>
      </c>
      <c r="G1352" s="1" t="s">
        <v>157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妖牛島若利ICONIC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928</v>
      </c>
      <c r="D1353" s="1" t="s">
        <v>477</v>
      </c>
      <c r="E1353" s="1" t="s">
        <v>28</v>
      </c>
      <c r="F1353" s="1" t="s">
        <v>25</v>
      </c>
      <c r="G1353" s="1" t="s">
        <v>157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妖牛島若利ICONIC</v>
      </c>
    </row>
    <row r="1354" spans="1:21" x14ac:dyDescent="0.35">
      <c r="A1354">
        <f>VLOOKUP(Receive[[#This Row],[No用]],SetNo[[No.用]:[vlookup 用]],2,FALSE)</f>
        <v>228</v>
      </c>
      <c r="B1354">
        <f>IF(ROW()=2,1,IF(A1353&lt;&gt;Receive[[#This Row],[No]],1,B1353+1))</f>
        <v>6</v>
      </c>
      <c r="C1354" s="1" t="s">
        <v>928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120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1</v>
      </c>
      <c r="C1355" t="s">
        <v>108</v>
      </c>
      <c r="D1355" t="s">
        <v>110</v>
      </c>
      <c r="E1355" t="s">
        <v>73</v>
      </c>
      <c r="F1355" t="s">
        <v>82</v>
      </c>
      <c r="G1355" t="s">
        <v>118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ユニフォーム天童覚ICONIC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2</v>
      </c>
      <c r="C1356" t="s">
        <v>108</v>
      </c>
      <c r="D1356" t="s">
        <v>110</v>
      </c>
      <c r="E1356" t="s">
        <v>73</v>
      </c>
      <c r="F1356" t="s">
        <v>82</v>
      </c>
      <c r="G1356" t="s">
        <v>118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ユニフォーム天童覚ICONIC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3</v>
      </c>
      <c r="C1357" t="s">
        <v>108</v>
      </c>
      <c r="D1357" t="s">
        <v>110</v>
      </c>
      <c r="E1357" t="s">
        <v>73</v>
      </c>
      <c r="F1357" t="s">
        <v>82</v>
      </c>
      <c r="G1357" t="s">
        <v>118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ユニフォーム天童覚ICONIC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4</v>
      </c>
      <c r="C1358" t="s">
        <v>108</v>
      </c>
      <c r="D1358" t="s">
        <v>110</v>
      </c>
      <c r="E1358" t="s">
        <v>73</v>
      </c>
      <c r="F1358" t="s">
        <v>82</v>
      </c>
      <c r="G1358" t="s">
        <v>118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ユニフォーム天童覚ICONIC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5</v>
      </c>
      <c r="C1359" t="s">
        <v>108</v>
      </c>
      <c r="D1359" t="s">
        <v>110</v>
      </c>
      <c r="E1359" t="s">
        <v>73</v>
      </c>
      <c r="F1359" t="s">
        <v>82</v>
      </c>
      <c r="G1359" t="s">
        <v>118</v>
      </c>
      <c r="H1359" t="s">
        <v>71</v>
      </c>
      <c r="I1359">
        <v>1</v>
      </c>
      <c r="J1359" t="s">
        <v>228</v>
      </c>
      <c r="K1359" s="1" t="s">
        <v>165</v>
      </c>
      <c r="L1359" s="1" t="s">
        <v>162</v>
      </c>
      <c r="M1359">
        <v>12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ユニフォーム天童覚ICONIC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t="s">
        <v>116</v>
      </c>
      <c r="D1360" t="s">
        <v>110</v>
      </c>
      <c r="E1360" t="s">
        <v>90</v>
      </c>
      <c r="F1360" t="s">
        <v>82</v>
      </c>
      <c r="G1360" t="s">
        <v>118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水着天童覚ICONIC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t="s">
        <v>116</v>
      </c>
      <c r="D1361" t="s">
        <v>110</v>
      </c>
      <c r="E1361" t="s">
        <v>90</v>
      </c>
      <c r="F1361" t="s">
        <v>82</v>
      </c>
      <c r="G1361" t="s">
        <v>118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水着天童覚ICONIC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t="s">
        <v>116</v>
      </c>
      <c r="D1362" t="s">
        <v>110</v>
      </c>
      <c r="E1362" t="s">
        <v>90</v>
      </c>
      <c r="F1362" t="s">
        <v>82</v>
      </c>
      <c r="G1362" t="s">
        <v>118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水着天童覚ICONIC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t="s">
        <v>116</v>
      </c>
      <c r="D1363" t="s">
        <v>110</v>
      </c>
      <c r="E1363" t="s">
        <v>90</v>
      </c>
      <c r="F1363" t="s">
        <v>82</v>
      </c>
      <c r="G1363" t="s">
        <v>118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水着天童覚ICONIC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t="s">
        <v>116</v>
      </c>
      <c r="D1364" t="s">
        <v>110</v>
      </c>
      <c r="E1364" t="s">
        <v>90</v>
      </c>
      <c r="F1364" t="s">
        <v>82</v>
      </c>
      <c r="G1364" t="s">
        <v>118</v>
      </c>
      <c r="H1364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水着天童覚ICONIC</v>
      </c>
    </row>
    <row r="1365" spans="1:21" x14ac:dyDescent="0.35">
      <c r="A1365">
        <f>VLOOKUP(Receive[[#This Row],[No用]],SetNo[[No.用]:[vlookup 用]],2,FALSE)</f>
        <v>231</v>
      </c>
      <c r="B1365">
        <f>IF(ROW()=2,1,IF(A1364&lt;&gt;Receive[[#This Row],[No]],1,B1364+1))</f>
        <v>1</v>
      </c>
      <c r="C1365" s="1" t="s">
        <v>581</v>
      </c>
      <c r="D1365" t="s">
        <v>110</v>
      </c>
      <c r="E1365" s="1" t="s">
        <v>77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文化祭天童覚ICONIC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s="1" t="s">
        <v>581</v>
      </c>
      <c r="D1366" t="s">
        <v>110</v>
      </c>
      <c r="E1366" s="1" t="s">
        <v>77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文化祭天童覚ICONIC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s="1" t="s">
        <v>581</v>
      </c>
      <c r="D1367" t="s">
        <v>110</v>
      </c>
      <c r="E1367" s="1" t="s">
        <v>77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文化祭天童覚ICONIC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s="1" t="s">
        <v>581</v>
      </c>
      <c r="D1368" t="s">
        <v>110</v>
      </c>
      <c r="E1368" s="1" t="s">
        <v>77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文化祭天童覚ICONIC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s="1" t="s">
        <v>581</v>
      </c>
      <c r="D1369" t="s">
        <v>110</v>
      </c>
      <c r="E1369" s="1" t="s">
        <v>77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文化祭天童覚ICONIC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s="1" t="s">
        <v>149</v>
      </c>
      <c r="D1370" s="1" t="s">
        <v>110</v>
      </c>
      <c r="E1370" s="1" t="s">
        <v>73</v>
      </c>
      <c r="F1370" s="1" t="s">
        <v>82</v>
      </c>
      <c r="G1370" s="1" t="s">
        <v>118</v>
      </c>
      <c r="H1370" s="1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制服天童覚ICONIC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s="1" t="s">
        <v>149</v>
      </c>
      <c r="D1371" s="1" t="s">
        <v>110</v>
      </c>
      <c r="E1371" s="1" t="s">
        <v>73</v>
      </c>
      <c r="F1371" s="1" t="s">
        <v>82</v>
      </c>
      <c r="G1371" s="1" t="s">
        <v>118</v>
      </c>
      <c r="H1371" s="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制服天童覚ICONIC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s="1" t="s">
        <v>149</v>
      </c>
      <c r="D1372" s="1" t="s">
        <v>110</v>
      </c>
      <c r="E1372" s="1" t="s">
        <v>73</v>
      </c>
      <c r="F1372" s="1" t="s">
        <v>82</v>
      </c>
      <c r="G1372" s="1" t="s">
        <v>118</v>
      </c>
      <c r="H1372" s="1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制服天童覚ICONIC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s="1" t="s">
        <v>149</v>
      </c>
      <c r="D1373" s="1" t="s">
        <v>110</v>
      </c>
      <c r="E1373" s="1" t="s">
        <v>73</v>
      </c>
      <c r="F1373" s="1" t="s">
        <v>82</v>
      </c>
      <c r="G1373" s="1" t="s">
        <v>118</v>
      </c>
      <c r="H1373" s="1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制服天童覚ICONIC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s="1" t="s">
        <v>149</v>
      </c>
      <c r="D1374" s="1" t="s">
        <v>110</v>
      </c>
      <c r="E1374" s="1" t="s">
        <v>73</v>
      </c>
      <c r="F1374" s="1" t="s">
        <v>82</v>
      </c>
      <c r="G1374" s="1" t="s">
        <v>118</v>
      </c>
      <c r="H1374" s="1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制服天童覚ICONIC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743</v>
      </c>
      <c r="D1375" s="1" t="s">
        <v>110</v>
      </c>
      <c r="E1375" s="1" t="s">
        <v>90</v>
      </c>
      <c r="F1375" s="1" t="s">
        <v>82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仮装天童覚ICONIC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743</v>
      </c>
      <c r="D1376" s="1" t="s">
        <v>110</v>
      </c>
      <c r="E1376" s="1" t="s">
        <v>90</v>
      </c>
      <c r="F1376" s="1" t="s">
        <v>82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仮装天童覚ICONIC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743</v>
      </c>
      <c r="D1377" s="1" t="s">
        <v>110</v>
      </c>
      <c r="E1377" s="1" t="s">
        <v>90</v>
      </c>
      <c r="F1377" s="1" t="s">
        <v>82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仮装天童覚ICONIC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743</v>
      </c>
      <c r="D1378" s="1" t="s">
        <v>110</v>
      </c>
      <c r="E1378" s="1" t="s">
        <v>90</v>
      </c>
      <c r="F1378" s="1" t="s">
        <v>82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仮装天童覚ICONIC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743</v>
      </c>
      <c r="D1379" s="1" t="s">
        <v>110</v>
      </c>
      <c r="E1379" s="1" t="s">
        <v>90</v>
      </c>
      <c r="F1379" s="1" t="s">
        <v>82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仮装天童覚ICONIC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918</v>
      </c>
      <c r="D1380" s="1" t="s">
        <v>110</v>
      </c>
      <c r="E1380" s="1" t="s">
        <v>77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遊園地天童覚ICONIC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918</v>
      </c>
      <c r="D1381" s="1" t="s">
        <v>110</v>
      </c>
      <c r="E1381" s="1" t="s">
        <v>77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遊園地天童覚ICONIC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918</v>
      </c>
      <c r="D1382" s="1" t="s">
        <v>110</v>
      </c>
      <c r="E1382" s="1" t="s">
        <v>77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遊園地天童覚ICONIC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918</v>
      </c>
      <c r="D1383" s="1" t="s">
        <v>110</v>
      </c>
      <c r="E1383" s="1" t="s">
        <v>77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遊園地天童覚ICONIC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918</v>
      </c>
      <c r="D1384" s="1" t="s">
        <v>110</v>
      </c>
      <c r="E1384" s="1" t="s">
        <v>77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遊園地天童覚ICONIC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t="s">
        <v>108</v>
      </c>
      <c r="D1385" t="s">
        <v>111</v>
      </c>
      <c r="E1385" t="s">
        <v>77</v>
      </c>
      <c r="F1385" t="s">
        <v>78</v>
      </c>
      <c r="G1385" t="s">
        <v>118</v>
      </c>
      <c r="H1385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ユニフォーム五色工ICONIC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t="s">
        <v>108</v>
      </c>
      <c r="D1386" t="s">
        <v>111</v>
      </c>
      <c r="E1386" t="s">
        <v>77</v>
      </c>
      <c r="F1386" t="s">
        <v>78</v>
      </c>
      <c r="G1386" t="s">
        <v>118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ユニフォーム五色工ICONIC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t="s">
        <v>108</v>
      </c>
      <c r="D1387" t="s">
        <v>111</v>
      </c>
      <c r="E1387" t="s">
        <v>77</v>
      </c>
      <c r="F1387" t="s">
        <v>78</v>
      </c>
      <c r="G1387" t="s">
        <v>118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ユニフォーム五色工ICONIC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t="s">
        <v>108</v>
      </c>
      <c r="D1388" t="s">
        <v>111</v>
      </c>
      <c r="E1388" t="s">
        <v>77</v>
      </c>
      <c r="F1388" t="s">
        <v>78</v>
      </c>
      <c r="G1388" t="s">
        <v>118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ユニフォーム五色工ICONIC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t="s">
        <v>108</v>
      </c>
      <c r="D1389" t="s">
        <v>111</v>
      </c>
      <c r="E1389" t="s">
        <v>77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14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ユニフォーム五色工ICONIC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553</v>
      </c>
      <c r="D1390" t="s">
        <v>111</v>
      </c>
      <c r="E1390" s="1" t="s">
        <v>73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職業体験五色工ICONIC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553</v>
      </c>
      <c r="D1391" t="s">
        <v>111</v>
      </c>
      <c r="E1391" s="1" t="s">
        <v>73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職業体験五色工ICONIC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553</v>
      </c>
      <c r="D1392" t="s">
        <v>111</v>
      </c>
      <c r="E1392" s="1" t="s">
        <v>73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職業体験五色工ICONIC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553</v>
      </c>
      <c r="D1393" t="s">
        <v>111</v>
      </c>
      <c r="E1393" s="1" t="s">
        <v>73</v>
      </c>
      <c r="F1393" t="s">
        <v>78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職業体験五色工ICONIC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553</v>
      </c>
      <c r="D1394" t="s">
        <v>111</v>
      </c>
      <c r="E1394" s="1" t="s">
        <v>73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職業体験五色工ICONIC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s="1" t="s">
        <v>149</v>
      </c>
      <c r="D1395" s="1" t="s">
        <v>111</v>
      </c>
      <c r="E1395" s="1" t="s">
        <v>90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119</v>
      </c>
      <c r="L1395" s="1" t="s">
        <v>178</v>
      </c>
      <c r="M1395">
        <v>32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制服五色工ICONIC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s="1" t="s">
        <v>149</v>
      </c>
      <c r="D1396" s="1" t="s">
        <v>111</v>
      </c>
      <c r="E1396" s="1" t="s">
        <v>90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制服五色工ICONIC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s="1" t="s">
        <v>149</v>
      </c>
      <c r="D1397" s="1" t="s">
        <v>111</v>
      </c>
      <c r="E1397" s="1" t="s">
        <v>90</v>
      </c>
      <c r="F1397" s="1" t="s">
        <v>78</v>
      </c>
      <c r="G1397" s="1" t="s">
        <v>118</v>
      </c>
      <c r="H1397" s="1" t="s">
        <v>71</v>
      </c>
      <c r="I1397">
        <v>1</v>
      </c>
      <c r="J1397" t="s">
        <v>228</v>
      </c>
      <c r="K1397" s="1" t="s">
        <v>120</v>
      </c>
      <c r="L1397" s="1" t="s">
        <v>178</v>
      </c>
      <c r="M1397">
        <v>32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制服五色工ICONIC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s="1" t="s">
        <v>149</v>
      </c>
      <c r="D1398" s="1" t="s">
        <v>111</v>
      </c>
      <c r="E1398" s="1" t="s">
        <v>90</v>
      </c>
      <c r="F1398" s="1" t="s">
        <v>78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制服五色工ICONIC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s="1" t="s">
        <v>149</v>
      </c>
      <c r="D1399" s="1" t="s">
        <v>111</v>
      </c>
      <c r="E1399" s="1" t="s">
        <v>90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制服五色工ICONIC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713</v>
      </c>
      <c r="D1400" s="1" t="s">
        <v>111</v>
      </c>
      <c r="E1400" s="10" t="s">
        <v>77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バカンス五色工ICONIC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713</v>
      </c>
      <c r="D1401" s="1" t="s">
        <v>111</v>
      </c>
      <c r="E1401" s="10" t="s">
        <v>77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バカンス五色工ICONIC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713</v>
      </c>
      <c r="D1402" s="1" t="s">
        <v>111</v>
      </c>
      <c r="E1402" s="10" t="s">
        <v>77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バカンス五色工ICONIC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713</v>
      </c>
      <c r="D1403" s="1" t="s">
        <v>111</v>
      </c>
      <c r="E1403" s="10" t="s">
        <v>77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バカンス五色工ICONIC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713</v>
      </c>
      <c r="D1404" s="1" t="s">
        <v>111</v>
      </c>
      <c r="E1404" s="10" t="s">
        <v>77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バカンス五色工ICONIC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801</v>
      </c>
      <c r="D1405" s="1" t="s">
        <v>111</v>
      </c>
      <c r="E1405" s="10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Xmas2五色工ICONIC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801</v>
      </c>
      <c r="D1406" s="1" t="s">
        <v>111</v>
      </c>
      <c r="E1406" s="10" t="s">
        <v>73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Xmas2五色工ICONIC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801</v>
      </c>
      <c r="D1407" s="1" t="s">
        <v>111</v>
      </c>
      <c r="E1407" s="10" t="s">
        <v>73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Xmas2五色工ICONIC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801</v>
      </c>
      <c r="D1408" s="1" t="s">
        <v>111</v>
      </c>
      <c r="E1408" s="10" t="s">
        <v>73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Xmas2五色工ICONIC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801</v>
      </c>
      <c r="D1409" s="1" t="s">
        <v>111</v>
      </c>
      <c r="E1409" s="10" t="s">
        <v>73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Xmas2五色工ICONIC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987</v>
      </c>
      <c r="D1410" s="1" t="s">
        <v>111</v>
      </c>
      <c r="E1410" s="10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178</v>
      </c>
      <c r="M1410">
        <v>33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サバゲ2五色工ICONIC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987</v>
      </c>
      <c r="D1411" s="1" t="s">
        <v>111</v>
      </c>
      <c r="E1411" s="10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178</v>
      </c>
      <c r="M1411">
        <v>30</v>
      </c>
      <c r="N1411">
        <v>0</v>
      </c>
      <c r="O1411">
        <v>0</v>
      </c>
      <c r="P1411">
        <v>0</v>
      </c>
      <c r="R1411" s="1" t="s">
        <v>955</v>
      </c>
      <c r="S1411" s="1" t="s">
        <v>908</v>
      </c>
      <c r="T1411" s="1"/>
      <c r="U1411" t="str">
        <f>Receive[[#This Row],[服装]]&amp;Receive[[#This Row],[名前]]&amp;Receive[[#This Row],[レアリティ]]</f>
        <v>サバゲ2五色工ICONIC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987</v>
      </c>
      <c r="D1412" s="1" t="s">
        <v>111</v>
      </c>
      <c r="E1412" s="10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178</v>
      </c>
      <c r="M1412">
        <v>33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サバゲ2五色工ICONIC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987</v>
      </c>
      <c r="D1413" s="1" t="s">
        <v>111</v>
      </c>
      <c r="E1413" s="10" t="s">
        <v>90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30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サバゲ2五色工ICONIC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987</v>
      </c>
      <c r="D1414" s="1" t="s">
        <v>111</v>
      </c>
      <c r="E1414" s="10" t="s">
        <v>90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サバゲ2五色工ICONIC</v>
      </c>
    </row>
    <row r="1415" spans="1:21" x14ac:dyDescent="0.35">
      <c r="A1415">
        <f>VLOOKUP(Receive[[#This Row],[No用]],SetNo[[No.用]:[vlookup 用]],2,FALSE)</f>
        <v>240</v>
      </c>
      <c r="B1415">
        <f>IF(ROW()=2,1,IF(A1414&lt;&gt;Receive[[#This Row],[No]],1,B1414+1))</f>
        <v>6</v>
      </c>
      <c r="C1415" s="1" t="s">
        <v>987</v>
      </c>
      <c r="D1415" s="1" t="s">
        <v>111</v>
      </c>
      <c r="E1415" s="10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120</v>
      </c>
      <c r="L1415" s="1" t="s">
        <v>224</v>
      </c>
      <c r="M1415">
        <v>49</v>
      </c>
      <c r="N1415">
        <v>0</v>
      </c>
      <c r="O1415">
        <v>59</v>
      </c>
      <c r="P1415">
        <v>0</v>
      </c>
      <c r="U1415" t="str">
        <f>Receive[[#This Row],[服装]]&amp;Receive[[#This Row],[名前]]&amp;Receive[[#This Row],[レアリティ]]</f>
        <v>サバゲ2五色工ICONIC</v>
      </c>
    </row>
    <row r="1416" spans="1:21" x14ac:dyDescent="0.35">
      <c r="A1416">
        <f>VLOOKUP(Receive[[#This Row],[No用]],SetNo[[No.用]:[vlookup 用]],2,FALSE)</f>
        <v>240</v>
      </c>
      <c r="B1416">
        <f>IF(ROW()=2,1,IF(A1415&lt;&gt;Receive[[#This Row],[No]],1,B1415+1))</f>
        <v>7</v>
      </c>
      <c r="C1416" s="1" t="s">
        <v>987</v>
      </c>
      <c r="D1416" s="1" t="s">
        <v>111</v>
      </c>
      <c r="E1416" s="10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164</v>
      </c>
      <c r="L1416" s="1" t="s">
        <v>224</v>
      </c>
      <c r="M1416">
        <v>49</v>
      </c>
      <c r="N1416">
        <v>0</v>
      </c>
      <c r="O1416">
        <v>59</v>
      </c>
      <c r="P1416">
        <v>0</v>
      </c>
      <c r="U1416" t="str">
        <f>Receive[[#This Row],[服装]]&amp;Receive[[#This Row],[名前]]&amp;Receive[[#This Row],[レアリティ]]</f>
        <v>サバゲ2五色工ICONIC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1</v>
      </c>
      <c r="C1417" t="s">
        <v>108</v>
      </c>
      <c r="D1417" t="s">
        <v>112</v>
      </c>
      <c r="E1417" t="s">
        <v>73</v>
      </c>
      <c r="F1417" t="s">
        <v>74</v>
      </c>
      <c r="G1417" t="s">
        <v>118</v>
      </c>
      <c r="H1417" t="s">
        <v>71</v>
      </c>
      <c r="I1417">
        <v>1</v>
      </c>
      <c r="J1417" t="s">
        <v>228</v>
      </c>
      <c r="K1417" t="s">
        <v>250</v>
      </c>
      <c r="L1417" t="s">
        <v>251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ユニフォーム白布賢二郎ICONIC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2</v>
      </c>
      <c r="C1418" t="s">
        <v>108</v>
      </c>
      <c r="D1418" t="s">
        <v>112</v>
      </c>
      <c r="E1418" t="s">
        <v>73</v>
      </c>
      <c r="F1418" t="s">
        <v>74</v>
      </c>
      <c r="G1418" t="s">
        <v>118</v>
      </c>
      <c r="H1418" t="s">
        <v>71</v>
      </c>
      <c r="I1418">
        <v>1</v>
      </c>
      <c r="J1418" t="s">
        <v>228</v>
      </c>
      <c r="K1418" t="s">
        <v>252</v>
      </c>
      <c r="L1418" t="s">
        <v>251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ユニフォーム白布賢二郎ICONIC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3</v>
      </c>
      <c r="C1419" t="s">
        <v>108</v>
      </c>
      <c r="D1419" t="s">
        <v>112</v>
      </c>
      <c r="E1419" t="s">
        <v>73</v>
      </c>
      <c r="F1419" t="s">
        <v>74</v>
      </c>
      <c r="G1419" t="s">
        <v>118</v>
      </c>
      <c r="H1419" t="s">
        <v>71</v>
      </c>
      <c r="I1419">
        <v>1</v>
      </c>
      <c r="J1419" t="s">
        <v>228</v>
      </c>
      <c r="K1419" t="s">
        <v>253</v>
      </c>
      <c r="L1419" t="s">
        <v>251</v>
      </c>
      <c r="M1419">
        <v>28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ユニフォーム白布賢二郎ICONIC</v>
      </c>
    </row>
    <row r="1420" spans="1:21" x14ac:dyDescent="0.35">
      <c r="A1420">
        <f>VLOOKUP(Receive[[#This Row],[No用]],SetNo[[No.用]:[vlookup 用]],2,FALSE)</f>
        <v>241</v>
      </c>
      <c r="B1420">
        <f>IF(ROW()=2,1,IF(A1419&lt;&gt;Receive[[#This Row],[No]],1,B1419+1))</f>
        <v>4</v>
      </c>
      <c r="C1420" t="s">
        <v>108</v>
      </c>
      <c r="D1420" t="s">
        <v>112</v>
      </c>
      <c r="E1420" t="s">
        <v>73</v>
      </c>
      <c r="F1420" t="s">
        <v>74</v>
      </c>
      <c r="G1420" t="s">
        <v>118</v>
      </c>
      <c r="H1420" t="s">
        <v>71</v>
      </c>
      <c r="I1420">
        <v>1</v>
      </c>
      <c r="J1420" t="s">
        <v>228</v>
      </c>
      <c r="K1420" t="s">
        <v>254</v>
      </c>
      <c r="L1420" t="s">
        <v>251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ユニフォーム白布賢二郎ICONIC</v>
      </c>
    </row>
    <row r="1421" spans="1:21" x14ac:dyDescent="0.35">
      <c r="A1421">
        <f>VLOOKUP(Receive[[#This Row],[No用]],SetNo[[No.用]:[vlookup 用]],2,FALSE)</f>
        <v>241</v>
      </c>
      <c r="B1421">
        <f>IF(ROW()=2,1,IF(A1420&lt;&gt;Receive[[#This Row],[No]],1,B1420+1))</f>
        <v>5</v>
      </c>
      <c r="C1421" t="s">
        <v>108</v>
      </c>
      <c r="D1421" t="s">
        <v>112</v>
      </c>
      <c r="E1421" t="s">
        <v>73</v>
      </c>
      <c r="F1421" t="s">
        <v>74</v>
      </c>
      <c r="G1421" t="s">
        <v>118</v>
      </c>
      <c r="H1421" t="s">
        <v>71</v>
      </c>
      <c r="I1421">
        <v>1</v>
      </c>
      <c r="J1421" t="s">
        <v>228</v>
      </c>
      <c r="K1421" t="s">
        <v>255</v>
      </c>
      <c r="L1421" t="s">
        <v>251</v>
      </c>
      <c r="M1421">
        <v>14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ユニフォーム白布賢二郎ICONIC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1</v>
      </c>
      <c r="C1422" t="s">
        <v>366</v>
      </c>
      <c r="D1422" t="s">
        <v>367</v>
      </c>
      <c r="E1422" t="s">
        <v>24</v>
      </c>
      <c r="F1422" t="s">
        <v>31</v>
      </c>
      <c r="G1422" t="s">
        <v>157</v>
      </c>
      <c r="H1422" t="s">
        <v>71</v>
      </c>
      <c r="I1422">
        <v>1</v>
      </c>
      <c r="J1422" t="s">
        <v>228</v>
      </c>
      <c r="K1422" t="s">
        <v>250</v>
      </c>
      <c r="L1422" t="s">
        <v>251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探偵白布賢二郎ICONIC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2</v>
      </c>
      <c r="C1423" t="s">
        <v>366</v>
      </c>
      <c r="D1423" t="s">
        <v>367</v>
      </c>
      <c r="E1423" t="s">
        <v>24</v>
      </c>
      <c r="F1423" t="s">
        <v>31</v>
      </c>
      <c r="G1423" t="s">
        <v>157</v>
      </c>
      <c r="H1423" t="s">
        <v>71</v>
      </c>
      <c r="I1423">
        <v>1</v>
      </c>
      <c r="J1423" t="s">
        <v>228</v>
      </c>
      <c r="K1423" t="s">
        <v>252</v>
      </c>
      <c r="L1423" t="s">
        <v>251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探偵白布賢二郎ICONIC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3</v>
      </c>
      <c r="C1424" t="s">
        <v>366</v>
      </c>
      <c r="D1424" t="s">
        <v>367</v>
      </c>
      <c r="E1424" t="s">
        <v>24</v>
      </c>
      <c r="F1424" t="s">
        <v>31</v>
      </c>
      <c r="G1424" t="s">
        <v>157</v>
      </c>
      <c r="H1424" t="s">
        <v>71</v>
      </c>
      <c r="I1424">
        <v>1</v>
      </c>
      <c r="J1424" t="s">
        <v>228</v>
      </c>
      <c r="K1424" t="s">
        <v>253</v>
      </c>
      <c r="L1424" t="s">
        <v>251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探偵白布賢二郎ICONIC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4</v>
      </c>
      <c r="C1425" t="s">
        <v>366</v>
      </c>
      <c r="D1425" t="s">
        <v>367</v>
      </c>
      <c r="E1425" t="s">
        <v>24</v>
      </c>
      <c r="F1425" t="s">
        <v>31</v>
      </c>
      <c r="G1425" t="s">
        <v>157</v>
      </c>
      <c r="H1425" t="s">
        <v>71</v>
      </c>
      <c r="I1425">
        <v>1</v>
      </c>
      <c r="J1425" t="s">
        <v>16</v>
      </c>
      <c r="K1425" t="s">
        <v>254</v>
      </c>
      <c r="L1425" t="s">
        <v>251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探偵白布賢二郎ICONIC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5</v>
      </c>
      <c r="C1426" t="s">
        <v>366</v>
      </c>
      <c r="D1426" t="s">
        <v>367</v>
      </c>
      <c r="E1426" t="s">
        <v>24</v>
      </c>
      <c r="F1426" t="s">
        <v>31</v>
      </c>
      <c r="G1426" t="s">
        <v>157</v>
      </c>
      <c r="H1426" t="s">
        <v>71</v>
      </c>
      <c r="I1426">
        <v>1</v>
      </c>
      <c r="J1426" t="s">
        <v>16</v>
      </c>
      <c r="K1426" t="s">
        <v>255</v>
      </c>
      <c r="L1426" t="s">
        <v>251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探偵白布賢二郎ICONIC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s="1" t="s">
        <v>149</v>
      </c>
      <c r="D1427" s="1" t="s">
        <v>367</v>
      </c>
      <c r="E1427" s="1" t="s">
        <v>77</v>
      </c>
      <c r="F1427" s="1" t="s">
        <v>31</v>
      </c>
      <c r="G1427" s="1" t="s">
        <v>157</v>
      </c>
      <c r="H1427" s="1" t="s">
        <v>71</v>
      </c>
      <c r="I1427">
        <v>1</v>
      </c>
      <c r="J1427" t="s">
        <v>228</v>
      </c>
      <c r="K1427" s="1" t="s">
        <v>119</v>
      </c>
      <c r="L1427" s="1" t="s">
        <v>178</v>
      </c>
      <c r="M1427">
        <v>32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制服白布賢二郎ICONIC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s="1" t="s">
        <v>149</v>
      </c>
      <c r="D1428" s="1" t="s">
        <v>367</v>
      </c>
      <c r="E1428" s="1" t="s">
        <v>77</v>
      </c>
      <c r="F1428" s="1" t="s">
        <v>31</v>
      </c>
      <c r="G1428" s="1" t="s">
        <v>157</v>
      </c>
      <c r="H1428" s="1" t="s">
        <v>71</v>
      </c>
      <c r="I1428">
        <v>1</v>
      </c>
      <c r="J1428" t="s">
        <v>16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s="1" t="s">
        <v>149</v>
      </c>
      <c r="D1429" s="1" t="s">
        <v>367</v>
      </c>
      <c r="E1429" s="1" t="s">
        <v>77</v>
      </c>
      <c r="F1429" s="1" t="s">
        <v>31</v>
      </c>
      <c r="G1429" s="1" t="s">
        <v>157</v>
      </c>
      <c r="H1429" s="1" t="s">
        <v>71</v>
      </c>
      <c r="I1429">
        <v>1</v>
      </c>
      <c r="J1429" t="s">
        <v>16</v>
      </c>
      <c r="K1429" s="1" t="s">
        <v>120</v>
      </c>
      <c r="L1429" s="1" t="s">
        <v>178</v>
      </c>
      <c r="M1429">
        <v>32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制服白布賢二郎ICONIC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s="1" t="s">
        <v>149</v>
      </c>
      <c r="D1430" s="1" t="s">
        <v>367</v>
      </c>
      <c r="E1430" s="1" t="s">
        <v>77</v>
      </c>
      <c r="F1430" s="1" t="s">
        <v>31</v>
      </c>
      <c r="G1430" s="1" t="s">
        <v>157</v>
      </c>
      <c r="H1430" s="1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s="1" t="s">
        <v>149</v>
      </c>
      <c r="D1431" s="1" t="s">
        <v>367</v>
      </c>
      <c r="E1431" s="1" t="s">
        <v>77</v>
      </c>
      <c r="F1431" s="1" t="s">
        <v>31</v>
      </c>
      <c r="G1431" s="1" t="s">
        <v>157</v>
      </c>
      <c r="H1431" s="1" t="s">
        <v>71</v>
      </c>
      <c r="I1431">
        <v>1</v>
      </c>
      <c r="J1431" t="s">
        <v>16</v>
      </c>
      <c r="K1431" s="1" t="s">
        <v>165</v>
      </c>
      <c r="L1431" s="1" t="s">
        <v>162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制服白布賢二郎ICONIC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s="1" t="s">
        <v>713</v>
      </c>
      <c r="D1432" s="1" t="s">
        <v>367</v>
      </c>
      <c r="E1432" s="1" t="s">
        <v>73</v>
      </c>
      <c r="F1432" s="1" t="s">
        <v>31</v>
      </c>
      <c r="G1432" s="1" t="s">
        <v>157</v>
      </c>
      <c r="H1432" s="1" t="s">
        <v>71</v>
      </c>
      <c r="I1432">
        <v>1</v>
      </c>
      <c r="J1432" t="s">
        <v>16</v>
      </c>
      <c r="K1432" s="1" t="s">
        <v>119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バカンス白布賢二郎ICONIC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s="1" t="s">
        <v>713</v>
      </c>
      <c r="D1433" s="1" t="s">
        <v>367</v>
      </c>
      <c r="E1433" s="1" t="s">
        <v>73</v>
      </c>
      <c r="F1433" s="1" t="s">
        <v>31</v>
      </c>
      <c r="G1433" s="1" t="s">
        <v>157</v>
      </c>
      <c r="H1433" s="1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バカンス白布賢二郎ICONIC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s="1" t="s">
        <v>713</v>
      </c>
      <c r="D1434" s="1" t="s">
        <v>367</v>
      </c>
      <c r="E1434" s="1" t="s">
        <v>73</v>
      </c>
      <c r="F1434" s="1" t="s">
        <v>31</v>
      </c>
      <c r="G1434" s="1" t="s">
        <v>157</v>
      </c>
      <c r="H1434" s="1" t="s">
        <v>71</v>
      </c>
      <c r="I1434">
        <v>1</v>
      </c>
      <c r="J1434" t="s">
        <v>16</v>
      </c>
      <c r="K1434" s="1" t="s">
        <v>120</v>
      </c>
      <c r="L1434" s="1" t="s">
        <v>178</v>
      </c>
      <c r="M1434">
        <v>31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バカンス白布賢二郎ICONIC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s="1" t="s">
        <v>713</v>
      </c>
      <c r="D1435" s="1" t="s">
        <v>367</v>
      </c>
      <c r="E1435" s="1" t="s">
        <v>73</v>
      </c>
      <c r="F1435" s="1" t="s">
        <v>31</v>
      </c>
      <c r="G1435" s="1" t="s">
        <v>157</v>
      </c>
      <c r="H1435" s="1" t="s">
        <v>71</v>
      </c>
      <c r="I1435">
        <v>1</v>
      </c>
      <c r="J1435" t="s">
        <v>16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バカンス白布賢二郎ICONIC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s="1" t="s">
        <v>713</v>
      </c>
      <c r="D1436" s="1" t="s">
        <v>367</v>
      </c>
      <c r="E1436" s="1" t="s">
        <v>73</v>
      </c>
      <c r="F1436" s="1" t="s">
        <v>31</v>
      </c>
      <c r="G1436" s="1" t="s">
        <v>157</v>
      </c>
      <c r="H1436" s="1" t="s">
        <v>71</v>
      </c>
      <c r="I1436">
        <v>1</v>
      </c>
      <c r="J1436" t="s">
        <v>228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バカンス白布賢二郎ICONIC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835</v>
      </c>
      <c r="D1437" s="1" t="s">
        <v>367</v>
      </c>
      <c r="E1437" s="1" t="s">
        <v>90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16</v>
      </c>
      <c r="K1437" s="1" t="s">
        <v>119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路地裏2白布賢二郎ICONIC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835</v>
      </c>
      <c r="D1438" s="1" t="s">
        <v>367</v>
      </c>
      <c r="E1438" s="1" t="s">
        <v>90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路地裏2白布賢二郎ICONIC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835</v>
      </c>
      <c r="D1439" s="1" t="s">
        <v>367</v>
      </c>
      <c r="E1439" s="1" t="s">
        <v>90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路地裏2白布賢二郎ICONIC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835</v>
      </c>
      <c r="D1440" s="1" t="s">
        <v>367</v>
      </c>
      <c r="E1440" s="1" t="s">
        <v>90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16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路地裏2白布賢二郎ICONIC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835</v>
      </c>
      <c r="D1441" s="1" t="s">
        <v>367</v>
      </c>
      <c r="E1441" s="1" t="s">
        <v>90</v>
      </c>
      <c r="F1441" s="1" t="s">
        <v>31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路地裏2白布賢二郎ICONIC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t="s">
        <v>108</v>
      </c>
      <c r="D1442" t="s">
        <v>113</v>
      </c>
      <c r="E1442" t="s">
        <v>73</v>
      </c>
      <c r="F1442" t="s">
        <v>78</v>
      </c>
      <c r="G1442" t="s">
        <v>118</v>
      </c>
      <c r="H1442" t="s">
        <v>71</v>
      </c>
      <c r="I1442">
        <v>1</v>
      </c>
      <c r="J1442" t="s">
        <v>16</v>
      </c>
      <c r="K1442" s="1" t="s">
        <v>119</v>
      </c>
      <c r="L1442" t="s">
        <v>251</v>
      </c>
      <c r="M1442">
        <v>27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ユニフォーム大平獅音ICONIC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t="s">
        <v>108</v>
      </c>
      <c r="D1443" t="s">
        <v>113</v>
      </c>
      <c r="E1443" t="s">
        <v>73</v>
      </c>
      <c r="F1443" t="s">
        <v>78</v>
      </c>
      <c r="G1443" t="s">
        <v>118</v>
      </c>
      <c r="H1443" t="s">
        <v>71</v>
      </c>
      <c r="I1443">
        <v>1</v>
      </c>
      <c r="J1443" t="s">
        <v>16</v>
      </c>
      <c r="K1443" s="1" t="s">
        <v>163</v>
      </c>
      <c r="L1443" t="s">
        <v>251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ユニフォーム大平獅音ICONIC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t="s">
        <v>108</v>
      </c>
      <c r="D1444" t="s">
        <v>113</v>
      </c>
      <c r="E1444" t="s">
        <v>73</v>
      </c>
      <c r="F1444" t="s">
        <v>78</v>
      </c>
      <c r="G1444" t="s">
        <v>118</v>
      </c>
      <c r="H1444" t="s">
        <v>71</v>
      </c>
      <c r="I1444">
        <v>1</v>
      </c>
      <c r="J1444" t="s">
        <v>16</v>
      </c>
      <c r="K1444" s="1" t="s">
        <v>230</v>
      </c>
      <c r="L1444" t="s">
        <v>251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ユニフォーム大平獅音ICONIC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t="s">
        <v>108</v>
      </c>
      <c r="D1445" t="s">
        <v>113</v>
      </c>
      <c r="E1445" t="s">
        <v>73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120</v>
      </c>
      <c r="L1445" t="s">
        <v>251</v>
      </c>
      <c r="M1445">
        <v>27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ユニフォーム大平獅音ICONIC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t="s">
        <v>108</v>
      </c>
      <c r="D1446" t="s">
        <v>113</v>
      </c>
      <c r="E1446" t="s">
        <v>73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164</v>
      </c>
      <c r="L1446" t="s">
        <v>251</v>
      </c>
      <c r="M1446">
        <v>27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ユニフォーム大平獅音ICONIC</v>
      </c>
    </row>
    <row r="1447" spans="1:21" x14ac:dyDescent="0.35">
      <c r="A1447">
        <f>VLOOKUP(Receive[[#This Row],[No用]],SetNo[[No.用]:[vlookup 用]],2,FALSE)</f>
        <v>246</v>
      </c>
      <c r="B1447">
        <f>IF(ROW()=2,1,IF(A1446&lt;&gt;Receive[[#This Row],[No]],1,B1446+1))</f>
        <v>6</v>
      </c>
      <c r="C1447" t="s">
        <v>108</v>
      </c>
      <c r="D1447" t="s">
        <v>113</v>
      </c>
      <c r="E1447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228</v>
      </c>
      <c r="K1447" s="1" t="s">
        <v>165</v>
      </c>
      <c r="L1447" t="s">
        <v>251</v>
      </c>
      <c r="M1447">
        <v>14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ユニフォーム大平獅音ICONIC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1</v>
      </c>
      <c r="C1448" t="s">
        <v>108</v>
      </c>
      <c r="D1448" t="s">
        <v>114</v>
      </c>
      <c r="E1448" t="s">
        <v>73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119</v>
      </c>
      <c r="L1448" t="s">
        <v>251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ユニフォーム川西太一ICONIC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2</v>
      </c>
      <c r="C1449" t="s">
        <v>108</v>
      </c>
      <c r="D1449" t="s">
        <v>114</v>
      </c>
      <c r="E1449" t="s">
        <v>73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163</v>
      </c>
      <c r="L1449" t="s">
        <v>251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ユニフォーム川西太一ICONIC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3</v>
      </c>
      <c r="C1450" t="s">
        <v>108</v>
      </c>
      <c r="D1450" t="s">
        <v>114</v>
      </c>
      <c r="E1450" t="s">
        <v>73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t="s">
        <v>251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ユニフォーム川西太一ICONIC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4</v>
      </c>
      <c r="C1451" t="s">
        <v>108</v>
      </c>
      <c r="D1451" t="s">
        <v>114</v>
      </c>
      <c r="E1451" t="s">
        <v>73</v>
      </c>
      <c r="F1451" t="s">
        <v>82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t="s">
        <v>251</v>
      </c>
      <c r="M1451">
        <v>27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ユニフォーム川西太一ICONIC</v>
      </c>
    </row>
    <row r="1452" spans="1:21" x14ac:dyDescent="0.35">
      <c r="A1452">
        <f>VLOOKUP(Receive[[#This Row],[No用]],SetNo[[No.用]:[vlookup 用]],2,FALSE)</f>
        <v>247</v>
      </c>
      <c r="B1452">
        <f>IF(ROW()=2,1,IF(A1451&lt;&gt;Receive[[#This Row],[No]],1,B1451+1))</f>
        <v>5</v>
      </c>
      <c r="C1452" t="s">
        <v>108</v>
      </c>
      <c r="D1452" t="s">
        <v>114</v>
      </c>
      <c r="E1452" t="s">
        <v>73</v>
      </c>
      <c r="F1452" t="s">
        <v>82</v>
      </c>
      <c r="G1452" t="s">
        <v>118</v>
      </c>
      <c r="H1452" t="s">
        <v>71</v>
      </c>
      <c r="I1452">
        <v>1</v>
      </c>
      <c r="J1452" t="s">
        <v>228</v>
      </c>
      <c r="K1452" s="1" t="s">
        <v>165</v>
      </c>
      <c r="L1452" t="s">
        <v>251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ユニフォーム川西太一ICONIC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1</v>
      </c>
      <c r="C1453" s="1" t="s">
        <v>650</v>
      </c>
      <c r="D1453" s="1" t="s">
        <v>114</v>
      </c>
      <c r="E1453" s="1" t="s">
        <v>90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119</v>
      </c>
      <c r="L1453" t="s">
        <v>251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路地裏川西太一ICONIC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2</v>
      </c>
      <c r="C1454" s="1" t="s">
        <v>650</v>
      </c>
      <c r="D1454" s="1" t="s">
        <v>114</v>
      </c>
      <c r="E1454" s="1" t="s">
        <v>90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163</v>
      </c>
      <c r="L1454" t="s">
        <v>251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路地裏川西太一ICONIC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3</v>
      </c>
      <c r="C1455" s="1" t="s">
        <v>650</v>
      </c>
      <c r="D1455" s="1" t="s">
        <v>114</v>
      </c>
      <c r="E1455" s="1" t="s">
        <v>90</v>
      </c>
      <c r="F1455" s="1" t="s">
        <v>82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120</v>
      </c>
      <c r="L1455" t="s">
        <v>251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路地裏川西太一ICONIC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4</v>
      </c>
      <c r="C1456" s="1" t="s">
        <v>650</v>
      </c>
      <c r="D1456" s="1" t="s">
        <v>114</v>
      </c>
      <c r="E1456" s="1" t="s">
        <v>90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164</v>
      </c>
      <c r="L1456" t="s">
        <v>251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路地裏川西太一ICONIC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5</v>
      </c>
      <c r="C1457" s="1" t="s">
        <v>650</v>
      </c>
      <c r="D1457" s="1" t="s">
        <v>114</v>
      </c>
      <c r="E1457" s="1" t="s">
        <v>90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165</v>
      </c>
      <c r="L1457" t="s">
        <v>251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路地裏川西太一ICONIC</v>
      </c>
    </row>
    <row r="1458" spans="1:21" x14ac:dyDescent="0.3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t="s">
        <v>108</v>
      </c>
      <c r="D1458" s="1" t="s">
        <v>522</v>
      </c>
      <c r="E1458" t="s">
        <v>73</v>
      </c>
      <c r="F1458" t="s">
        <v>74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t="s">
        <v>251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ユニフォーム瀬見英太ICONIC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t="s">
        <v>108</v>
      </c>
      <c r="D1459" s="1" t="s">
        <v>522</v>
      </c>
      <c r="E1459" t="s">
        <v>73</v>
      </c>
      <c r="F1459" t="s">
        <v>74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t="s">
        <v>251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ユニフォーム瀬見英太ICONIC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t="s">
        <v>108</v>
      </c>
      <c r="D1460" s="1" t="s">
        <v>522</v>
      </c>
      <c r="E1460" t="s">
        <v>73</v>
      </c>
      <c r="F1460" t="s">
        <v>74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t="s">
        <v>251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ユニフォーム瀬見英太ICONIC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t="s">
        <v>108</v>
      </c>
      <c r="D1461" s="1" t="s">
        <v>522</v>
      </c>
      <c r="E1461" t="s">
        <v>73</v>
      </c>
      <c r="F1461" t="s">
        <v>74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t="s">
        <v>251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ユニフォーム瀬見英太ICONIC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t="s">
        <v>108</v>
      </c>
      <c r="D1462" s="1" t="s">
        <v>522</v>
      </c>
      <c r="E1462" t="s">
        <v>73</v>
      </c>
      <c r="F1462" t="s">
        <v>74</v>
      </c>
      <c r="G1462" t="s">
        <v>118</v>
      </c>
      <c r="H1462" t="s">
        <v>71</v>
      </c>
      <c r="I1462">
        <v>1</v>
      </c>
      <c r="J1462" t="s">
        <v>228</v>
      </c>
      <c r="K1462" s="1" t="s">
        <v>165</v>
      </c>
      <c r="L1462" t="s">
        <v>251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ユニフォーム瀬見英太ICONIC</v>
      </c>
    </row>
    <row r="1463" spans="1:21" x14ac:dyDescent="0.35">
      <c r="A1463">
        <f>VLOOKUP(Receive[[#This Row],[No用]],SetNo[[No.用]:[vlookup 用]],2,FALSE)</f>
        <v>250</v>
      </c>
      <c r="B1463">
        <f>IF(ROW()=2,1,IF(A1462&lt;&gt;Receive[[#This Row],[No]],1,B1462+1))</f>
        <v>1</v>
      </c>
      <c r="C1463" s="1" t="s">
        <v>604</v>
      </c>
      <c r="D1463" s="1" t="s">
        <v>522</v>
      </c>
      <c r="E1463" s="1" t="s">
        <v>90</v>
      </c>
      <c r="F1463" t="s">
        <v>74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t="s">
        <v>251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雪遊び瀬見英太ICONIC</v>
      </c>
    </row>
    <row r="1464" spans="1:21" x14ac:dyDescent="0.35">
      <c r="A1464">
        <f>VLOOKUP(Receive[[#This Row],[No用]],SetNo[[No.用]:[vlookup 用]],2,FALSE)</f>
        <v>250</v>
      </c>
      <c r="B1464">
        <f>IF(ROW()=2,1,IF(A1463&lt;&gt;Receive[[#This Row],[No]],1,B1463+1))</f>
        <v>2</v>
      </c>
      <c r="C1464" s="1" t="s">
        <v>604</v>
      </c>
      <c r="D1464" s="1" t="s">
        <v>522</v>
      </c>
      <c r="E1464" s="1" t="s">
        <v>90</v>
      </c>
      <c r="F1464" t="s">
        <v>74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t="s">
        <v>251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雪遊び瀬見英太ICONIC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3</v>
      </c>
      <c r="C1465" s="1" t="s">
        <v>604</v>
      </c>
      <c r="D1465" s="1" t="s">
        <v>522</v>
      </c>
      <c r="E1465" s="1" t="s">
        <v>90</v>
      </c>
      <c r="F1465" t="s">
        <v>74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t="s">
        <v>251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雪遊び瀬見英太ICONIC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4</v>
      </c>
      <c r="C1466" s="1" t="s">
        <v>604</v>
      </c>
      <c r="D1466" s="1" t="s">
        <v>522</v>
      </c>
      <c r="E1466" s="1" t="s">
        <v>90</v>
      </c>
      <c r="F1466" t="s">
        <v>74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t="s">
        <v>251</v>
      </c>
      <c r="M1466">
        <v>28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雪遊び瀬見英太ICONIC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5</v>
      </c>
      <c r="C1467" s="1" t="s">
        <v>604</v>
      </c>
      <c r="D1467" s="1" t="s">
        <v>522</v>
      </c>
      <c r="E1467" s="1" t="s">
        <v>90</v>
      </c>
      <c r="F1467" t="s">
        <v>74</v>
      </c>
      <c r="G1467" t="s">
        <v>118</v>
      </c>
      <c r="H1467" t="s">
        <v>71</v>
      </c>
      <c r="I1467">
        <v>1</v>
      </c>
      <c r="J1467" t="s">
        <v>228</v>
      </c>
      <c r="K1467" s="1" t="s">
        <v>165</v>
      </c>
      <c r="L1467" t="s">
        <v>251</v>
      </c>
      <c r="M1467">
        <v>13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雪遊び瀬見英太ICONIC</v>
      </c>
    </row>
    <row r="1468" spans="1:21" x14ac:dyDescent="0.35">
      <c r="A1468">
        <f>VLOOKUP(Receive[[#This Row],[No用]],SetNo[[No.用]:[vlookup 用]],2,FALSE)</f>
        <v>251</v>
      </c>
      <c r="B1468">
        <f>IF(ROW()=2,1,IF(A1467&lt;&gt;Receive[[#This Row],[No]],1,B1467+1))</f>
        <v>1</v>
      </c>
      <c r="C1468" s="1" t="s">
        <v>713</v>
      </c>
      <c r="D1468" s="1" t="s">
        <v>522</v>
      </c>
      <c r="E1468" s="10" t="s">
        <v>77</v>
      </c>
      <c r="F1468" s="1" t="s">
        <v>74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119</v>
      </c>
      <c r="L1468" s="1" t="s">
        <v>173</v>
      </c>
      <c r="M1468">
        <v>34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バカンス瀬見英太ICONIC</v>
      </c>
    </row>
    <row r="1469" spans="1:21" x14ac:dyDescent="0.35">
      <c r="A1469">
        <f>VLOOKUP(Receive[[#This Row],[No用]],SetNo[[No.用]:[vlookup 用]],2,FALSE)</f>
        <v>251</v>
      </c>
      <c r="B1469">
        <f>IF(ROW()=2,1,IF(A1468&lt;&gt;Receive[[#This Row],[No]],1,B1468+1))</f>
        <v>2</v>
      </c>
      <c r="C1469" s="1" t="s">
        <v>713</v>
      </c>
      <c r="D1469" s="1" t="s">
        <v>522</v>
      </c>
      <c r="E1469" s="10" t="s">
        <v>77</v>
      </c>
      <c r="F1469" s="1" t="s">
        <v>74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バカンス瀬見英太ICONIC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3</v>
      </c>
      <c r="C1470" s="1" t="s">
        <v>713</v>
      </c>
      <c r="D1470" s="1" t="s">
        <v>522</v>
      </c>
      <c r="E1470" s="10" t="s">
        <v>77</v>
      </c>
      <c r="F1470" s="1" t="s">
        <v>74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120</v>
      </c>
      <c r="L1470" s="1" t="s">
        <v>173</v>
      </c>
      <c r="M1470">
        <v>34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バカンス瀬見英太ICONIC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4</v>
      </c>
      <c r="C1471" s="1" t="s">
        <v>713</v>
      </c>
      <c r="D1471" s="1" t="s">
        <v>522</v>
      </c>
      <c r="E1471" s="10" t="s">
        <v>77</v>
      </c>
      <c r="F1471" s="1" t="s">
        <v>74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バカンス瀬見英太ICONIC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5</v>
      </c>
      <c r="C1472" s="1" t="s">
        <v>713</v>
      </c>
      <c r="D1472" s="1" t="s">
        <v>522</v>
      </c>
      <c r="E1472" s="10" t="s">
        <v>77</v>
      </c>
      <c r="F1472" s="1" t="s">
        <v>74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165</v>
      </c>
      <c r="L1472" s="1" t="s">
        <v>162</v>
      </c>
      <c r="M1472">
        <v>13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バカンス瀬見英太ICONIC</v>
      </c>
    </row>
    <row r="1473" spans="1:21" x14ac:dyDescent="0.35">
      <c r="A1473">
        <f>VLOOKUP(Receive[[#This Row],[No用]],SetNo[[No.用]:[vlookup 用]],2,FALSE)</f>
        <v>251</v>
      </c>
      <c r="B1473">
        <f>IF(ROW()=2,1,IF(A1472&lt;&gt;Receive[[#This Row],[No]],1,B1472+1))</f>
        <v>6</v>
      </c>
      <c r="C1473" s="1" t="s">
        <v>713</v>
      </c>
      <c r="D1473" s="1" t="s">
        <v>522</v>
      </c>
      <c r="E1473" s="10" t="s">
        <v>77</v>
      </c>
      <c r="F1473" s="1" t="s">
        <v>74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183</v>
      </c>
      <c r="L1473" s="1" t="s">
        <v>224</v>
      </c>
      <c r="M1473">
        <v>49</v>
      </c>
      <c r="N1473">
        <v>0</v>
      </c>
      <c r="O1473">
        <v>59</v>
      </c>
      <c r="P1473">
        <v>0</v>
      </c>
      <c r="U1473" t="str">
        <f>Receive[[#This Row],[服装]]&amp;Receive[[#This Row],[名前]]&amp;Receive[[#This Row],[レアリティ]]</f>
        <v>バカンス瀬見英太ICONIC</v>
      </c>
    </row>
    <row r="1474" spans="1:21" x14ac:dyDescent="0.35">
      <c r="A1474">
        <f>VLOOKUP(Receive[[#This Row],[No用]],SetNo[[No.用]:[vlookup 用]],2,FALSE)</f>
        <v>252</v>
      </c>
      <c r="B1474">
        <f>IF(ROW()=2,1,IF(A1473&lt;&gt;Receive[[#This Row],[No]],1,B1473+1))</f>
        <v>1</v>
      </c>
      <c r="C1474" s="1" t="s">
        <v>980</v>
      </c>
      <c r="D1474" s="1" t="s">
        <v>522</v>
      </c>
      <c r="E1474" s="10" t="s">
        <v>73</v>
      </c>
      <c r="F1474" s="1" t="s">
        <v>74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アート2瀬見英太ICONIC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2</v>
      </c>
      <c r="C1475" s="1" t="s">
        <v>980</v>
      </c>
      <c r="D1475" s="1" t="s">
        <v>522</v>
      </c>
      <c r="E1475" s="10" t="s">
        <v>73</v>
      </c>
      <c r="F1475" s="1" t="s">
        <v>74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アート2瀬見英太ICONIC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3</v>
      </c>
      <c r="C1476" s="1" t="s">
        <v>980</v>
      </c>
      <c r="D1476" s="1" t="s">
        <v>522</v>
      </c>
      <c r="E1476" s="10" t="s">
        <v>73</v>
      </c>
      <c r="F1476" s="1" t="s">
        <v>74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アート2瀬見英太ICONIC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4</v>
      </c>
      <c r="C1477" s="1" t="s">
        <v>980</v>
      </c>
      <c r="D1477" s="1" t="s">
        <v>522</v>
      </c>
      <c r="E1477" s="10" t="s">
        <v>73</v>
      </c>
      <c r="F1477" s="1" t="s">
        <v>74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アート2瀬見英太ICONIC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5</v>
      </c>
      <c r="C1478" s="1" t="s">
        <v>980</v>
      </c>
      <c r="D1478" s="1" t="s">
        <v>522</v>
      </c>
      <c r="E1478" s="10" t="s">
        <v>73</v>
      </c>
      <c r="F1478" s="1" t="s">
        <v>74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165</v>
      </c>
      <c r="L1478" s="1" t="s">
        <v>162</v>
      </c>
      <c r="M1478">
        <v>13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アート2瀬見英太ICONIC</v>
      </c>
    </row>
    <row r="1479" spans="1:21" x14ac:dyDescent="0.35">
      <c r="A1479">
        <f>VLOOKUP(Receive[[#This Row],[No用]],SetNo[[No.用]:[vlookup 用]],2,FALSE)</f>
        <v>253</v>
      </c>
      <c r="B1479">
        <f>IF(ROW()=2,1,IF(A1478&lt;&gt;Receive[[#This Row],[No]],1,B1478+1))</f>
        <v>1</v>
      </c>
      <c r="C1479" t="s">
        <v>108</v>
      </c>
      <c r="D1479" t="s">
        <v>115</v>
      </c>
      <c r="E1479" t="s">
        <v>73</v>
      </c>
      <c r="F1479" t="s">
        <v>80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173</v>
      </c>
      <c r="M1479">
        <v>34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ユニフォーム山形隼人ICONIC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2</v>
      </c>
      <c r="C1480" t="s">
        <v>108</v>
      </c>
      <c r="D1480" t="s">
        <v>115</v>
      </c>
      <c r="E1480" t="s">
        <v>73</v>
      </c>
      <c r="F1480" t="s">
        <v>80</v>
      </c>
      <c r="G1480" t="s">
        <v>118</v>
      </c>
      <c r="H1480" t="s">
        <v>71</v>
      </c>
      <c r="I1480">
        <v>1</v>
      </c>
      <c r="J1480" t="s">
        <v>228</v>
      </c>
      <c r="K1480" s="1" t="s">
        <v>194</v>
      </c>
      <c r="L1480" s="1" t="s">
        <v>178</v>
      </c>
      <c r="M1480">
        <v>39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ユニフォーム山形隼人ICONIC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3</v>
      </c>
      <c r="C1481" t="s">
        <v>108</v>
      </c>
      <c r="D1481" t="s">
        <v>115</v>
      </c>
      <c r="E1481" t="s">
        <v>73</v>
      </c>
      <c r="F1481" t="s">
        <v>80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34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ユニフォーム山形隼人ICONIC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4</v>
      </c>
      <c r="C1482" t="s">
        <v>108</v>
      </c>
      <c r="D1482" t="s">
        <v>115</v>
      </c>
      <c r="E1482" t="s">
        <v>73</v>
      </c>
      <c r="F1482" t="s">
        <v>80</v>
      </c>
      <c r="G1482" t="s">
        <v>118</v>
      </c>
      <c r="H1482" t="s">
        <v>71</v>
      </c>
      <c r="I1482">
        <v>1</v>
      </c>
      <c r="J1482" t="s">
        <v>228</v>
      </c>
      <c r="K1482" s="1" t="s">
        <v>230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ユニフォーム山形隼人ICONIC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5</v>
      </c>
      <c r="C1483" t="s">
        <v>108</v>
      </c>
      <c r="D1483" t="s">
        <v>115</v>
      </c>
      <c r="E1483" t="s">
        <v>73</v>
      </c>
      <c r="F1483" t="s">
        <v>80</v>
      </c>
      <c r="G1483" t="s">
        <v>118</v>
      </c>
      <c r="H1483" t="s">
        <v>71</v>
      </c>
      <c r="I1483">
        <v>1</v>
      </c>
      <c r="J1483" t="s">
        <v>228</v>
      </c>
      <c r="K1483" s="1" t="s">
        <v>120</v>
      </c>
      <c r="L1483" s="1" t="s">
        <v>173</v>
      </c>
      <c r="M1483">
        <v>34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ユニフォーム山形隼人ICONIC</v>
      </c>
    </row>
    <row r="1484" spans="1:21" x14ac:dyDescent="0.35">
      <c r="A1484">
        <f>VLOOKUP(Receive[[#This Row],[No用]],SetNo[[No.用]:[vlookup 用]],2,FALSE)</f>
        <v>253</v>
      </c>
      <c r="B1484">
        <f>IF(ROW()=2,1,IF(A1483&lt;&gt;Receive[[#This Row],[No]],1,B1483+1))</f>
        <v>6</v>
      </c>
      <c r="C1484" t="s">
        <v>108</v>
      </c>
      <c r="D1484" t="s">
        <v>115</v>
      </c>
      <c r="E1484" t="s">
        <v>73</v>
      </c>
      <c r="F1484" t="s">
        <v>80</v>
      </c>
      <c r="G1484" t="s">
        <v>118</v>
      </c>
      <c r="H1484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34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ユニフォーム山形隼人ICONIC</v>
      </c>
    </row>
    <row r="1485" spans="1:21" x14ac:dyDescent="0.35">
      <c r="A1485">
        <f>VLOOKUP(Receive[[#This Row],[No用]],SetNo[[No.用]:[vlookup 用]],2,FALSE)</f>
        <v>253</v>
      </c>
      <c r="B1485">
        <f>IF(ROW()=2,1,IF(A1484&lt;&gt;Receive[[#This Row],[No]],1,B1484+1))</f>
        <v>7</v>
      </c>
      <c r="C1485" t="s">
        <v>108</v>
      </c>
      <c r="D1485" t="s">
        <v>115</v>
      </c>
      <c r="E1485" t="s">
        <v>73</v>
      </c>
      <c r="F1485" t="s">
        <v>80</v>
      </c>
      <c r="G1485" t="s">
        <v>118</v>
      </c>
      <c r="H1485" t="s">
        <v>71</v>
      </c>
      <c r="I1485">
        <v>1</v>
      </c>
      <c r="J1485" t="s">
        <v>228</v>
      </c>
      <c r="K1485" s="1" t="s">
        <v>165</v>
      </c>
      <c r="L1485" s="1" t="s">
        <v>162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ユニフォーム山形隼人ICONIC</v>
      </c>
    </row>
    <row r="1486" spans="1:21" x14ac:dyDescent="0.35">
      <c r="A1486">
        <f>VLOOKUP(Receive[[#This Row],[No用]],SetNo[[No.用]:[vlookup 用]],2,FALSE)</f>
        <v>253</v>
      </c>
      <c r="B1486">
        <f>IF(ROW()=2,1,IF(A1485&lt;&gt;Receive[[#This Row],[No]],1,B1485+1))</f>
        <v>8</v>
      </c>
      <c r="C1486" t="s">
        <v>108</v>
      </c>
      <c r="D1486" t="s">
        <v>115</v>
      </c>
      <c r="E1486" t="s">
        <v>73</v>
      </c>
      <c r="F1486" t="s">
        <v>80</v>
      </c>
      <c r="G1486" t="s">
        <v>118</v>
      </c>
      <c r="H1486" t="s">
        <v>71</v>
      </c>
      <c r="I1486">
        <v>1</v>
      </c>
      <c r="J1486" t="s">
        <v>228</v>
      </c>
      <c r="K1486" s="1" t="s">
        <v>183</v>
      </c>
      <c r="L1486" s="1" t="s">
        <v>224</v>
      </c>
      <c r="M1486">
        <v>51</v>
      </c>
      <c r="N1486">
        <v>0</v>
      </c>
      <c r="O1486">
        <v>62</v>
      </c>
      <c r="P1486">
        <v>0</v>
      </c>
      <c r="U1486" t="str">
        <f>Receive[[#This Row],[服装]]&amp;Receive[[#This Row],[名前]]&amp;Receive[[#This Row],[レアリティ]]</f>
        <v>ユニフォーム山形隼人ICONIC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1</v>
      </c>
      <c r="C1487" s="1" t="s">
        <v>108</v>
      </c>
      <c r="D1487" s="1" t="s">
        <v>715</v>
      </c>
      <c r="E1487" s="1" t="s">
        <v>73</v>
      </c>
      <c r="F1487" s="1" t="s">
        <v>78</v>
      </c>
      <c r="G1487" s="1" t="s">
        <v>716</v>
      </c>
      <c r="H1487" s="1" t="s">
        <v>71</v>
      </c>
      <c r="I1487">
        <v>1</v>
      </c>
      <c r="J1487" t="s">
        <v>228</v>
      </c>
      <c r="K1487" s="1" t="s">
        <v>718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ユニフォーム強羅昌己ICONIC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2</v>
      </c>
      <c r="C1488" s="1" t="s">
        <v>108</v>
      </c>
      <c r="D1488" s="1" t="s">
        <v>715</v>
      </c>
      <c r="E1488" s="1" t="s">
        <v>73</v>
      </c>
      <c r="F1488" s="1" t="s">
        <v>78</v>
      </c>
      <c r="G1488" s="1" t="s">
        <v>716</v>
      </c>
      <c r="H1488" s="1" t="s">
        <v>71</v>
      </c>
      <c r="I1488">
        <v>1</v>
      </c>
      <c r="J1488" t="s">
        <v>228</v>
      </c>
      <c r="K1488" s="1" t="s">
        <v>719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ユニフォーム強羅昌己ICONIC</v>
      </c>
    </row>
    <row r="1489" spans="1:21" x14ac:dyDescent="0.35">
      <c r="A1489">
        <f>VLOOKUP(Receive[[#This Row],[No用]],SetNo[[No.用]:[vlookup 用]],2,FALSE)</f>
        <v>254</v>
      </c>
      <c r="B1489">
        <f>IF(ROW()=2,1,IF(A1488&lt;&gt;Receive[[#This Row],[No]],1,B1488+1))</f>
        <v>3</v>
      </c>
      <c r="C1489" s="1" t="s">
        <v>108</v>
      </c>
      <c r="D1489" s="1" t="s">
        <v>715</v>
      </c>
      <c r="E1489" s="1" t="s">
        <v>73</v>
      </c>
      <c r="F1489" s="1" t="s">
        <v>78</v>
      </c>
      <c r="G1489" s="1" t="s">
        <v>716</v>
      </c>
      <c r="H1489" s="1" t="s">
        <v>71</v>
      </c>
      <c r="I1489">
        <v>1</v>
      </c>
      <c r="J1489" t="s">
        <v>228</v>
      </c>
      <c r="K1489" s="1" t="s">
        <v>720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ユニフォーム強羅昌己ICONIC</v>
      </c>
    </row>
    <row r="1490" spans="1:21" x14ac:dyDescent="0.35">
      <c r="A1490">
        <f>VLOOKUP(Receive[[#This Row],[No用]],SetNo[[No.用]:[vlookup 用]],2,FALSE)</f>
        <v>254</v>
      </c>
      <c r="B1490">
        <f>IF(ROW()=2,1,IF(A1489&lt;&gt;Receive[[#This Row],[No]],1,B1489+1))</f>
        <v>4</v>
      </c>
      <c r="C1490" s="1" t="s">
        <v>108</v>
      </c>
      <c r="D1490" s="1" t="s">
        <v>715</v>
      </c>
      <c r="E1490" s="1" t="s">
        <v>73</v>
      </c>
      <c r="F1490" s="1" t="s">
        <v>78</v>
      </c>
      <c r="G1490" s="1" t="s">
        <v>716</v>
      </c>
      <c r="H1490" s="1" t="s">
        <v>71</v>
      </c>
      <c r="I1490">
        <v>1</v>
      </c>
      <c r="J1490" t="s">
        <v>228</v>
      </c>
      <c r="K1490" s="1" t="s">
        <v>721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ユニフォーム強羅昌己ICONIC</v>
      </c>
    </row>
    <row r="1491" spans="1:21" x14ac:dyDescent="0.35">
      <c r="A1491">
        <f>VLOOKUP(Receive[[#This Row],[No用]],SetNo[[No.用]:[vlookup 用]],2,FALSE)</f>
        <v>254</v>
      </c>
      <c r="B1491">
        <f>IF(ROW()=2,1,IF(A1490&lt;&gt;Receive[[#This Row],[No]],1,B1490+1))</f>
        <v>5</v>
      </c>
      <c r="C1491" s="1" t="s">
        <v>108</v>
      </c>
      <c r="D1491" s="1" t="s">
        <v>715</v>
      </c>
      <c r="E1491" s="1" t="s">
        <v>73</v>
      </c>
      <c r="F1491" s="1" t="s">
        <v>78</v>
      </c>
      <c r="G1491" s="1" t="s">
        <v>716</v>
      </c>
      <c r="H1491" s="1" t="s">
        <v>71</v>
      </c>
      <c r="I1491">
        <v>1</v>
      </c>
      <c r="J1491" t="s">
        <v>228</v>
      </c>
      <c r="K1491" s="1" t="s">
        <v>722</v>
      </c>
      <c r="L1491" s="1" t="s">
        <v>162</v>
      </c>
      <c r="M1491">
        <v>13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ユニフォーム強羅昌己ICONIC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1</v>
      </c>
      <c r="C1492" s="1" t="s">
        <v>108</v>
      </c>
      <c r="D1492" s="1" t="s">
        <v>727</v>
      </c>
      <c r="E1492" s="1" t="s">
        <v>77</v>
      </c>
      <c r="F1492" s="1" t="s">
        <v>78</v>
      </c>
      <c r="G1492" s="1" t="s">
        <v>716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ユニフォーム芦谷洋平ICONIC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2</v>
      </c>
      <c r="C1493" s="1" t="s">
        <v>108</v>
      </c>
      <c r="D1493" s="1" t="s">
        <v>727</v>
      </c>
      <c r="E1493" s="1" t="s">
        <v>77</v>
      </c>
      <c r="F1493" s="1" t="s">
        <v>78</v>
      </c>
      <c r="G1493" s="1" t="s">
        <v>716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ユニフォーム芦谷洋平ICONIC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3</v>
      </c>
      <c r="C1494" s="1" t="s">
        <v>108</v>
      </c>
      <c r="D1494" s="1" t="s">
        <v>727</v>
      </c>
      <c r="E1494" s="1" t="s">
        <v>77</v>
      </c>
      <c r="F1494" s="1" t="s">
        <v>78</v>
      </c>
      <c r="G1494" s="1" t="s">
        <v>716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ユニフォーム芦谷洋平ICONIC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4</v>
      </c>
      <c r="C1495" s="1" t="s">
        <v>108</v>
      </c>
      <c r="D1495" s="1" t="s">
        <v>727</v>
      </c>
      <c r="E1495" s="1" t="s">
        <v>77</v>
      </c>
      <c r="F1495" s="1" t="s">
        <v>78</v>
      </c>
      <c r="G1495" s="1" t="s">
        <v>716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ユニフォーム芦谷洋平ICONIC</v>
      </c>
    </row>
    <row r="1496" spans="1:21" x14ac:dyDescent="0.35">
      <c r="A1496">
        <f>VLOOKUP(Receive[[#This Row],[No用]],SetNo[[No.用]:[vlookup 用]],2,FALSE)</f>
        <v>255</v>
      </c>
      <c r="B1496">
        <f>IF(ROW()=2,1,IF(A1495&lt;&gt;Receive[[#This Row],[No]],1,B1495+1))</f>
        <v>5</v>
      </c>
      <c r="C1496" s="1" t="s">
        <v>108</v>
      </c>
      <c r="D1496" s="1" t="s">
        <v>727</v>
      </c>
      <c r="E1496" s="1" t="s">
        <v>77</v>
      </c>
      <c r="F1496" s="1" t="s">
        <v>78</v>
      </c>
      <c r="G1496" s="1" t="s">
        <v>716</v>
      </c>
      <c r="H1496" s="1" t="s">
        <v>71</v>
      </c>
      <c r="I1496">
        <v>1</v>
      </c>
      <c r="J1496" t="s">
        <v>228</v>
      </c>
      <c r="K1496" s="1" t="s">
        <v>165</v>
      </c>
      <c r="L1496" s="1" t="s">
        <v>162</v>
      </c>
      <c r="M1496">
        <v>13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ユニフォーム芦谷洋平ICONIC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1</v>
      </c>
      <c r="C1497" s="1" t="s">
        <v>108</v>
      </c>
      <c r="D1497" s="1" t="s">
        <v>731</v>
      </c>
      <c r="E1497" s="1" t="s">
        <v>73</v>
      </c>
      <c r="F1497" s="1" t="s">
        <v>82</v>
      </c>
      <c r="G1497" s="1" t="s">
        <v>716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ユニフォーム仙石伸吾ICONIC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2</v>
      </c>
      <c r="C1498" s="1" t="s">
        <v>108</v>
      </c>
      <c r="D1498" s="1" t="s">
        <v>731</v>
      </c>
      <c r="E1498" s="1" t="s">
        <v>73</v>
      </c>
      <c r="F1498" s="1" t="s">
        <v>82</v>
      </c>
      <c r="G1498" s="1" t="s">
        <v>716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ユニフォーム仙石伸吾ICONIC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3</v>
      </c>
      <c r="C1499" s="1" t="s">
        <v>108</v>
      </c>
      <c r="D1499" s="1" t="s">
        <v>731</v>
      </c>
      <c r="E1499" s="1" t="s">
        <v>73</v>
      </c>
      <c r="F1499" s="1" t="s">
        <v>82</v>
      </c>
      <c r="G1499" s="1" t="s">
        <v>716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ユニフォーム仙石伸吾ICONIC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4</v>
      </c>
      <c r="C1500" s="1" t="s">
        <v>108</v>
      </c>
      <c r="D1500" s="1" t="s">
        <v>731</v>
      </c>
      <c r="E1500" s="1" t="s">
        <v>73</v>
      </c>
      <c r="F1500" s="1" t="s">
        <v>82</v>
      </c>
      <c r="G1500" s="1" t="s">
        <v>716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ユニフォーム仙石伸吾ICONIC</v>
      </c>
    </row>
    <row r="1501" spans="1:21" x14ac:dyDescent="0.35">
      <c r="A1501">
        <f>VLOOKUP(Receive[[#This Row],[No用]],SetNo[[No.用]:[vlookup 用]],2,FALSE)</f>
        <v>256</v>
      </c>
      <c r="B1501">
        <f>IF(ROW()=2,1,IF(A1500&lt;&gt;Receive[[#This Row],[No]],1,B1500+1))</f>
        <v>5</v>
      </c>
      <c r="C1501" s="1" t="s">
        <v>108</v>
      </c>
      <c r="D1501" s="1" t="s">
        <v>731</v>
      </c>
      <c r="E1501" s="1" t="s">
        <v>73</v>
      </c>
      <c r="F1501" s="1" t="s">
        <v>82</v>
      </c>
      <c r="G1501" s="1" t="s">
        <v>716</v>
      </c>
      <c r="H1501" s="1" t="s">
        <v>71</v>
      </c>
      <c r="I1501">
        <v>1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ユニフォーム仙石伸吾ICONIC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108</v>
      </c>
      <c r="D1502" s="1" t="s">
        <v>745</v>
      </c>
      <c r="E1502" s="1" t="s">
        <v>73</v>
      </c>
      <c r="F1502" s="1" t="s">
        <v>80</v>
      </c>
      <c r="G1502" s="1" t="s">
        <v>716</v>
      </c>
      <c r="H1502" s="1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42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ユニフォーム中川俊美ICONIC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108</v>
      </c>
      <c r="D1503" s="1" t="s">
        <v>745</v>
      </c>
      <c r="E1503" s="1" t="s">
        <v>73</v>
      </c>
      <c r="F1503" s="1" t="s">
        <v>80</v>
      </c>
      <c r="G1503" s="1" t="s">
        <v>716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ユニフォーム中川俊美ICONIC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108</v>
      </c>
      <c r="D1504" s="1" t="s">
        <v>745</v>
      </c>
      <c r="E1504" s="1" t="s">
        <v>73</v>
      </c>
      <c r="F1504" s="1" t="s">
        <v>80</v>
      </c>
      <c r="G1504" s="1" t="s">
        <v>716</v>
      </c>
      <c r="H1504" s="1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ユニフォーム中川俊美ICONIC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108</v>
      </c>
      <c r="D1505" s="1" t="s">
        <v>745</v>
      </c>
      <c r="E1505" s="1" t="s">
        <v>73</v>
      </c>
      <c r="F1505" s="1" t="s">
        <v>80</v>
      </c>
      <c r="G1505" s="1" t="s">
        <v>716</v>
      </c>
      <c r="H1505" s="1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37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ユニフォーム中川俊美ICONIC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108</v>
      </c>
      <c r="D1506" s="1" t="s">
        <v>745</v>
      </c>
      <c r="E1506" s="1" t="s">
        <v>73</v>
      </c>
      <c r="F1506" s="1" t="s">
        <v>80</v>
      </c>
      <c r="G1506" s="1" t="s">
        <v>716</v>
      </c>
      <c r="H1506" s="1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ユニフォーム中川俊美ICONIC</v>
      </c>
    </row>
    <row r="1507" spans="1:21" x14ac:dyDescent="0.35">
      <c r="A1507">
        <f>VLOOKUP(Receive[[#This Row],[No用]],SetNo[[No.用]:[vlookup 用]],2,FALSE)</f>
        <v>257</v>
      </c>
      <c r="B1507">
        <f>IF(ROW()=2,1,IF(A1506&lt;&gt;Receive[[#This Row],[No]],1,B1506+1))</f>
        <v>6</v>
      </c>
      <c r="C1507" s="1" t="s">
        <v>108</v>
      </c>
      <c r="D1507" s="1" t="s">
        <v>745</v>
      </c>
      <c r="E1507" s="1" t="s">
        <v>73</v>
      </c>
      <c r="F1507" s="1" t="s">
        <v>80</v>
      </c>
      <c r="G1507" s="1" t="s">
        <v>716</v>
      </c>
      <c r="H1507" s="1" t="s">
        <v>71</v>
      </c>
      <c r="I1507">
        <v>1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ユニフォーム中川俊美ICONIC</v>
      </c>
    </row>
    <row r="1508" spans="1:21" x14ac:dyDescent="0.35">
      <c r="A1508">
        <f>VLOOKUP(Receive[[#This Row],[No用]],SetNo[[No.用]:[vlookup 用]],2,FALSE)</f>
        <v>257</v>
      </c>
      <c r="B1508">
        <f>IF(ROW()=2,1,IF(A1507&lt;&gt;Receive[[#This Row],[No]],1,B1507+1))</f>
        <v>7</v>
      </c>
      <c r="C1508" s="1" t="s">
        <v>108</v>
      </c>
      <c r="D1508" s="1" t="s">
        <v>745</v>
      </c>
      <c r="E1508" s="1" t="s">
        <v>73</v>
      </c>
      <c r="F1508" s="1" t="s">
        <v>80</v>
      </c>
      <c r="G1508" s="1" t="s">
        <v>716</v>
      </c>
      <c r="H1508" s="1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46</v>
      </c>
      <c r="N1508">
        <v>0</v>
      </c>
      <c r="O1508">
        <v>56</v>
      </c>
      <c r="P1508">
        <v>0</v>
      </c>
      <c r="U1508" t="str">
        <f>Receive[[#This Row],[服装]]&amp;Receive[[#This Row],[名前]]&amp;Receive[[#This Row],[レアリティ]]</f>
        <v>ユニフォーム中川俊美ICONIC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749</v>
      </c>
      <c r="E1509" s="1" t="s">
        <v>73</v>
      </c>
      <c r="F1509" s="1" t="s">
        <v>74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ユニフォーム七沢健吾ICONIC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749</v>
      </c>
      <c r="E1510" s="1" t="s">
        <v>73</v>
      </c>
      <c r="F1510" s="1" t="s">
        <v>74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120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ユニフォーム七沢健吾ICONIC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749</v>
      </c>
      <c r="E1511" s="1" t="s">
        <v>73</v>
      </c>
      <c r="F1511" s="1" t="s">
        <v>74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ユニフォーム七沢健吾ICONIC</v>
      </c>
    </row>
    <row r="1512" spans="1:21" x14ac:dyDescent="0.3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749</v>
      </c>
      <c r="E1512" s="1" t="s">
        <v>73</v>
      </c>
      <c r="F1512" s="1" t="s">
        <v>74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165</v>
      </c>
      <c r="L1512" s="1" t="s">
        <v>162</v>
      </c>
      <c r="M1512">
        <v>13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ユニフォーム七沢健吾ICONIC</v>
      </c>
    </row>
    <row r="1513" spans="1:21" x14ac:dyDescent="0.35">
      <c r="A1513">
        <f>VLOOKUP(Receive[[#This Row],[No用]],SetNo[[No.用]:[vlookup 用]],2,FALSE)</f>
        <v>259</v>
      </c>
      <c r="B1513">
        <f>IF(ROW()=2,1,IF(A1512&lt;&gt;Receive[[#This Row],[No]],1,B1512+1))</f>
        <v>1</v>
      </c>
      <c r="C1513" s="1" t="s">
        <v>108</v>
      </c>
      <c r="D1513" s="1" t="s">
        <v>752</v>
      </c>
      <c r="E1513" s="1" t="s">
        <v>73</v>
      </c>
      <c r="F1513" s="1" t="s">
        <v>82</v>
      </c>
      <c r="G1513" s="1" t="s">
        <v>716</v>
      </c>
      <c r="H1513" s="1" t="s">
        <v>71</v>
      </c>
      <c r="I1513">
        <v>1</v>
      </c>
      <c r="J1513" t="s">
        <v>228</v>
      </c>
      <c r="K1513" s="1" t="s">
        <v>119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ユニフォーム伊勢原裕次ICONIC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2</v>
      </c>
      <c r="C1514" s="1" t="s">
        <v>108</v>
      </c>
      <c r="D1514" s="1" t="s">
        <v>752</v>
      </c>
      <c r="E1514" s="1" t="s">
        <v>73</v>
      </c>
      <c r="F1514" s="1" t="s">
        <v>82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ユニフォーム伊勢原裕次ICONIC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3</v>
      </c>
      <c r="C1515" s="1" t="s">
        <v>108</v>
      </c>
      <c r="D1515" s="1" t="s">
        <v>752</v>
      </c>
      <c r="E1515" s="1" t="s">
        <v>73</v>
      </c>
      <c r="F1515" s="1" t="s">
        <v>82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178</v>
      </c>
      <c r="M1515">
        <v>29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ユニフォーム伊勢原裕次ICONIC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4</v>
      </c>
      <c r="C1516" s="1" t="s">
        <v>108</v>
      </c>
      <c r="D1516" s="1" t="s">
        <v>752</v>
      </c>
      <c r="E1516" s="1" t="s">
        <v>73</v>
      </c>
      <c r="F1516" s="1" t="s">
        <v>82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ユニフォーム伊勢原裕次ICONIC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5</v>
      </c>
      <c r="C1517" s="1" t="s">
        <v>108</v>
      </c>
      <c r="D1517" s="1" t="s">
        <v>752</v>
      </c>
      <c r="E1517" s="1" t="s">
        <v>73</v>
      </c>
      <c r="F1517" s="1" t="s">
        <v>82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165</v>
      </c>
      <c r="L1517" s="1" t="s">
        <v>162</v>
      </c>
      <c r="M1517">
        <v>13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ユニフォーム伊勢原裕次ICONIC</v>
      </c>
    </row>
    <row r="1518" spans="1:21" x14ac:dyDescent="0.35">
      <c r="A1518">
        <f>VLOOKUP(Receive[[#This Row],[No用]],SetNo[[No.用]:[vlookup 用]],2,FALSE)</f>
        <v>260</v>
      </c>
      <c r="B1518">
        <f>IF(ROW()=2,1,IF(A1517&lt;&gt;Receive[[#This Row],[No]],1,B1517+1))</f>
        <v>1</v>
      </c>
      <c r="C1518" s="1" t="s">
        <v>108</v>
      </c>
      <c r="D1518" s="1" t="s">
        <v>759</v>
      </c>
      <c r="E1518" s="1" t="s">
        <v>73</v>
      </c>
      <c r="F1518" s="1" t="s">
        <v>78</v>
      </c>
      <c r="G1518" s="1" t="s">
        <v>716</v>
      </c>
      <c r="H1518" s="1" t="s">
        <v>71</v>
      </c>
      <c r="I1518">
        <v>1</v>
      </c>
      <c r="J1518" t="s">
        <v>228</v>
      </c>
      <c r="K1518" s="1" t="s">
        <v>119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ユニフォーム湯河浩二ICONIC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2</v>
      </c>
      <c r="C1519" s="1" t="s">
        <v>108</v>
      </c>
      <c r="D1519" s="1" t="s">
        <v>759</v>
      </c>
      <c r="E1519" s="1" t="s">
        <v>73</v>
      </c>
      <c r="F1519" s="1" t="s">
        <v>78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ユニフォーム湯河浩二ICONIC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3</v>
      </c>
      <c r="C1520" s="1" t="s">
        <v>108</v>
      </c>
      <c r="D1520" s="1" t="s">
        <v>759</v>
      </c>
      <c r="E1520" s="1" t="s">
        <v>73</v>
      </c>
      <c r="F1520" s="1" t="s">
        <v>78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ユニフォーム湯河浩二ICONIC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4</v>
      </c>
      <c r="C1521" s="1" t="s">
        <v>108</v>
      </c>
      <c r="D1521" s="1" t="s">
        <v>759</v>
      </c>
      <c r="E1521" s="1" t="s">
        <v>73</v>
      </c>
      <c r="F1521" s="1" t="s">
        <v>78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ユニフォーム湯河浩二ICONIC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5</v>
      </c>
      <c r="C1522" s="1" t="s">
        <v>108</v>
      </c>
      <c r="D1522" s="1" t="s">
        <v>759</v>
      </c>
      <c r="E1522" s="1" t="s">
        <v>73</v>
      </c>
      <c r="F1522" s="1" t="s">
        <v>78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ユニフォーム湯河浩二ICONIC</v>
      </c>
    </row>
    <row r="1523" spans="1:21" x14ac:dyDescent="0.35">
      <c r="A1523">
        <f>VLOOKUP(Receive[[#This Row],[No用]],SetNo[[No.用]:[vlookup 用]],2,FALSE)</f>
        <v>261</v>
      </c>
      <c r="B1523">
        <f>IF(ROW()=2,1,IF(A1522&lt;&gt;Receive[[#This Row],[No]],1,B1522+1))</f>
        <v>1</v>
      </c>
      <c r="C1523" s="1" t="s">
        <v>108</v>
      </c>
      <c r="D1523" s="1" t="s">
        <v>784</v>
      </c>
      <c r="E1523" s="1" t="s">
        <v>785</v>
      </c>
      <c r="F1523" s="1" t="s">
        <v>82</v>
      </c>
      <c r="G1523" s="1" t="s">
        <v>787</v>
      </c>
      <c r="H1523" s="1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ユニフォーム千鹿谷栄吉ICONIC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2</v>
      </c>
      <c r="C1524" s="1" t="s">
        <v>108</v>
      </c>
      <c r="D1524" s="1" t="s">
        <v>784</v>
      </c>
      <c r="E1524" s="1" t="s">
        <v>785</v>
      </c>
      <c r="F1524" s="1" t="s">
        <v>82</v>
      </c>
      <c r="G1524" s="1" t="s">
        <v>787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ユニフォーム千鹿谷栄吉ICONIC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3</v>
      </c>
      <c r="C1525" s="1" t="s">
        <v>108</v>
      </c>
      <c r="D1525" s="1" t="s">
        <v>784</v>
      </c>
      <c r="E1525" s="1" t="s">
        <v>785</v>
      </c>
      <c r="F1525" s="1" t="s">
        <v>82</v>
      </c>
      <c r="G1525" s="1" t="s">
        <v>787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ユニフォーム千鹿谷栄吉ICONIC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4</v>
      </c>
      <c r="C1526" s="1" t="s">
        <v>108</v>
      </c>
      <c r="D1526" s="1" t="s">
        <v>784</v>
      </c>
      <c r="E1526" s="1" t="s">
        <v>785</v>
      </c>
      <c r="F1526" s="1" t="s">
        <v>82</v>
      </c>
      <c r="G1526" s="1" t="s">
        <v>787</v>
      </c>
      <c r="H1526" s="1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ユニフォーム千鹿谷栄吉ICONIC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5</v>
      </c>
      <c r="C1527" s="1" t="s">
        <v>108</v>
      </c>
      <c r="D1527" s="1" t="s">
        <v>784</v>
      </c>
      <c r="E1527" s="1" t="s">
        <v>785</v>
      </c>
      <c r="F1527" s="1" t="s">
        <v>82</v>
      </c>
      <c r="G1527" s="1" t="s">
        <v>787</v>
      </c>
      <c r="H1527" s="1" t="s">
        <v>71</v>
      </c>
      <c r="I1527">
        <v>1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ユニフォーム千鹿谷栄吉ICONIC</v>
      </c>
    </row>
    <row r="1528" spans="1:21" x14ac:dyDescent="0.35">
      <c r="A1528">
        <f>VLOOKUP(Receive[[#This Row],[No用]],SetNo[[No.用]:[vlookup 用]],2,FALSE)</f>
        <v>262</v>
      </c>
      <c r="B1528">
        <f>IF(ROW()=2,1,IF(A1527&lt;&gt;Receive[[#This Row],[No]],1,B1527+1))</f>
        <v>1</v>
      </c>
      <c r="C1528" s="1" t="s">
        <v>108</v>
      </c>
      <c r="D1528" s="1" t="s">
        <v>793</v>
      </c>
      <c r="E1528" s="1" t="s">
        <v>90</v>
      </c>
      <c r="F1528" s="1" t="s">
        <v>794</v>
      </c>
      <c r="G1528" s="1" t="s">
        <v>787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ユニフォーム小鹿野大樹ICONIC</v>
      </c>
    </row>
    <row r="1529" spans="1:21" x14ac:dyDescent="0.35">
      <c r="A1529">
        <f>VLOOKUP(Receive[[#This Row],[No用]],SetNo[[No.用]:[vlookup 用]],2,FALSE)</f>
        <v>262</v>
      </c>
      <c r="B1529">
        <f>IF(ROW()=2,1,IF(A1528&lt;&gt;Receive[[#This Row],[No]],1,B1528+1))</f>
        <v>2</v>
      </c>
      <c r="C1529" s="1" t="s">
        <v>108</v>
      </c>
      <c r="D1529" s="1" t="s">
        <v>793</v>
      </c>
      <c r="E1529" s="1" t="s">
        <v>90</v>
      </c>
      <c r="F1529" s="1" t="s">
        <v>794</v>
      </c>
      <c r="G1529" s="1" t="s">
        <v>787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ユニフォーム小鹿野大樹ICONIC</v>
      </c>
    </row>
    <row r="1530" spans="1:21" x14ac:dyDescent="0.35">
      <c r="A1530">
        <f>VLOOKUP(Receive[[#This Row],[No用]],SetNo[[No.用]:[vlookup 用]],2,FALSE)</f>
        <v>262</v>
      </c>
      <c r="B1530">
        <f>IF(ROW()=2,1,IF(A1529&lt;&gt;Receive[[#This Row],[No]],1,B1529+1))</f>
        <v>3</v>
      </c>
      <c r="C1530" s="1" t="s">
        <v>108</v>
      </c>
      <c r="D1530" s="1" t="s">
        <v>793</v>
      </c>
      <c r="E1530" s="1" t="s">
        <v>90</v>
      </c>
      <c r="F1530" s="1" t="s">
        <v>794</v>
      </c>
      <c r="G1530" s="1" t="s">
        <v>787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ユニフォーム小鹿野大樹ICONIC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4</v>
      </c>
      <c r="C1531" s="1" t="s">
        <v>108</v>
      </c>
      <c r="D1531" s="1" t="s">
        <v>793</v>
      </c>
      <c r="E1531" s="1" t="s">
        <v>90</v>
      </c>
      <c r="F1531" s="1" t="s">
        <v>794</v>
      </c>
      <c r="G1531" s="1" t="s">
        <v>787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ユニフォーム小鹿野大樹ICONIC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5</v>
      </c>
      <c r="C1532" s="1" t="s">
        <v>108</v>
      </c>
      <c r="D1532" s="1" t="s">
        <v>793</v>
      </c>
      <c r="E1532" s="1" t="s">
        <v>90</v>
      </c>
      <c r="F1532" s="1" t="s">
        <v>794</v>
      </c>
      <c r="G1532" s="1" t="s">
        <v>787</v>
      </c>
      <c r="H1532" s="1" t="s">
        <v>71</v>
      </c>
      <c r="I1532">
        <v>1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ユニフォーム小鹿野大樹ICONIC</v>
      </c>
    </row>
    <row r="1533" spans="1:21" x14ac:dyDescent="0.35">
      <c r="A1533">
        <f>VLOOKUP(Receive[[#This Row],[No用]],SetNo[[No.用]:[vlookup 用]],2,FALSE)</f>
        <v>263</v>
      </c>
      <c r="B1533">
        <f>IF(ROW()=2,1,IF(A1532&lt;&gt;Receive[[#This Row],[No]],1,B1532+1))</f>
        <v>1</v>
      </c>
      <c r="C1533" s="1" t="s">
        <v>108</v>
      </c>
      <c r="D1533" s="1" t="s">
        <v>806</v>
      </c>
      <c r="E1533" s="1" t="s">
        <v>77</v>
      </c>
      <c r="F1533" s="1" t="s">
        <v>80</v>
      </c>
      <c r="G1533" s="1" t="s">
        <v>787</v>
      </c>
      <c r="H1533" s="1" t="s">
        <v>71</v>
      </c>
      <c r="I1533">
        <v>1</v>
      </c>
      <c r="J1533" t="s">
        <v>228</v>
      </c>
      <c r="K1533" s="1" t="s">
        <v>194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ユニフォーム赤谷勇ICONIC</v>
      </c>
    </row>
    <row r="1534" spans="1:21" x14ac:dyDescent="0.35">
      <c r="A1534">
        <f>VLOOKUP(Receive[[#This Row],[No用]],SetNo[[No.用]:[vlookup 用]],2,FALSE)</f>
        <v>263</v>
      </c>
      <c r="B1534">
        <f>IF(ROW()=2,1,IF(A1533&lt;&gt;Receive[[#This Row],[No]],1,B1533+1))</f>
        <v>2</v>
      </c>
      <c r="C1534" s="1" t="s">
        <v>108</v>
      </c>
      <c r="D1534" s="1" t="s">
        <v>806</v>
      </c>
      <c r="E1534" s="1" t="s">
        <v>77</v>
      </c>
      <c r="F1534" s="1" t="s">
        <v>80</v>
      </c>
      <c r="G1534" s="1" t="s">
        <v>787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ユニフォーム赤谷勇ICONIC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3</v>
      </c>
      <c r="C1535" s="1" t="s">
        <v>108</v>
      </c>
      <c r="D1535" s="1" t="s">
        <v>806</v>
      </c>
      <c r="E1535" s="1" t="s">
        <v>77</v>
      </c>
      <c r="F1535" s="1" t="s">
        <v>80</v>
      </c>
      <c r="G1535" s="1" t="s">
        <v>787</v>
      </c>
      <c r="H1535" s="1" t="s">
        <v>71</v>
      </c>
      <c r="I1535">
        <v>1</v>
      </c>
      <c r="J1535" t="s">
        <v>228</v>
      </c>
      <c r="K1535" s="1" t="s">
        <v>230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ユニフォーム赤谷勇ICONIC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4</v>
      </c>
      <c r="C1536" s="1" t="s">
        <v>108</v>
      </c>
      <c r="D1536" s="1" t="s">
        <v>806</v>
      </c>
      <c r="E1536" s="1" t="s">
        <v>77</v>
      </c>
      <c r="F1536" s="1" t="s">
        <v>80</v>
      </c>
      <c r="G1536" s="1" t="s">
        <v>787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178</v>
      </c>
      <c r="M1536">
        <v>31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ユニフォーム赤谷勇ICONIC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5</v>
      </c>
      <c r="C1537" s="1" t="s">
        <v>108</v>
      </c>
      <c r="D1537" s="1" t="s">
        <v>806</v>
      </c>
      <c r="E1537" s="1" t="s">
        <v>77</v>
      </c>
      <c r="F1537" s="1" t="s">
        <v>80</v>
      </c>
      <c r="G1537" s="1" t="s">
        <v>787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ユニフォーム赤谷勇ICONIC</v>
      </c>
    </row>
    <row r="1538" spans="1:21" x14ac:dyDescent="0.35">
      <c r="A1538">
        <f>VLOOKUP(Receive[[#This Row],[No用]],SetNo[[No.用]:[vlookup 用]],2,FALSE)</f>
        <v>263</v>
      </c>
      <c r="B1538">
        <f>IF(ROW()=2,1,IF(A1537&lt;&gt;Receive[[#This Row],[No]],1,B1537+1))</f>
        <v>6</v>
      </c>
      <c r="C1538" s="1" t="s">
        <v>108</v>
      </c>
      <c r="D1538" s="1" t="s">
        <v>806</v>
      </c>
      <c r="E1538" s="1" t="s">
        <v>77</v>
      </c>
      <c r="F1538" s="1" t="s">
        <v>80</v>
      </c>
      <c r="G1538" s="1" t="s">
        <v>787</v>
      </c>
      <c r="H1538" s="1" t="s">
        <v>71</v>
      </c>
      <c r="I1538">
        <v>1</v>
      </c>
      <c r="J1538" t="s">
        <v>228</v>
      </c>
      <c r="K1538" s="1" t="s">
        <v>165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ユニフォーム赤谷勇ICONIC</v>
      </c>
    </row>
    <row r="1539" spans="1:21" x14ac:dyDescent="0.35">
      <c r="A1539">
        <f>VLOOKUP(Receive[[#This Row],[No用]],SetNo[[No.用]:[vlookup 用]],2,FALSE)</f>
        <v>263</v>
      </c>
      <c r="B1539">
        <f>IF(ROW()=2,1,IF(A1538&lt;&gt;Receive[[#This Row],[No]],1,B1538+1))</f>
        <v>7</v>
      </c>
      <c r="C1539" s="1" t="s">
        <v>108</v>
      </c>
      <c r="D1539" s="1" t="s">
        <v>806</v>
      </c>
      <c r="E1539" s="1" t="s">
        <v>77</v>
      </c>
      <c r="F1539" s="1" t="s">
        <v>80</v>
      </c>
      <c r="G1539" s="1" t="s">
        <v>787</v>
      </c>
      <c r="H1539" s="1" t="s">
        <v>71</v>
      </c>
      <c r="I1539">
        <v>1</v>
      </c>
      <c r="J1539" t="s">
        <v>228</v>
      </c>
      <c r="K1539" s="1" t="s">
        <v>183</v>
      </c>
      <c r="L1539" s="1" t="s">
        <v>224</v>
      </c>
      <c r="M1539">
        <v>42</v>
      </c>
      <c r="N1539">
        <v>0</v>
      </c>
      <c r="O1539">
        <v>52</v>
      </c>
      <c r="P1539">
        <v>0</v>
      </c>
      <c r="U1539" t="str">
        <f>Receive[[#This Row],[服装]]&amp;Receive[[#This Row],[名前]]&amp;Receive[[#This Row],[レアリティ]]</f>
        <v>ユニフォーム赤谷勇ICONIC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810</v>
      </c>
      <c r="E1540" s="1" t="s">
        <v>77</v>
      </c>
      <c r="F1540" s="1" t="s">
        <v>78</v>
      </c>
      <c r="G1540" s="1" t="s">
        <v>787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173</v>
      </c>
      <c r="M1540">
        <v>32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ユニフォーム児玉勝ICONIC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810</v>
      </c>
      <c r="E1541" s="1" t="s">
        <v>77</v>
      </c>
      <c r="F1541" s="1" t="s">
        <v>78</v>
      </c>
      <c r="G1541" s="1" t="s">
        <v>787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ユニフォーム児玉勝ICONIC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810</v>
      </c>
      <c r="E1542" s="1" t="s">
        <v>77</v>
      </c>
      <c r="F1542" s="1" t="s">
        <v>78</v>
      </c>
      <c r="G1542" s="1" t="s">
        <v>787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173</v>
      </c>
      <c r="M1542">
        <v>32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ユニフォーム児玉勝ICONIC</v>
      </c>
    </row>
    <row r="1543" spans="1:21" x14ac:dyDescent="0.3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810</v>
      </c>
      <c r="E1543" s="1" t="s">
        <v>77</v>
      </c>
      <c r="F1543" s="1" t="s">
        <v>78</v>
      </c>
      <c r="G1543" s="1" t="s">
        <v>787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ユニフォーム児玉勝ICONIC</v>
      </c>
    </row>
    <row r="1544" spans="1:21" x14ac:dyDescent="0.3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810</v>
      </c>
      <c r="E1544" s="1" t="s">
        <v>77</v>
      </c>
      <c r="F1544" s="1" t="s">
        <v>78</v>
      </c>
      <c r="G1544" s="1" t="s">
        <v>787</v>
      </c>
      <c r="H1544" s="1" t="s">
        <v>71</v>
      </c>
      <c r="I1544">
        <v>1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ユニフォーム児玉勝ICONIC</v>
      </c>
    </row>
    <row r="1545" spans="1:21" x14ac:dyDescent="0.35">
      <c r="A1545">
        <f>VLOOKUP(Receive[[#This Row],[No用]],SetNo[[No.用]:[vlookup 用]],2,FALSE)</f>
        <v>264</v>
      </c>
      <c r="B1545">
        <f>IF(ROW()=2,1,IF(A1544&lt;&gt;Receive[[#This Row],[No]],1,B1544+1))</f>
        <v>6</v>
      </c>
      <c r="C1545" s="1" t="s">
        <v>108</v>
      </c>
      <c r="D1545" s="1" t="s">
        <v>810</v>
      </c>
      <c r="E1545" s="1" t="s">
        <v>77</v>
      </c>
      <c r="F1545" s="1" t="s">
        <v>78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183</v>
      </c>
      <c r="L1545" s="1" t="s">
        <v>224</v>
      </c>
      <c r="M1545">
        <v>43</v>
      </c>
      <c r="N1545">
        <v>0</v>
      </c>
      <c r="O1545">
        <v>53</v>
      </c>
      <c r="P1545">
        <v>0</v>
      </c>
      <c r="U1545" t="str">
        <f>Receive[[#This Row],[服装]]&amp;Receive[[#This Row],[名前]]&amp;Receive[[#This Row],[レアリティ]]</f>
        <v>ユニフォーム児玉勝ICONIC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1</v>
      </c>
      <c r="C1546" s="1" t="s">
        <v>108</v>
      </c>
      <c r="D1546" s="1" t="s">
        <v>814</v>
      </c>
      <c r="E1546" s="1" t="s">
        <v>77</v>
      </c>
      <c r="F1546" s="1" t="s">
        <v>74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ユニフォーム名栗翔太ICONIC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2</v>
      </c>
      <c r="C1547" s="1" t="s">
        <v>108</v>
      </c>
      <c r="D1547" s="1" t="s">
        <v>814</v>
      </c>
      <c r="E1547" s="1" t="s">
        <v>77</v>
      </c>
      <c r="F1547" s="1" t="s">
        <v>74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ユニフォーム名栗翔太ICONIC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3</v>
      </c>
      <c r="C1548" s="1" t="s">
        <v>108</v>
      </c>
      <c r="D1548" s="1" t="s">
        <v>814</v>
      </c>
      <c r="E1548" s="1" t="s">
        <v>77</v>
      </c>
      <c r="F1548" s="1" t="s">
        <v>74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ユニフォーム名栗翔太ICONIC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4</v>
      </c>
      <c r="C1549" s="1" t="s">
        <v>108</v>
      </c>
      <c r="D1549" s="1" t="s">
        <v>814</v>
      </c>
      <c r="E1549" s="1" t="s">
        <v>77</v>
      </c>
      <c r="F1549" s="1" t="s">
        <v>74</v>
      </c>
      <c r="G1549" s="1" t="s">
        <v>787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ユニフォーム名栗翔太ICONIC</v>
      </c>
    </row>
    <row r="1550" spans="1:21" x14ac:dyDescent="0.35">
      <c r="A1550">
        <f>VLOOKUP(Receive[[#This Row],[No用]],SetNo[[No.用]:[vlookup 用]],2,FALSE)</f>
        <v>265</v>
      </c>
      <c r="B1550">
        <f>IF(ROW()=2,1,IF(A1549&lt;&gt;Receive[[#This Row],[No]],1,B1549+1))</f>
        <v>5</v>
      </c>
      <c r="C1550" s="1" t="s">
        <v>108</v>
      </c>
      <c r="D1550" s="1" t="s">
        <v>814</v>
      </c>
      <c r="E1550" s="1" t="s">
        <v>77</v>
      </c>
      <c r="F1550" s="1" t="s">
        <v>74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165</v>
      </c>
      <c r="L1550" s="1" t="s">
        <v>162</v>
      </c>
      <c r="M1550">
        <v>13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ユニフォーム名栗翔太ICONIC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1</v>
      </c>
      <c r="C1551" s="1" t="s">
        <v>108</v>
      </c>
      <c r="D1551" s="1" t="s">
        <v>821</v>
      </c>
      <c r="E1551" s="1" t="s">
        <v>77</v>
      </c>
      <c r="F1551" s="1" t="s">
        <v>78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25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ユニフォーム島府典明ICONIC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2</v>
      </c>
      <c r="C1552" s="1" t="s">
        <v>108</v>
      </c>
      <c r="D1552" s="1" t="s">
        <v>821</v>
      </c>
      <c r="E1552" s="1" t="s">
        <v>77</v>
      </c>
      <c r="F1552" s="1" t="s">
        <v>78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25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ユニフォーム島府典明ICONIC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3</v>
      </c>
      <c r="C1553" s="1" t="s">
        <v>108</v>
      </c>
      <c r="D1553" s="1" t="s">
        <v>821</v>
      </c>
      <c r="E1553" s="1" t="s">
        <v>77</v>
      </c>
      <c r="F1553" s="1" t="s">
        <v>78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25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ユニフォーム島府典明ICONIC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4</v>
      </c>
      <c r="C1554" s="1" t="s">
        <v>108</v>
      </c>
      <c r="D1554" s="1" t="s">
        <v>821</v>
      </c>
      <c r="E1554" s="1" t="s">
        <v>77</v>
      </c>
      <c r="F1554" s="1" t="s">
        <v>78</v>
      </c>
      <c r="G1554" s="1" t="s">
        <v>787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25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ユニフォーム島府典明ICONIC</v>
      </c>
    </row>
    <row r="1555" spans="1:21" x14ac:dyDescent="0.35">
      <c r="A1555">
        <f>VLOOKUP(Receive[[#This Row],[No用]],SetNo[[No.用]:[vlookup 用]],2,FALSE)</f>
        <v>266</v>
      </c>
      <c r="B1555">
        <f>IF(ROW()=2,1,IF(A1554&lt;&gt;Receive[[#This Row],[No]],1,B1554+1))</f>
        <v>5</v>
      </c>
      <c r="C1555" s="1" t="s">
        <v>108</v>
      </c>
      <c r="D1555" s="1" t="s">
        <v>821</v>
      </c>
      <c r="E1555" s="1" t="s">
        <v>77</v>
      </c>
      <c r="F1555" s="1" t="s">
        <v>78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ユニフォーム島府典明ICONIC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1</v>
      </c>
      <c r="C1556" s="1" t="s">
        <v>108</v>
      </c>
      <c r="D1556" s="1" t="s">
        <v>829</v>
      </c>
      <c r="E1556" s="1" t="s">
        <v>77</v>
      </c>
      <c r="F1556" s="1" t="s">
        <v>82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178</v>
      </c>
      <c r="M1556">
        <v>29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ユニフォーム吉川和孝ICONIC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2</v>
      </c>
      <c r="C1557" s="1" t="s">
        <v>108</v>
      </c>
      <c r="D1557" s="1" t="s">
        <v>829</v>
      </c>
      <c r="E1557" s="1" t="s">
        <v>77</v>
      </c>
      <c r="F1557" s="1" t="s">
        <v>82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ユニフォーム吉川和孝ICONIC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3</v>
      </c>
      <c r="C1558" s="1" t="s">
        <v>108</v>
      </c>
      <c r="D1558" s="1" t="s">
        <v>829</v>
      </c>
      <c r="E1558" s="1" t="s">
        <v>77</v>
      </c>
      <c r="F1558" s="1" t="s">
        <v>82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ユニフォーム吉川和孝ICONIC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4</v>
      </c>
      <c r="C1559" s="1" t="s">
        <v>108</v>
      </c>
      <c r="D1559" s="1" t="s">
        <v>829</v>
      </c>
      <c r="E1559" s="1" t="s">
        <v>77</v>
      </c>
      <c r="F1559" s="1" t="s">
        <v>82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ユニフォーム吉川和孝ICONIC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5</v>
      </c>
      <c r="C1560" s="1" t="s">
        <v>108</v>
      </c>
      <c r="D1560" s="1" t="s">
        <v>829</v>
      </c>
      <c r="E1560" s="1" t="s">
        <v>77</v>
      </c>
      <c r="F1560" s="1" t="s">
        <v>82</v>
      </c>
      <c r="G1560" s="1" t="s">
        <v>787</v>
      </c>
      <c r="H1560" s="1" t="s">
        <v>71</v>
      </c>
      <c r="I1560">
        <v>1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ユニフォーム吉川和孝ICONIC</v>
      </c>
    </row>
    <row r="1561" spans="1:21" x14ac:dyDescent="0.3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t="s">
        <v>108</v>
      </c>
      <c r="D1561" t="s">
        <v>186</v>
      </c>
      <c r="E1561" t="s">
        <v>77</v>
      </c>
      <c r="F1561" t="s">
        <v>74</v>
      </c>
      <c r="G1561" t="s">
        <v>185</v>
      </c>
      <c r="H156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31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ユニフォーム宮侑ICONIC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t="s">
        <v>108</v>
      </c>
      <c r="D1562" t="s">
        <v>186</v>
      </c>
      <c r="E1562" t="s">
        <v>77</v>
      </c>
      <c r="F1562" t="s">
        <v>74</v>
      </c>
      <c r="G1562" t="s">
        <v>185</v>
      </c>
      <c r="H1562" t="s">
        <v>71</v>
      </c>
      <c r="I1562">
        <v>1</v>
      </c>
      <c r="J1562" t="s">
        <v>228</v>
      </c>
      <c r="K1562" s="1" t="s">
        <v>194</v>
      </c>
      <c r="L1562" s="1" t="s">
        <v>178</v>
      </c>
      <c r="M1562">
        <v>34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ユニフォーム宮侑ICONIC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t="s">
        <v>108</v>
      </c>
      <c r="D1563" t="s">
        <v>186</v>
      </c>
      <c r="E1563" t="s">
        <v>77</v>
      </c>
      <c r="F1563" t="s">
        <v>74</v>
      </c>
      <c r="G1563" t="s">
        <v>185</v>
      </c>
      <c r="H1563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31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ユニフォーム宮侑ICONIC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t="s">
        <v>108</v>
      </c>
      <c r="D1564" t="s">
        <v>186</v>
      </c>
      <c r="E1564" t="s">
        <v>77</v>
      </c>
      <c r="F1564" t="s">
        <v>74</v>
      </c>
      <c r="G1564" t="s">
        <v>185</v>
      </c>
      <c r="H1564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31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ユニフォーム宮侑ICONIC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t="s">
        <v>108</v>
      </c>
      <c r="D1565" t="s">
        <v>186</v>
      </c>
      <c r="E1565" t="s">
        <v>77</v>
      </c>
      <c r="F1565" t="s">
        <v>74</v>
      </c>
      <c r="G1565" t="s">
        <v>185</v>
      </c>
      <c r="H1565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31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ユニフォーム宮侑ICONIC</v>
      </c>
    </row>
    <row r="1566" spans="1:21" x14ac:dyDescent="0.35">
      <c r="A1566">
        <f>VLOOKUP(Receive[[#This Row],[No用]],SetNo[[No.用]:[vlookup 用]],2,FALSE)</f>
        <v>268</v>
      </c>
      <c r="B1566">
        <f>IF(ROW()=2,1,IF(A1565&lt;&gt;Receive[[#This Row],[No]],1,B1565+1))</f>
        <v>6</v>
      </c>
      <c r="C1566" t="s">
        <v>108</v>
      </c>
      <c r="D1566" t="s">
        <v>186</v>
      </c>
      <c r="E1566" t="s">
        <v>77</v>
      </c>
      <c r="F1566" t="s">
        <v>74</v>
      </c>
      <c r="G1566" t="s">
        <v>185</v>
      </c>
      <c r="H1566" t="s">
        <v>71</v>
      </c>
      <c r="I1566">
        <v>1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ユニフォーム宮侑ICONIC</v>
      </c>
    </row>
    <row r="1567" spans="1:21" x14ac:dyDescent="0.35">
      <c r="A1567">
        <f>VLOOKUP(Receive[[#This Row],[No用]],SetNo[[No.用]:[vlookup 用]],2,FALSE)</f>
        <v>269</v>
      </c>
      <c r="B1567">
        <f>IF(ROW()=2,1,IF(A1566&lt;&gt;Receive[[#This Row],[No]],1,B1566+1))</f>
        <v>1</v>
      </c>
      <c r="C1567" s="1" t="s">
        <v>581</v>
      </c>
      <c r="D1567" t="s">
        <v>186</v>
      </c>
      <c r="E1567" s="1" t="s">
        <v>73</v>
      </c>
      <c r="F1567" t="s">
        <v>74</v>
      </c>
      <c r="G1567" t="s">
        <v>185</v>
      </c>
      <c r="H1567" t="s">
        <v>71</v>
      </c>
      <c r="I1567">
        <v>1</v>
      </c>
      <c r="J1567" t="s">
        <v>228</v>
      </c>
      <c r="K1567" s="1" t="s">
        <v>119</v>
      </c>
      <c r="L1567" s="1" t="s">
        <v>178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文化祭宮侑ICONIC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2</v>
      </c>
      <c r="C1568" s="1" t="s">
        <v>581</v>
      </c>
      <c r="D1568" t="s">
        <v>186</v>
      </c>
      <c r="E1568" s="1" t="s">
        <v>73</v>
      </c>
      <c r="F1568" t="s">
        <v>74</v>
      </c>
      <c r="G1568" t="s">
        <v>185</v>
      </c>
      <c r="H1568" t="s">
        <v>71</v>
      </c>
      <c r="I1568">
        <v>1</v>
      </c>
      <c r="J1568" t="s">
        <v>228</v>
      </c>
      <c r="K1568" s="1" t="s">
        <v>194</v>
      </c>
      <c r="L1568" s="1" t="s">
        <v>178</v>
      </c>
      <c r="M1568">
        <v>34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文化祭宮侑ICONIC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3</v>
      </c>
      <c r="C1569" s="1" t="s">
        <v>581</v>
      </c>
      <c r="D1569" t="s">
        <v>186</v>
      </c>
      <c r="E1569" s="1" t="s">
        <v>73</v>
      </c>
      <c r="F1569" t="s">
        <v>74</v>
      </c>
      <c r="G1569" t="s">
        <v>185</v>
      </c>
      <c r="H1569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31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文化祭宮侑ICONIC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4</v>
      </c>
      <c r="C1570" s="1" t="s">
        <v>581</v>
      </c>
      <c r="D1570" t="s">
        <v>186</v>
      </c>
      <c r="E1570" s="1" t="s">
        <v>73</v>
      </c>
      <c r="F1570" t="s">
        <v>74</v>
      </c>
      <c r="G1570" t="s">
        <v>185</v>
      </c>
      <c r="H1570" t="s">
        <v>71</v>
      </c>
      <c r="I1570">
        <v>1</v>
      </c>
      <c r="J1570" t="s">
        <v>228</v>
      </c>
      <c r="K1570" s="1" t="s">
        <v>230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文化祭宮侑ICONIC</v>
      </c>
    </row>
    <row r="1571" spans="1:21" x14ac:dyDescent="0.35">
      <c r="A1571">
        <f>VLOOKUP(Receive[[#This Row],[No用]],SetNo[[No.用]:[vlookup 用]],2,FALSE)</f>
        <v>269</v>
      </c>
      <c r="B1571">
        <f>IF(ROW()=2,1,IF(A1570&lt;&gt;Receive[[#This Row],[No]],1,B1570+1))</f>
        <v>5</v>
      </c>
      <c r="C1571" s="1" t="s">
        <v>581</v>
      </c>
      <c r="D1571" t="s">
        <v>186</v>
      </c>
      <c r="E1571" s="1" t="s">
        <v>73</v>
      </c>
      <c r="F1571" t="s">
        <v>74</v>
      </c>
      <c r="G1571" t="s">
        <v>185</v>
      </c>
      <c r="H1571" t="s">
        <v>71</v>
      </c>
      <c r="I1571">
        <v>1</v>
      </c>
      <c r="J1571" t="s">
        <v>228</v>
      </c>
      <c r="K1571" s="1" t="s">
        <v>120</v>
      </c>
      <c r="L1571" s="1" t="s">
        <v>162</v>
      </c>
      <c r="M1571">
        <v>31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文化祭宮侑ICONIC</v>
      </c>
    </row>
    <row r="1572" spans="1:21" x14ac:dyDescent="0.35">
      <c r="A1572">
        <f>VLOOKUP(Receive[[#This Row],[No用]],SetNo[[No.用]:[vlookup 用]],2,FALSE)</f>
        <v>269</v>
      </c>
      <c r="B1572">
        <f>IF(ROW()=2,1,IF(A1571&lt;&gt;Receive[[#This Row],[No]],1,B1571+1))</f>
        <v>6</v>
      </c>
      <c r="C1572" s="1" t="s">
        <v>581</v>
      </c>
      <c r="D1572" t="s">
        <v>186</v>
      </c>
      <c r="E1572" s="1" t="s">
        <v>73</v>
      </c>
      <c r="F1572" t="s">
        <v>74</v>
      </c>
      <c r="G1572" t="s">
        <v>185</v>
      </c>
      <c r="H1572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文化祭宮侑ICONIC</v>
      </c>
    </row>
    <row r="1573" spans="1:21" x14ac:dyDescent="0.35">
      <c r="A1573">
        <f>VLOOKUP(Receive[[#This Row],[No用]],SetNo[[No.用]:[vlookup 用]],2,FALSE)</f>
        <v>269</v>
      </c>
      <c r="B1573">
        <f>IF(ROW()=2,1,IF(A1572&lt;&gt;Receive[[#This Row],[No]],1,B1572+1))</f>
        <v>7</v>
      </c>
      <c r="C1573" s="1" t="s">
        <v>581</v>
      </c>
      <c r="D1573" t="s">
        <v>186</v>
      </c>
      <c r="E1573" s="1" t="s">
        <v>73</v>
      </c>
      <c r="F1573" t="s">
        <v>74</v>
      </c>
      <c r="G1573" t="s">
        <v>185</v>
      </c>
      <c r="H1573" t="s">
        <v>71</v>
      </c>
      <c r="I1573">
        <v>1</v>
      </c>
      <c r="J1573" t="s">
        <v>228</v>
      </c>
      <c r="K1573" s="1" t="s">
        <v>165</v>
      </c>
      <c r="L1573" s="1" t="s">
        <v>162</v>
      </c>
      <c r="M1573">
        <v>13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文化祭宮侑ICONIC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1</v>
      </c>
      <c r="C1574" s="1" t="s">
        <v>632</v>
      </c>
      <c r="D1574" s="1" t="s">
        <v>186</v>
      </c>
      <c r="E1574" s="1" t="s">
        <v>90</v>
      </c>
      <c r="F1574" s="1" t="s">
        <v>74</v>
      </c>
      <c r="G1574" s="1" t="s">
        <v>185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178</v>
      </c>
      <c r="M1574">
        <v>34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RPG宮侑ICONIC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2</v>
      </c>
      <c r="C1575" s="1" t="s">
        <v>632</v>
      </c>
      <c r="D1575" s="1" t="s">
        <v>186</v>
      </c>
      <c r="E1575" s="1" t="s">
        <v>90</v>
      </c>
      <c r="F1575" s="1" t="s">
        <v>74</v>
      </c>
      <c r="G1575" s="1" t="s">
        <v>185</v>
      </c>
      <c r="H1575" s="1" t="s">
        <v>71</v>
      </c>
      <c r="I1575">
        <v>1</v>
      </c>
      <c r="J1575" t="s">
        <v>228</v>
      </c>
      <c r="K1575" s="1" t="s">
        <v>194</v>
      </c>
      <c r="L1575" s="1" t="s">
        <v>173</v>
      </c>
      <c r="M1575">
        <v>37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RPG宮侑ICONIC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3</v>
      </c>
      <c r="C1576" s="1" t="s">
        <v>632</v>
      </c>
      <c r="D1576" s="1" t="s">
        <v>186</v>
      </c>
      <c r="E1576" s="1" t="s">
        <v>90</v>
      </c>
      <c r="F1576" s="1" t="s">
        <v>74</v>
      </c>
      <c r="G1576" s="1" t="s">
        <v>185</v>
      </c>
      <c r="H1576" s="1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RPG宮侑ICONIC</v>
      </c>
    </row>
    <row r="1577" spans="1:21" x14ac:dyDescent="0.35">
      <c r="A1577">
        <f>VLOOKUP(Receive[[#This Row],[No用]],SetNo[[No.用]:[vlookup 用]],2,FALSE)</f>
        <v>270</v>
      </c>
      <c r="B1577">
        <f>IF(ROW()=2,1,IF(A1576&lt;&gt;Receive[[#This Row],[No]],1,B1576+1))</f>
        <v>4</v>
      </c>
      <c r="C1577" s="1" t="s">
        <v>632</v>
      </c>
      <c r="D1577" s="1" t="s">
        <v>186</v>
      </c>
      <c r="E1577" s="1" t="s">
        <v>90</v>
      </c>
      <c r="F1577" s="1" t="s">
        <v>74</v>
      </c>
      <c r="G1577" s="1" t="s">
        <v>185</v>
      </c>
      <c r="H1577" s="1" t="s">
        <v>71</v>
      </c>
      <c r="I1577">
        <v>1</v>
      </c>
      <c r="J1577" t="s">
        <v>228</v>
      </c>
      <c r="K1577" s="1" t="s">
        <v>230</v>
      </c>
      <c r="L1577" s="1" t="s">
        <v>162</v>
      </c>
      <c r="M1577">
        <v>31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RPG宮侑ICONIC</v>
      </c>
    </row>
    <row r="1578" spans="1:21" x14ac:dyDescent="0.35">
      <c r="A1578">
        <f>VLOOKUP(Receive[[#This Row],[No用]],SetNo[[No.用]:[vlookup 用]],2,FALSE)</f>
        <v>270</v>
      </c>
      <c r="B1578">
        <f>IF(ROW()=2,1,IF(A1577&lt;&gt;Receive[[#This Row],[No]],1,B1577+1))</f>
        <v>5</v>
      </c>
      <c r="C1578" s="1" t="s">
        <v>632</v>
      </c>
      <c r="D1578" s="1" t="s">
        <v>186</v>
      </c>
      <c r="E1578" s="1" t="s">
        <v>90</v>
      </c>
      <c r="F1578" s="1" t="s">
        <v>74</v>
      </c>
      <c r="G1578" s="1" t="s">
        <v>185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RPG宮侑ICONIC</v>
      </c>
    </row>
    <row r="1579" spans="1:21" x14ac:dyDescent="0.35">
      <c r="A1579">
        <f>VLOOKUP(Receive[[#This Row],[No用]],SetNo[[No.用]:[vlookup 用]],2,FALSE)</f>
        <v>270</v>
      </c>
      <c r="B1579">
        <f>IF(ROW()=2,1,IF(A1578&lt;&gt;Receive[[#This Row],[No]],1,B1578+1))</f>
        <v>6</v>
      </c>
      <c r="C1579" s="1" t="s">
        <v>632</v>
      </c>
      <c r="D1579" s="1" t="s">
        <v>186</v>
      </c>
      <c r="E1579" s="1" t="s">
        <v>90</v>
      </c>
      <c r="F1579" s="1" t="s">
        <v>74</v>
      </c>
      <c r="G1579" s="1" t="s">
        <v>185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RPG宮侑ICONIC</v>
      </c>
    </row>
    <row r="1580" spans="1:21" x14ac:dyDescent="0.35">
      <c r="A1580">
        <f>VLOOKUP(Receive[[#This Row],[No用]],SetNo[[No.用]:[vlookup 用]],2,FALSE)</f>
        <v>270</v>
      </c>
      <c r="B1580">
        <f>IF(ROW()=2,1,IF(A1579&lt;&gt;Receive[[#This Row],[No]],1,B1579+1))</f>
        <v>7</v>
      </c>
      <c r="C1580" s="1" t="s">
        <v>632</v>
      </c>
      <c r="D1580" s="1" t="s">
        <v>186</v>
      </c>
      <c r="E1580" s="1" t="s">
        <v>90</v>
      </c>
      <c r="F1580" s="1" t="s">
        <v>74</v>
      </c>
      <c r="G1580" s="1" t="s">
        <v>185</v>
      </c>
      <c r="H1580" s="1" t="s">
        <v>71</v>
      </c>
      <c r="I1580">
        <v>1</v>
      </c>
      <c r="J1580" t="s">
        <v>228</v>
      </c>
      <c r="K1580" s="1" t="s">
        <v>165</v>
      </c>
      <c r="L1580" s="1" t="s">
        <v>162</v>
      </c>
      <c r="M1580">
        <v>13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RPG宮侑ICONIC</v>
      </c>
    </row>
    <row r="1581" spans="1:21" x14ac:dyDescent="0.35">
      <c r="A1581">
        <f>VLOOKUP(Receive[[#This Row],[No用]],SetNo[[No.用]:[vlookup 用]],2,FALSE)</f>
        <v>270</v>
      </c>
      <c r="B1581">
        <f>IF(ROW()=2,1,IF(A1580&lt;&gt;Receive[[#This Row],[No]],1,B1580+1))</f>
        <v>8</v>
      </c>
      <c r="C1581" s="1" t="s">
        <v>632</v>
      </c>
      <c r="D1581" s="1" t="s">
        <v>186</v>
      </c>
      <c r="E1581" s="1" t="s">
        <v>90</v>
      </c>
      <c r="F1581" s="1" t="s">
        <v>74</v>
      </c>
      <c r="G1581" s="1" t="s">
        <v>185</v>
      </c>
      <c r="H1581" s="1" t="s">
        <v>71</v>
      </c>
      <c r="I1581">
        <v>1</v>
      </c>
      <c r="J1581" t="s">
        <v>228</v>
      </c>
      <c r="K1581" s="1" t="s">
        <v>183</v>
      </c>
      <c r="L1581" s="1" t="s">
        <v>224</v>
      </c>
      <c r="M1581">
        <v>57</v>
      </c>
      <c r="N1581">
        <v>0</v>
      </c>
      <c r="O1581">
        <v>64</v>
      </c>
      <c r="P1581">
        <v>0</v>
      </c>
      <c r="U1581" t="str">
        <f>Receive[[#This Row],[服装]]&amp;Receive[[#This Row],[名前]]&amp;Receive[[#This Row],[レアリティ]]</f>
        <v>RPG宮侑ICONIC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1</v>
      </c>
      <c r="C1582" s="1" t="s">
        <v>737</v>
      </c>
      <c r="D1582" s="1" t="s">
        <v>186</v>
      </c>
      <c r="E1582" s="1" t="s">
        <v>77</v>
      </c>
      <c r="F1582" s="1" t="s">
        <v>74</v>
      </c>
      <c r="G1582" s="1" t="s">
        <v>185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162</v>
      </c>
      <c r="M1582">
        <v>32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カンフー宮侑ICONIC</v>
      </c>
    </row>
    <row r="1583" spans="1:21" x14ac:dyDescent="0.35">
      <c r="A1583">
        <f>VLOOKUP(Receive[[#This Row],[No用]],SetNo[[No.用]:[vlookup 用]],2,FALSE)</f>
        <v>271</v>
      </c>
      <c r="B1583">
        <f>IF(ROW()=2,1,IF(A1582&lt;&gt;Receive[[#This Row],[No]],1,B1582+1))</f>
        <v>2</v>
      </c>
      <c r="C1583" s="1" t="s">
        <v>737</v>
      </c>
      <c r="D1583" s="1" t="s">
        <v>186</v>
      </c>
      <c r="E1583" s="1" t="s">
        <v>77</v>
      </c>
      <c r="F1583" s="1" t="s">
        <v>74</v>
      </c>
      <c r="G1583" s="1" t="s">
        <v>185</v>
      </c>
      <c r="H1583" s="1" t="s">
        <v>71</v>
      </c>
      <c r="I1583">
        <v>1</v>
      </c>
      <c r="J1583" t="s">
        <v>228</v>
      </c>
      <c r="K1583" s="1" t="s">
        <v>194</v>
      </c>
      <c r="L1583" s="1" t="s">
        <v>178</v>
      </c>
      <c r="M1583">
        <v>35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カンフー宮侑ICONIC</v>
      </c>
    </row>
    <row r="1584" spans="1:21" x14ac:dyDescent="0.35">
      <c r="A1584">
        <f>VLOOKUP(Receive[[#This Row],[No用]],SetNo[[No.用]:[vlookup 用]],2,FALSE)</f>
        <v>271</v>
      </c>
      <c r="B1584">
        <f>IF(ROW()=2,1,IF(A1583&lt;&gt;Receive[[#This Row],[No]],1,B1583+1))</f>
        <v>3</v>
      </c>
      <c r="C1584" s="1" t="s">
        <v>737</v>
      </c>
      <c r="D1584" s="1" t="s">
        <v>186</v>
      </c>
      <c r="E1584" s="1" t="s">
        <v>77</v>
      </c>
      <c r="F1584" s="1" t="s">
        <v>74</v>
      </c>
      <c r="G1584" s="1" t="s">
        <v>185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32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カンフー宮侑ICONIC</v>
      </c>
    </row>
    <row r="1585" spans="1:21" x14ac:dyDescent="0.35">
      <c r="A1585">
        <f>VLOOKUP(Receive[[#This Row],[No用]],SetNo[[No.用]:[vlookup 用]],2,FALSE)</f>
        <v>271</v>
      </c>
      <c r="B1585">
        <f>IF(ROW()=2,1,IF(A1584&lt;&gt;Receive[[#This Row],[No]],1,B1584+1))</f>
        <v>4</v>
      </c>
      <c r="C1585" s="1" t="s">
        <v>737</v>
      </c>
      <c r="D1585" s="1" t="s">
        <v>186</v>
      </c>
      <c r="E1585" s="1" t="s">
        <v>77</v>
      </c>
      <c r="F1585" s="1" t="s">
        <v>74</v>
      </c>
      <c r="G1585" s="1" t="s">
        <v>185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カンフー宮侑ICONIC</v>
      </c>
    </row>
    <row r="1586" spans="1:21" x14ac:dyDescent="0.35">
      <c r="A1586">
        <f>VLOOKUP(Receive[[#This Row],[No用]],SetNo[[No.用]:[vlookup 用]],2,FALSE)</f>
        <v>271</v>
      </c>
      <c r="B1586">
        <f>IF(ROW()=2,1,IF(A1585&lt;&gt;Receive[[#This Row],[No]],1,B1585+1))</f>
        <v>5</v>
      </c>
      <c r="C1586" s="1" t="s">
        <v>737</v>
      </c>
      <c r="D1586" s="1" t="s">
        <v>186</v>
      </c>
      <c r="E1586" s="1" t="s">
        <v>77</v>
      </c>
      <c r="F1586" s="1" t="s">
        <v>74</v>
      </c>
      <c r="G1586" s="1" t="s">
        <v>185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カンフー宮侑ICONIC</v>
      </c>
    </row>
    <row r="1587" spans="1:21" x14ac:dyDescent="0.35">
      <c r="A1587">
        <f>VLOOKUP(Receive[[#This Row],[No用]],SetNo[[No.用]:[vlookup 用]],2,FALSE)</f>
        <v>271</v>
      </c>
      <c r="B1587">
        <f>IF(ROW()=2,1,IF(A1586&lt;&gt;Receive[[#This Row],[No]],1,B1586+1))</f>
        <v>6</v>
      </c>
      <c r="C1587" s="1" t="s">
        <v>737</v>
      </c>
      <c r="D1587" s="1" t="s">
        <v>186</v>
      </c>
      <c r="E1587" s="1" t="s">
        <v>77</v>
      </c>
      <c r="F1587" s="1" t="s">
        <v>74</v>
      </c>
      <c r="G1587" s="1" t="s">
        <v>185</v>
      </c>
      <c r="H1587" s="1" t="s">
        <v>71</v>
      </c>
      <c r="I1587">
        <v>1</v>
      </c>
      <c r="J1587" t="s">
        <v>228</v>
      </c>
      <c r="K1587" s="1" t="s">
        <v>165</v>
      </c>
      <c r="L1587" s="1" t="s">
        <v>162</v>
      </c>
      <c r="M1587">
        <v>13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カンフー宮侑ICONIC</v>
      </c>
    </row>
    <row r="1588" spans="1:21" x14ac:dyDescent="0.35">
      <c r="A1588">
        <f>VLOOKUP(Receive[[#This Row],[No用]],SetNo[[No.用]:[vlookup 用]],2,FALSE)</f>
        <v>271</v>
      </c>
      <c r="B1588">
        <f>IF(ROW()=2,1,IF(A1587&lt;&gt;Receive[[#This Row],[No]],1,B1587+1))</f>
        <v>7</v>
      </c>
      <c r="C1588" s="1" t="s">
        <v>737</v>
      </c>
      <c r="D1588" s="1" t="s">
        <v>186</v>
      </c>
      <c r="E1588" s="1" t="s">
        <v>77</v>
      </c>
      <c r="F1588" s="1" t="s">
        <v>74</v>
      </c>
      <c r="G1588" s="1" t="s">
        <v>185</v>
      </c>
      <c r="H1588" s="1" t="s">
        <v>71</v>
      </c>
      <c r="I1588">
        <v>1</v>
      </c>
      <c r="J1588" t="s">
        <v>228</v>
      </c>
      <c r="K1588" s="1" t="s">
        <v>183</v>
      </c>
      <c r="L1588" s="1" t="s">
        <v>224</v>
      </c>
      <c r="M1588">
        <v>50</v>
      </c>
      <c r="N1588">
        <v>0</v>
      </c>
      <c r="O1588">
        <v>60</v>
      </c>
      <c r="P1588">
        <v>0</v>
      </c>
      <c r="U1588" t="str">
        <f>Receive[[#This Row],[服装]]&amp;Receive[[#This Row],[名前]]&amp;Receive[[#This Row],[レアリティ]]</f>
        <v>カンフー宮侑ICONIC</v>
      </c>
    </row>
    <row r="1589" spans="1:21" x14ac:dyDescent="0.35">
      <c r="A1589">
        <f>VLOOKUP(Receive[[#This Row],[No用]],SetNo[[No.用]:[vlookup 用]],2,FALSE)</f>
        <v>272</v>
      </c>
      <c r="B1589">
        <f>IF(ROW()=2,1,IF(A1588&lt;&gt;Receive[[#This Row],[No]],1,B1588+1))</f>
        <v>1</v>
      </c>
      <c r="C1589" s="1" t="s">
        <v>826</v>
      </c>
      <c r="D1589" s="1" t="s">
        <v>186</v>
      </c>
      <c r="E1589" s="1" t="s">
        <v>73</v>
      </c>
      <c r="F1589" s="1" t="s">
        <v>74</v>
      </c>
      <c r="G1589" s="1" t="s">
        <v>185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162</v>
      </c>
      <c r="M1589">
        <v>32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新年2宮侑ICONIC</v>
      </c>
    </row>
    <row r="1590" spans="1:21" x14ac:dyDescent="0.35">
      <c r="A1590">
        <f>VLOOKUP(Receive[[#This Row],[No用]],SetNo[[No.用]:[vlookup 用]],2,FALSE)</f>
        <v>272</v>
      </c>
      <c r="B1590">
        <f>IF(ROW()=2,1,IF(A1589&lt;&gt;Receive[[#This Row],[No]],1,B1589+1))</f>
        <v>2</v>
      </c>
      <c r="C1590" s="1" t="s">
        <v>826</v>
      </c>
      <c r="D1590" s="1" t="s">
        <v>186</v>
      </c>
      <c r="E1590" s="1" t="s">
        <v>73</v>
      </c>
      <c r="F1590" s="1" t="s">
        <v>74</v>
      </c>
      <c r="G1590" s="1" t="s">
        <v>185</v>
      </c>
      <c r="H1590" s="1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35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新年2宮侑ICONIC</v>
      </c>
    </row>
    <row r="1591" spans="1:21" x14ac:dyDescent="0.35">
      <c r="A1591">
        <f>VLOOKUP(Receive[[#This Row],[No用]],SetNo[[No.用]:[vlookup 用]],2,FALSE)</f>
        <v>272</v>
      </c>
      <c r="B1591">
        <f>IF(ROW()=2,1,IF(A1590&lt;&gt;Receive[[#This Row],[No]],1,B1590+1))</f>
        <v>3</v>
      </c>
      <c r="C1591" s="1" t="s">
        <v>826</v>
      </c>
      <c r="D1591" s="1" t="s">
        <v>186</v>
      </c>
      <c r="E1591" s="1" t="s">
        <v>73</v>
      </c>
      <c r="F1591" s="1" t="s">
        <v>74</v>
      </c>
      <c r="G1591" s="1" t="s">
        <v>185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178</v>
      </c>
      <c r="M1591">
        <v>35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新年2宮侑ICONIC</v>
      </c>
    </row>
    <row r="1592" spans="1:21" x14ac:dyDescent="0.35">
      <c r="A1592">
        <f>VLOOKUP(Receive[[#This Row],[No用]],SetNo[[No.用]:[vlookup 用]],2,FALSE)</f>
        <v>272</v>
      </c>
      <c r="B1592">
        <f>IF(ROW()=2,1,IF(A1591&lt;&gt;Receive[[#This Row],[No]],1,B1591+1))</f>
        <v>4</v>
      </c>
      <c r="C1592" s="1" t="s">
        <v>826</v>
      </c>
      <c r="D1592" s="1" t="s">
        <v>186</v>
      </c>
      <c r="E1592" s="1" t="s">
        <v>73</v>
      </c>
      <c r="F1592" s="1" t="s">
        <v>74</v>
      </c>
      <c r="G1592" s="1" t="s">
        <v>185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新年2宮侑ICONIC</v>
      </c>
    </row>
    <row r="1593" spans="1:21" x14ac:dyDescent="0.35">
      <c r="A1593">
        <f>VLOOKUP(Receive[[#This Row],[No用]],SetNo[[No.用]:[vlookup 用]],2,FALSE)</f>
        <v>272</v>
      </c>
      <c r="B1593">
        <f>IF(ROW()=2,1,IF(A1592&lt;&gt;Receive[[#This Row],[No]],1,B1592+1))</f>
        <v>5</v>
      </c>
      <c r="C1593" s="1" t="s">
        <v>826</v>
      </c>
      <c r="D1593" s="1" t="s">
        <v>186</v>
      </c>
      <c r="E1593" s="1" t="s">
        <v>73</v>
      </c>
      <c r="F1593" s="1" t="s">
        <v>74</v>
      </c>
      <c r="G1593" s="1" t="s">
        <v>185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新年2宮侑ICONIC</v>
      </c>
    </row>
    <row r="1594" spans="1:21" x14ac:dyDescent="0.35">
      <c r="A1594">
        <f>VLOOKUP(Receive[[#This Row],[No用]],SetNo[[No.用]:[vlookup 用]],2,FALSE)</f>
        <v>272</v>
      </c>
      <c r="B1594">
        <f>IF(ROW()=2,1,IF(A1593&lt;&gt;Receive[[#This Row],[No]],1,B1593+1))</f>
        <v>6</v>
      </c>
      <c r="C1594" s="1" t="s">
        <v>826</v>
      </c>
      <c r="D1594" s="1" t="s">
        <v>186</v>
      </c>
      <c r="E1594" s="1" t="s">
        <v>73</v>
      </c>
      <c r="F1594" s="1" t="s">
        <v>74</v>
      </c>
      <c r="G1594" s="1" t="s">
        <v>185</v>
      </c>
      <c r="H1594" s="1" t="s">
        <v>71</v>
      </c>
      <c r="I1594">
        <v>1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新年2宮侑ICONIC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1</v>
      </c>
      <c r="C1595" s="1" t="s">
        <v>987</v>
      </c>
      <c r="D1595" s="1" t="s">
        <v>186</v>
      </c>
      <c r="E1595" s="1" t="s">
        <v>90</v>
      </c>
      <c r="F1595" s="1" t="s">
        <v>74</v>
      </c>
      <c r="G1595" s="1" t="s">
        <v>185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178</v>
      </c>
      <c r="M1595">
        <v>35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サバゲ2宮侑ICONIC</v>
      </c>
    </row>
    <row r="1596" spans="1:21" x14ac:dyDescent="0.35">
      <c r="A1596">
        <f>VLOOKUP(Receive[[#This Row],[No用]],SetNo[[No.用]:[vlookup 用]],2,FALSE)</f>
        <v>273</v>
      </c>
      <c r="B1596">
        <f>IF(ROW()=2,1,IF(A1595&lt;&gt;Receive[[#This Row],[No]],1,B1595+1))</f>
        <v>2</v>
      </c>
      <c r="C1596" s="1" t="s">
        <v>987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194</v>
      </c>
      <c r="L1596" s="1" t="s">
        <v>173</v>
      </c>
      <c r="M1596">
        <v>37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サバゲ2宮侑ICONIC</v>
      </c>
    </row>
    <row r="1597" spans="1:21" x14ac:dyDescent="0.35">
      <c r="A1597">
        <f>VLOOKUP(Receive[[#This Row],[No用]],SetNo[[No.用]:[vlookup 用]],2,FALSE)</f>
        <v>273</v>
      </c>
      <c r="B1597">
        <f>IF(ROW()=2,1,IF(A1596&lt;&gt;Receive[[#This Row],[No]],1,B1596+1))</f>
        <v>3</v>
      </c>
      <c r="C1597" s="1" t="s">
        <v>987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178</v>
      </c>
      <c r="M1597">
        <v>35</v>
      </c>
      <c r="N1597">
        <v>0</v>
      </c>
      <c r="O1597">
        <v>0</v>
      </c>
      <c r="P1597">
        <v>0</v>
      </c>
      <c r="R1597" s="1" t="s">
        <v>955</v>
      </c>
      <c r="S1597" s="1" t="s">
        <v>908</v>
      </c>
      <c r="T1597" s="1"/>
      <c r="U1597" t="str">
        <f>Receive[[#This Row],[服装]]&amp;Receive[[#This Row],[名前]]&amp;Receive[[#This Row],[レアリティ]]</f>
        <v>サバゲ2宮侑ICONIC</v>
      </c>
    </row>
    <row r="1598" spans="1:21" x14ac:dyDescent="0.35">
      <c r="A1598">
        <f>VLOOKUP(Receive[[#This Row],[No用]],SetNo[[No.用]:[vlookup 用]],2,FALSE)</f>
        <v>273</v>
      </c>
      <c r="B1598">
        <f>IF(ROW()=2,1,IF(A1597&lt;&gt;Receive[[#This Row],[No]],1,B1597+1))</f>
        <v>4</v>
      </c>
      <c r="C1598" s="1" t="s">
        <v>987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230</v>
      </c>
      <c r="L1598" s="1" t="s">
        <v>162</v>
      </c>
      <c r="M1598">
        <v>32</v>
      </c>
      <c r="N1598">
        <v>0</v>
      </c>
      <c r="O1598">
        <v>0</v>
      </c>
      <c r="P1598">
        <v>0</v>
      </c>
      <c r="R1598" s="1" t="s">
        <v>955</v>
      </c>
      <c r="S1598" s="1" t="s">
        <v>920</v>
      </c>
      <c r="T1598" s="1"/>
      <c r="U1598" t="str">
        <f>Receive[[#This Row],[服装]]&amp;Receive[[#This Row],[名前]]&amp;Receive[[#This Row],[レアリティ]]</f>
        <v>サバゲ2宮侑ICONIC</v>
      </c>
    </row>
    <row r="1599" spans="1:21" x14ac:dyDescent="0.35">
      <c r="A1599">
        <f>VLOOKUP(Receive[[#This Row],[No用]],SetNo[[No.用]:[vlookup 用]],2,FALSE)</f>
        <v>273</v>
      </c>
      <c r="B1599">
        <f>IF(ROW()=2,1,IF(A1598&lt;&gt;Receive[[#This Row],[No]],1,B1598+1))</f>
        <v>5</v>
      </c>
      <c r="C1599" s="1" t="s">
        <v>987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120</v>
      </c>
      <c r="L1599" s="1" t="s">
        <v>178</v>
      </c>
      <c r="M1599">
        <v>35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サバゲ2宮侑ICONIC</v>
      </c>
    </row>
    <row r="1600" spans="1:21" x14ac:dyDescent="0.35">
      <c r="A1600">
        <f>VLOOKUP(Receive[[#This Row],[No用]],SetNo[[No.用]:[vlookup 用]],2,FALSE)</f>
        <v>273</v>
      </c>
      <c r="B1600">
        <f>IF(ROW()=2,1,IF(A1599&lt;&gt;Receive[[#This Row],[No]],1,B1599+1))</f>
        <v>6</v>
      </c>
      <c r="C1600" s="1" t="s">
        <v>987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164</v>
      </c>
      <c r="L1600" s="1" t="s">
        <v>162</v>
      </c>
      <c r="M1600">
        <v>32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サバゲ2宮侑ICONIC</v>
      </c>
    </row>
    <row r="1601" spans="1:21" x14ac:dyDescent="0.35">
      <c r="A1601">
        <f>VLOOKUP(Receive[[#This Row],[No用]],SetNo[[No.用]:[vlookup 用]],2,FALSE)</f>
        <v>273</v>
      </c>
      <c r="B1601">
        <f>IF(ROW()=2,1,IF(A1600&lt;&gt;Receive[[#This Row],[No]],1,B1600+1))</f>
        <v>7</v>
      </c>
      <c r="C1601" s="1" t="s">
        <v>987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165</v>
      </c>
      <c r="L1601" s="1" t="s">
        <v>162</v>
      </c>
      <c r="M1601">
        <v>13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サバゲ2宮侑ICONIC</v>
      </c>
    </row>
    <row r="1602" spans="1:21" x14ac:dyDescent="0.35">
      <c r="A1602">
        <f>VLOOKUP(Receive[[#This Row],[No用]],SetNo[[No.用]:[vlookup 用]],2,FALSE)</f>
        <v>273</v>
      </c>
      <c r="B1602">
        <f>IF(ROW()=2,1,IF(A1601&lt;&gt;Receive[[#This Row],[No]],1,B1601+1))</f>
        <v>8</v>
      </c>
      <c r="C1602" s="1" t="s">
        <v>987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183</v>
      </c>
      <c r="L1602" s="1" t="s">
        <v>224</v>
      </c>
      <c r="M1602">
        <v>52</v>
      </c>
      <c r="N1602">
        <v>0</v>
      </c>
      <c r="O1602">
        <v>62</v>
      </c>
      <c r="P1602">
        <v>0</v>
      </c>
      <c r="U1602" t="str">
        <f>Receive[[#This Row],[服装]]&amp;Receive[[#This Row],[名前]]&amp;Receive[[#This Row],[レアリティ]]</f>
        <v>サバゲ2宮侑ICONIC</v>
      </c>
    </row>
    <row r="1603" spans="1:21" x14ac:dyDescent="0.35">
      <c r="A1603">
        <f>VLOOKUP(Receive[[#This Row],[No用]],SetNo[[No.用]:[vlookup 用]],2,FALSE)</f>
        <v>273</v>
      </c>
      <c r="B1603">
        <f>IF(ROW()=2,1,IF(A1602&lt;&gt;Receive[[#This Row],[No]],1,B1602+1))</f>
        <v>9</v>
      </c>
      <c r="C1603" s="1" t="s">
        <v>987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224</v>
      </c>
      <c r="M1603">
        <v>50</v>
      </c>
      <c r="N1603">
        <v>0</v>
      </c>
      <c r="O1603">
        <v>60</v>
      </c>
      <c r="P1603">
        <v>0</v>
      </c>
      <c r="U1603" t="str">
        <f>Receive[[#This Row],[服装]]&amp;Receive[[#This Row],[名前]]&amp;Receive[[#This Row],[レアリティ]]</f>
        <v>サバゲ2宮侑ICONIC</v>
      </c>
    </row>
    <row r="1604" spans="1:21" x14ac:dyDescent="0.35">
      <c r="A1604">
        <f>VLOOKUP(Receive[[#This Row],[No用]],SetNo[[No.用]:[vlookup 用]],2,FALSE)</f>
        <v>274</v>
      </c>
      <c r="B1604">
        <f>IF(ROW()=2,1,IF(A1603&lt;&gt;Receive[[#This Row],[No]],1,B1603+1))</f>
        <v>1</v>
      </c>
      <c r="C1604" t="s">
        <v>108</v>
      </c>
      <c r="D1604" t="s">
        <v>187</v>
      </c>
      <c r="E1604" t="s">
        <v>90</v>
      </c>
      <c r="F1604" t="s">
        <v>78</v>
      </c>
      <c r="G1604" t="s">
        <v>185</v>
      </c>
      <c r="H1604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ユニフォーム宮治ICONIC</v>
      </c>
    </row>
    <row r="1605" spans="1:21" x14ac:dyDescent="0.35">
      <c r="A1605">
        <f>VLOOKUP(Receive[[#This Row],[No用]],SetNo[[No.用]:[vlookup 用]],2,FALSE)</f>
        <v>274</v>
      </c>
      <c r="B1605">
        <f>IF(ROW()=2,1,IF(A1604&lt;&gt;Receive[[#This Row],[No]],1,B1604+1))</f>
        <v>2</v>
      </c>
      <c r="C1605" t="s">
        <v>108</v>
      </c>
      <c r="D1605" t="s">
        <v>187</v>
      </c>
      <c r="E1605" t="s">
        <v>90</v>
      </c>
      <c r="F1605" t="s">
        <v>78</v>
      </c>
      <c r="G1605" t="s">
        <v>185</v>
      </c>
      <c r="H1605" t="s">
        <v>71</v>
      </c>
      <c r="I1605">
        <v>1</v>
      </c>
      <c r="J1605" t="s">
        <v>228</v>
      </c>
      <c r="K1605" s="1" t="s">
        <v>163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ユニフォーム宮治ICONIC</v>
      </c>
    </row>
    <row r="1606" spans="1:21" x14ac:dyDescent="0.35">
      <c r="A1606">
        <f>VLOOKUP(Receive[[#This Row],[No用]],SetNo[[No.用]:[vlookup 用]],2,FALSE)</f>
        <v>274</v>
      </c>
      <c r="B1606">
        <f>IF(ROW()=2,1,IF(A1605&lt;&gt;Receive[[#This Row],[No]],1,B1605+1))</f>
        <v>3</v>
      </c>
      <c r="C1606" t="s">
        <v>108</v>
      </c>
      <c r="D1606" t="s">
        <v>187</v>
      </c>
      <c r="E1606" t="s">
        <v>90</v>
      </c>
      <c r="F1606" t="s">
        <v>78</v>
      </c>
      <c r="G1606" t="s">
        <v>185</v>
      </c>
      <c r="H1606" t="s">
        <v>71</v>
      </c>
      <c r="I1606">
        <v>1</v>
      </c>
      <c r="J1606" t="s">
        <v>228</v>
      </c>
      <c r="K1606" s="1" t="s">
        <v>120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ユニフォーム宮治ICONIC</v>
      </c>
    </row>
    <row r="1607" spans="1:21" x14ac:dyDescent="0.35">
      <c r="A1607">
        <f>VLOOKUP(Receive[[#This Row],[No用]],SetNo[[No.用]:[vlookup 用]],2,FALSE)</f>
        <v>274</v>
      </c>
      <c r="B1607">
        <f>IF(ROW()=2,1,IF(A1606&lt;&gt;Receive[[#This Row],[No]],1,B1606+1))</f>
        <v>4</v>
      </c>
      <c r="C1607" t="s">
        <v>108</v>
      </c>
      <c r="D1607" t="s">
        <v>187</v>
      </c>
      <c r="E1607" t="s">
        <v>90</v>
      </c>
      <c r="F1607" t="s">
        <v>78</v>
      </c>
      <c r="G1607" t="s">
        <v>185</v>
      </c>
      <c r="H1607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ユニフォーム宮治ICONIC</v>
      </c>
    </row>
    <row r="1608" spans="1:21" x14ac:dyDescent="0.35">
      <c r="A1608">
        <f>VLOOKUP(Receive[[#This Row],[No用]],SetNo[[No.用]:[vlookup 用]],2,FALSE)</f>
        <v>274</v>
      </c>
      <c r="B1608">
        <f>IF(ROW()=2,1,IF(A1607&lt;&gt;Receive[[#This Row],[No]],1,B1607+1))</f>
        <v>5</v>
      </c>
      <c r="C1608" t="s">
        <v>108</v>
      </c>
      <c r="D1608" t="s">
        <v>187</v>
      </c>
      <c r="E1608" t="s">
        <v>90</v>
      </c>
      <c r="F1608" t="s">
        <v>78</v>
      </c>
      <c r="G1608" t="s">
        <v>185</v>
      </c>
      <c r="H1608" t="s">
        <v>71</v>
      </c>
      <c r="I1608">
        <v>1</v>
      </c>
      <c r="J1608" t="s">
        <v>228</v>
      </c>
      <c r="K1608" s="1" t="s">
        <v>165</v>
      </c>
      <c r="L1608" s="1" t="s">
        <v>162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ユニフォーム宮治ICONIC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1</v>
      </c>
      <c r="C1609" s="1" t="s">
        <v>632</v>
      </c>
      <c r="D1609" s="1" t="s">
        <v>187</v>
      </c>
      <c r="E1609" s="1" t="s">
        <v>90</v>
      </c>
      <c r="F1609" s="1" t="s">
        <v>78</v>
      </c>
      <c r="G1609" s="1" t="s">
        <v>185</v>
      </c>
      <c r="H1609" s="1" t="s">
        <v>71</v>
      </c>
      <c r="I1609">
        <v>1</v>
      </c>
      <c r="J1609" t="s">
        <v>228</v>
      </c>
      <c r="K1609" s="1" t="s">
        <v>119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RPG宮治ICONIC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2</v>
      </c>
      <c r="C1610" s="1" t="s">
        <v>632</v>
      </c>
      <c r="D1610" s="1" t="s">
        <v>187</v>
      </c>
      <c r="E1610" s="1" t="s">
        <v>90</v>
      </c>
      <c r="F1610" s="1" t="s">
        <v>78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RPG宮治ICONIC</v>
      </c>
    </row>
    <row r="1611" spans="1:21" x14ac:dyDescent="0.35">
      <c r="A1611">
        <f>VLOOKUP(Receive[[#This Row],[No用]],SetNo[[No.用]:[vlookup 用]],2,FALSE)</f>
        <v>275</v>
      </c>
      <c r="B1611">
        <f>IF(ROW()=2,1,IF(A1610&lt;&gt;Receive[[#This Row],[No]],1,B1610+1))</f>
        <v>3</v>
      </c>
      <c r="C1611" s="1" t="s">
        <v>632</v>
      </c>
      <c r="D1611" s="1" t="s">
        <v>187</v>
      </c>
      <c r="E1611" s="1" t="s">
        <v>90</v>
      </c>
      <c r="F1611" s="1" t="s">
        <v>78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RPG宮治ICONIC</v>
      </c>
    </row>
    <row r="1612" spans="1:21" x14ac:dyDescent="0.35">
      <c r="A1612">
        <f>VLOOKUP(Receive[[#This Row],[No用]],SetNo[[No.用]:[vlookup 用]],2,FALSE)</f>
        <v>275</v>
      </c>
      <c r="B1612">
        <f>IF(ROW()=2,1,IF(A1611&lt;&gt;Receive[[#This Row],[No]],1,B1611+1))</f>
        <v>4</v>
      </c>
      <c r="C1612" s="1" t="s">
        <v>632</v>
      </c>
      <c r="D1612" s="1" t="s">
        <v>187</v>
      </c>
      <c r="E1612" s="1" t="s">
        <v>90</v>
      </c>
      <c r="F1612" s="1" t="s">
        <v>78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RPG宮治ICONIC</v>
      </c>
    </row>
    <row r="1613" spans="1:21" x14ac:dyDescent="0.35">
      <c r="A1613">
        <f>VLOOKUP(Receive[[#This Row],[No用]],SetNo[[No.用]:[vlookup 用]],2,FALSE)</f>
        <v>275</v>
      </c>
      <c r="B1613">
        <f>IF(ROW()=2,1,IF(A1612&lt;&gt;Receive[[#This Row],[No]],1,B1612+1))</f>
        <v>5</v>
      </c>
      <c r="C1613" s="1" t="s">
        <v>632</v>
      </c>
      <c r="D1613" s="1" t="s">
        <v>187</v>
      </c>
      <c r="E1613" s="1" t="s">
        <v>90</v>
      </c>
      <c r="F1613" s="1" t="s">
        <v>78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RPG宮治ICONIC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1</v>
      </c>
      <c r="C1614" s="1" t="s">
        <v>737</v>
      </c>
      <c r="D1614" s="1" t="s">
        <v>187</v>
      </c>
      <c r="E1614" s="1" t="s">
        <v>73</v>
      </c>
      <c r="F1614" s="1" t="s">
        <v>78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119</v>
      </c>
      <c r="L1614" s="1" t="s">
        <v>178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カンフー宮治ICONIC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2</v>
      </c>
      <c r="C1615" s="1" t="s">
        <v>737</v>
      </c>
      <c r="D1615" s="1" t="s">
        <v>187</v>
      </c>
      <c r="E1615" s="1" t="s">
        <v>73</v>
      </c>
      <c r="F1615" s="1" t="s">
        <v>78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カンフー宮治ICONIC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3</v>
      </c>
      <c r="C1616" s="1" t="s">
        <v>737</v>
      </c>
      <c r="D1616" s="1" t="s">
        <v>187</v>
      </c>
      <c r="E1616" s="1" t="s">
        <v>73</v>
      </c>
      <c r="F1616" s="1" t="s">
        <v>78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230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カンフー宮治ICONIC</v>
      </c>
    </row>
    <row r="1617" spans="1:21" x14ac:dyDescent="0.35">
      <c r="A1617">
        <f>VLOOKUP(Receive[[#This Row],[No用]],SetNo[[No.用]:[vlookup 用]],2,FALSE)</f>
        <v>276</v>
      </c>
      <c r="B1617">
        <f>IF(ROW()=2,1,IF(A1616&lt;&gt;Receive[[#This Row],[No]],1,B1616+1))</f>
        <v>4</v>
      </c>
      <c r="C1617" s="1" t="s">
        <v>737</v>
      </c>
      <c r="D1617" s="1" t="s">
        <v>187</v>
      </c>
      <c r="E1617" s="1" t="s">
        <v>73</v>
      </c>
      <c r="F1617" s="1" t="s">
        <v>78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178</v>
      </c>
      <c r="M1617">
        <v>31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カンフー宮治ICONIC</v>
      </c>
    </row>
    <row r="1618" spans="1:21" x14ac:dyDescent="0.35">
      <c r="A1618">
        <f>VLOOKUP(Receive[[#This Row],[No用]],SetNo[[No.用]:[vlookup 用]],2,FALSE)</f>
        <v>276</v>
      </c>
      <c r="B1618">
        <f>IF(ROW()=2,1,IF(A1617&lt;&gt;Receive[[#This Row],[No]],1,B1617+1))</f>
        <v>5</v>
      </c>
      <c r="C1618" s="1" t="s">
        <v>737</v>
      </c>
      <c r="D1618" s="1" t="s">
        <v>187</v>
      </c>
      <c r="E1618" s="1" t="s">
        <v>73</v>
      </c>
      <c r="F1618" s="1" t="s">
        <v>78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カンフー宮治ICONIC</v>
      </c>
    </row>
    <row r="1619" spans="1:21" x14ac:dyDescent="0.35">
      <c r="A1619">
        <f>VLOOKUP(Receive[[#This Row],[No用]],SetNo[[No.用]:[vlookup 用]],2,FALSE)</f>
        <v>276</v>
      </c>
      <c r="B1619">
        <f>IF(ROW()=2,1,IF(A1618&lt;&gt;Receive[[#This Row],[No]],1,B1618+1))</f>
        <v>6</v>
      </c>
      <c r="C1619" s="1" t="s">
        <v>737</v>
      </c>
      <c r="D1619" s="1" t="s">
        <v>187</v>
      </c>
      <c r="E1619" s="1" t="s">
        <v>73</v>
      </c>
      <c r="F1619" s="1" t="s">
        <v>78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カンフー宮治ICONIC</v>
      </c>
    </row>
    <row r="1620" spans="1:21" x14ac:dyDescent="0.35">
      <c r="A1620">
        <f>VLOOKUP(Receive[[#This Row],[No用]],SetNo[[No.用]:[vlookup 用]],2,FALSE)</f>
        <v>276</v>
      </c>
      <c r="B1620">
        <f>IF(ROW()=2,1,IF(A1619&lt;&gt;Receive[[#This Row],[No]],1,B1619+1))</f>
        <v>7</v>
      </c>
      <c r="C1620" s="1" t="s">
        <v>737</v>
      </c>
      <c r="D1620" s="1" t="s">
        <v>187</v>
      </c>
      <c r="E1620" s="1" t="s">
        <v>73</v>
      </c>
      <c r="F1620" s="1" t="s">
        <v>78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224</v>
      </c>
      <c r="M1620">
        <v>52</v>
      </c>
      <c r="N1620">
        <v>0</v>
      </c>
      <c r="O1620">
        <v>62</v>
      </c>
      <c r="P1620">
        <v>0</v>
      </c>
      <c r="U1620" t="str">
        <f>Receive[[#This Row],[服装]]&amp;Receive[[#This Row],[名前]]&amp;Receive[[#This Row],[レアリティ]]</f>
        <v>カンフー宮治ICONIC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918</v>
      </c>
      <c r="D1621" s="1" t="s">
        <v>187</v>
      </c>
      <c r="E1621" s="1" t="s">
        <v>90</v>
      </c>
      <c r="F1621" s="1" t="s">
        <v>78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遊園地宮治ICONIC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918</v>
      </c>
      <c r="D1622" s="1" t="s">
        <v>187</v>
      </c>
      <c r="E1622" s="1" t="s">
        <v>90</v>
      </c>
      <c r="F1622" s="1" t="s">
        <v>78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遊園地宮治ICONIC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918</v>
      </c>
      <c r="D1623" s="1" t="s">
        <v>187</v>
      </c>
      <c r="E1623" s="1" t="s">
        <v>90</v>
      </c>
      <c r="F1623" s="1" t="s">
        <v>78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遊園地宮治ICONIC</v>
      </c>
    </row>
    <row r="1624" spans="1:21" x14ac:dyDescent="0.3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918</v>
      </c>
      <c r="D1624" s="1" t="s">
        <v>187</v>
      </c>
      <c r="E1624" s="1" t="s">
        <v>90</v>
      </c>
      <c r="F1624" s="1" t="s">
        <v>78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遊園地宮治ICONIC</v>
      </c>
    </row>
    <row r="1625" spans="1:21" x14ac:dyDescent="0.3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918</v>
      </c>
      <c r="D1625" s="1" t="s">
        <v>187</v>
      </c>
      <c r="E1625" s="1" t="s">
        <v>90</v>
      </c>
      <c r="F1625" s="1" t="s">
        <v>78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遊園地宮治ICONIC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999</v>
      </c>
      <c r="D1626" s="1" t="s">
        <v>187</v>
      </c>
      <c r="E1626" s="1" t="s">
        <v>77</v>
      </c>
      <c r="F1626" s="1" t="s">
        <v>78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178</v>
      </c>
      <c r="M1626">
        <v>31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夏祭り2宮治ICONIC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999</v>
      </c>
      <c r="D1627" s="1" t="s">
        <v>187</v>
      </c>
      <c r="E1627" s="1" t="s">
        <v>77</v>
      </c>
      <c r="F1627" s="1" t="s">
        <v>78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178</v>
      </c>
      <c r="M1627">
        <v>31</v>
      </c>
      <c r="N1627">
        <v>0</v>
      </c>
      <c r="O1627">
        <v>0</v>
      </c>
      <c r="P1627">
        <v>0</v>
      </c>
      <c r="R1627" s="1" t="s">
        <v>955</v>
      </c>
      <c r="S1627" s="1" t="s">
        <v>908</v>
      </c>
      <c r="T1627" s="1"/>
      <c r="U1627" t="str">
        <f>Receive[[#This Row],[服装]]&amp;Receive[[#This Row],[名前]]&amp;Receive[[#This Row],[レアリティ]]</f>
        <v>夏祭り2宮治ICONIC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999</v>
      </c>
      <c r="D1628" s="1" t="s">
        <v>187</v>
      </c>
      <c r="E1628" s="1" t="s">
        <v>77</v>
      </c>
      <c r="F1628" s="1" t="s">
        <v>78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178</v>
      </c>
      <c r="M1628">
        <v>31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夏祭り2宮治ICONIC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999</v>
      </c>
      <c r="D1629" s="1" t="s">
        <v>187</v>
      </c>
      <c r="E1629" s="1" t="s">
        <v>77</v>
      </c>
      <c r="F1629" s="1" t="s">
        <v>78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夏祭り2宮治ICONIC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999</v>
      </c>
      <c r="D1630" s="1" t="s">
        <v>187</v>
      </c>
      <c r="E1630" s="1" t="s">
        <v>77</v>
      </c>
      <c r="F1630" s="1" t="s">
        <v>78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夏祭り2宮治ICONIC</v>
      </c>
    </row>
    <row r="1631" spans="1:21" x14ac:dyDescent="0.35">
      <c r="A1631">
        <f>VLOOKUP(Receive[[#This Row],[No用]],SetNo[[No.用]:[vlookup 用]],2,FALSE)</f>
        <v>278</v>
      </c>
      <c r="B1631">
        <f>IF(ROW()=2,1,IF(A1630&lt;&gt;Receive[[#This Row],[No]],1,B1630+1))</f>
        <v>6</v>
      </c>
      <c r="C1631" s="1" t="s">
        <v>999</v>
      </c>
      <c r="D1631" s="1" t="s">
        <v>187</v>
      </c>
      <c r="E1631" s="1" t="s">
        <v>77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120</v>
      </c>
      <c r="L1631" s="1" t="s">
        <v>224</v>
      </c>
      <c r="M1631">
        <v>52</v>
      </c>
      <c r="N1631">
        <v>0</v>
      </c>
      <c r="O1631">
        <v>62</v>
      </c>
      <c r="P1631">
        <v>0</v>
      </c>
      <c r="U1631" t="str">
        <f>Receive[[#This Row],[服装]]&amp;Receive[[#This Row],[名前]]&amp;Receive[[#This Row],[レアリティ]]</f>
        <v>夏祭り2宮治ICONIC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t="s">
        <v>108</v>
      </c>
      <c r="D1632" t="s">
        <v>188</v>
      </c>
      <c r="E1632" t="s">
        <v>77</v>
      </c>
      <c r="F1632" t="s">
        <v>82</v>
      </c>
      <c r="G1632" t="s">
        <v>185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ユニフォーム角名倫太郎ICONIC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t="s">
        <v>108</v>
      </c>
      <c r="D1633" t="s">
        <v>188</v>
      </c>
      <c r="E1633" t="s">
        <v>77</v>
      </c>
      <c r="F1633" t="s">
        <v>82</v>
      </c>
      <c r="G1633" t="s">
        <v>185</v>
      </c>
      <c r="H1633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ユニフォーム角名倫太郎ICONIC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t="s">
        <v>108</v>
      </c>
      <c r="D1634" t="s">
        <v>188</v>
      </c>
      <c r="E1634" t="s">
        <v>77</v>
      </c>
      <c r="F1634" t="s">
        <v>82</v>
      </c>
      <c r="G1634" t="s">
        <v>185</v>
      </c>
      <c r="H1634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27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ユニフォーム角名倫太郎ICONIC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t="s">
        <v>108</v>
      </c>
      <c r="D1635" t="s">
        <v>188</v>
      </c>
      <c r="E1635" t="s">
        <v>77</v>
      </c>
      <c r="F1635" t="s">
        <v>82</v>
      </c>
      <c r="G1635" t="s">
        <v>185</v>
      </c>
      <c r="H1635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ユニフォーム角名倫太郎ICONIC</v>
      </c>
    </row>
    <row r="1636" spans="1:21" x14ac:dyDescent="0.3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t="s">
        <v>108</v>
      </c>
      <c r="D1636" t="s">
        <v>188</v>
      </c>
      <c r="E1636" t="s">
        <v>77</v>
      </c>
      <c r="F1636" t="s">
        <v>82</v>
      </c>
      <c r="G1636" t="s">
        <v>185</v>
      </c>
      <c r="H1636" t="s">
        <v>71</v>
      </c>
      <c r="I1636">
        <v>1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ユニフォーム角名倫太郎ICONIC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631</v>
      </c>
      <c r="D1637" s="1" t="s">
        <v>188</v>
      </c>
      <c r="E1637" s="1" t="s">
        <v>73</v>
      </c>
      <c r="F1637" s="1" t="s">
        <v>82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サバゲ角名倫太郎ICONIC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631</v>
      </c>
      <c r="D1638" s="1" t="s">
        <v>188</v>
      </c>
      <c r="E1638" s="1" t="s">
        <v>73</v>
      </c>
      <c r="F1638" s="1" t="s">
        <v>82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サバゲ角名倫太郎ICONIC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631</v>
      </c>
      <c r="D1639" s="1" t="s">
        <v>188</v>
      </c>
      <c r="E1639" s="1" t="s">
        <v>73</v>
      </c>
      <c r="F1639" s="1" t="s">
        <v>82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サバゲ角名倫太郎ICONIC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631</v>
      </c>
      <c r="D1640" s="1" t="s">
        <v>188</v>
      </c>
      <c r="E1640" s="1" t="s">
        <v>73</v>
      </c>
      <c r="F1640" s="1" t="s">
        <v>82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サバゲ角名倫太郎ICONIC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631</v>
      </c>
      <c r="D1641" s="1" t="s">
        <v>188</v>
      </c>
      <c r="E1641" s="1" t="s">
        <v>73</v>
      </c>
      <c r="F1641" s="1" t="s">
        <v>82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サバゲ角名倫太郎ICONIC</v>
      </c>
    </row>
    <row r="1642" spans="1:21" x14ac:dyDescent="0.3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708</v>
      </c>
      <c r="D1642" s="1" t="s">
        <v>188</v>
      </c>
      <c r="E1642" s="1" t="s">
        <v>90</v>
      </c>
      <c r="F1642" s="1" t="s">
        <v>82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30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花火角名倫太郎ICONIC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708</v>
      </c>
      <c r="D1643" s="1" t="s">
        <v>188</v>
      </c>
      <c r="E1643" s="1" t="s">
        <v>90</v>
      </c>
      <c r="F1643" s="1" t="s">
        <v>82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27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花火角名倫太郎ICONIC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708</v>
      </c>
      <c r="D1644" s="1" t="s">
        <v>188</v>
      </c>
      <c r="E1644" s="1" t="s">
        <v>90</v>
      </c>
      <c r="F1644" s="1" t="s">
        <v>82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120</v>
      </c>
      <c r="L1644" s="1" t="s">
        <v>178</v>
      </c>
      <c r="M1644">
        <v>30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花火角名倫太郎ICONIC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708</v>
      </c>
      <c r="D1645" s="1" t="s">
        <v>188</v>
      </c>
      <c r="E1645" s="1" t="s">
        <v>90</v>
      </c>
      <c r="F1645" s="1" t="s">
        <v>82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花火角名倫太郎ICONIC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708</v>
      </c>
      <c r="D1646" s="1" t="s">
        <v>188</v>
      </c>
      <c r="E1646" s="1" t="s">
        <v>90</v>
      </c>
      <c r="F1646" s="1" t="s">
        <v>82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165</v>
      </c>
      <c r="L1646" s="1" t="s">
        <v>162</v>
      </c>
      <c r="M1646">
        <v>13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花火角名倫太郎ICONIC</v>
      </c>
    </row>
    <row r="1647" spans="1:21" x14ac:dyDescent="0.35">
      <c r="A1647">
        <f>VLOOKUP(Receive[[#This Row],[No用]],SetNo[[No.用]:[vlookup 用]],2,FALSE)</f>
        <v>282</v>
      </c>
      <c r="B1647">
        <f>IF(ROW()=2,1,IF(A1646&lt;&gt;Receive[[#This Row],[No]],1,B1646+1))</f>
        <v>1</v>
      </c>
      <c r="C1647" s="1" t="s">
        <v>835</v>
      </c>
      <c r="D1647" s="1" t="s">
        <v>188</v>
      </c>
      <c r="E1647" s="1" t="s">
        <v>77</v>
      </c>
      <c r="F1647" s="1" t="s">
        <v>82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173</v>
      </c>
      <c r="M1647">
        <v>33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路地裏2角名倫太郎ICONIC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2</v>
      </c>
      <c r="C1648" s="1" t="s">
        <v>835</v>
      </c>
      <c r="D1648" s="1" t="s">
        <v>188</v>
      </c>
      <c r="E1648" s="1" t="s">
        <v>77</v>
      </c>
      <c r="F1648" s="1" t="s">
        <v>82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路地裏2角名倫太郎ICONIC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3</v>
      </c>
      <c r="C1649" s="1" t="s">
        <v>835</v>
      </c>
      <c r="D1649" s="1" t="s">
        <v>188</v>
      </c>
      <c r="E1649" s="1" t="s">
        <v>77</v>
      </c>
      <c r="F1649" s="1" t="s">
        <v>82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173</v>
      </c>
      <c r="M1649">
        <v>33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路地裏2角名倫太郎ICONIC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4</v>
      </c>
      <c r="C1650" s="1" t="s">
        <v>835</v>
      </c>
      <c r="D1650" s="1" t="s">
        <v>188</v>
      </c>
      <c r="E1650" s="1" t="s">
        <v>77</v>
      </c>
      <c r="F1650" s="1" t="s">
        <v>82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路地裏2角名倫太郎ICONIC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5</v>
      </c>
      <c r="C1651" s="1" t="s">
        <v>835</v>
      </c>
      <c r="D1651" s="1" t="s">
        <v>188</v>
      </c>
      <c r="E1651" s="1" t="s">
        <v>77</v>
      </c>
      <c r="F1651" s="1" t="s">
        <v>82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路地裏2角名倫太郎ICONIC</v>
      </c>
    </row>
    <row r="1652" spans="1:21" x14ac:dyDescent="0.35">
      <c r="A1652">
        <f>VLOOKUP(Receive[[#This Row],[No用]],SetNo[[No.用]:[vlookup 用]],2,FALSE)</f>
        <v>283</v>
      </c>
      <c r="B1652">
        <f>IF(ROW()=2,1,IF(A1651&lt;&gt;Receive[[#This Row],[No]],1,B1651+1))</f>
        <v>1</v>
      </c>
      <c r="C1652" s="1" t="s">
        <v>990</v>
      </c>
      <c r="D1652" s="1" t="s">
        <v>188</v>
      </c>
      <c r="E1652" s="1" t="s">
        <v>73</v>
      </c>
      <c r="F1652" s="1" t="s">
        <v>82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119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水着2角名倫太郎ICONIC</v>
      </c>
    </row>
    <row r="1653" spans="1:21" x14ac:dyDescent="0.35">
      <c r="A1653">
        <f>VLOOKUP(Receive[[#This Row],[No用]],SetNo[[No.用]:[vlookup 用]],2,FALSE)</f>
        <v>283</v>
      </c>
      <c r="B1653">
        <f>IF(ROW()=2,1,IF(A1652&lt;&gt;Receive[[#This Row],[No]],1,B1652+1))</f>
        <v>2</v>
      </c>
      <c r="C1653" s="1" t="s">
        <v>990</v>
      </c>
      <c r="D1653" s="1" t="s">
        <v>188</v>
      </c>
      <c r="E1653" s="1" t="s">
        <v>73</v>
      </c>
      <c r="F1653" s="1" t="s">
        <v>82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R1653" s="1" t="s">
        <v>955</v>
      </c>
      <c r="S1653" s="1" t="s">
        <v>919</v>
      </c>
      <c r="T1653" s="1"/>
      <c r="U1653" t="str">
        <f>Receive[[#This Row],[服装]]&amp;Receive[[#This Row],[名前]]&amp;Receive[[#This Row],[レアリティ]]</f>
        <v>水着2角名倫太郎ICONIC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3</v>
      </c>
      <c r="C1654" s="1" t="s">
        <v>990</v>
      </c>
      <c r="D1654" s="1" t="s">
        <v>188</v>
      </c>
      <c r="E1654" s="1" t="s">
        <v>73</v>
      </c>
      <c r="F1654" s="1" t="s">
        <v>82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水着2角名倫太郎ICONIC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4</v>
      </c>
      <c r="C1655" s="1" t="s">
        <v>990</v>
      </c>
      <c r="D1655" s="1" t="s">
        <v>188</v>
      </c>
      <c r="E1655" s="1" t="s">
        <v>73</v>
      </c>
      <c r="F1655" s="1" t="s">
        <v>82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水着2角名倫太郎ICONIC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5</v>
      </c>
      <c r="C1656" s="1" t="s">
        <v>990</v>
      </c>
      <c r="D1656" s="1" t="s">
        <v>188</v>
      </c>
      <c r="E1656" s="1" t="s">
        <v>73</v>
      </c>
      <c r="F1656" s="1" t="s">
        <v>82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水着2角名倫太郎ICONIC</v>
      </c>
    </row>
    <row r="1657" spans="1:21" x14ac:dyDescent="0.35">
      <c r="A1657">
        <f>VLOOKUP(Receive[[#This Row],[No用]],SetNo[[No.用]:[vlookup 用]],2,FALSE)</f>
        <v>284</v>
      </c>
      <c r="B1657">
        <f>IF(ROW()=2,1,IF(A1656&lt;&gt;Receive[[#This Row],[No]],1,B1656+1))</f>
        <v>1</v>
      </c>
      <c r="C1657" t="s">
        <v>108</v>
      </c>
      <c r="D1657" t="s">
        <v>189</v>
      </c>
      <c r="E1657" t="s">
        <v>77</v>
      </c>
      <c r="F1657" t="s">
        <v>78</v>
      </c>
      <c r="G1657" t="s">
        <v>185</v>
      </c>
      <c r="H1657" t="s">
        <v>71</v>
      </c>
      <c r="I1657">
        <v>1</v>
      </c>
      <c r="J1657" t="s">
        <v>228</v>
      </c>
      <c r="K1657" s="1" t="s">
        <v>119</v>
      </c>
      <c r="L1657" s="1" t="s">
        <v>178</v>
      </c>
      <c r="M1657">
        <v>35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ユニフォーム北信介ICONIC</v>
      </c>
    </row>
    <row r="1658" spans="1:21" x14ac:dyDescent="0.35">
      <c r="A1658">
        <f>VLOOKUP(Receive[[#This Row],[No用]],SetNo[[No.用]:[vlookup 用]],2,FALSE)</f>
        <v>284</v>
      </c>
      <c r="B1658">
        <f>IF(ROW()=2,1,IF(A1657&lt;&gt;Receive[[#This Row],[No]],1,B1657+1))</f>
        <v>2</v>
      </c>
      <c r="C1658" t="s">
        <v>108</v>
      </c>
      <c r="D1658" t="s">
        <v>189</v>
      </c>
      <c r="E1658" t="s">
        <v>77</v>
      </c>
      <c r="F1658" t="s">
        <v>78</v>
      </c>
      <c r="G1658" t="s">
        <v>185</v>
      </c>
      <c r="H1658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32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ユニフォーム北信介ICONIC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3</v>
      </c>
      <c r="C1659" t="s">
        <v>108</v>
      </c>
      <c r="D1659" t="s">
        <v>189</v>
      </c>
      <c r="E1659" t="s">
        <v>77</v>
      </c>
      <c r="F1659" t="s">
        <v>78</v>
      </c>
      <c r="G1659" t="s">
        <v>185</v>
      </c>
      <c r="H1659" t="s">
        <v>71</v>
      </c>
      <c r="I1659">
        <v>1</v>
      </c>
      <c r="J1659" t="s">
        <v>228</v>
      </c>
      <c r="K1659" s="1" t="s">
        <v>230</v>
      </c>
      <c r="L1659" s="1" t="s">
        <v>162</v>
      </c>
      <c r="M1659">
        <v>32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ユニフォーム北信介ICONIC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4</v>
      </c>
      <c r="C1660" t="s">
        <v>108</v>
      </c>
      <c r="D1660" t="s">
        <v>189</v>
      </c>
      <c r="E1660" t="s">
        <v>77</v>
      </c>
      <c r="F1660" t="s">
        <v>78</v>
      </c>
      <c r="G1660" t="s">
        <v>185</v>
      </c>
      <c r="H1660" t="s">
        <v>71</v>
      </c>
      <c r="I1660">
        <v>1</v>
      </c>
      <c r="J1660" t="s">
        <v>228</v>
      </c>
      <c r="K1660" s="1" t="s">
        <v>120</v>
      </c>
      <c r="L1660" s="1" t="s">
        <v>173</v>
      </c>
      <c r="M1660">
        <v>36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ユニフォーム北信介ICONIC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5</v>
      </c>
      <c r="C1661" t="s">
        <v>108</v>
      </c>
      <c r="D1661" t="s">
        <v>189</v>
      </c>
      <c r="E1661" t="s">
        <v>77</v>
      </c>
      <c r="F1661" t="s">
        <v>78</v>
      </c>
      <c r="G1661" t="s">
        <v>185</v>
      </c>
      <c r="H166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32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ユニフォーム北信介ICONIC</v>
      </c>
    </row>
    <row r="1662" spans="1:21" x14ac:dyDescent="0.35">
      <c r="A1662">
        <f>VLOOKUP(Receive[[#This Row],[No用]],SetNo[[No.用]:[vlookup 用]],2,FALSE)</f>
        <v>284</v>
      </c>
      <c r="B1662">
        <f>IF(ROW()=2,1,IF(A1661&lt;&gt;Receive[[#This Row],[No]],1,B1661+1))</f>
        <v>6</v>
      </c>
      <c r="C1662" t="s">
        <v>108</v>
      </c>
      <c r="D1662" t="s">
        <v>189</v>
      </c>
      <c r="E1662" t="s">
        <v>77</v>
      </c>
      <c r="F1662" t="s">
        <v>78</v>
      </c>
      <c r="G1662" t="s">
        <v>185</v>
      </c>
      <c r="H1662" t="s">
        <v>71</v>
      </c>
      <c r="I1662">
        <v>1</v>
      </c>
      <c r="J1662" t="s">
        <v>228</v>
      </c>
      <c r="K1662" s="1" t="s">
        <v>165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ユニフォーム北信介ICONIC</v>
      </c>
    </row>
    <row r="1663" spans="1:21" x14ac:dyDescent="0.35">
      <c r="A1663">
        <f>VLOOKUP(Receive[[#This Row],[No用]],SetNo[[No.用]:[vlookup 用]],2,FALSE)</f>
        <v>285</v>
      </c>
      <c r="B1663">
        <f>IF(ROW()=2,1,IF(A1662&lt;&gt;Receive[[#This Row],[No]],1,B1662+1))</f>
        <v>1</v>
      </c>
      <c r="C1663" s="1" t="s">
        <v>587</v>
      </c>
      <c r="D1663" t="s">
        <v>189</v>
      </c>
      <c r="E1663" s="1" t="s">
        <v>73</v>
      </c>
      <c r="F1663" t="s">
        <v>78</v>
      </c>
      <c r="G1663" t="s">
        <v>185</v>
      </c>
      <c r="H1663" t="s">
        <v>71</v>
      </c>
      <c r="I1663">
        <v>1</v>
      </c>
      <c r="J1663" t="s">
        <v>228</v>
      </c>
      <c r="K1663" s="1" t="s">
        <v>119</v>
      </c>
      <c r="L1663" s="1" t="s">
        <v>178</v>
      </c>
      <c r="M1663">
        <v>35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Xmas北信介ICONIC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2</v>
      </c>
      <c r="C1664" s="1" t="s">
        <v>587</v>
      </c>
      <c r="D1664" t="s">
        <v>189</v>
      </c>
      <c r="E1664" s="1" t="s">
        <v>73</v>
      </c>
      <c r="F1664" t="s">
        <v>78</v>
      </c>
      <c r="G1664" t="s">
        <v>185</v>
      </c>
      <c r="H1664" t="s">
        <v>71</v>
      </c>
      <c r="I1664">
        <v>1</v>
      </c>
      <c r="J1664" t="s">
        <v>228</v>
      </c>
      <c r="K1664" s="1" t="s">
        <v>163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Xmas北信介ICONIC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3</v>
      </c>
      <c r="C1665" s="1" t="s">
        <v>587</v>
      </c>
      <c r="D1665" t="s">
        <v>189</v>
      </c>
      <c r="E1665" s="1" t="s">
        <v>73</v>
      </c>
      <c r="F1665" t="s">
        <v>78</v>
      </c>
      <c r="G1665" t="s">
        <v>185</v>
      </c>
      <c r="H1665" t="s">
        <v>71</v>
      </c>
      <c r="I1665">
        <v>1</v>
      </c>
      <c r="J1665" t="s">
        <v>228</v>
      </c>
      <c r="K1665" s="1" t="s">
        <v>230</v>
      </c>
      <c r="L1665" s="1" t="s">
        <v>162</v>
      </c>
      <c r="M1665">
        <v>32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Xmas北信介ICONIC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4</v>
      </c>
      <c r="C1666" s="1" t="s">
        <v>587</v>
      </c>
      <c r="D1666" t="s">
        <v>189</v>
      </c>
      <c r="E1666" s="1" t="s">
        <v>73</v>
      </c>
      <c r="F1666" t="s">
        <v>78</v>
      </c>
      <c r="G1666" t="s">
        <v>185</v>
      </c>
      <c r="H1666" t="s">
        <v>71</v>
      </c>
      <c r="I1666">
        <v>1</v>
      </c>
      <c r="J1666" t="s">
        <v>228</v>
      </c>
      <c r="K1666" s="1" t="s">
        <v>120</v>
      </c>
      <c r="L1666" s="1" t="s">
        <v>173</v>
      </c>
      <c r="M1666">
        <v>36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Xmas北信介ICONIC</v>
      </c>
    </row>
    <row r="1667" spans="1:21" x14ac:dyDescent="0.35">
      <c r="A1667">
        <f>VLOOKUP(Receive[[#This Row],[No用]],SetNo[[No.用]:[vlookup 用]],2,FALSE)</f>
        <v>285</v>
      </c>
      <c r="B1667">
        <f>IF(ROW()=2,1,IF(A1666&lt;&gt;Receive[[#This Row],[No]],1,B1666+1))</f>
        <v>5</v>
      </c>
      <c r="C1667" s="1" t="s">
        <v>587</v>
      </c>
      <c r="D1667" t="s">
        <v>189</v>
      </c>
      <c r="E1667" s="1" t="s">
        <v>73</v>
      </c>
      <c r="F1667" t="s">
        <v>78</v>
      </c>
      <c r="G1667" t="s">
        <v>185</v>
      </c>
      <c r="H1667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32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Xmas北信介ICONIC</v>
      </c>
    </row>
    <row r="1668" spans="1:21" x14ac:dyDescent="0.35">
      <c r="A1668">
        <f>VLOOKUP(Receive[[#This Row],[No用]],SetNo[[No.用]:[vlookup 用]],2,FALSE)</f>
        <v>285</v>
      </c>
      <c r="B1668">
        <f>IF(ROW()=2,1,IF(A1667&lt;&gt;Receive[[#This Row],[No]],1,B1667+1))</f>
        <v>6</v>
      </c>
      <c r="C1668" s="1" t="s">
        <v>587</v>
      </c>
      <c r="D1668" t="s">
        <v>189</v>
      </c>
      <c r="E1668" s="1" t="s">
        <v>73</v>
      </c>
      <c r="F1668" t="s">
        <v>78</v>
      </c>
      <c r="G1668" t="s">
        <v>185</v>
      </c>
      <c r="H1668" t="s">
        <v>71</v>
      </c>
      <c r="I1668">
        <v>1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Xmas北信介ICONIC</v>
      </c>
    </row>
    <row r="1669" spans="1:21" x14ac:dyDescent="0.35">
      <c r="A1669">
        <f>VLOOKUP(Receive[[#This Row],[No用]],SetNo[[No.用]:[vlookup 用]],2,FALSE)</f>
        <v>285</v>
      </c>
      <c r="B1669">
        <f>IF(ROW()=2,1,IF(A1668&lt;&gt;Receive[[#This Row],[No]],1,B1668+1))</f>
        <v>7</v>
      </c>
      <c r="C1669" s="1" t="s">
        <v>587</v>
      </c>
      <c r="D1669" t="s">
        <v>189</v>
      </c>
      <c r="E1669" s="1" t="s">
        <v>73</v>
      </c>
      <c r="F1669" t="s">
        <v>78</v>
      </c>
      <c r="G1669" t="s">
        <v>185</v>
      </c>
      <c r="H1669" t="s">
        <v>71</v>
      </c>
      <c r="I1669">
        <v>1</v>
      </c>
      <c r="J1669" t="s">
        <v>228</v>
      </c>
      <c r="K1669" s="1" t="s">
        <v>164</v>
      </c>
      <c r="L1669" s="1" t="s">
        <v>224</v>
      </c>
      <c r="M1669">
        <v>44</v>
      </c>
      <c r="N1669">
        <v>0</v>
      </c>
      <c r="O1669">
        <v>54</v>
      </c>
      <c r="P1669">
        <v>0</v>
      </c>
      <c r="U1669" t="str">
        <f>Receive[[#This Row],[服装]]&amp;Receive[[#This Row],[名前]]&amp;Receive[[#This Row],[レアリティ]]</f>
        <v>Xmas北信介ICONIC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1</v>
      </c>
      <c r="C1670" s="1" t="s">
        <v>735</v>
      </c>
      <c r="D1670" s="1" t="s">
        <v>189</v>
      </c>
      <c r="E1670" s="1" t="s">
        <v>90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173</v>
      </c>
      <c r="M1670">
        <v>37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スパイ北信介ICONIC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2</v>
      </c>
      <c r="C1671" s="1" t="s">
        <v>735</v>
      </c>
      <c r="D1671" s="1" t="s">
        <v>189</v>
      </c>
      <c r="E1671" s="1" t="s">
        <v>90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32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スパイ北信介ICONIC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3</v>
      </c>
      <c r="C1672" s="1" t="s">
        <v>735</v>
      </c>
      <c r="D1672" s="1" t="s">
        <v>189</v>
      </c>
      <c r="E1672" s="1" t="s">
        <v>90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230</v>
      </c>
      <c r="L1672" s="1" t="s">
        <v>162</v>
      </c>
      <c r="M1672">
        <v>32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スパイ北信介ICONIC</v>
      </c>
    </row>
    <row r="1673" spans="1:21" x14ac:dyDescent="0.35">
      <c r="A1673">
        <f>VLOOKUP(Receive[[#This Row],[No用]],SetNo[[No.用]:[vlookup 用]],2,FALSE)</f>
        <v>286</v>
      </c>
      <c r="B1673">
        <f>IF(ROW()=2,1,IF(A1672&lt;&gt;Receive[[#This Row],[No]],1,B1672+1))</f>
        <v>4</v>
      </c>
      <c r="C1673" s="1" t="s">
        <v>735</v>
      </c>
      <c r="D1673" s="1" t="s">
        <v>189</v>
      </c>
      <c r="E1673" s="1" t="s">
        <v>90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173</v>
      </c>
      <c r="M1673">
        <v>37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スパイ北信介ICONIC</v>
      </c>
    </row>
    <row r="1674" spans="1:21" x14ac:dyDescent="0.35">
      <c r="A1674">
        <f>VLOOKUP(Receive[[#This Row],[No用]],SetNo[[No.用]:[vlookup 用]],2,FALSE)</f>
        <v>286</v>
      </c>
      <c r="B1674">
        <f>IF(ROW()=2,1,IF(A1673&lt;&gt;Receive[[#This Row],[No]],1,B1673+1))</f>
        <v>5</v>
      </c>
      <c r="C1674" s="1" t="s">
        <v>735</v>
      </c>
      <c r="D1674" s="1" t="s">
        <v>189</v>
      </c>
      <c r="E1674" s="1" t="s">
        <v>90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32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スパイ北信介ICONIC</v>
      </c>
    </row>
    <row r="1675" spans="1:21" x14ac:dyDescent="0.35">
      <c r="A1675">
        <f>VLOOKUP(Receive[[#This Row],[No用]],SetNo[[No.用]:[vlookup 用]],2,FALSE)</f>
        <v>286</v>
      </c>
      <c r="B1675">
        <f>IF(ROW()=2,1,IF(A1674&lt;&gt;Receive[[#This Row],[No]],1,B1674+1))</f>
        <v>6</v>
      </c>
      <c r="C1675" s="1" t="s">
        <v>735</v>
      </c>
      <c r="D1675" s="1" t="s">
        <v>189</v>
      </c>
      <c r="E1675" s="1" t="s">
        <v>90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スパイ北信介ICONIC</v>
      </c>
    </row>
    <row r="1676" spans="1:21" x14ac:dyDescent="0.35">
      <c r="A1676">
        <f>VLOOKUP(Receive[[#This Row],[No用]],SetNo[[No.用]:[vlookup 用]],2,FALSE)</f>
        <v>286</v>
      </c>
      <c r="B1676">
        <f>IF(ROW()=2,1,IF(A1675&lt;&gt;Receive[[#This Row],[No]],1,B1675+1))</f>
        <v>7</v>
      </c>
      <c r="C1676" s="1" t="s">
        <v>735</v>
      </c>
      <c r="D1676" s="1" t="s">
        <v>189</v>
      </c>
      <c r="E1676" s="1" t="s">
        <v>90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224</v>
      </c>
      <c r="M1676">
        <v>44</v>
      </c>
      <c r="N1676">
        <v>0</v>
      </c>
      <c r="O1676">
        <v>54</v>
      </c>
      <c r="P1676">
        <v>0</v>
      </c>
      <c r="U1676" t="str">
        <f>Receive[[#This Row],[服装]]&amp;Receive[[#This Row],[名前]]&amp;Receive[[#This Row],[レアリティ]]</f>
        <v>スパイ北信介ICONIC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1</v>
      </c>
      <c r="C1677" s="1" t="s">
        <v>826</v>
      </c>
      <c r="D1677" s="1" t="s">
        <v>189</v>
      </c>
      <c r="E1677" s="1" t="s">
        <v>77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173</v>
      </c>
      <c r="M1677">
        <v>37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新年2北信介ICONIC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2</v>
      </c>
      <c r="C1678" s="1" t="s">
        <v>826</v>
      </c>
      <c r="D1678" s="1" t="s">
        <v>189</v>
      </c>
      <c r="E1678" s="1" t="s">
        <v>77</v>
      </c>
      <c r="F1678" s="1" t="s">
        <v>78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163</v>
      </c>
      <c r="L1678" s="1" t="s">
        <v>178</v>
      </c>
      <c r="M1678">
        <v>35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新年2北信介ICONIC</v>
      </c>
    </row>
    <row r="1679" spans="1:21" x14ac:dyDescent="0.35">
      <c r="A1679">
        <f>VLOOKUP(Receive[[#This Row],[No用]],SetNo[[No.用]:[vlookup 用]],2,FALSE)</f>
        <v>287</v>
      </c>
      <c r="B1679">
        <f>IF(ROW()=2,1,IF(A1678&lt;&gt;Receive[[#This Row],[No]],1,B1678+1))</f>
        <v>3</v>
      </c>
      <c r="C1679" s="1" t="s">
        <v>826</v>
      </c>
      <c r="D1679" s="1" t="s">
        <v>189</v>
      </c>
      <c r="E1679" s="1" t="s">
        <v>77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230</v>
      </c>
      <c r="L1679" s="1" t="s">
        <v>162</v>
      </c>
      <c r="M1679">
        <v>32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新年2北信介ICONIC</v>
      </c>
    </row>
    <row r="1680" spans="1:21" x14ac:dyDescent="0.35">
      <c r="A1680">
        <f>VLOOKUP(Receive[[#This Row],[No用]],SetNo[[No.用]:[vlookup 用]],2,FALSE)</f>
        <v>287</v>
      </c>
      <c r="B1680">
        <f>IF(ROW()=2,1,IF(A1679&lt;&gt;Receive[[#This Row],[No]],1,B1679+1))</f>
        <v>4</v>
      </c>
      <c r="C1680" s="1" t="s">
        <v>826</v>
      </c>
      <c r="D1680" s="1" t="s">
        <v>189</v>
      </c>
      <c r="E1680" s="1" t="s">
        <v>77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178</v>
      </c>
      <c r="M1680">
        <v>35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新年2北信介ICONIC</v>
      </c>
    </row>
    <row r="1681" spans="1:21" x14ac:dyDescent="0.35">
      <c r="A1681">
        <f>VLOOKUP(Receive[[#This Row],[No用]],SetNo[[No.用]:[vlookup 用]],2,FALSE)</f>
        <v>287</v>
      </c>
      <c r="B1681">
        <f>IF(ROW()=2,1,IF(A1680&lt;&gt;Receive[[#This Row],[No]],1,B1680+1))</f>
        <v>5</v>
      </c>
      <c r="C1681" s="1" t="s">
        <v>826</v>
      </c>
      <c r="D1681" s="1" t="s">
        <v>189</v>
      </c>
      <c r="E1681" s="1" t="s">
        <v>77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32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新年2北信介ICONIC</v>
      </c>
    </row>
    <row r="1682" spans="1:21" x14ac:dyDescent="0.35">
      <c r="A1682">
        <f>VLOOKUP(Receive[[#This Row],[No用]],SetNo[[No.用]:[vlookup 用]],2,FALSE)</f>
        <v>287</v>
      </c>
      <c r="B1682">
        <f>IF(ROW()=2,1,IF(A1681&lt;&gt;Receive[[#This Row],[No]],1,B1681+1))</f>
        <v>6</v>
      </c>
      <c r="C1682" s="1" t="s">
        <v>826</v>
      </c>
      <c r="D1682" s="1" t="s">
        <v>189</v>
      </c>
      <c r="E1682" s="1" t="s">
        <v>77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新年2北信介ICONIC</v>
      </c>
    </row>
    <row r="1683" spans="1:21" x14ac:dyDescent="0.35">
      <c r="A1683">
        <f>VLOOKUP(Receive[[#This Row],[No用]],SetNo[[No.用]:[vlookup 用]],2,FALSE)</f>
        <v>287</v>
      </c>
      <c r="B1683">
        <f>IF(ROW()=2,1,IF(A1682&lt;&gt;Receive[[#This Row],[No]],1,B1682+1))</f>
        <v>7</v>
      </c>
      <c r="C1683" s="1" t="s">
        <v>826</v>
      </c>
      <c r="D1683" s="1" t="s">
        <v>189</v>
      </c>
      <c r="E1683" s="1" t="s">
        <v>77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224</v>
      </c>
      <c r="M1683">
        <v>47</v>
      </c>
      <c r="N1683">
        <v>0</v>
      </c>
      <c r="O1683">
        <v>57</v>
      </c>
      <c r="P1683">
        <v>0</v>
      </c>
      <c r="U1683" t="str">
        <f>Receive[[#This Row],[服装]]&amp;Receive[[#This Row],[名前]]&amp;Receive[[#This Row],[レアリティ]]</f>
        <v>新年2北信介ICONIC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1</v>
      </c>
      <c r="C1684" s="1" t="s">
        <v>963</v>
      </c>
      <c r="D1684" s="1" t="s">
        <v>189</v>
      </c>
      <c r="E1684" s="1" t="s">
        <v>73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162</v>
      </c>
      <c r="M1684">
        <v>32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職業体験2北信介ICONIC</v>
      </c>
    </row>
    <row r="1685" spans="1:21" x14ac:dyDescent="0.35">
      <c r="A1685">
        <f>VLOOKUP(Receive[[#This Row],[No用]],SetNo[[No.用]:[vlookup 用]],2,FALSE)</f>
        <v>288</v>
      </c>
      <c r="B1685">
        <f>IF(ROW()=2,1,IF(A1684&lt;&gt;Receive[[#This Row],[No]],1,B1684+1))</f>
        <v>2</v>
      </c>
      <c r="C1685" s="1" t="s">
        <v>963</v>
      </c>
      <c r="D1685" s="1" t="s">
        <v>189</v>
      </c>
      <c r="E1685" s="1" t="s">
        <v>73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S1685" s="1" t="s">
        <v>908</v>
      </c>
      <c r="T1685" s="1"/>
      <c r="U1685" t="str">
        <f>Receive[[#This Row],[服装]]&amp;Receive[[#This Row],[名前]]&amp;Receive[[#This Row],[レアリティ]]</f>
        <v>職業体験2北信介ICONIC</v>
      </c>
    </row>
    <row r="1686" spans="1:21" x14ac:dyDescent="0.35">
      <c r="A1686">
        <f>VLOOKUP(Receive[[#This Row],[No用]],SetNo[[No.用]:[vlookup 用]],2,FALSE)</f>
        <v>288</v>
      </c>
      <c r="B1686">
        <f>IF(ROW()=2,1,IF(A1685&lt;&gt;Receive[[#This Row],[No]],1,B1685+1))</f>
        <v>3</v>
      </c>
      <c r="C1686" s="1" t="s">
        <v>963</v>
      </c>
      <c r="D1686" s="1" t="s">
        <v>189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230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S1686" s="1" t="s">
        <v>920</v>
      </c>
      <c r="T1686" s="1"/>
      <c r="U1686" t="str">
        <f>Receive[[#This Row],[服装]]&amp;Receive[[#This Row],[名前]]&amp;Receive[[#This Row],[レアリティ]]</f>
        <v>職業体験2北信介ICONIC</v>
      </c>
    </row>
    <row r="1687" spans="1:21" x14ac:dyDescent="0.35">
      <c r="A1687">
        <f>VLOOKUP(Receive[[#This Row],[No用]],SetNo[[No.用]:[vlookup 用]],2,FALSE)</f>
        <v>288</v>
      </c>
      <c r="B1687">
        <f>IF(ROW()=2,1,IF(A1686&lt;&gt;Receive[[#This Row],[No]],1,B1686+1))</f>
        <v>4</v>
      </c>
      <c r="C1687" s="1" t="s">
        <v>963</v>
      </c>
      <c r="D1687" s="1" t="s">
        <v>189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120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職業体験2北信介ICONIC</v>
      </c>
    </row>
    <row r="1688" spans="1:21" x14ac:dyDescent="0.35">
      <c r="A1688">
        <f>VLOOKUP(Receive[[#This Row],[No用]],SetNo[[No.用]:[vlookup 用]],2,FALSE)</f>
        <v>288</v>
      </c>
      <c r="B1688">
        <f>IF(ROW()=2,1,IF(A1687&lt;&gt;Receive[[#This Row],[No]],1,B1687+1))</f>
        <v>5</v>
      </c>
      <c r="C1688" s="1" t="s">
        <v>963</v>
      </c>
      <c r="D1688" s="1" t="s">
        <v>189</v>
      </c>
      <c r="E1688" s="1" t="s">
        <v>73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職業体験2北信介ICONIC</v>
      </c>
    </row>
    <row r="1689" spans="1:21" x14ac:dyDescent="0.35">
      <c r="A1689">
        <f>VLOOKUP(Receive[[#This Row],[No用]],SetNo[[No.用]:[vlookup 用]],2,FALSE)</f>
        <v>288</v>
      </c>
      <c r="B1689">
        <f>IF(ROW()=2,1,IF(A1688&lt;&gt;Receive[[#This Row],[No]],1,B1688+1))</f>
        <v>6</v>
      </c>
      <c r="C1689" s="1" t="s">
        <v>963</v>
      </c>
      <c r="D1689" s="1" t="s">
        <v>189</v>
      </c>
      <c r="E1689" s="1" t="s">
        <v>73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165</v>
      </c>
      <c r="L1689" s="1" t="s">
        <v>162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職業体験2北信介ICONIC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1</v>
      </c>
      <c r="C1690" t="s">
        <v>108</v>
      </c>
      <c r="D1690" s="1" t="s">
        <v>523</v>
      </c>
      <c r="E1690" t="s">
        <v>77</v>
      </c>
      <c r="F1690" s="1" t="s">
        <v>78</v>
      </c>
      <c r="G1690" t="s">
        <v>185</v>
      </c>
      <c r="H1690" t="s">
        <v>71</v>
      </c>
      <c r="I1690">
        <v>1</v>
      </c>
      <c r="J1690" t="s">
        <v>228</v>
      </c>
      <c r="K1690" s="1" t="s">
        <v>119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ユニフォーム尾白アランICONIC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2</v>
      </c>
      <c r="C1691" t="s">
        <v>108</v>
      </c>
      <c r="D1691" s="1" t="s">
        <v>523</v>
      </c>
      <c r="E1691" t="s">
        <v>77</v>
      </c>
      <c r="F1691" s="1" t="s">
        <v>78</v>
      </c>
      <c r="G1691" t="s">
        <v>185</v>
      </c>
      <c r="H169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25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ユニフォーム尾白アランICONIC</v>
      </c>
    </row>
    <row r="1692" spans="1:21" x14ac:dyDescent="0.35">
      <c r="A1692">
        <f>VLOOKUP(Receive[[#This Row],[No用]],SetNo[[No.用]:[vlookup 用]],2,FALSE)</f>
        <v>289</v>
      </c>
      <c r="B1692">
        <f>IF(ROW()=2,1,IF(A1691&lt;&gt;Receive[[#This Row],[No]],1,B1691+1))</f>
        <v>3</v>
      </c>
      <c r="C1692" t="s">
        <v>108</v>
      </c>
      <c r="D1692" s="1" t="s">
        <v>523</v>
      </c>
      <c r="E1692" t="s">
        <v>77</v>
      </c>
      <c r="F1692" s="1" t="s">
        <v>78</v>
      </c>
      <c r="G1692" t="s">
        <v>185</v>
      </c>
      <c r="H1692" t="s">
        <v>71</v>
      </c>
      <c r="I1692">
        <v>1</v>
      </c>
      <c r="J1692" t="s">
        <v>228</v>
      </c>
      <c r="K1692" s="1" t="s">
        <v>120</v>
      </c>
      <c r="L1692" s="1" t="s">
        <v>162</v>
      </c>
      <c r="M1692">
        <v>25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ユニフォーム尾白アランICONIC</v>
      </c>
    </row>
    <row r="1693" spans="1:21" x14ac:dyDescent="0.35">
      <c r="A1693">
        <f>VLOOKUP(Receive[[#This Row],[No用]],SetNo[[No.用]:[vlookup 用]],2,FALSE)</f>
        <v>289</v>
      </c>
      <c r="B1693">
        <f>IF(ROW()=2,1,IF(A1692&lt;&gt;Receive[[#This Row],[No]],1,B1692+1))</f>
        <v>4</v>
      </c>
      <c r="C1693" t="s">
        <v>108</v>
      </c>
      <c r="D1693" s="1" t="s">
        <v>523</v>
      </c>
      <c r="E1693" t="s">
        <v>77</v>
      </c>
      <c r="F1693" s="1" t="s">
        <v>78</v>
      </c>
      <c r="G1693" t="s">
        <v>185</v>
      </c>
      <c r="H1693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25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ユニフォーム尾白アランICONIC</v>
      </c>
    </row>
    <row r="1694" spans="1:21" x14ac:dyDescent="0.35">
      <c r="A1694">
        <f>VLOOKUP(Receive[[#This Row],[No用]],SetNo[[No.用]:[vlookup 用]],2,FALSE)</f>
        <v>289</v>
      </c>
      <c r="B1694">
        <f>IF(ROW()=2,1,IF(A1693&lt;&gt;Receive[[#This Row],[No]],1,B1693+1))</f>
        <v>5</v>
      </c>
      <c r="C1694" t="s">
        <v>108</v>
      </c>
      <c r="D1694" s="1" t="s">
        <v>523</v>
      </c>
      <c r="E1694" t="s">
        <v>77</v>
      </c>
      <c r="F1694" s="1" t="s">
        <v>78</v>
      </c>
      <c r="G1694" t="s">
        <v>185</v>
      </c>
      <c r="H1694" t="s">
        <v>71</v>
      </c>
      <c r="I1694">
        <v>1</v>
      </c>
      <c r="J1694" t="s">
        <v>228</v>
      </c>
      <c r="K1694" s="1" t="s">
        <v>165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ユニフォーム尾白アランICONIC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1</v>
      </c>
      <c r="C1695" s="1" t="s">
        <v>597</v>
      </c>
      <c r="D1695" s="1" t="s">
        <v>523</v>
      </c>
      <c r="E1695" s="1" t="s">
        <v>602</v>
      </c>
      <c r="F1695" s="1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178</v>
      </c>
      <c r="M1695">
        <v>28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雪遊び尾白アランICONIC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2</v>
      </c>
      <c r="C1696" s="1" t="s">
        <v>597</v>
      </c>
      <c r="D1696" s="1" t="s">
        <v>523</v>
      </c>
      <c r="E1696" s="1" t="s">
        <v>602</v>
      </c>
      <c r="F1696" s="1" t="s">
        <v>78</v>
      </c>
      <c r="G1696" t="s">
        <v>185</v>
      </c>
      <c r="H1696" t="s">
        <v>71</v>
      </c>
      <c r="I1696">
        <v>1</v>
      </c>
      <c r="J1696" t="s">
        <v>228</v>
      </c>
      <c r="K1696" s="1" t="s">
        <v>163</v>
      </c>
      <c r="L1696" s="1" t="s">
        <v>162</v>
      </c>
      <c r="M1696">
        <v>25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雪遊び尾白アランICONIC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3</v>
      </c>
      <c r="C1697" s="1" t="s">
        <v>597</v>
      </c>
      <c r="D1697" s="1" t="s">
        <v>523</v>
      </c>
      <c r="E1697" s="1" t="s">
        <v>602</v>
      </c>
      <c r="F1697" s="1" t="s">
        <v>78</v>
      </c>
      <c r="G1697" t="s">
        <v>185</v>
      </c>
      <c r="H1697" t="s">
        <v>71</v>
      </c>
      <c r="I1697">
        <v>1</v>
      </c>
      <c r="J1697" t="s">
        <v>228</v>
      </c>
      <c r="K1697" s="1" t="s">
        <v>120</v>
      </c>
      <c r="L1697" s="1" t="s">
        <v>178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雪遊び尾白アランICONIC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4</v>
      </c>
      <c r="C1698" s="1" t="s">
        <v>597</v>
      </c>
      <c r="D1698" s="1" t="s">
        <v>523</v>
      </c>
      <c r="E1698" s="1" t="s">
        <v>602</v>
      </c>
      <c r="F1698" s="1" t="s">
        <v>78</v>
      </c>
      <c r="G1698" t="s">
        <v>185</v>
      </c>
      <c r="H1698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25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雪遊び尾白アランICONIC</v>
      </c>
    </row>
    <row r="1699" spans="1:21" x14ac:dyDescent="0.35">
      <c r="A1699">
        <f>VLOOKUP(Receive[[#This Row],[No用]],SetNo[[No.用]:[vlookup 用]],2,FALSE)</f>
        <v>290</v>
      </c>
      <c r="B1699">
        <f>IF(ROW()=2,1,IF(A1698&lt;&gt;Receive[[#This Row],[No]],1,B1698+1))</f>
        <v>5</v>
      </c>
      <c r="C1699" s="1" t="s">
        <v>597</v>
      </c>
      <c r="D1699" s="1" t="s">
        <v>523</v>
      </c>
      <c r="E1699" s="1" t="s">
        <v>602</v>
      </c>
      <c r="F1699" s="1" t="s">
        <v>78</v>
      </c>
      <c r="G1699" t="s">
        <v>185</v>
      </c>
      <c r="H1699" t="s">
        <v>71</v>
      </c>
      <c r="I1699">
        <v>1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雪遊び尾白アランICONIC</v>
      </c>
    </row>
    <row r="1700" spans="1:21" x14ac:dyDescent="0.35">
      <c r="A1700">
        <f>VLOOKUP(Receive[[#This Row],[No用]],SetNo[[No.用]:[vlookup 用]],2,FALSE)</f>
        <v>290</v>
      </c>
      <c r="B1700">
        <f>IF(ROW()=2,1,IF(A1699&lt;&gt;Receive[[#This Row],[No]],1,B1699+1))</f>
        <v>6</v>
      </c>
      <c r="C1700" s="1" t="s">
        <v>597</v>
      </c>
      <c r="D1700" s="1" t="s">
        <v>523</v>
      </c>
      <c r="E1700" s="1" t="s">
        <v>602</v>
      </c>
      <c r="F1700" s="1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183</v>
      </c>
      <c r="L1700" s="1" t="s">
        <v>224</v>
      </c>
      <c r="M1700">
        <v>45</v>
      </c>
      <c r="N1700">
        <v>0</v>
      </c>
      <c r="O1700">
        <v>55</v>
      </c>
      <c r="P1700">
        <v>0</v>
      </c>
      <c r="U1700" t="str">
        <f>Receive[[#This Row],[服装]]&amp;Receive[[#This Row],[名前]]&amp;Receive[[#This Row],[レアリティ]]</f>
        <v>雪遊び尾白アランICONIC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1</v>
      </c>
      <c r="C1701" s="1" t="s">
        <v>999</v>
      </c>
      <c r="D1701" s="1" t="s">
        <v>523</v>
      </c>
      <c r="E1701" s="1" t="s">
        <v>73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119</v>
      </c>
      <c r="L1701" s="1" t="s">
        <v>173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夏祭り2尾白アランICONIC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2</v>
      </c>
      <c r="C1702" s="1" t="s">
        <v>999</v>
      </c>
      <c r="D1702" s="1" t="s">
        <v>523</v>
      </c>
      <c r="E1702" s="1" t="s">
        <v>73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163</v>
      </c>
      <c r="L1702" s="1" t="s">
        <v>178</v>
      </c>
      <c r="M1702">
        <v>28</v>
      </c>
      <c r="N1702">
        <v>0</v>
      </c>
      <c r="O1702">
        <v>0</v>
      </c>
      <c r="P1702">
        <v>0</v>
      </c>
      <c r="R1702" s="1" t="s">
        <v>955</v>
      </c>
      <c r="S1702" s="1" t="s">
        <v>908</v>
      </c>
      <c r="T1702" s="1"/>
      <c r="U1702" t="str">
        <f>Receive[[#This Row],[服装]]&amp;Receive[[#This Row],[名前]]&amp;Receive[[#This Row],[レアリティ]]</f>
        <v>夏祭り2尾白アランICONIC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3</v>
      </c>
      <c r="C1703" s="1" t="s">
        <v>999</v>
      </c>
      <c r="D1703" s="1" t="s">
        <v>523</v>
      </c>
      <c r="E1703" s="1" t="s">
        <v>73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173</v>
      </c>
      <c r="M1703">
        <v>31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夏祭り2尾白アランICONIC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4</v>
      </c>
      <c r="C1704" s="1" t="s">
        <v>999</v>
      </c>
      <c r="D1704" s="1" t="s">
        <v>523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25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夏祭り2尾白アランICONIC</v>
      </c>
    </row>
    <row r="1705" spans="1:21" x14ac:dyDescent="0.35">
      <c r="A1705">
        <f>VLOOKUP(Receive[[#This Row],[No用]],SetNo[[No.用]:[vlookup 用]],2,FALSE)</f>
        <v>291</v>
      </c>
      <c r="B1705">
        <f>IF(ROW()=2,1,IF(A1704&lt;&gt;Receive[[#This Row],[No]],1,B1704+1))</f>
        <v>5</v>
      </c>
      <c r="C1705" s="1" t="s">
        <v>999</v>
      </c>
      <c r="D1705" s="1" t="s">
        <v>523</v>
      </c>
      <c r="E1705" s="1" t="s">
        <v>73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夏祭り2尾白アランICONIC</v>
      </c>
    </row>
    <row r="1706" spans="1:21" x14ac:dyDescent="0.35">
      <c r="A1706">
        <f>VLOOKUP(Receive[[#This Row],[No用]],SetNo[[No.用]:[vlookup 用]],2,FALSE)</f>
        <v>291</v>
      </c>
      <c r="B1706">
        <f>IF(ROW()=2,1,IF(A1705&lt;&gt;Receive[[#This Row],[No]],1,B1705+1))</f>
        <v>6</v>
      </c>
      <c r="C1706" s="1" t="s">
        <v>999</v>
      </c>
      <c r="D1706" s="1" t="s">
        <v>523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183</v>
      </c>
      <c r="L1706" s="1" t="s">
        <v>224</v>
      </c>
      <c r="M1706">
        <v>45</v>
      </c>
      <c r="N1706">
        <v>0</v>
      </c>
      <c r="O1706">
        <v>55</v>
      </c>
      <c r="P1706">
        <v>0</v>
      </c>
      <c r="U1706" t="str">
        <f>Receive[[#This Row],[服装]]&amp;Receive[[#This Row],[名前]]&amp;Receive[[#This Row],[レアリティ]]</f>
        <v>夏祭り2尾白アランICONIC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1</v>
      </c>
      <c r="C1707" t="s">
        <v>108</v>
      </c>
      <c r="D1707" s="1" t="s">
        <v>525</v>
      </c>
      <c r="E1707" t="s">
        <v>77</v>
      </c>
      <c r="F1707" s="1" t="s">
        <v>80</v>
      </c>
      <c r="G1707" t="s">
        <v>185</v>
      </c>
      <c r="H1707" t="s">
        <v>71</v>
      </c>
      <c r="I1707">
        <v>1</v>
      </c>
      <c r="J1707" t="s">
        <v>228</v>
      </c>
      <c r="K1707" s="1" t="s">
        <v>119</v>
      </c>
      <c r="L1707" s="1" t="s">
        <v>178</v>
      </c>
      <c r="M1707">
        <v>36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ユニフォーム赤木路成ICONIC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2</v>
      </c>
      <c r="C1708" t="s">
        <v>108</v>
      </c>
      <c r="D1708" s="1" t="s">
        <v>525</v>
      </c>
      <c r="E1708" t="s">
        <v>77</v>
      </c>
      <c r="F1708" s="1" t="s">
        <v>80</v>
      </c>
      <c r="G1708" t="s">
        <v>185</v>
      </c>
      <c r="H1708" t="s">
        <v>71</v>
      </c>
      <c r="I1708">
        <v>1</v>
      </c>
      <c r="J1708" t="s">
        <v>228</v>
      </c>
      <c r="K1708" s="1" t="s">
        <v>194</v>
      </c>
      <c r="L1708" s="1" t="s">
        <v>173</v>
      </c>
      <c r="M1708">
        <v>41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ユニフォーム赤木路成ICONIC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3</v>
      </c>
      <c r="C1709" t="s">
        <v>108</v>
      </c>
      <c r="D1709" s="1" t="s">
        <v>525</v>
      </c>
      <c r="E1709" t="s">
        <v>77</v>
      </c>
      <c r="F1709" s="1" t="s">
        <v>80</v>
      </c>
      <c r="G1709" t="s">
        <v>185</v>
      </c>
      <c r="H1709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33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ユニフォーム赤木路成ICONIC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4</v>
      </c>
      <c r="C1710" t="s">
        <v>108</v>
      </c>
      <c r="D1710" s="1" t="s">
        <v>525</v>
      </c>
      <c r="E1710" t="s">
        <v>77</v>
      </c>
      <c r="F1710" s="1" t="s">
        <v>80</v>
      </c>
      <c r="G1710" t="s">
        <v>185</v>
      </c>
      <c r="H1710" t="s">
        <v>71</v>
      </c>
      <c r="I1710">
        <v>1</v>
      </c>
      <c r="J1710" t="s">
        <v>228</v>
      </c>
      <c r="K1710" s="1" t="s">
        <v>230</v>
      </c>
      <c r="L1710" s="1" t="s">
        <v>224</v>
      </c>
      <c r="M1710">
        <v>57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ユニフォーム赤木路成ICONIC</v>
      </c>
    </row>
    <row r="1711" spans="1:21" x14ac:dyDescent="0.35">
      <c r="A1711">
        <f>VLOOKUP(Receive[[#This Row],[No用]],SetNo[[No.用]:[vlookup 用]],2,FALSE)</f>
        <v>292</v>
      </c>
      <c r="B1711">
        <f>IF(ROW()=2,1,IF(A1710&lt;&gt;Receive[[#This Row],[No]],1,B1710+1))</f>
        <v>5</v>
      </c>
      <c r="C1711" t="s">
        <v>108</v>
      </c>
      <c r="D1711" s="1" t="s">
        <v>525</v>
      </c>
      <c r="E1711" t="s">
        <v>77</v>
      </c>
      <c r="F1711" s="1" t="s">
        <v>80</v>
      </c>
      <c r="G1711" t="s">
        <v>185</v>
      </c>
      <c r="H1711" t="s">
        <v>71</v>
      </c>
      <c r="I1711">
        <v>1</v>
      </c>
      <c r="J1711" t="s">
        <v>228</v>
      </c>
      <c r="K1711" s="1" t="s">
        <v>120</v>
      </c>
      <c r="L1711" s="1" t="s">
        <v>173</v>
      </c>
      <c r="M1711">
        <v>36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ユニフォーム赤木路成ICONIC</v>
      </c>
    </row>
    <row r="1712" spans="1:21" x14ac:dyDescent="0.35">
      <c r="A1712">
        <f>VLOOKUP(Receive[[#This Row],[No用]],SetNo[[No.用]:[vlookup 用]],2,FALSE)</f>
        <v>292</v>
      </c>
      <c r="B1712">
        <f>IF(ROW()=2,1,IF(A1711&lt;&gt;Receive[[#This Row],[No]],1,B1711+1))</f>
        <v>6</v>
      </c>
      <c r="C1712" t="s">
        <v>108</v>
      </c>
      <c r="D1712" s="1" t="s">
        <v>525</v>
      </c>
      <c r="E1712" t="s">
        <v>77</v>
      </c>
      <c r="F1712" s="1" t="s">
        <v>80</v>
      </c>
      <c r="G1712" t="s">
        <v>185</v>
      </c>
      <c r="H1712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33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ユニフォーム赤木路成ICONIC</v>
      </c>
    </row>
    <row r="1713" spans="1:21" x14ac:dyDescent="0.35">
      <c r="A1713">
        <f>VLOOKUP(Receive[[#This Row],[No用]],SetNo[[No.用]:[vlookup 用]],2,FALSE)</f>
        <v>292</v>
      </c>
      <c r="B1713">
        <f>IF(ROW()=2,1,IF(A1712&lt;&gt;Receive[[#This Row],[No]],1,B1712+1))</f>
        <v>7</v>
      </c>
      <c r="C1713" t="s">
        <v>108</v>
      </c>
      <c r="D1713" s="1" t="s">
        <v>525</v>
      </c>
      <c r="E1713" t="s">
        <v>77</v>
      </c>
      <c r="F1713" s="1" t="s">
        <v>80</v>
      </c>
      <c r="G1713" t="s">
        <v>185</v>
      </c>
      <c r="H1713" t="s">
        <v>71</v>
      </c>
      <c r="I1713">
        <v>1</v>
      </c>
      <c r="J1713" t="s">
        <v>228</v>
      </c>
      <c r="K1713" s="1" t="s">
        <v>165</v>
      </c>
      <c r="L1713" s="1" t="s">
        <v>162</v>
      </c>
      <c r="M1713">
        <v>33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ユニフォーム赤木路成ICONIC</v>
      </c>
    </row>
    <row r="1714" spans="1:21" x14ac:dyDescent="0.35">
      <c r="A1714">
        <f>VLOOKUP(Receive[[#This Row],[No用]],SetNo[[No.用]:[vlookup 用]],2,FALSE)</f>
        <v>292</v>
      </c>
      <c r="B1714">
        <f>IF(ROW()=2,1,IF(A1713&lt;&gt;Receive[[#This Row],[No]],1,B1713+1))</f>
        <v>8</v>
      </c>
      <c r="C1714" t="s">
        <v>108</v>
      </c>
      <c r="D1714" s="1" t="s">
        <v>525</v>
      </c>
      <c r="E1714" t="s">
        <v>77</v>
      </c>
      <c r="F1714" s="1" t="s">
        <v>80</v>
      </c>
      <c r="G1714" t="s">
        <v>185</v>
      </c>
      <c r="H1714" t="s">
        <v>71</v>
      </c>
      <c r="I1714">
        <v>1</v>
      </c>
      <c r="J1714" t="s">
        <v>228</v>
      </c>
      <c r="K1714" s="1" t="s">
        <v>183</v>
      </c>
      <c r="L1714" s="1" t="s">
        <v>224</v>
      </c>
      <c r="M1714">
        <v>47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ユニフォーム赤木路成ICONIC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1</v>
      </c>
      <c r="C1715" s="1" t="s">
        <v>801</v>
      </c>
      <c r="D1715" s="1" t="s">
        <v>525</v>
      </c>
      <c r="E1715" s="1" t="s">
        <v>73</v>
      </c>
      <c r="F1715" s="1" t="s">
        <v>80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178</v>
      </c>
      <c r="M1715">
        <v>36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Xmas2赤木路成ICONIC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IF(ROW()=2,1,IF(A1715&lt;&gt;Receive[[#This Row],[No]],1,B1715+1))</f>
        <v>2</v>
      </c>
      <c r="C1716" s="1" t="s">
        <v>801</v>
      </c>
      <c r="D1716" s="1" t="s">
        <v>525</v>
      </c>
      <c r="E1716" s="1" t="s">
        <v>73</v>
      </c>
      <c r="F1716" s="1" t="s">
        <v>80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194</v>
      </c>
      <c r="L1716" s="1" t="s">
        <v>173</v>
      </c>
      <c r="M1716">
        <v>41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Xmas2赤木路成ICONIC</v>
      </c>
    </row>
    <row r="1717" spans="1:21" x14ac:dyDescent="0.35">
      <c r="A1717">
        <f>VLOOKUP(Receive[[#This Row],[No用]],SetNo[[No.用]:[vlookup 用]],2,FALSE)</f>
        <v>293</v>
      </c>
      <c r="B1717">
        <f>IF(ROW()=2,1,IF(A1716&lt;&gt;Receive[[#This Row],[No]],1,B1716+1))</f>
        <v>3</v>
      </c>
      <c r="C1717" s="1" t="s">
        <v>801</v>
      </c>
      <c r="D1717" s="1" t="s">
        <v>525</v>
      </c>
      <c r="E1717" s="1" t="s">
        <v>73</v>
      </c>
      <c r="F1717" s="1" t="s">
        <v>80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178</v>
      </c>
      <c r="M1717">
        <v>36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Xmas2赤木路成ICONIC</v>
      </c>
    </row>
    <row r="1718" spans="1:21" x14ac:dyDescent="0.35">
      <c r="A1718">
        <f>VLOOKUP(Receive[[#This Row],[No用]],SetNo[[No.用]:[vlookup 用]],2,FALSE)</f>
        <v>293</v>
      </c>
      <c r="B1718">
        <f>IF(ROW()=2,1,IF(A1717&lt;&gt;Receive[[#This Row],[No]],1,B1717+1))</f>
        <v>4</v>
      </c>
      <c r="C1718" s="1" t="s">
        <v>801</v>
      </c>
      <c r="D1718" s="1" t="s">
        <v>525</v>
      </c>
      <c r="E1718" s="1" t="s">
        <v>73</v>
      </c>
      <c r="F1718" s="1" t="s">
        <v>80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Xmas2赤木路成ICONIC</v>
      </c>
    </row>
    <row r="1719" spans="1:21" x14ac:dyDescent="0.35">
      <c r="A1719">
        <f>VLOOKUP(Receive[[#This Row],[No用]],SetNo[[No.用]:[vlookup 用]],2,FALSE)</f>
        <v>293</v>
      </c>
      <c r="B1719">
        <f>IF(ROW()=2,1,IF(A1718&lt;&gt;Receive[[#This Row],[No]],1,B1718+1))</f>
        <v>5</v>
      </c>
      <c r="C1719" s="1" t="s">
        <v>801</v>
      </c>
      <c r="D1719" s="1" t="s">
        <v>525</v>
      </c>
      <c r="E1719" s="1" t="s">
        <v>73</v>
      </c>
      <c r="F1719" s="1" t="s">
        <v>80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33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Xmas2赤木路成ICONIC</v>
      </c>
    </row>
    <row r="1720" spans="1:21" x14ac:dyDescent="0.35">
      <c r="A1720">
        <f>VLOOKUP(Receive[[#This Row],[No用]],SetNo[[No.用]:[vlookup 用]],2,FALSE)</f>
        <v>293</v>
      </c>
      <c r="B1720">
        <f>IF(ROW()=2,1,IF(A1719&lt;&gt;Receive[[#This Row],[No]],1,B1719+1))</f>
        <v>6</v>
      </c>
      <c r="C1720" s="1" t="s">
        <v>801</v>
      </c>
      <c r="D1720" s="1" t="s">
        <v>525</v>
      </c>
      <c r="E1720" s="1" t="s">
        <v>73</v>
      </c>
      <c r="F1720" s="1" t="s">
        <v>80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165</v>
      </c>
      <c r="L1720" s="1" t="s">
        <v>162</v>
      </c>
      <c r="M1720">
        <v>33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Xmas2赤木路成ICONIC</v>
      </c>
    </row>
    <row r="1721" spans="1:21" x14ac:dyDescent="0.35">
      <c r="A1721">
        <f>VLOOKUP(Receive[[#This Row],[No用]],SetNo[[No.用]:[vlookup 用]],2,FALSE)</f>
        <v>293</v>
      </c>
      <c r="B1721">
        <f>IF(ROW()=2,1,IF(A1720&lt;&gt;Receive[[#This Row],[No]],1,B1720+1))</f>
        <v>7</v>
      </c>
      <c r="C1721" s="1" t="s">
        <v>801</v>
      </c>
      <c r="D1721" s="1" t="s">
        <v>525</v>
      </c>
      <c r="E1721" s="1" t="s">
        <v>73</v>
      </c>
      <c r="F1721" s="1" t="s">
        <v>80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47</v>
      </c>
      <c r="N1721">
        <v>0</v>
      </c>
      <c r="O1721">
        <v>57</v>
      </c>
      <c r="P1721">
        <v>0</v>
      </c>
      <c r="U1721" t="str">
        <f>Receive[[#This Row],[服装]]&amp;Receive[[#This Row],[名前]]&amp;Receive[[#This Row],[レアリティ]]</f>
        <v>Xmas2赤木路成ICONIC</v>
      </c>
    </row>
    <row r="1722" spans="1:21" x14ac:dyDescent="0.35">
      <c r="A1722">
        <f>VLOOKUP(Receive[[#This Row],[No用]],SetNo[[No.用]:[vlookup 用]],2,FALSE)</f>
        <v>293</v>
      </c>
      <c r="B1722">
        <f>IF(ROW()=2,1,IF(A1721&lt;&gt;Receive[[#This Row],[No]],1,B1721+1))</f>
        <v>8</v>
      </c>
      <c r="C1722" s="1" t="s">
        <v>801</v>
      </c>
      <c r="D1722" s="1" t="s">
        <v>525</v>
      </c>
      <c r="E1722" s="1" t="s">
        <v>73</v>
      </c>
      <c r="F1722" s="1" t="s">
        <v>80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224</v>
      </c>
      <c r="M1722">
        <v>47</v>
      </c>
      <c r="N1722">
        <v>0</v>
      </c>
      <c r="O1722">
        <v>57</v>
      </c>
      <c r="P1722">
        <v>0</v>
      </c>
      <c r="U1722" t="str">
        <f>Receive[[#This Row],[服装]]&amp;Receive[[#This Row],[名前]]&amp;Receive[[#This Row],[レアリティ]]</f>
        <v>Xmas2赤木路成ICONIC</v>
      </c>
    </row>
    <row r="1723" spans="1:21" x14ac:dyDescent="0.35">
      <c r="A1723">
        <f>VLOOKUP(Receive[[#This Row],[No用]],SetNo[[No.用]:[vlookup 用]],2,FALSE)</f>
        <v>293</v>
      </c>
      <c r="B1723">
        <f>IF(ROW()=2,1,IF(A1722&lt;&gt;Receive[[#This Row],[No]],1,B1722+1))</f>
        <v>9</v>
      </c>
      <c r="C1723" s="1" t="s">
        <v>801</v>
      </c>
      <c r="D1723" s="1" t="s">
        <v>525</v>
      </c>
      <c r="E1723" s="1" t="s">
        <v>73</v>
      </c>
      <c r="F1723" s="1" t="s">
        <v>80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224</v>
      </c>
      <c r="M1723">
        <v>44</v>
      </c>
      <c r="N1723">
        <v>0</v>
      </c>
      <c r="O1723">
        <v>54</v>
      </c>
      <c r="P1723">
        <v>0</v>
      </c>
      <c r="U1723" t="str">
        <f>Receive[[#This Row],[服装]]&amp;Receive[[#This Row],[名前]]&amp;Receive[[#This Row],[レアリティ]]</f>
        <v>Xmas2赤木路成ICONIC</v>
      </c>
    </row>
    <row r="1724" spans="1:21" x14ac:dyDescent="0.3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t="s">
        <v>108</v>
      </c>
      <c r="D1724" s="1" t="s">
        <v>527</v>
      </c>
      <c r="E1724" t="s">
        <v>77</v>
      </c>
      <c r="F1724" s="1" t="s">
        <v>82</v>
      </c>
      <c r="G1724" t="s">
        <v>185</v>
      </c>
      <c r="H1724" t="s">
        <v>71</v>
      </c>
      <c r="I1724">
        <v>1</v>
      </c>
      <c r="J1724" t="s">
        <v>228</v>
      </c>
      <c r="K1724" s="1" t="s">
        <v>119</v>
      </c>
      <c r="L1724" s="1" t="s">
        <v>162</v>
      </c>
      <c r="M1724">
        <v>28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ユニフォーム大耳練ICONIC</v>
      </c>
    </row>
    <row r="1725" spans="1:21" x14ac:dyDescent="0.3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t="s">
        <v>108</v>
      </c>
      <c r="D1725" s="1" t="s">
        <v>527</v>
      </c>
      <c r="E1725" t="s">
        <v>77</v>
      </c>
      <c r="F1725" s="1" t="s">
        <v>82</v>
      </c>
      <c r="G1725" t="s">
        <v>185</v>
      </c>
      <c r="H1725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ユニフォーム大耳練ICONIC</v>
      </c>
    </row>
    <row r="1726" spans="1:21" x14ac:dyDescent="0.3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t="s">
        <v>108</v>
      </c>
      <c r="D1726" s="1" t="s">
        <v>527</v>
      </c>
      <c r="E1726" t="s">
        <v>77</v>
      </c>
      <c r="F1726" s="1" t="s">
        <v>82</v>
      </c>
      <c r="G1726" t="s">
        <v>185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ユニフォーム大耳練ICONIC</v>
      </c>
    </row>
    <row r="1727" spans="1:21" x14ac:dyDescent="0.3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t="s">
        <v>108</v>
      </c>
      <c r="D1727" s="1" t="s">
        <v>527</v>
      </c>
      <c r="E1727" t="s">
        <v>77</v>
      </c>
      <c r="F1727" s="1" t="s">
        <v>82</v>
      </c>
      <c r="G1727" t="s">
        <v>185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ユニフォーム大耳練ICONIC</v>
      </c>
    </row>
    <row r="1728" spans="1:21" x14ac:dyDescent="0.3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t="s">
        <v>108</v>
      </c>
      <c r="D1728" s="1" t="s">
        <v>527</v>
      </c>
      <c r="E1728" t="s">
        <v>77</v>
      </c>
      <c r="F1728" s="1" t="s">
        <v>82</v>
      </c>
      <c r="G1728" t="s">
        <v>185</v>
      </c>
      <c r="H1728" t="s">
        <v>71</v>
      </c>
      <c r="I1728">
        <v>1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ユニフォーム大耳練ICONIC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1</v>
      </c>
      <c r="C1729" t="s">
        <v>108</v>
      </c>
      <c r="D1729" s="1" t="s">
        <v>529</v>
      </c>
      <c r="E1729" t="s">
        <v>77</v>
      </c>
      <c r="F1729" s="1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119</v>
      </c>
      <c r="L1729" s="1" t="s">
        <v>178</v>
      </c>
      <c r="M1729">
        <v>28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ユニフォーム理石平介ICONIC</v>
      </c>
    </row>
    <row r="1730" spans="1:21" x14ac:dyDescent="0.35">
      <c r="A1730">
        <f>VLOOKUP(Receive[[#This Row],[No用]],SetNo[[No.用]:[vlookup 用]],2,FALSE)</f>
        <v>295</v>
      </c>
      <c r="B1730">
        <f>IF(ROW()=2,1,IF(A1729&lt;&gt;Receive[[#This Row],[No]],1,B1729+1))</f>
        <v>2</v>
      </c>
      <c r="C1730" t="s">
        <v>108</v>
      </c>
      <c r="D1730" s="1" t="s">
        <v>529</v>
      </c>
      <c r="E1730" t="s">
        <v>77</v>
      </c>
      <c r="F1730" s="1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194</v>
      </c>
      <c r="L1730" s="1" t="s">
        <v>173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ユニフォーム理石平介ICONIC</v>
      </c>
    </row>
    <row r="1731" spans="1:21" x14ac:dyDescent="0.35">
      <c r="A1731">
        <f>VLOOKUP(Receive[[#This Row],[No用]],SetNo[[No.用]:[vlookup 用]],2,FALSE)</f>
        <v>295</v>
      </c>
      <c r="B1731">
        <f>IF(ROW()=2,1,IF(A1730&lt;&gt;Receive[[#This Row],[No]],1,B1730+1))</f>
        <v>3</v>
      </c>
      <c r="C1731" t="s">
        <v>108</v>
      </c>
      <c r="D1731" s="1" t="s">
        <v>529</v>
      </c>
      <c r="E1731" t="s">
        <v>77</v>
      </c>
      <c r="F1731" s="1" t="s">
        <v>78</v>
      </c>
      <c r="G1731" t="s">
        <v>185</v>
      </c>
      <c r="H173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ユニフォーム理石平介ICONIC</v>
      </c>
    </row>
    <row r="1732" spans="1:21" x14ac:dyDescent="0.35">
      <c r="A1732">
        <f>VLOOKUP(Receive[[#This Row],[No用]],SetNo[[No.用]:[vlookup 用]],2,FALSE)</f>
        <v>295</v>
      </c>
      <c r="B1732">
        <f>IF(ROW()=2,1,IF(A1731&lt;&gt;Receive[[#This Row],[No]],1,B1731+1))</f>
        <v>4</v>
      </c>
      <c r="C1732" t="s">
        <v>108</v>
      </c>
      <c r="D1732" s="1" t="s">
        <v>529</v>
      </c>
      <c r="E1732" t="s">
        <v>77</v>
      </c>
      <c r="F1732" s="1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120</v>
      </c>
      <c r="L1732" s="1" t="s">
        <v>178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ユニフォーム理石平介ICONIC</v>
      </c>
    </row>
    <row r="1733" spans="1:21" x14ac:dyDescent="0.35">
      <c r="A1733">
        <f>VLOOKUP(Receive[[#This Row],[No用]],SetNo[[No.用]:[vlookup 用]],2,FALSE)</f>
        <v>295</v>
      </c>
      <c r="B1733">
        <f>IF(ROW()=2,1,IF(A1732&lt;&gt;Receive[[#This Row],[No]],1,B1732+1))</f>
        <v>5</v>
      </c>
      <c r="C1733" t="s">
        <v>108</v>
      </c>
      <c r="D1733" s="1" t="s">
        <v>529</v>
      </c>
      <c r="E1733" t="s">
        <v>77</v>
      </c>
      <c r="F1733" s="1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25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ユニフォーム理石平介ICONIC</v>
      </c>
    </row>
    <row r="1734" spans="1:21" x14ac:dyDescent="0.35">
      <c r="A1734">
        <f>VLOOKUP(Receive[[#This Row],[No用]],SetNo[[No.用]:[vlookup 用]],2,FALSE)</f>
        <v>295</v>
      </c>
      <c r="B1734">
        <f>IF(ROW()=2,1,IF(A1733&lt;&gt;Receive[[#This Row],[No]],1,B1733+1))</f>
        <v>6</v>
      </c>
      <c r="C1734" t="s">
        <v>108</v>
      </c>
      <c r="D1734" s="1" t="s">
        <v>529</v>
      </c>
      <c r="E1734" t="s">
        <v>77</v>
      </c>
      <c r="F1734" s="1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ユニフォーム理石平介ICONIC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108</v>
      </c>
      <c r="D1735" s="1" t="s">
        <v>675</v>
      </c>
      <c r="E1735" s="1" t="s">
        <v>77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ユニフォーム銀島結ICONIC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108</v>
      </c>
      <c r="D1736" s="1" t="s">
        <v>675</v>
      </c>
      <c r="E1736" s="1" t="s">
        <v>77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ユニフォーム銀島結ICONIC</v>
      </c>
    </row>
    <row r="1737" spans="1:21" x14ac:dyDescent="0.3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108</v>
      </c>
      <c r="D1737" s="1" t="s">
        <v>675</v>
      </c>
      <c r="E1737" s="1" t="s">
        <v>77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ユニフォーム銀島結ICONIC</v>
      </c>
    </row>
    <row r="1738" spans="1:21" x14ac:dyDescent="0.3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108</v>
      </c>
      <c r="D1738" s="1" t="s">
        <v>675</v>
      </c>
      <c r="E1738" s="1" t="s">
        <v>77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27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ユニフォーム銀島結ICONIC</v>
      </c>
    </row>
    <row r="1739" spans="1:21" x14ac:dyDescent="0.3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108</v>
      </c>
      <c r="D1739" s="1" t="s">
        <v>675</v>
      </c>
      <c r="E1739" s="1" t="s">
        <v>77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ユニフォーム銀島結ICONIC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801</v>
      </c>
      <c r="D1740" s="1" t="s">
        <v>675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178</v>
      </c>
      <c r="M1740">
        <v>30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Xmas2銀島結ICONIC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801</v>
      </c>
      <c r="D1741" s="1" t="s">
        <v>675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27</v>
      </c>
      <c r="N1741">
        <v>0</v>
      </c>
      <c r="O1741" s="6">
        <v>0</v>
      </c>
      <c r="P1741">
        <v>0</v>
      </c>
      <c r="U1741" t="str">
        <f>Receive[[#This Row],[服装]]&amp;Receive[[#This Row],[名前]]&amp;Receive[[#This Row],[レアリティ]]</f>
        <v>Xmas2銀島結ICONIC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801</v>
      </c>
      <c r="D1742" s="1" t="s">
        <v>675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178</v>
      </c>
      <c r="M1742">
        <v>30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Xmas2銀島結ICONIC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801</v>
      </c>
      <c r="D1743" s="1" t="s">
        <v>675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Xmas2銀島結ICONIC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801</v>
      </c>
      <c r="D1744" s="1" t="s">
        <v>675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Xmas2銀島結ICONIC</v>
      </c>
    </row>
    <row r="1745" spans="1:21" x14ac:dyDescent="0.35">
      <c r="A1745">
        <f>VLOOKUP(Receive[[#This Row],[No用]],SetNo[[No.用]:[vlookup 用]],2,FALSE)</f>
        <v>297</v>
      </c>
      <c r="B1745">
        <f>IF(ROW()=2,1,IF(A1744&lt;&gt;Receive[[#This Row],[No]],1,B1744+1))</f>
        <v>6</v>
      </c>
      <c r="C1745" s="1" t="s">
        <v>801</v>
      </c>
      <c r="D1745" s="1" t="s">
        <v>675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183</v>
      </c>
      <c r="L1745" s="1" t="s">
        <v>224</v>
      </c>
      <c r="M1745">
        <v>46</v>
      </c>
      <c r="N1745">
        <v>0</v>
      </c>
      <c r="O1745">
        <v>56</v>
      </c>
      <c r="P1745">
        <v>0</v>
      </c>
      <c r="U1745" t="str">
        <f>Receive[[#This Row],[服装]]&amp;Receive[[#This Row],[名前]]&amp;Receive[[#This Row],[レアリティ]]</f>
        <v>Xmas2銀島結ICONIC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t="s">
        <v>108</v>
      </c>
      <c r="D1746" t="s">
        <v>122</v>
      </c>
      <c r="E1746" t="s">
        <v>90</v>
      </c>
      <c r="F1746" t="s">
        <v>78</v>
      </c>
      <c r="G1746" t="s">
        <v>128</v>
      </c>
      <c r="H1746" t="s">
        <v>71</v>
      </c>
      <c r="I1746">
        <v>1</v>
      </c>
      <c r="J1746" t="s">
        <v>16</v>
      </c>
      <c r="K1746" s="1" t="s">
        <v>119</v>
      </c>
      <c r="L1746" s="1" t="s">
        <v>162</v>
      </c>
      <c r="M1746">
        <v>29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ユニフォーム木兎光太郎ICONIC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t="s">
        <v>108</v>
      </c>
      <c r="D1747" t="s">
        <v>122</v>
      </c>
      <c r="E1747" t="s">
        <v>90</v>
      </c>
      <c r="F1747" t="s">
        <v>78</v>
      </c>
      <c r="G1747" t="s">
        <v>128</v>
      </c>
      <c r="H1747" t="s">
        <v>71</v>
      </c>
      <c r="I1747">
        <v>1</v>
      </c>
      <c r="J1747" t="s">
        <v>16</v>
      </c>
      <c r="K1747" s="1" t="s">
        <v>163</v>
      </c>
      <c r="L1747" s="1" t="s">
        <v>162</v>
      </c>
      <c r="M1747">
        <v>29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ユニフォーム木兎光太郎ICONIC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t="s">
        <v>108</v>
      </c>
      <c r="D1748" t="s">
        <v>122</v>
      </c>
      <c r="E1748" t="s">
        <v>90</v>
      </c>
      <c r="F1748" t="s">
        <v>78</v>
      </c>
      <c r="G1748" t="s">
        <v>128</v>
      </c>
      <c r="H1748" t="s">
        <v>71</v>
      </c>
      <c r="I1748">
        <v>1</v>
      </c>
      <c r="J1748" t="s">
        <v>16</v>
      </c>
      <c r="K1748" s="1" t="s">
        <v>120</v>
      </c>
      <c r="L1748" s="1" t="s">
        <v>162</v>
      </c>
      <c r="M1748">
        <v>29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ユニフォーム木兎光太郎ICONIC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t="s">
        <v>108</v>
      </c>
      <c r="D1749" t="s">
        <v>122</v>
      </c>
      <c r="E1749" t="s">
        <v>90</v>
      </c>
      <c r="F1749" t="s">
        <v>78</v>
      </c>
      <c r="G1749" t="s">
        <v>128</v>
      </c>
      <c r="H1749" t="s">
        <v>71</v>
      </c>
      <c r="I1749">
        <v>1</v>
      </c>
      <c r="J1749" t="s">
        <v>16</v>
      </c>
      <c r="K1749" s="1" t="s">
        <v>164</v>
      </c>
      <c r="L1749" s="1" t="s">
        <v>162</v>
      </c>
      <c r="M1749">
        <v>29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ユニフォーム木兎光太郎ICONIC</v>
      </c>
    </row>
    <row r="1750" spans="1:21" x14ac:dyDescent="0.3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t="s">
        <v>108</v>
      </c>
      <c r="D1750" t="s">
        <v>122</v>
      </c>
      <c r="E1750" t="s">
        <v>90</v>
      </c>
      <c r="F1750" t="s">
        <v>78</v>
      </c>
      <c r="G1750" t="s">
        <v>128</v>
      </c>
      <c r="H1750" t="s">
        <v>71</v>
      </c>
      <c r="I1750">
        <v>1</v>
      </c>
      <c r="J1750" t="s">
        <v>16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ユニフォーム木兎光太郎ICONIC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t="s">
        <v>150</v>
      </c>
      <c r="D1751" t="s">
        <v>122</v>
      </c>
      <c r="E1751" t="s">
        <v>77</v>
      </c>
      <c r="F1751" t="s">
        <v>78</v>
      </c>
      <c r="G1751" t="s">
        <v>128</v>
      </c>
      <c r="H1751" t="s">
        <v>71</v>
      </c>
      <c r="I1751">
        <v>1</v>
      </c>
      <c r="J1751" t="s">
        <v>16</v>
      </c>
      <c r="K1751" s="1" t="s">
        <v>119</v>
      </c>
      <c r="L1751" s="1" t="s">
        <v>162</v>
      </c>
      <c r="M1751">
        <v>29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夏祭り木兎光太郎ICONIC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t="s">
        <v>150</v>
      </c>
      <c r="D1752" t="s">
        <v>122</v>
      </c>
      <c r="E1752" t="s">
        <v>77</v>
      </c>
      <c r="F1752" t="s">
        <v>78</v>
      </c>
      <c r="G1752" t="s">
        <v>128</v>
      </c>
      <c r="H1752" t="s">
        <v>71</v>
      </c>
      <c r="I1752">
        <v>1</v>
      </c>
      <c r="J1752" t="s">
        <v>16</v>
      </c>
      <c r="K1752" s="1" t="s">
        <v>163</v>
      </c>
      <c r="L1752" s="1" t="s">
        <v>162</v>
      </c>
      <c r="M1752">
        <v>29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夏祭り木兎光太郎ICONIC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t="s">
        <v>150</v>
      </c>
      <c r="D1753" t="s">
        <v>122</v>
      </c>
      <c r="E1753" t="s">
        <v>77</v>
      </c>
      <c r="F1753" t="s">
        <v>78</v>
      </c>
      <c r="G1753" t="s">
        <v>128</v>
      </c>
      <c r="H1753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29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夏祭り木兎光太郎ICONIC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t="s">
        <v>150</v>
      </c>
      <c r="D1754" t="s">
        <v>122</v>
      </c>
      <c r="E1754" t="s">
        <v>77</v>
      </c>
      <c r="F1754" t="s">
        <v>78</v>
      </c>
      <c r="G1754" t="s">
        <v>128</v>
      </c>
      <c r="H1754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29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夏祭り木兎光太郎ICONIC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t="s">
        <v>150</v>
      </c>
      <c r="D1755" t="s">
        <v>122</v>
      </c>
      <c r="E1755" t="s">
        <v>77</v>
      </c>
      <c r="F1755" t="s">
        <v>78</v>
      </c>
      <c r="G1755" t="s">
        <v>128</v>
      </c>
      <c r="H1755" t="s">
        <v>71</v>
      </c>
      <c r="I1755">
        <v>1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夏祭り木兎光太郎ICONIC</v>
      </c>
    </row>
    <row r="1756" spans="1:21" x14ac:dyDescent="0.35">
      <c r="A1756">
        <f>VLOOKUP(Receive[[#This Row],[No用]],SetNo[[No.用]:[vlookup 用]],2,FALSE)</f>
        <v>300</v>
      </c>
      <c r="B1756">
        <f>IF(ROW()=2,1,IF(A1755&lt;&gt;Receive[[#This Row],[No]],1,B1755+1))</f>
        <v>1</v>
      </c>
      <c r="C1756" s="1" t="s">
        <v>587</v>
      </c>
      <c r="D1756" t="s">
        <v>122</v>
      </c>
      <c r="E1756" s="1" t="s">
        <v>73</v>
      </c>
      <c r="F1756" t="s">
        <v>78</v>
      </c>
      <c r="G1756" t="s">
        <v>128</v>
      </c>
      <c r="H1756" t="s">
        <v>71</v>
      </c>
      <c r="I1756">
        <v>1</v>
      </c>
      <c r="J1756" t="s">
        <v>16</v>
      </c>
      <c r="K1756" s="1" t="s">
        <v>119</v>
      </c>
      <c r="L1756" s="1" t="s">
        <v>162</v>
      </c>
      <c r="M1756">
        <v>29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Xmas木兎光太郎ICONIC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2</v>
      </c>
      <c r="C1757" s="1" t="s">
        <v>587</v>
      </c>
      <c r="D1757" t="s">
        <v>122</v>
      </c>
      <c r="E1757" s="1" t="s">
        <v>73</v>
      </c>
      <c r="F1757" t="s">
        <v>78</v>
      </c>
      <c r="G1757" t="s">
        <v>128</v>
      </c>
      <c r="H1757" t="s">
        <v>71</v>
      </c>
      <c r="I1757">
        <v>1</v>
      </c>
      <c r="J1757" t="s">
        <v>16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Xmas木兎光太郎ICONIC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3</v>
      </c>
      <c r="C1758" s="1" t="s">
        <v>587</v>
      </c>
      <c r="D1758" t="s">
        <v>122</v>
      </c>
      <c r="E1758" s="1" t="s">
        <v>73</v>
      </c>
      <c r="F1758" t="s">
        <v>78</v>
      </c>
      <c r="G1758" t="s">
        <v>128</v>
      </c>
      <c r="H1758" t="s">
        <v>71</v>
      </c>
      <c r="I1758">
        <v>1</v>
      </c>
      <c r="J1758" t="s">
        <v>228</v>
      </c>
      <c r="K1758" s="1" t="s">
        <v>120</v>
      </c>
      <c r="L1758" s="1" t="s">
        <v>162</v>
      </c>
      <c r="M1758">
        <v>29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Xmas木兎光太郎ICONIC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4</v>
      </c>
      <c r="C1759" s="1" t="s">
        <v>587</v>
      </c>
      <c r="D1759" t="s">
        <v>122</v>
      </c>
      <c r="E1759" s="1" t="s">
        <v>73</v>
      </c>
      <c r="F1759" t="s">
        <v>78</v>
      </c>
      <c r="G1759" t="s">
        <v>128</v>
      </c>
      <c r="H1759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Xmas木兎光太郎ICONIC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5</v>
      </c>
      <c r="C1760" s="1" t="s">
        <v>587</v>
      </c>
      <c r="D1760" t="s">
        <v>122</v>
      </c>
      <c r="E1760" s="1" t="s">
        <v>73</v>
      </c>
      <c r="F1760" t="s">
        <v>78</v>
      </c>
      <c r="G1760" t="s">
        <v>128</v>
      </c>
      <c r="H1760" t="s">
        <v>71</v>
      </c>
      <c r="I1760">
        <v>1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Xmas木兎光太郎ICONIC</v>
      </c>
    </row>
    <row r="1761" spans="1:21" x14ac:dyDescent="0.35">
      <c r="A1761">
        <f>VLOOKUP(Receive[[#This Row],[No用]],SetNo[[No.用]:[vlookup 用]],2,FALSE)</f>
        <v>301</v>
      </c>
      <c r="B1761">
        <f>IF(ROW()=2,1,IF(A1760&lt;&gt;Receive[[#This Row],[No]],1,B1760+1))</f>
        <v>1</v>
      </c>
      <c r="C1761" s="1" t="s">
        <v>149</v>
      </c>
      <c r="D1761" t="s">
        <v>122</v>
      </c>
      <c r="E1761" s="1" t="s">
        <v>90</v>
      </c>
      <c r="F1761" t="s">
        <v>78</v>
      </c>
      <c r="G1761" t="s">
        <v>128</v>
      </c>
      <c r="H1761" t="s">
        <v>71</v>
      </c>
      <c r="I1761">
        <v>1</v>
      </c>
      <c r="J1761" t="s">
        <v>16</v>
      </c>
      <c r="K1761" s="1" t="s">
        <v>119</v>
      </c>
      <c r="L1761" s="1" t="s">
        <v>178</v>
      </c>
      <c r="M1761">
        <v>32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制服木兎光太郎ICONIC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2</v>
      </c>
      <c r="C1762" s="1" t="s">
        <v>149</v>
      </c>
      <c r="D1762" t="s">
        <v>122</v>
      </c>
      <c r="E1762" s="1" t="s">
        <v>90</v>
      </c>
      <c r="F1762" t="s">
        <v>78</v>
      </c>
      <c r="G1762" t="s">
        <v>128</v>
      </c>
      <c r="H1762" t="s">
        <v>71</v>
      </c>
      <c r="I1762">
        <v>1</v>
      </c>
      <c r="J1762" t="s">
        <v>16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制服木兎光太郎ICONIC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3</v>
      </c>
      <c r="C1763" s="1" t="s">
        <v>149</v>
      </c>
      <c r="D1763" t="s">
        <v>122</v>
      </c>
      <c r="E1763" s="1" t="s">
        <v>90</v>
      </c>
      <c r="F1763" t="s">
        <v>78</v>
      </c>
      <c r="G1763" t="s">
        <v>128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178</v>
      </c>
      <c r="M1763">
        <v>32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制服木兎光太郎ICONIC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4</v>
      </c>
      <c r="C1764" s="1" t="s">
        <v>149</v>
      </c>
      <c r="D1764" t="s">
        <v>122</v>
      </c>
      <c r="E1764" s="1" t="s">
        <v>90</v>
      </c>
      <c r="F1764" t="s">
        <v>78</v>
      </c>
      <c r="G1764" t="s">
        <v>128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制服木兎光太郎ICONIC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5</v>
      </c>
      <c r="C1765" s="1" t="s">
        <v>149</v>
      </c>
      <c r="D1765" t="s">
        <v>122</v>
      </c>
      <c r="E1765" s="1" t="s">
        <v>90</v>
      </c>
      <c r="F1765" t="s">
        <v>78</v>
      </c>
      <c r="G1765" t="s">
        <v>128</v>
      </c>
      <c r="H1765" t="s">
        <v>71</v>
      </c>
      <c r="I1765">
        <v>1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制服木兎光太郎ICONIC</v>
      </c>
    </row>
    <row r="1766" spans="1:21" x14ac:dyDescent="0.35">
      <c r="A1766">
        <f>VLOOKUP(Receive[[#This Row],[No用]],SetNo[[No.用]:[vlookup 用]],2,FALSE)</f>
        <v>302</v>
      </c>
      <c r="B1766">
        <f>IF(ROW()=2,1,IF(A1765&lt;&gt;Receive[[#This Row],[No]],1,B1765+1))</f>
        <v>1</v>
      </c>
      <c r="C1766" s="1" t="s">
        <v>684</v>
      </c>
      <c r="D1766" s="1" t="s">
        <v>122</v>
      </c>
      <c r="E1766" s="1" t="s">
        <v>77</v>
      </c>
      <c r="F1766" s="1" t="s">
        <v>78</v>
      </c>
      <c r="G1766" s="1" t="s">
        <v>128</v>
      </c>
      <c r="H1766" s="1" t="s">
        <v>71</v>
      </c>
      <c r="I1766">
        <v>1</v>
      </c>
      <c r="J1766" t="s">
        <v>16</v>
      </c>
      <c r="K1766" s="1" t="s">
        <v>119</v>
      </c>
      <c r="L1766" s="1" t="s">
        <v>162</v>
      </c>
      <c r="M1766">
        <v>29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キャンプ木兎光太郎ICONIC</v>
      </c>
    </row>
    <row r="1767" spans="1:21" x14ac:dyDescent="0.35">
      <c r="A1767">
        <f>VLOOKUP(Receive[[#This Row],[No用]],SetNo[[No.用]:[vlookup 用]],2,FALSE)</f>
        <v>302</v>
      </c>
      <c r="B1767">
        <f>IF(ROW()=2,1,IF(A1766&lt;&gt;Receive[[#This Row],[No]],1,B1766+1))</f>
        <v>2</v>
      </c>
      <c r="C1767" s="1" t="s">
        <v>684</v>
      </c>
      <c r="D1767" s="1" t="s">
        <v>122</v>
      </c>
      <c r="E1767" s="1" t="s">
        <v>77</v>
      </c>
      <c r="F1767" s="1" t="s">
        <v>78</v>
      </c>
      <c r="G1767" s="1" t="s">
        <v>128</v>
      </c>
      <c r="H1767" s="1" t="s">
        <v>71</v>
      </c>
      <c r="I1767">
        <v>1</v>
      </c>
      <c r="J1767" t="s">
        <v>16</v>
      </c>
      <c r="K1767" s="1" t="s">
        <v>163</v>
      </c>
      <c r="L1767" s="1" t="s">
        <v>162</v>
      </c>
      <c r="M1767">
        <v>29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キャンプ木兎光太郎ICONIC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3</v>
      </c>
      <c r="C1768" s="1" t="s">
        <v>684</v>
      </c>
      <c r="D1768" s="1" t="s">
        <v>122</v>
      </c>
      <c r="E1768" s="1" t="s">
        <v>77</v>
      </c>
      <c r="F1768" s="1" t="s">
        <v>78</v>
      </c>
      <c r="G1768" s="1" t="s">
        <v>128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キャンプ木兎光太郎ICONIC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4</v>
      </c>
      <c r="C1769" s="1" t="s">
        <v>684</v>
      </c>
      <c r="D1769" s="1" t="s">
        <v>122</v>
      </c>
      <c r="E1769" s="1" t="s">
        <v>77</v>
      </c>
      <c r="F1769" s="1" t="s">
        <v>78</v>
      </c>
      <c r="G1769" s="1" t="s">
        <v>128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キャンプ木兎光太郎ICONIC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5</v>
      </c>
      <c r="C1770" s="1" t="s">
        <v>684</v>
      </c>
      <c r="D1770" s="1" t="s">
        <v>122</v>
      </c>
      <c r="E1770" s="1" t="s">
        <v>77</v>
      </c>
      <c r="F1770" s="1" t="s">
        <v>78</v>
      </c>
      <c r="G1770" s="1" t="s">
        <v>128</v>
      </c>
      <c r="H1770" s="1" t="s">
        <v>71</v>
      </c>
      <c r="I1770">
        <v>1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キャンプ木兎光太郎ICONIC</v>
      </c>
    </row>
    <row r="1771" spans="1:21" x14ac:dyDescent="0.35">
      <c r="A1771">
        <f>VLOOKUP(Receive[[#This Row],[No用]],SetNo[[No.用]:[vlookup 用]],2,FALSE)</f>
        <v>302</v>
      </c>
      <c r="B1771">
        <f>IF(ROW()=2,1,IF(A1770&lt;&gt;Receive[[#This Row],[No]],1,B1770+1))</f>
        <v>6</v>
      </c>
      <c r="C1771" s="1" t="s">
        <v>684</v>
      </c>
      <c r="D1771" s="1" t="s">
        <v>122</v>
      </c>
      <c r="E1771" s="1" t="s">
        <v>77</v>
      </c>
      <c r="F1771" s="1" t="s">
        <v>78</v>
      </c>
      <c r="G1771" s="1" t="s">
        <v>128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51</v>
      </c>
      <c r="N1771">
        <v>0</v>
      </c>
      <c r="O1771">
        <v>61</v>
      </c>
      <c r="P1771">
        <v>0</v>
      </c>
      <c r="U1771" t="str">
        <f>Receive[[#This Row],[服装]]&amp;Receive[[#This Row],[名前]]&amp;Receive[[#This Row],[レアリティ]]</f>
        <v>キャンプ木兎光太郎ICONIC</v>
      </c>
    </row>
    <row r="1772" spans="1:21" x14ac:dyDescent="0.35">
      <c r="A1772">
        <f>VLOOKUP(Receive[[#This Row],[No用]],SetNo[[No.用]:[vlookup 用]],2,FALSE)</f>
        <v>303</v>
      </c>
      <c r="B1772">
        <f>IF(ROW()=2,1,IF(A1771&lt;&gt;Receive[[#This Row],[No]],1,B1771+1))</f>
        <v>1</v>
      </c>
      <c r="C1772" s="1" t="s">
        <v>889</v>
      </c>
      <c r="D1772" s="1" t="s">
        <v>122</v>
      </c>
      <c r="E1772" s="1" t="s">
        <v>73</v>
      </c>
      <c r="F1772" s="1" t="s">
        <v>78</v>
      </c>
      <c r="G1772" s="1" t="s">
        <v>128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173</v>
      </c>
      <c r="M1772">
        <v>36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2周年木兎光太郎ICONIC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2</v>
      </c>
      <c r="C1773" s="1" t="s">
        <v>889</v>
      </c>
      <c r="D1773" s="1" t="s">
        <v>122</v>
      </c>
      <c r="E1773" s="1" t="s">
        <v>73</v>
      </c>
      <c r="F1773" s="1" t="s">
        <v>78</v>
      </c>
      <c r="G1773" s="1" t="s">
        <v>128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178</v>
      </c>
      <c r="M1773">
        <v>32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2周年木兎光太郎ICONIC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3</v>
      </c>
      <c r="C1774" s="1" t="s">
        <v>889</v>
      </c>
      <c r="D1774" s="1" t="s">
        <v>122</v>
      </c>
      <c r="E1774" s="1" t="s">
        <v>73</v>
      </c>
      <c r="F1774" s="1" t="s">
        <v>78</v>
      </c>
      <c r="G1774" s="1" t="s">
        <v>128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173</v>
      </c>
      <c r="M1774">
        <v>36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2周年木兎光太郎ICONIC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4</v>
      </c>
      <c r="C1775" s="1" t="s">
        <v>889</v>
      </c>
      <c r="D1775" s="1" t="s">
        <v>122</v>
      </c>
      <c r="E1775" s="1" t="s">
        <v>73</v>
      </c>
      <c r="F1775" s="1" t="s">
        <v>78</v>
      </c>
      <c r="G1775" s="1" t="s">
        <v>128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29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2周年木兎光太郎ICONIC</v>
      </c>
    </row>
    <row r="1776" spans="1:21" x14ac:dyDescent="0.35">
      <c r="A1776">
        <f>VLOOKUP(Receive[[#This Row],[No用]],SetNo[[No.用]:[vlookup 用]],2,FALSE)</f>
        <v>303</v>
      </c>
      <c r="B1776">
        <f>IF(ROW()=2,1,IF(A1775&lt;&gt;Receive[[#This Row],[No]],1,B1775+1))</f>
        <v>5</v>
      </c>
      <c r="C1776" s="1" t="s">
        <v>889</v>
      </c>
      <c r="D1776" s="1" t="s">
        <v>122</v>
      </c>
      <c r="E1776" s="1" t="s">
        <v>73</v>
      </c>
      <c r="F1776" s="1" t="s">
        <v>78</v>
      </c>
      <c r="G1776" s="1" t="s">
        <v>128</v>
      </c>
      <c r="H1776" s="1" t="s">
        <v>71</v>
      </c>
      <c r="I1776">
        <v>1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2周年木兎光太郎ICONIC</v>
      </c>
    </row>
    <row r="1777" spans="1:21" x14ac:dyDescent="0.35">
      <c r="A1777">
        <f>VLOOKUP(Receive[[#This Row],[No用]],SetNo[[No.用]:[vlookup 用]],2,FALSE)</f>
        <v>303</v>
      </c>
      <c r="B1777">
        <f>IF(ROW()=2,1,IF(A1776&lt;&gt;Receive[[#This Row],[No]],1,B1776+1))</f>
        <v>6</v>
      </c>
      <c r="C1777" s="1" t="s">
        <v>889</v>
      </c>
      <c r="D1777" s="1" t="s">
        <v>122</v>
      </c>
      <c r="E1777" s="1" t="s">
        <v>73</v>
      </c>
      <c r="F1777" s="1" t="s">
        <v>78</v>
      </c>
      <c r="G1777" s="1" t="s">
        <v>128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224</v>
      </c>
      <c r="M1777">
        <v>51</v>
      </c>
      <c r="N1777">
        <v>0</v>
      </c>
      <c r="O1777">
        <v>61</v>
      </c>
      <c r="P1777">
        <v>0</v>
      </c>
      <c r="U1777" t="str">
        <f>Receive[[#This Row],[服装]]&amp;Receive[[#This Row],[名前]]&amp;Receive[[#This Row],[レアリティ]]</f>
        <v>2周年木兎光太郎ICONIC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1</v>
      </c>
      <c r="C1778" s="1" t="s">
        <v>1061</v>
      </c>
      <c r="D1778" s="1" t="s">
        <v>122</v>
      </c>
      <c r="E1778" s="1" t="s">
        <v>90</v>
      </c>
      <c r="F1778" s="1" t="s">
        <v>78</v>
      </c>
      <c r="G1778" s="1" t="s">
        <v>128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162</v>
      </c>
      <c r="M1778">
        <v>29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焼き芋木兎光太郎ICONIC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2</v>
      </c>
      <c r="C1779" s="1" t="s">
        <v>1061</v>
      </c>
      <c r="D1779" s="1" t="s">
        <v>122</v>
      </c>
      <c r="E1779" s="1" t="s">
        <v>90</v>
      </c>
      <c r="F1779" s="1" t="s">
        <v>78</v>
      </c>
      <c r="G1779" s="1" t="s">
        <v>128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R1779" s="1" t="s">
        <v>992</v>
      </c>
      <c r="S1779" s="1" t="s">
        <v>919</v>
      </c>
      <c r="T1779" s="1"/>
      <c r="U1779" t="str">
        <f>Receive[[#This Row],[服装]]&amp;Receive[[#This Row],[名前]]&amp;Receive[[#This Row],[レアリティ]]</f>
        <v>焼き芋木兎光太郎ICONIC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3</v>
      </c>
      <c r="C1780" s="1" t="s">
        <v>1061</v>
      </c>
      <c r="D1780" s="1" t="s">
        <v>122</v>
      </c>
      <c r="E1780" s="1" t="s">
        <v>90</v>
      </c>
      <c r="F1780" s="1" t="s">
        <v>78</v>
      </c>
      <c r="G1780" s="1" t="s">
        <v>128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29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焼き芋木兎光太郎ICONIC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4</v>
      </c>
      <c r="C1781" s="1" t="s">
        <v>1061</v>
      </c>
      <c r="D1781" s="1" t="s">
        <v>122</v>
      </c>
      <c r="E1781" s="1" t="s">
        <v>90</v>
      </c>
      <c r="F1781" s="1" t="s">
        <v>78</v>
      </c>
      <c r="G1781" s="1" t="s">
        <v>128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29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焼き芋木兎光太郎ICONIC</v>
      </c>
    </row>
    <row r="1782" spans="1:21" x14ac:dyDescent="0.35">
      <c r="A1782">
        <f>VLOOKUP(Receive[[#This Row],[No用]],SetNo[[No.用]:[vlookup 用]],2,FALSE)</f>
        <v>304</v>
      </c>
      <c r="B1782">
        <f>IF(ROW()=2,1,IF(A1781&lt;&gt;Receive[[#This Row],[No]],1,B1781+1))</f>
        <v>5</v>
      </c>
      <c r="C1782" s="1" t="s">
        <v>1061</v>
      </c>
      <c r="D1782" s="1" t="s">
        <v>122</v>
      </c>
      <c r="E1782" s="1" t="s">
        <v>90</v>
      </c>
      <c r="F1782" s="1" t="s">
        <v>78</v>
      </c>
      <c r="G1782" s="1" t="s">
        <v>128</v>
      </c>
      <c r="H1782" s="1" t="s">
        <v>71</v>
      </c>
      <c r="I1782">
        <v>1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焼き芋木兎光太郎ICONIC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1</v>
      </c>
      <c r="C1783" t="s">
        <v>108</v>
      </c>
      <c r="D1783" t="s">
        <v>123</v>
      </c>
      <c r="E1783" t="s">
        <v>90</v>
      </c>
      <c r="F1783" t="s">
        <v>78</v>
      </c>
      <c r="G1783" t="s">
        <v>128</v>
      </c>
      <c r="H1783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ユニフォーム木葉秋紀ICONIC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2</v>
      </c>
      <c r="C1784" t="s">
        <v>108</v>
      </c>
      <c r="D1784" t="s">
        <v>123</v>
      </c>
      <c r="E1784" t="s">
        <v>90</v>
      </c>
      <c r="F1784" t="s">
        <v>78</v>
      </c>
      <c r="G1784" t="s">
        <v>128</v>
      </c>
      <c r="H1784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30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ユニフォーム木葉秋紀ICONIC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3</v>
      </c>
      <c r="C1785" t="s">
        <v>108</v>
      </c>
      <c r="D1785" t="s">
        <v>123</v>
      </c>
      <c r="E1785" t="s">
        <v>90</v>
      </c>
      <c r="F1785" t="s">
        <v>78</v>
      </c>
      <c r="G1785" t="s">
        <v>128</v>
      </c>
      <c r="H1785" t="s">
        <v>71</v>
      </c>
      <c r="I1785">
        <v>1</v>
      </c>
      <c r="J1785" t="s">
        <v>228</v>
      </c>
      <c r="K1785" s="1" t="s">
        <v>230</v>
      </c>
      <c r="L1785" s="1" t="s">
        <v>162</v>
      </c>
      <c r="M1785">
        <v>30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ユニフォーム木葉秋紀ICONIC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4</v>
      </c>
      <c r="C1786" t="s">
        <v>108</v>
      </c>
      <c r="D1786" t="s">
        <v>123</v>
      </c>
      <c r="E1786" t="s">
        <v>90</v>
      </c>
      <c r="F1786" t="s">
        <v>78</v>
      </c>
      <c r="G1786" t="s">
        <v>128</v>
      </c>
      <c r="H1786" t="s">
        <v>71</v>
      </c>
      <c r="I1786">
        <v>1</v>
      </c>
      <c r="J1786" t="s">
        <v>228</v>
      </c>
      <c r="K1786" s="1" t="s">
        <v>120</v>
      </c>
      <c r="L1786" s="1" t="s">
        <v>173</v>
      </c>
      <c r="M1786">
        <v>33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ユニフォーム木葉秋紀ICONIC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5</v>
      </c>
      <c r="C1787" t="s">
        <v>108</v>
      </c>
      <c r="D1787" t="s">
        <v>123</v>
      </c>
      <c r="E1787" t="s">
        <v>90</v>
      </c>
      <c r="F1787" t="s">
        <v>78</v>
      </c>
      <c r="G1787" t="s">
        <v>128</v>
      </c>
      <c r="H1787" t="s">
        <v>71</v>
      </c>
      <c r="I1787">
        <v>1</v>
      </c>
      <c r="J1787" t="s">
        <v>228</v>
      </c>
      <c r="K1787" s="1" t="s">
        <v>164</v>
      </c>
      <c r="L1787" s="1" t="s">
        <v>162</v>
      </c>
      <c r="M1787">
        <v>30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ユニフォーム木葉秋紀ICONIC</v>
      </c>
    </row>
    <row r="1788" spans="1:21" x14ac:dyDescent="0.35">
      <c r="A1788">
        <f>VLOOKUP(Receive[[#This Row],[No用]],SetNo[[No.用]:[vlookup 用]],2,FALSE)</f>
        <v>305</v>
      </c>
      <c r="B1788">
        <f>IF(ROW()=2,1,IF(A1787&lt;&gt;Receive[[#This Row],[No]],1,B1787+1))</f>
        <v>6</v>
      </c>
      <c r="C1788" t="s">
        <v>108</v>
      </c>
      <c r="D1788" t="s">
        <v>123</v>
      </c>
      <c r="E1788" t="s">
        <v>90</v>
      </c>
      <c r="F1788" t="s">
        <v>78</v>
      </c>
      <c r="G1788" t="s">
        <v>128</v>
      </c>
      <c r="H1788" t="s">
        <v>71</v>
      </c>
      <c r="I1788">
        <v>1</v>
      </c>
      <c r="J1788" t="s">
        <v>228</v>
      </c>
      <c r="K1788" s="1" t="s">
        <v>165</v>
      </c>
      <c r="L1788" s="1" t="s">
        <v>162</v>
      </c>
      <c r="M1788">
        <v>13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ユニフォーム木葉秋紀ICONIC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1</v>
      </c>
      <c r="C1789" s="1" t="s">
        <v>364</v>
      </c>
      <c r="D1789" t="s">
        <v>123</v>
      </c>
      <c r="E1789" s="1" t="s">
        <v>77</v>
      </c>
      <c r="F1789" t="s">
        <v>78</v>
      </c>
      <c r="G1789" t="s">
        <v>128</v>
      </c>
      <c r="H1789" t="s">
        <v>71</v>
      </c>
      <c r="I1789">
        <v>1</v>
      </c>
      <c r="J1789" t="s">
        <v>228</v>
      </c>
      <c r="K1789" s="1" t="s">
        <v>119</v>
      </c>
      <c r="L1789" s="1" t="s">
        <v>173</v>
      </c>
      <c r="M1789">
        <v>33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探偵木葉秋紀ICONIC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2</v>
      </c>
      <c r="C1790" s="1" t="s">
        <v>364</v>
      </c>
      <c r="D1790" t="s">
        <v>123</v>
      </c>
      <c r="E1790" s="1" t="s">
        <v>77</v>
      </c>
      <c r="F1790" t="s">
        <v>78</v>
      </c>
      <c r="G1790" t="s">
        <v>128</v>
      </c>
      <c r="H1790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30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探偵木葉秋紀ICONIC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3</v>
      </c>
      <c r="C1791" s="1" t="s">
        <v>364</v>
      </c>
      <c r="D1791" t="s">
        <v>123</v>
      </c>
      <c r="E1791" s="1" t="s">
        <v>77</v>
      </c>
      <c r="F1791" t="s">
        <v>78</v>
      </c>
      <c r="G1791" t="s">
        <v>128</v>
      </c>
      <c r="H1791" t="s">
        <v>71</v>
      </c>
      <c r="I1791">
        <v>1</v>
      </c>
      <c r="J1791" t="s">
        <v>228</v>
      </c>
      <c r="K1791" s="1" t="s">
        <v>230</v>
      </c>
      <c r="L1791" s="1" t="s">
        <v>162</v>
      </c>
      <c r="M1791">
        <v>30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探偵木葉秋紀ICONIC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4</v>
      </c>
      <c r="C1792" s="1" t="s">
        <v>364</v>
      </c>
      <c r="D1792" t="s">
        <v>123</v>
      </c>
      <c r="E1792" s="1" t="s">
        <v>77</v>
      </c>
      <c r="F1792" t="s">
        <v>78</v>
      </c>
      <c r="G1792" t="s">
        <v>128</v>
      </c>
      <c r="H1792" t="s">
        <v>71</v>
      </c>
      <c r="I1792">
        <v>1</v>
      </c>
      <c r="J1792" t="s">
        <v>228</v>
      </c>
      <c r="K1792" s="1" t="s">
        <v>120</v>
      </c>
      <c r="L1792" s="1" t="s">
        <v>173</v>
      </c>
      <c r="M1792">
        <v>33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探偵木葉秋紀ICONIC</v>
      </c>
    </row>
    <row r="1793" spans="1:21" x14ac:dyDescent="0.35">
      <c r="A1793">
        <f>VLOOKUP(Receive[[#This Row],[No用]],SetNo[[No.用]:[vlookup 用]],2,FALSE)</f>
        <v>306</v>
      </c>
      <c r="B1793">
        <f>IF(ROW()=2,1,IF(A1792&lt;&gt;Receive[[#This Row],[No]],1,B1792+1))</f>
        <v>5</v>
      </c>
      <c r="C1793" s="1" t="s">
        <v>364</v>
      </c>
      <c r="D1793" t="s">
        <v>123</v>
      </c>
      <c r="E1793" s="1" t="s">
        <v>77</v>
      </c>
      <c r="F1793" t="s">
        <v>78</v>
      </c>
      <c r="G1793" t="s">
        <v>128</v>
      </c>
      <c r="H1793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30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探偵木葉秋紀ICONIC</v>
      </c>
    </row>
    <row r="1794" spans="1:21" x14ac:dyDescent="0.35">
      <c r="A1794">
        <f>VLOOKUP(Receive[[#This Row],[No用]],SetNo[[No.用]:[vlookup 用]],2,FALSE)</f>
        <v>306</v>
      </c>
      <c r="B1794">
        <f>IF(ROW()=2,1,IF(A1793&lt;&gt;Receive[[#This Row],[No]],1,B1793+1))</f>
        <v>6</v>
      </c>
      <c r="C1794" s="1" t="s">
        <v>364</v>
      </c>
      <c r="D1794" t="s">
        <v>123</v>
      </c>
      <c r="E1794" s="1" t="s">
        <v>77</v>
      </c>
      <c r="F1794" t="s">
        <v>78</v>
      </c>
      <c r="G1794" t="s">
        <v>128</v>
      </c>
      <c r="H1794" t="s">
        <v>71</v>
      </c>
      <c r="I1794">
        <v>1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探偵木葉秋紀ICONIC</v>
      </c>
    </row>
    <row r="1795" spans="1:21" x14ac:dyDescent="0.35">
      <c r="A1795">
        <f>VLOOKUP(Receive[[#This Row],[No用]],SetNo[[No.用]:[vlookup 用]],2,FALSE)</f>
        <v>306</v>
      </c>
      <c r="B1795">
        <f>IF(ROW()=2,1,IF(A1794&lt;&gt;Receive[[#This Row],[No]],1,B1794+1))</f>
        <v>7</v>
      </c>
      <c r="C1795" s="1" t="s">
        <v>364</v>
      </c>
      <c r="D1795" t="s">
        <v>123</v>
      </c>
      <c r="E1795" s="1" t="s">
        <v>77</v>
      </c>
      <c r="F1795" t="s">
        <v>78</v>
      </c>
      <c r="G1795" t="s">
        <v>128</v>
      </c>
      <c r="H1795" t="s">
        <v>71</v>
      </c>
      <c r="I1795">
        <v>1</v>
      </c>
      <c r="J1795" t="s">
        <v>228</v>
      </c>
      <c r="K1795" s="1" t="s">
        <v>183</v>
      </c>
      <c r="L1795" s="1" t="s">
        <v>224</v>
      </c>
      <c r="M1795">
        <v>49</v>
      </c>
      <c r="N1795">
        <v>0</v>
      </c>
      <c r="O1795">
        <v>59</v>
      </c>
      <c r="P1795">
        <v>0</v>
      </c>
      <c r="U1795" t="str">
        <f>Receive[[#This Row],[服装]]&amp;Receive[[#This Row],[名前]]&amp;Receive[[#This Row],[レアリティ]]</f>
        <v>探偵木葉秋紀ICONIC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1</v>
      </c>
      <c r="C1796" s="1" t="s">
        <v>679</v>
      </c>
      <c r="D1796" s="1" t="s">
        <v>123</v>
      </c>
      <c r="E1796" s="1" t="s">
        <v>73</v>
      </c>
      <c r="F1796" s="1" t="s">
        <v>78</v>
      </c>
      <c r="G1796" s="1" t="s">
        <v>128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173</v>
      </c>
      <c r="M1796">
        <v>33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梅雨木葉秋紀ICONIC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2</v>
      </c>
      <c r="C1797" s="1" t="s">
        <v>679</v>
      </c>
      <c r="D1797" s="1" t="s">
        <v>123</v>
      </c>
      <c r="E1797" s="1" t="s">
        <v>73</v>
      </c>
      <c r="F1797" s="1" t="s">
        <v>78</v>
      </c>
      <c r="G1797" s="1" t="s">
        <v>128</v>
      </c>
      <c r="H1797" s="1" t="s">
        <v>71</v>
      </c>
      <c r="I1797">
        <v>1</v>
      </c>
      <c r="J1797" t="s">
        <v>228</v>
      </c>
      <c r="K1797" s="1" t="s">
        <v>194</v>
      </c>
      <c r="L1797" s="1" t="s">
        <v>178</v>
      </c>
      <c r="M1797">
        <v>35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梅雨木葉秋紀ICONIC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3</v>
      </c>
      <c r="C1798" s="1" t="s">
        <v>679</v>
      </c>
      <c r="D1798" s="1" t="s">
        <v>123</v>
      </c>
      <c r="E1798" s="1" t="s">
        <v>73</v>
      </c>
      <c r="F1798" s="1" t="s">
        <v>78</v>
      </c>
      <c r="G1798" s="1" t="s">
        <v>128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30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梅雨木葉秋紀ICONIC</v>
      </c>
    </row>
    <row r="1799" spans="1:21" x14ac:dyDescent="0.35">
      <c r="A1799">
        <f>VLOOKUP(Receive[[#This Row],[No用]],SetNo[[No.用]:[vlookup 用]],2,FALSE)</f>
        <v>307</v>
      </c>
      <c r="B1799">
        <f>IF(ROW()=2,1,IF(A1798&lt;&gt;Receive[[#This Row],[No]],1,B1798+1))</f>
        <v>4</v>
      </c>
      <c r="C1799" s="1" t="s">
        <v>679</v>
      </c>
      <c r="D1799" s="1" t="s">
        <v>123</v>
      </c>
      <c r="E1799" s="1" t="s">
        <v>73</v>
      </c>
      <c r="F1799" s="1" t="s">
        <v>78</v>
      </c>
      <c r="G1799" s="1" t="s">
        <v>128</v>
      </c>
      <c r="H1799" s="1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30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梅雨木葉秋紀ICONIC</v>
      </c>
    </row>
    <row r="1800" spans="1:21" x14ac:dyDescent="0.35">
      <c r="A1800">
        <f>VLOOKUP(Receive[[#This Row],[No用]],SetNo[[No.用]:[vlookup 用]],2,FALSE)</f>
        <v>307</v>
      </c>
      <c r="B1800">
        <f>IF(ROW()=2,1,IF(A1799&lt;&gt;Receive[[#This Row],[No]],1,B1799+1))</f>
        <v>5</v>
      </c>
      <c r="C1800" s="1" t="s">
        <v>679</v>
      </c>
      <c r="D1800" s="1" t="s">
        <v>123</v>
      </c>
      <c r="E1800" s="1" t="s">
        <v>73</v>
      </c>
      <c r="F1800" s="1" t="s">
        <v>78</v>
      </c>
      <c r="G1800" s="1" t="s">
        <v>128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173</v>
      </c>
      <c r="M1800">
        <v>33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梅雨木葉秋紀ICONIC</v>
      </c>
    </row>
    <row r="1801" spans="1:21" x14ac:dyDescent="0.35">
      <c r="A1801">
        <f>VLOOKUP(Receive[[#This Row],[No用]],SetNo[[No.用]:[vlookup 用]],2,FALSE)</f>
        <v>307</v>
      </c>
      <c r="B1801">
        <f>IF(ROW()=2,1,IF(A1800&lt;&gt;Receive[[#This Row],[No]],1,B1800+1))</f>
        <v>6</v>
      </c>
      <c r="C1801" s="1" t="s">
        <v>679</v>
      </c>
      <c r="D1801" s="1" t="s">
        <v>123</v>
      </c>
      <c r="E1801" s="1" t="s">
        <v>73</v>
      </c>
      <c r="F1801" s="1" t="s">
        <v>78</v>
      </c>
      <c r="G1801" s="1" t="s">
        <v>128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30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梅雨木葉秋紀ICONIC</v>
      </c>
    </row>
    <row r="1802" spans="1:21" x14ac:dyDescent="0.35">
      <c r="A1802">
        <f>VLOOKUP(Receive[[#This Row],[No用]],SetNo[[No.用]:[vlookup 用]],2,FALSE)</f>
        <v>307</v>
      </c>
      <c r="B1802">
        <f>IF(ROW()=2,1,IF(A1801&lt;&gt;Receive[[#This Row],[No]],1,B1801+1))</f>
        <v>7</v>
      </c>
      <c r="C1802" s="1" t="s">
        <v>679</v>
      </c>
      <c r="D1802" s="1" t="s">
        <v>123</v>
      </c>
      <c r="E1802" s="1" t="s">
        <v>73</v>
      </c>
      <c r="F1802" s="1" t="s">
        <v>78</v>
      </c>
      <c r="G1802" s="1" t="s">
        <v>128</v>
      </c>
      <c r="H1802" s="1" t="s">
        <v>71</v>
      </c>
      <c r="I1802">
        <v>1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梅雨木葉秋紀ICONIC</v>
      </c>
    </row>
    <row r="1803" spans="1:21" x14ac:dyDescent="0.35">
      <c r="A1803">
        <f>VLOOKUP(Receive[[#This Row],[No用]],SetNo[[No.用]:[vlookup 用]],2,FALSE)</f>
        <v>307</v>
      </c>
      <c r="B1803">
        <f>IF(ROW()=2,1,IF(A1802&lt;&gt;Receive[[#This Row],[No]],1,B1802+1))</f>
        <v>8</v>
      </c>
      <c r="C1803" s="1" t="s">
        <v>679</v>
      </c>
      <c r="D1803" s="1" t="s">
        <v>123</v>
      </c>
      <c r="E1803" s="1" t="s">
        <v>73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228</v>
      </c>
      <c r="K1803" s="1" t="s">
        <v>183</v>
      </c>
      <c r="L1803" s="1" t="s">
        <v>224</v>
      </c>
      <c r="M1803">
        <v>49</v>
      </c>
      <c r="N1803">
        <v>0</v>
      </c>
      <c r="O1803">
        <v>59</v>
      </c>
      <c r="P1803">
        <v>0</v>
      </c>
      <c r="U1803" t="str">
        <f>Receive[[#This Row],[服装]]&amp;Receive[[#This Row],[名前]]&amp;Receive[[#This Row],[レアリティ]]</f>
        <v>梅雨木葉秋紀ICONIC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1</v>
      </c>
      <c r="C1804" s="1" t="s">
        <v>834</v>
      </c>
      <c r="D1804" s="1" t="s">
        <v>123</v>
      </c>
      <c r="E1804" s="1" t="s">
        <v>90</v>
      </c>
      <c r="F1804" s="1" t="s">
        <v>78</v>
      </c>
      <c r="G1804" s="1" t="s">
        <v>128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173</v>
      </c>
      <c r="M1804">
        <v>33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路地裏2木葉秋紀ICONIC</v>
      </c>
    </row>
    <row r="1805" spans="1:21" x14ac:dyDescent="0.35">
      <c r="A1805">
        <f>VLOOKUP(Receive[[#This Row],[No用]],SetNo[[No.用]:[vlookup 用]],2,FALSE)</f>
        <v>308</v>
      </c>
      <c r="B1805">
        <f>IF(ROW()=2,1,IF(A1804&lt;&gt;Receive[[#This Row],[No]],1,B1804+1))</f>
        <v>2</v>
      </c>
      <c r="C1805" s="1" t="s">
        <v>834</v>
      </c>
      <c r="D1805" s="1" t="s">
        <v>123</v>
      </c>
      <c r="E1805" s="1" t="s">
        <v>90</v>
      </c>
      <c r="F1805" s="1" t="s">
        <v>78</v>
      </c>
      <c r="G1805" s="1" t="s">
        <v>128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30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路地裏2木葉秋紀ICONIC</v>
      </c>
    </row>
    <row r="1806" spans="1:21" x14ac:dyDescent="0.35">
      <c r="A1806">
        <f>VLOOKUP(Receive[[#This Row],[No用]],SetNo[[No.用]:[vlookup 用]],2,FALSE)</f>
        <v>308</v>
      </c>
      <c r="B1806">
        <f>IF(ROW()=2,1,IF(A1805&lt;&gt;Receive[[#This Row],[No]],1,B1805+1))</f>
        <v>3</v>
      </c>
      <c r="C1806" s="1" t="s">
        <v>834</v>
      </c>
      <c r="D1806" s="1" t="s">
        <v>123</v>
      </c>
      <c r="E1806" s="1" t="s">
        <v>90</v>
      </c>
      <c r="F1806" s="1" t="s">
        <v>78</v>
      </c>
      <c r="G1806" s="1" t="s">
        <v>128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30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路地裏2木葉秋紀ICONIC</v>
      </c>
    </row>
    <row r="1807" spans="1:21" x14ac:dyDescent="0.35">
      <c r="A1807">
        <f>VLOOKUP(Receive[[#This Row],[No用]],SetNo[[No.用]:[vlookup 用]],2,FALSE)</f>
        <v>308</v>
      </c>
      <c r="B1807">
        <f>IF(ROW()=2,1,IF(A1806&lt;&gt;Receive[[#This Row],[No]],1,B1806+1))</f>
        <v>4</v>
      </c>
      <c r="C1807" s="1" t="s">
        <v>834</v>
      </c>
      <c r="D1807" s="1" t="s">
        <v>123</v>
      </c>
      <c r="E1807" s="1" t="s">
        <v>90</v>
      </c>
      <c r="F1807" s="1" t="s">
        <v>78</v>
      </c>
      <c r="G1807" s="1" t="s">
        <v>128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路地裏2木葉秋紀ICONIC</v>
      </c>
    </row>
    <row r="1808" spans="1:21" x14ac:dyDescent="0.35">
      <c r="A1808">
        <f>VLOOKUP(Receive[[#This Row],[No用]],SetNo[[No.用]:[vlookup 用]],2,FALSE)</f>
        <v>308</v>
      </c>
      <c r="B1808">
        <f>IF(ROW()=2,1,IF(A1807&lt;&gt;Receive[[#This Row],[No]],1,B1807+1))</f>
        <v>5</v>
      </c>
      <c r="C1808" s="1" t="s">
        <v>834</v>
      </c>
      <c r="D1808" s="1" t="s">
        <v>123</v>
      </c>
      <c r="E1808" s="1" t="s">
        <v>90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30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路地裏2木葉秋紀ICONIC</v>
      </c>
    </row>
    <row r="1809" spans="1:21" x14ac:dyDescent="0.35">
      <c r="A1809">
        <f>VLOOKUP(Receive[[#This Row],[No用]],SetNo[[No.用]:[vlookup 用]],2,FALSE)</f>
        <v>308</v>
      </c>
      <c r="B1809">
        <f>IF(ROW()=2,1,IF(A1808&lt;&gt;Receive[[#This Row],[No]],1,B1808+1))</f>
        <v>6</v>
      </c>
      <c r="C1809" s="1" t="s">
        <v>834</v>
      </c>
      <c r="D1809" s="1" t="s">
        <v>123</v>
      </c>
      <c r="E1809" s="1" t="s">
        <v>90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路地裏2木葉秋紀ICONIC</v>
      </c>
    </row>
    <row r="1810" spans="1:21" x14ac:dyDescent="0.35">
      <c r="A1810">
        <f>VLOOKUP(Receive[[#This Row],[No用]],SetNo[[No.用]:[vlookup 用]],2,FALSE)</f>
        <v>308</v>
      </c>
      <c r="B1810">
        <f>IF(ROW()=2,1,IF(A1809&lt;&gt;Receive[[#This Row],[No]],1,B1809+1))</f>
        <v>7</v>
      </c>
      <c r="C1810" s="1" t="s">
        <v>834</v>
      </c>
      <c r="D1810" s="1" t="s">
        <v>123</v>
      </c>
      <c r="E1810" s="1" t="s">
        <v>90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49</v>
      </c>
      <c r="N1810">
        <v>0</v>
      </c>
      <c r="O1810">
        <v>59</v>
      </c>
      <c r="P1810">
        <v>0</v>
      </c>
      <c r="U1810" t="str">
        <f>Receive[[#This Row],[服装]]&amp;Receive[[#This Row],[名前]]&amp;Receive[[#This Row],[レアリティ]]</f>
        <v>路地裏2木葉秋紀ICONIC</v>
      </c>
    </row>
    <row r="1811" spans="1:21" x14ac:dyDescent="0.35">
      <c r="A1811">
        <f>VLOOKUP(Receive[[#This Row],[No用]],SetNo[[No.用]:[vlookup 用]],2,FALSE)</f>
        <v>309</v>
      </c>
      <c r="B1811">
        <f>IF(ROW()=2,1,IF(A1810&lt;&gt;Receive[[#This Row],[No]],1,B1810+1))</f>
        <v>1</v>
      </c>
      <c r="C1811" s="1" t="s">
        <v>990</v>
      </c>
      <c r="D1811" s="1" t="s">
        <v>123</v>
      </c>
      <c r="E1811" s="1" t="s">
        <v>77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173</v>
      </c>
      <c r="M1811">
        <v>34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水着2木葉秋紀ICONIC</v>
      </c>
    </row>
    <row r="1812" spans="1:21" x14ac:dyDescent="0.3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s="1" t="s">
        <v>990</v>
      </c>
      <c r="D1812" s="1" t="s">
        <v>123</v>
      </c>
      <c r="E1812" s="1" t="s">
        <v>77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178</v>
      </c>
      <c r="M1812">
        <v>31</v>
      </c>
      <c r="N1812">
        <v>0</v>
      </c>
      <c r="O1812">
        <v>0</v>
      </c>
      <c r="P1812">
        <v>0</v>
      </c>
      <c r="R1812" s="1" t="s">
        <v>992</v>
      </c>
      <c r="S1812" s="1" t="s">
        <v>908</v>
      </c>
      <c r="T1812" s="1"/>
      <c r="U1812" t="str">
        <f>Receive[[#This Row],[服装]]&amp;Receive[[#This Row],[名前]]&amp;Receive[[#This Row],[レアリティ]]</f>
        <v>水着2木葉秋紀ICONIC</v>
      </c>
    </row>
    <row r="1813" spans="1:21" x14ac:dyDescent="0.3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s="1" t="s">
        <v>990</v>
      </c>
      <c r="D1813" s="1" t="s">
        <v>123</v>
      </c>
      <c r="E1813" s="1" t="s">
        <v>77</v>
      </c>
      <c r="F1813" s="1" t="s">
        <v>78</v>
      </c>
      <c r="G1813" s="1" t="s">
        <v>128</v>
      </c>
      <c r="H1813" s="1" t="s">
        <v>71</v>
      </c>
      <c r="I1813">
        <v>1</v>
      </c>
      <c r="J1813" t="s">
        <v>228</v>
      </c>
      <c r="K1813" s="1" t="s">
        <v>230</v>
      </c>
      <c r="L1813" s="1" t="s">
        <v>178</v>
      </c>
      <c r="M1813">
        <v>31</v>
      </c>
      <c r="N1813">
        <v>0</v>
      </c>
      <c r="O1813">
        <v>0</v>
      </c>
      <c r="P1813">
        <v>0</v>
      </c>
      <c r="R1813" s="1" t="s">
        <v>992</v>
      </c>
      <c r="S1813" s="1" t="s">
        <v>993</v>
      </c>
      <c r="T1813" s="1"/>
      <c r="U1813" t="str">
        <f>Receive[[#This Row],[服装]]&amp;Receive[[#This Row],[名前]]&amp;Receive[[#This Row],[レアリティ]]</f>
        <v>水着2木葉秋紀ICONIC</v>
      </c>
    </row>
    <row r="1814" spans="1:21" x14ac:dyDescent="0.3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s="1" t="s">
        <v>990</v>
      </c>
      <c r="D1814" s="1" t="s">
        <v>123</v>
      </c>
      <c r="E1814" s="1" t="s">
        <v>77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34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水着2木葉秋紀ICONIC</v>
      </c>
    </row>
    <row r="1815" spans="1:21" x14ac:dyDescent="0.3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s="1" t="s">
        <v>990</v>
      </c>
      <c r="D1815" s="1" t="s">
        <v>123</v>
      </c>
      <c r="E1815" s="1" t="s">
        <v>77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水着2木葉秋紀ICONIC</v>
      </c>
    </row>
    <row r="1816" spans="1:21" x14ac:dyDescent="0.3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s="1" t="s">
        <v>990</v>
      </c>
      <c r="D1816" s="1" t="s">
        <v>123</v>
      </c>
      <c r="E1816" s="1" t="s">
        <v>77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水着2木葉秋紀ICONIC</v>
      </c>
    </row>
    <row r="1817" spans="1:21" x14ac:dyDescent="0.35">
      <c r="A1817">
        <f>VLOOKUP(Receive[[#This Row],[No用]],SetNo[[No.用]:[vlookup 用]],2,FALSE)</f>
        <v>309</v>
      </c>
      <c r="B1817">
        <f>IF(ROW()=2,1,IF(A1816&lt;&gt;Receive[[#This Row],[No]],1,B1816+1))</f>
        <v>7</v>
      </c>
      <c r="C1817" s="1" t="s">
        <v>990</v>
      </c>
      <c r="D1817" s="1" t="s">
        <v>123</v>
      </c>
      <c r="E1817" s="1" t="s">
        <v>77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50</v>
      </c>
      <c r="N1817">
        <v>0</v>
      </c>
      <c r="O1817">
        <v>60</v>
      </c>
      <c r="P1817">
        <v>0</v>
      </c>
      <c r="U1817" t="str">
        <f>Receive[[#This Row],[服装]]&amp;Receive[[#This Row],[名前]]&amp;Receive[[#This Row],[レアリティ]]</f>
        <v>水着2木葉秋紀ICONIC</v>
      </c>
    </row>
    <row r="1818" spans="1:21" x14ac:dyDescent="0.35">
      <c r="A1818">
        <f>VLOOKUP(Receive[[#This Row],[No用]],SetNo[[No.用]:[vlookup 用]],2,FALSE)</f>
        <v>309</v>
      </c>
      <c r="B1818">
        <f>IF(ROW()=2,1,IF(A1817&lt;&gt;Receive[[#This Row],[No]],1,B1817+1))</f>
        <v>8</v>
      </c>
      <c r="C1818" s="1" t="s">
        <v>990</v>
      </c>
      <c r="D1818" s="1" t="s">
        <v>123</v>
      </c>
      <c r="E1818" s="1" t="s">
        <v>77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224</v>
      </c>
      <c r="M1818">
        <v>50</v>
      </c>
      <c r="N1818">
        <v>0</v>
      </c>
      <c r="O1818">
        <v>60</v>
      </c>
      <c r="P1818">
        <v>0</v>
      </c>
      <c r="U1818" t="str">
        <f>Receive[[#This Row],[服装]]&amp;Receive[[#This Row],[名前]]&amp;Receive[[#This Row],[レアリティ]]</f>
        <v>水着2木葉秋紀ICONIC</v>
      </c>
    </row>
    <row r="1819" spans="1:21" x14ac:dyDescent="0.35">
      <c r="A1819">
        <f>VLOOKUP(Receive[[#This Row],[No用]],SetNo[[No.用]:[vlookup 用]],2,FALSE)</f>
        <v>310</v>
      </c>
      <c r="B1819">
        <f>IF(ROW()=2,1,IF(A1818&lt;&gt;Receive[[#This Row],[No]],1,B1818+1))</f>
        <v>1</v>
      </c>
      <c r="C1819" t="s">
        <v>108</v>
      </c>
      <c r="D1819" t="s">
        <v>124</v>
      </c>
      <c r="E1819" t="s">
        <v>90</v>
      </c>
      <c r="F1819" t="s">
        <v>78</v>
      </c>
      <c r="G1819" t="s">
        <v>128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551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ユニフォーム猿杙大和ICONIC</v>
      </c>
    </row>
    <row r="1820" spans="1:21" x14ac:dyDescent="0.3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124</v>
      </c>
      <c r="E1820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ユニフォーム猿杙大和ICONIC</v>
      </c>
    </row>
    <row r="1821" spans="1:21" x14ac:dyDescent="0.3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124</v>
      </c>
      <c r="E1821" t="s">
        <v>90</v>
      </c>
      <c r="F1821" t="s">
        <v>78</v>
      </c>
      <c r="G1821" t="s">
        <v>128</v>
      </c>
      <c r="H1821" t="s">
        <v>71</v>
      </c>
      <c r="I1821">
        <v>1</v>
      </c>
      <c r="J1821" t="s">
        <v>228</v>
      </c>
      <c r="K1821" s="1" t="s">
        <v>120</v>
      </c>
      <c r="L1821" s="1" t="s">
        <v>551</v>
      </c>
      <c r="M1821">
        <v>28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ユニフォーム猿杙大和ICONIC</v>
      </c>
    </row>
    <row r="1822" spans="1:21" x14ac:dyDescent="0.3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124</v>
      </c>
      <c r="E1822" t="s">
        <v>90</v>
      </c>
      <c r="F1822" t="s">
        <v>78</v>
      </c>
      <c r="G1822" t="s">
        <v>128</v>
      </c>
      <c r="H1822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25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ユニフォーム猿杙大和ICONIC</v>
      </c>
    </row>
    <row r="1823" spans="1:21" x14ac:dyDescent="0.3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124</v>
      </c>
      <c r="E1823" t="s">
        <v>90</v>
      </c>
      <c r="F1823" t="s">
        <v>78</v>
      </c>
      <c r="G1823" t="s">
        <v>128</v>
      </c>
      <c r="H1823" t="s">
        <v>71</v>
      </c>
      <c r="I1823">
        <v>1</v>
      </c>
      <c r="J1823" t="s">
        <v>228</v>
      </c>
      <c r="K1823" s="1" t="s">
        <v>165</v>
      </c>
      <c r="L1823" s="1" t="s">
        <v>162</v>
      </c>
      <c r="M1823">
        <v>12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ユニフォーム猿杙大和ICONIC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1</v>
      </c>
      <c r="C1824" s="1" t="s">
        <v>1079</v>
      </c>
      <c r="D1824" s="1" t="s">
        <v>124</v>
      </c>
      <c r="E1824" s="1" t="s">
        <v>77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ハロウィン猿杙大和ICONIC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2</v>
      </c>
      <c r="C1825" s="1" t="s">
        <v>1079</v>
      </c>
      <c r="D1825" s="1" t="s">
        <v>124</v>
      </c>
      <c r="E1825" s="1" t="s">
        <v>77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R1825" s="1" t="s">
        <v>992</v>
      </c>
      <c r="S1825" s="1" t="s">
        <v>919</v>
      </c>
      <c r="T1825" s="1"/>
      <c r="U1825" t="str">
        <f>Receive[[#This Row],[服装]]&amp;Receive[[#This Row],[名前]]&amp;Receive[[#This Row],[レアリティ]]</f>
        <v>ハロウィン猿杙大和ICONIC</v>
      </c>
    </row>
    <row r="1826" spans="1:21" x14ac:dyDescent="0.35">
      <c r="A1826">
        <f>VLOOKUP(Receive[[#This Row],[No用]],SetNo[[No.用]:[vlookup 用]],2,FALSE)</f>
        <v>311</v>
      </c>
      <c r="B1826">
        <f>IF(ROW()=2,1,IF(A1825&lt;&gt;Receive[[#This Row],[No]],1,B1825+1))</f>
        <v>3</v>
      </c>
      <c r="C1826" s="1" t="s">
        <v>1079</v>
      </c>
      <c r="D1826" s="1" t="s">
        <v>124</v>
      </c>
      <c r="E1826" s="1" t="s">
        <v>77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230</v>
      </c>
      <c r="L1826" s="1" t="s">
        <v>162</v>
      </c>
      <c r="M1826">
        <v>25</v>
      </c>
      <c r="N1826">
        <v>0</v>
      </c>
      <c r="O1826">
        <v>0</v>
      </c>
      <c r="P1826">
        <v>0</v>
      </c>
      <c r="R1826" s="1" t="s">
        <v>992</v>
      </c>
      <c r="S1826" s="1" t="s">
        <v>940</v>
      </c>
      <c r="T1826" s="1"/>
      <c r="U1826" t="str">
        <f>Receive[[#This Row],[服装]]&amp;Receive[[#This Row],[名前]]&amp;Receive[[#This Row],[レアリティ]]</f>
        <v>ハロウィン猿杙大和ICONIC</v>
      </c>
    </row>
    <row r="1827" spans="1:21" x14ac:dyDescent="0.35">
      <c r="A1827">
        <f>VLOOKUP(Receive[[#This Row],[No用]],SetNo[[No.用]:[vlookup 用]],2,FALSE)</f>
        <v>311</v>
      </c>
      <c r="B1827">
        <f>IF(ROW()=2,1,IF(A1826&lt;&gt;Receive[[#This Row],[No]],1,B1826+1))</f>
        <v>4</v>
      </c>
      <c r="C1827" s="1" t="s">
        <v>1079</v>
      </c>
      <c r="D1827" s="1" t="s">
        <v>124</v>
      </c>
      <c r="E1827" s="1" t="s">
        <v>77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120</v>
      </c>
      <c r="L1827" s="1" t="s">
        <v>178</v>
      </c>
      <c r="M1827">
        <v>28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ハロウィン猿杙大和ICONIC</v>
      </c>
    </row>
    <row r="1828" spans="1:21" x14ac:dyDescent="0.35">
      <c r="A1828">
        <f>VLOOKUP(Receive[[#This Row],[No用]],SetNo[[No.用]:[vlookup 用]],2,FALSE)</f>
        <v>311</v>
      </c>
      <c r="B1828">
        <f>IF(ROW()=2,1,IF(A1827&lt;&gt;Receive[[#This Row],[No]],1,B1827+1))</f>
        <v>5</v>
      </c>
      <c r="C1828" s="1" t="s">
        <v>1079</v>
      </c>
      <c r="D1828" s="1" t="s">
        <v>124</v>
      </c>
      <c r="E1828" s="1" t="s">
        <v>77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25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ハロウィン猿杙大和ICONIC</v>
      </c>
    </row>
    <row r="1829" spans="1:21" x14ac:dyDescent="0.35">
      <c r="A1829">
        <f>VLOOKUP(Receive[[#This Row],[No用]],SetNo[[No.用]:[vlookup 用]],2,FALSE)</f>
        <v>311</v>
      </c>
      <c r="B1829">
        <f>IF(ROW()=2,1,IF(A1828&lt;&gt;Receive[[#This Row],[No]],1,B1828+1))</f>
        <v>6</v>
      </c>
      <c r="C1829" s="1" t="s">
        <v>1079</v>
      </c>
      <c r="D1829" s="1" t="s">
        <v>124</v>
      </c>
      <c r="E1829" s="1" t="s">
        <v>77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165</v>
      </c>
      <c r="L1829" s="1" t="s">
        <v>162</v>
      </c>
      <c r="M1829">
        <v>12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ハロウィン猿杙大和ICONIC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1</v>
      </c>
      <c r="C1830" t="s">
        <v>108</v>
      </c>
      <c r="D1830" t="s">
        <v>125</v>
      </c>
      <c r="E1830" t="s">
        <v>90</v>
      </c>
      <c r="F1830" t="s">
        <v>80</v>
      </c>
      <c r="G1830" t="s">
        <v>128</v>
      </c>
      <c r="H1830" t="s">
        <v>71</v>
      </c>
      <c r="I1830">
        <v>1</v>
      </c>
      <c r="J1830" t="s">
        <v>228</v>
      </c>
      <c r="K1830" s="1" t="s">
        <v>119</v>
      </c>
      <c r="L1830" s="1" t="s">
        <v>173</v>
      </c>
      <c r="M1830">
        <v>35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ユニフォーム小見春樹ICONIC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2</v>
      </c>
      <c r="C1831" t="s">
        <v>108</v>
      </c>
      <c r="D1831" t="s">
        <v>125</v>
      </c>
      <c r="E1831" t="s">
        <v>90</v>
      </c>
      <c r="F1831" t="s">
        <v>80</v>
      </c>
      <c r="G1831" t="s">
        <v>128</v>
      </c>
      <c r="H1831" t="s">
        <v>71</v>
      </c>
      <c r="I1831">
        <v>1</v>
      </c>
      <c r="J1831" t="s">
        <v>228</v>
      </c>
      <c r="K1831" s="1" t="s">
        <v>194</v>
      </c>
      <c r="L1831" s="1" t="s">
        <v>178</v>
      </c>
      <c r="M1831">
        <v>41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ユニフォーム小見春樹ICONIC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3</v>
      </c>
      <c r="C1832" t="s">
        <v>108</v>
      </c>
      <c r="D1832" t="s">
        <v>125</v>
      </c>
      <c r="E1832" t="s">
        <v>90</v>
      </c>
      <c r="F1832" t="s">
        <v>80</v>
      </c>
      <c r="G1832" t="s">
        <v>128</v>
      </c>
      <c r="H1832" t="s">
        <v>71</v>
      </c>
      <c r="I1832">
        <v>1</v>
      </c>
      <c r="J1832" t="s">
        <v>228</v>
      </c>
      <c r="K1832" s="1" t="s">
        <v>163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ユニフォーム小見春樹ICONIC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4</v>
      </c>
      <c r="C1833" t="s">
        <v>108</v>
      </c>
      <c r="D1833" t="s">
        <v>125</v>
      </c>
      <c r="E1833" t="s">
        <v>90</v>
      </c>
      <c r="F1833" t="s">
        <v>80</v>
      </c>
      <c r="G1833" t="s">
        <v>128</v>
      </c>
      <c r="H1833" t="s">
        <v>71</v>
      </c>
      <c r="I1833">
        <v>1</v>
      </c>
      <c r="J1833" t="s">
        <v>228</v>
      </c>
      <c r="K1833" s="1" t="s">
        <v>230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ユニフォーム小見春樹ICONIC</v>
      </c>
    </row>
    <row r="1834" spans="1:21" x14ac:dyDescent="0.35">
      <c r="A1834">
        <f>VLOOKUP(Receive[[#This Row],[No用]],SetNo[[No.用]:[vlookup 用]],2,FALSE)</f>
        <v>312</v>
      </c>
      <c r="B1834">
        <f>IF(ROW()=2,1,IF(A1833&lt;&gt;Receive[[#This Row],[No]],1,B1833+1))</f>
        <v>5</v>
      </c>
      <c r="C1834" t="s">
        <v>108</v>
      </c>
      <c r="D1834" t="s">
        <v>125</v>
      </c>
      <c r="E1834" t="s">
        <v>90</v>
      </c>
      <c r="F1834" t="s">
        <v>80</v>
      </c>
      <c r="G1834" t="s">
        <v>128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173</v>
      </c>
      <c r="M1834">
        <v>35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ユニフォーム小見春樹ICONIC</v>
      </c>
    </row>
    <row r="1835" spans="1:21" x14ac:dyDescent="0.35">
      <c r="A1835">
        <f>VLOOKUP(Receive[[#This Row],[No用]],SetNo[[No.用]:[vlookup 用]],2,FALSE)</f>
        <v>312</v>
      </c>
      <c r="B1835">
        <f>IF(ROW()=2,1,IF(A1834&lt;&gt;Receive[[#This Row],[No]],1,B1834+1))</f>
        <v>6</v>
      </c>
      <c r="C1835" t="s">
        <v>108</v>
      </c>
      <c r="D1835" t="s">
        <v>125</v>
      </c>
      <c r="E1835" t="s">
        <v>90</v>
      </c>
      <c r="F1835" t="s">
        <v>80</v>
      </c>
      <c r="G1835" t="s">
        <v>128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ユニフォーム小見春樹ICONIC</v>
      </c>
    </row>
    <row r="1836" spans="1:21" x14ac:dyDescent="0.35">
      <c r="A1836">
        <f>VLOOKUP(Receive[[#This Row],[No用]],SetNo[[No.用]:[vlookup 用]],2,FALSE)</f>
        <v>312</v>
      </c>
      <c r="B1836">
        <f>IF(ROW()=2,1,IF(A1835&lt;&gt;Receive[[#This Row],[No]],1,B1835+1))</f>
        <v>7</v>
      </c>
      <c r="C1836" t="s">
        <v>108</v>
      </c>
      <c r="D1836" t="s">
        <v>125</v>
      </c>
      <c r="E1836" t="s">
        <v>90</v>
      </c>
      <c r="F1836" t="s">
        <v>80</v>
      </c>
      <c r="G1836" t="s">
        <v>128</v>
      </c>
      <c r="H1836" t="s">
        <v>71</v>
      </c>
      <c r="I1836">
        <v>1</v>
      </c>
      <c r="J1836" t="s">
        <v>228</v>
      </c>
      <c r="K1836" s="1" t="s">
        <v>165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ユニフォーム小見春樹ICONIC</v>
      </c>
    </row>
    <row r="1837" spans="1:21" x14ac:dyDescent="0.35">
      <c r="A1837">
        <f>VLOOKUP(Receive[[#This Row],[No用]],SetNo[[No.用]:[vlookup 用]],2,FALSE)</f>
        <v>312</v>
      </c>
      <c r="B1837">
        <f>IF(ROW()=2,1,IF(A1836&lt;&gt;Receive[[#This Row],[No]],1,B1836+1))</f>
        <v>8</v>
      </c>
      <c r="C1837" t="s">
        <v>108</v>
      </c>
      <c r="D1837" t="s">
        <v>125</v>
      </c>
      <c r="E1837" t="s">
        <v>90</v>
      </c>
      <c r="F1837" t="s">
        <v>80</v>
      </c>
      <c r="G1837" t="s">
        <v>128</v>
      </c>
      <c r="H1837" t="s">
        <v>71</v>
      </c>
      <c r="I1837">
        <v>1</v>
      </c>
      <c r="J1837" t="s">
        <v>228</v>
      </c>
      <c r="K1837" s="1" t="s">
        <v>183</v>
      </c>
      <c r="L1837" s="1" t="s">
        <v>224</v>
      </c>
      <c r="M1837">
        <v>45</v>
      </c>
      <c r="N1837">
        <v>0</v>
      </c>
      <c r="O1837">
        <v>55</v>
      </c>
      <c r="P1837">
        <v>0</v>
      </c>
      <c r="U1837" t="str">
        <f>Receive[[#This Row],[服装]]&amp;Receive[[#This Row],[名前]]&amp;Receive[[#This Row],[レアリティ]]</f>
        <v>ユニフォーム小見春樹ICONIC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835</v>
      </c>
      <c r="D1838" s="1" t="s">
        <v>125</v>
      </c>
      <c r="E1838" s="1" t="s">
        <v>77</v>
      </c>
      <c r="F1838" s="1" t="s">
        <v>80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173</v>
      </c>
      <c r="M1838">
        <v>35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路地裏2小見春樹ICONIC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835</v>
      </c>
      <c r="D1839" s="1" t="s">
        <v>125</v>
      </c>
      <c r="E1839" s="1" t="s">
        <v>77</v>
      </c>
      <c r="F1839" s="1" t="s">
        <v>80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194</v>
      </c>
      <c r="L1839" s="1" t="s">
        <v>178</v>
      </c>
      <c r="M1839">
        <v>41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路地裏2小見春樹ICONIC</v>
      </c>
    </row>
    <row r="1840" spans="1:21" x14ac:dyDescent="0.3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835</v>
      </c>
      <c r="D1840" s="1" t="s">
        <v>125</v>
      </c>
      <c r="E1840" s="1" t="s">
        <v>77</v>
      </c>
      <c r="F1840" s="1" t="s">
        <v>80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32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路地裏2小見春樹ICONIC</v>
      </c>
    </row>
    <row r="1841" spans="1:21" x14ac:dyDescent="0.3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835</v>
      </c>
      <c r="D1841" s="1" t="s">
        <v>125</v>
      </c>
      <c r="E1841" s="1" t="s">
        <v>77</v>
      </c>
      <c r="F1841" s="1" t="s">
        <v>80</v>
      </c>
      <c r="G1841" s="1" t="s">
        <v>128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路地裏2小見春樹ICONIC</v>
      </c>
    </row>
    <row r="1842" spans="1:21" x14ac:dyDescent="0.3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835</v>
      </c>
      <c r="D1842" s="1" t="s">
        <v>125</v>
      </c>
      <c r="E1842" s="1" t="s">
        <v>77</v>
      </c>
      <c r="F1842" s="1" t="s">
        <v>80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173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路地裏2小見春樹ICONIC</v>
      </c>
    </row>
    <row r="1843" spans="1:21" x14ac:dyDescent="0.3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835</v>
      </c>
      <c r="D1843" s="1" t="s">
        <v>125</v>
      </c>
      <c r="E1843" s="1" t="s">
        <v>77</v>
      </c>
      <c r="F1843" s="1" t="s">
        <v>80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路地裏2小見春樹ICONIC</v>
      </c>
    </row>
    <row r="1844" spans="1:21" x14ac:dyDescent="0.35">
      <c r="A1844">
        <f>VLOOKUP(Receive[[#This Row],[No用]],SetNo[[No.用]:[vlookup 用]],2,FALSE)</f>
        <v>313</v>
      </c>
      <c r="B1844">
        <f>IF(ROW()=2,1,IF(A1843&lt;&gt;Receive[[#This Row],[No]],1,B1843+1))</f>
        <v>7</v>
      </c>
      <c r="C1844" s="1" t="s">
        <v>835</v>
      </c>
      <c r="D1844" s="1" t="s">
        <v>125</v>
      </c>
      <c r="E1844" s="1" t="s">
        <v>77</v>
      </c>
      <c r="F1844" s="1" t="s">
        <v>80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165</v>
      </c>
      <c r="L1844" s="1" t="s">
        <v>162</v>
      </c>
      <c r="M1844">
        <v>32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路地裏2小見春樹ICONIC</v>
      </c>
    </row>
    <row r="1845" spans="1:21" x14ac:dyDescent="0.35">
      <c r="A1845">
        <f>VLOOKUP(Receive[[#This Row],[No用]],SetNo[[No.用]:[vlookup 用]],2,FALSE)</f>
        <v>313</v>
      </c>
      <c r="B1845">
        <f>IF(ROW()=2,1,IF(A1844&lt;&gt;Receive[[#This Row],[No]],1,B1844+1))</f>
        <v>8</v>
      </c>
      <c r="C1845" s="1" t="s">
        <v>835</v>
      </c>
      <c r="D1845" s="1" t="s">
        <v>125</v>
      </c>
      <c r="E1845" s="1" t="s">
        <v>77</v>
      </c>
      <c r="F1845" s="1" t="s">
        <v>80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183</v>
      </c>
      <c r="L1845" s="1" t="s">
        <v>224</v>
      </c>
      <c r="M1845">
        <v>45</v>
      </c>
      <c r="N1845">
        <v>0</v>
      </c>
      <c r="O1845">
        <v>55</v>
      </c>
      <c r="P1845">
        <v>0</v>
      </c>
      <c r="U1845" t="str">
        <f>Receive[[#This Row],[服装]]&amp;Receive[[#This Row],[名前]]&amp;Receive[[#This Row],[レアリティ]]</f>
        <v>路地裏2小見春樹ICONIC</v>
      </c>
    </row>
    <row r="1846" spans="1:21" x14ac:dyDescent="0.35">
      <c r="A1846">
        <f>VLOOKUP(Receive[[#This Row],[No用]],SetNo[[No.用]:[vlookup 用]],2,FALSE)</f>
        <v>313</v>
      </c>
      <c r="B1846">
        <f>IF(ROW()=2,1,IF(A1845&lt;&gt;Receive[[#This Row],[No]],1,B1845+1))</f>
        <v>9</v>
      </c>
      <c r="C1846" s="1" t="s">
        <v>835</v>
      </c>
      <c r="D1846" s="1" t="s">
        <v>125</v>
      </c>
      <c r="E1846" s="1" t="s">
        <v>77</v>
      </c>
      <c r="F1846" s="1" t="s">
        <v>80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224</v>
      </c>
      <c r="M1846">
        <v>45</v>
      </c>
      <c r="N1846">
        <v>0</v>
      </c>
      <c r="O1846">
        <v>55</v>
      </c>
      <c r="P1846">
        <v>0</v>
      </c>
      <c r="U1846" t="str">
        <f>Receive[[#This Row],[服装]]&amp;Receive[[#This Row],[名前]]&amp;Receive[[#This Row],[レアリティ]]</f>
        <v>路地裏2小見春樹ICONIC</v>
      </c>
    </row>
    <row r="1847" spans="1:21" x14ac:dyDescent="0.3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t="s">
        <v>108</v>
      </c>
      <c r="D1847" t="s">
        <v>126</v>
      </c>
      <c r="E1847" t="s">
        <v>90</v>
      </c>
      <c r="F1847" t="s">
        <v>82</v>
      </c>
      <c r="G1847" t="s">
        <v>128</v>
      </c>
      <c r="H1847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ユニフォーム尾長渉ICONIC</v>
      </c>
    </row>
    <row r="1848" spans="1:21" x14ac:dyDescent="0.3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t="s">
        <v>108</v>
      </c>
      <c r="D1848" t="s">
        <v>126</v>
      </c>
      <c r="E1848" t="s">
        <v>90</v>
      </c>
      <c r="F1848" t="s">
        <v>82</v>
      </c>
      <c r="G1848" t="s">
        <v>128</v>
      </c>
      <c r="H1848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ユニフォーム尾長渉ICONIC</v>
      </c>
    </row>
    <row r="1849" spans="1:21" x14ac:dyDescent="0.3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t="s">
        <v>108</v>
      </c>
      <c r="D1849" t="s">
        <v>126</v>
      </c>
      <c r="E1849" t="s">
        <v>90</v>
      </c>
      <c r="F1849" t="s">
        <v>82</v>
      </c>
      <c r="G1849" t="s">
        <v>128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25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ユニフォーム尾長渉ICONIC</v>
      </c>
    </row>
    <row r="1850" spans="1:21" x14ac:dyDescent="0.3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t="s">
        <v>108</v>
      </c>
      <c r="D1850" t="s">
        <v>126</v>
      </c>
      <c r="E1850" t="s">
        <v>90</v>
      </c>
      <c r="F1850" t="s">
        <v>82</v>
      </c>
      <c r="G1850" t="s">
        <v>128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25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ユニフォーム尾長渉ICONIC</v>
      </c>
    </row>
    <row r="1851" spans="1:21" x14ac:dyDescent="0.3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t="s">
        <v>108</v>
      </c>
      <c r="D1851" t="s">
        <v>126</v>
      </c>
      <c r="E1851" t="s">
        <v>90</v>
      </c>
      <c r="F1851" t="s">
        <v>82</v>
      </c>
      <c r="G1851" t="s">
        <v>128</v>
      </c>
      <c r="H1851" t="s">
        <v>71</v>
      </c>
      <c r="I1851">
        <v>1</v>
      </c>
      <c r="J1851" t="s">
        <v>228</v>
      </c>
      <c r="K1851" s="1" t="s">
        <v>165</v>
      </c>
      <c r="L1851" s="1" t="s">
        <v>162</v>
      </c>
      <c r="M1851">
        <v>12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ユニフォーム尾長渉ICONIC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t="s">
        <v>108</v>
      </c>
      <c r="D1852" t="s">
        <v>127</v>
      </c>
      <c r="E1852" t="s">
        <v>90</v>
      </c>
      <c r="F1852" t="s">
        <v>82</v>
      </c>
      <c r="G1852" t="s">
        <v>128</v>
      </c>
      <c r="H1852" t="s">
        <v>71</v>
      </c>
      <c r="I1852">
        <v>1</v>
      </c>
      <c r="J1852" t="s">
        <v>16</v>
      </c>
      <c r="K1852" s="1" t="s">
        <v>119</v>
      </c>
      <c r="L1852" s="1" t="s">
        <v>162</v>
      </c>
      <c r="M1852">
        <v>26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ユニフォーム鷲尾辰生ICONIC</v>
      </c>
    </row>
    <row r="1853" spans="1:21" x14ac:dyDescent="0.3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t="s">
        <v>108</v>
      </c>
      <c r="D1853" t="s">
        <v>127</v>
      </c>
      <c r="E1853" t="s">
        <v>90</v>
      </c>
      <c r="F1853" t="s">
        <v>82</v>
      </c>
      <c r="G1853" t="s">
        <v>128</v>
      </c>
      <c r="H1853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26</v>
      </c>
      <c r="N1853">
        <v>0</v>
      </c>
      <c r="O1853">
        <v>0</v>
      </c>
      <c r="P1853">
        <v>0</v>
      </c>
      <c r="R1853" s="1" t="s">
        <v>992</v>
      </c>
      <c r="S1853" s="1" t="s">
        <v>919</v>
      </c>
      <c r="U1853" t="str">
        <f>Receive[[#This Row],[服装]]&amp;Receive[[#This Row],[名前]]&amp;Receive[[#This Row],[レアリティ]]</f>
        <v>ユニフォーム鷲尾辰生ICONIC</v>
      </c>
    </row>
    <row r="1854" spans="1:21" x14ac:dyDescent="0.3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t="s">
        <v>108</v>
      </c>
      <c r="D1854" t="s">
        <v>127</v>
      </c>
      <c r="E1854" t="s">
        <v>90</v>
      </c>
      <c r="F1854" t="s">
        <v>82</v>
      </c>
      <c r="G1854" t="s">
        <v>128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162</v>
      </c>
      <c r="M1854">
        <v>26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ユニフォーム鷲尾辰生ICONIC</v>
      </c>
    </row>
    <row r="1855" spans="1:21" x14ac:dyDescent="0.3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t="s">
        <v>108</v>
      </c>
      <c r="D1855" t="s">
        <v>127</v>
      </c>
      <c r="E1855" t="s">
        <v>90</v>
      </c>
      <c r="F1855" t="s">
        <v>82</v>
      </c>
      <c r="G1855" t="s">
        <v>128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26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ユニフォーム鷲尾辰生ICONIC</v>
      </c>
    </row>
    <row r="1856" spans="1:21" x14ac:dyDescent="0.3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t="s">
        <v>108</v>
      </c>
      <c r="D1856" t="s">
        <v>127</v>
      </c>
      <c r="E1856" t="s">
        <v>90</v>
      </c>
      <c r="F1856" t="s">
        <v>82</v>
      </c>
      <c r="G1856" t="s">
        <v>128</v>
      </c>
      <c r="H1856" t="s">
        <v>71</v>
      </c>
      <c r="I1856">
        <v>1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ユニフォーム鷲尾辰生ICONIC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s="1" t="s">
        <v>1079</v>
      </c>
      <c r="D1857" s="1" t="s">
        <v>127</v>
      </c>
      <c r="E1857" s="1" t="s">
        <v>77</v>
      </c>
      <c r="F1857" s="1" t="s">
        <v>82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162</v>
      </c>
      <c r="M1857">
        <v>26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ハロウィン鷲尾辰生ICONIC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s="1" t="s">
        <v>1079</v>
      </c>
      <c r="D1858" s="1" t="s">
        <v>127</v>
      </c>
      <c r="E1858" s="1" t="s">
        <v>77</v>
      </c>
      <c r="F1858" s="1" t="s">
        <v>82</v>
      </c>
      <c r="G1858" s="1" t="s">
        <v>128</v>
      </c>
      <c r="H1858" s="1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26</v>
      </c>
      <c r="N1858">
        <v>0</v>
      </c>
      <c r="O1858">
        <v>0</v>
      </c>
      <c r="P1858">
        <v>0</v>
      </c>
      <c r="R1858" s="1" t="s">
        <v>992</v>
      </c>
      <c r="S1858" s="1" t="s">
        <v>919</v>
      </c>
      <c r="U1858" t="str">
        <f>Receive[[#This Row],[服装]]&amp;Receive[[#This Row],[名前]]&amp;Receive[[#This Row],[レアリティ]]</f>
        <v>ハロウィン鷲尾辰生ICONIC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s="1" t="s">
        <v>1079</v>
      </c>
      <c r="D1859" s="1" t="s">
        <v>127</v>
      </c>
      <c r="E1859" s="1" t="s">
        <v>77</v>
      </c>
      <c r="F1859" s="1" t="s">
        <v>82</v>
      </c>
      <c r="G1859" s="1" t="s">
        <v>128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162</v>
      </c>
      <c r="M1859">
        <v>26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ハロウィン鷲尾辰生ICONIC</v>
      </c>
    </row>
    <row r="1860" spans="1:21" x14ac:dyDescent="0.3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s="1" t="s">
        <v>1079</v>
      </c>
      <c r="D1860" s="1" t="s">
        <v>127</v>
      </c>
      <c r="E1860" s="1" t="s">
        <v>77</v>
      </c>
      <c r="F1860" s="1" t="s">
        <v>82</v>
      </c>
      <c r="G1860" s="1" t="s">
        <v>128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26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ハロウィン鷲尾辰生ICONIC</v>
      </c>
    </row>
    <row r="1861" spans="1:21" x14ac:dyDescent="0.3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s="1" t="s">
        <v>1079</v>
      </c>
      <c r="D1861" s="1" t="s">
        <v>127</v>
      </c>
      <c r="E1861" s="1" t="s">
        <v>77</v>
      </c>
      <c r="F1861" s="1" t="s">
        <v>82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ハロウィン鷲尾辰生ICONIC</v>
      </c>
    </row>
    <row r="1862" spans="1:21" x14ac:dyDescent="0.35">
      <c r="A1862">
        <f>VLOOKUP(Receive[[#This Row],[No用]],SetNo[[No.用]:[vlookup 用]],2,FALSE)</f>
        <v>317</v>
      </c>
      <c r="B1862">
        <f>IF(ROW()=2,1,IF(A1856&lt;&gt;Receive[[#This Row],[No]],1,B1856+1))</f>
        <v>1</v>
      </c>
      <c r="C1862" t="s">
        <v>108</v>
      </c>
      <c r="D1862" t="s">
        <v>129</v>
      </c>
      <c r="E1862" t="s">
        <v>73</v>
      </c>
      <c r="F1862" t="s">
        <v>74</v>
      </c>
      <c r="G1862" t="s">
        <v>128</v>
      </c>
      <c r="H1862" t="s">
        <v>71</v>
      </c>
      <c r="I1862">
        <v>1</v>
      </c>
      <c r="J1862" t="s">
        <v>228</v>
      </c>
      <c r="K1862" s="1" t="s">
        <v>119</v>
      </c>
      <c r="L1862" s="1" t="s">
        <v>178</v>
      </c>
      <c r="M1862">
        <v>34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ユニフォーム赤葦京治ICONIC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t="s">
        <v>108</v>
      </c>
      <c r="D1863" t="s">
        <v>129</v>
      </c>
      <c r="E1863" t="s">
        <v>73</v>
      </c>
      <c r="F1863" t="s">
        <v>74</v>
      </c>
      <c r="G1863" t="s">
        <v>128</v>
      </c>
      <c r="H1863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31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ユニフォーム赤葦京治ICONIC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t="s">
        <v>108</v>
      </c>
      <c r="D1864" t="s">
        <v>129</v>
      </c>
      <c r="E1864" t="s">
        <v>73</v>
      </c>
      <c r="F1864" t="s">
        <v>74</v>
      </c>
      <c r="G1864" t="s">
        <v>128</v>
      </c>
      <c r="H1864" t="s">
        <v>71</v>
      </c>
      <c r="I1864">
        <v>1</v>
      </c>
      <c r="J1864" t="s">
        <v>228</v>
      </c>
      <c r="K1864" s="1" t="s">
        <v>230</v>
      </c>
      <c r="L1864" s="1" t="s">
        <v>162</v>
      </c>
      <c r="M1864">
        <v>31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ユニフォーム赤葦京治ICONIC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t="s">
        <v>108</v>
      </c>
      <c r="D1865" t="s">
        <v>129</v>
      </c>
      <c r="E1865" t="s">
        <v>73</v>
      </c>
      <c r="F1865" t="s">
        <v>74</v>
      </c>
      <c r="G1865" t="s">
        <v>128</v>
      </c>
      <c r="H1865" t="s">
        <v>71</v>
      </c>
      <c r="I1865">
        <v>1</v>
      </c>
      <c r="J1865" t="s">
        <v>228</v>
      </c>
      <c r="K1865" s="1" t="s">
        <v>120</v>
      </c>
      <c r="L1865" s="1" t="s">
        <v>178</v>
      </c>
      <c r="M1865">
        <v>34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ユニフォーム赤葦京治ICONIC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t="s">
        <v>108</v>
      </c>
      <c r="D1866" t="s">
        <v>129</v>
      </c>
      <c r="E1866" t="s">
        <v>73</v>
      </c>
      <c r="F1866" t="s">
        <v>74</v>
      </c>
      <c r="G1866" t="s">
        <v>128</v>
      </c>
      <c r="H1866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31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ユニフォーム赤葦京治ICONIC</v>
      </c>
    </row>
    <row r="1867" spans="1:21" x14ac:dyDescent="0.35">
      <c r="A1867">
        <f>VLOOKUP(Receive[[#This Row],[No用]],SetNo[[No.用]:[vlookup 用]],2,FALSE)</f>
        <v>317</v>
      </c>
      <c r="B1867">
        <f>IF(ROW()=2,1,IF(A1866&lt;&gt;Receive[[#This Row],[No]],1,B1866+1))</f>
        <v>6</v>
      </c>
      <c r="C1867" t="s">
        <v>108</v>
      </c>
      <c r="D1867" t="s">
        <v>129</v>
      </c>
      <c r="E1867" t="s">
        <v>73</v>
      </c>
      <c r="F1867" t="s">
        <v>74</v>
      </c>
      <c r="G1867" t="s">
        <v>128</v>
      </c>
      <c r="H1867" t="s">
        <v>71</v>
      </c>
      <c r="I1867">
        <v>1</v>
      </c>
      <c r="J1867" t="s">
        <v>228</v>
      </c>
      <c r="K1867" s="1" t="s">
        <v>165</v>
      </c>
      <c r="L1867" s="1" t="s">
        <v>162</v>
      </c>
      <c r="M1867">
        <v>13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ユニフォーム赤葦京治ICONIC</v>
      </c>
    </row>
    <row r="1868" spans="1:21" x14ac:dyDescent="0.35">
      <c r="A1868">
        <f>VLOOKUP(Receive[[#This Row],[No用]],SetNo[[No.用]:[vlookup 用]],2,FALSE)</f>
        <v>318</v>
      </c>
      <c r="B1868">
        <f>IF(ROW()=2,1,IF(A1867&lt;&gt;Receive[[#This Row],[No]],1,B1867+1))</f>
        <v>1</v>
      </c>
      <c r="C1868" t="s">
        <v>150</v>
      </c>
      <c r="D1868" t="s">
        <v>129</v>
      </c>
      <c r="E1868" t="s">
        <v>90</v>
      </c>
      <c r="F1868" t="s">
        <v>74</v>
      </c>
      <c r="G1868" t="s">
        <v>128</v>
      </c>
      <c r="H1868" t="s">
        <v>71</v>
      </c>
      <c r="I1868">
        <v>1</v>
      </c>
      <c r="J1868" t="s">
        <v>228</v>
      </c>
      <c r="K1868" s="1" t="s">
        <v>119</v>
      </c>
      <c r="L1868" s="1" t="s">
        <v>178</v>
      </c>
      <c r="M1868">
        <v>34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夏祭り赤葦京治ICONIC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2</v>
      </c>
      <c r="C1869" t="s">
        <v>150</v>
      </c>
      <c r="D1869" t="s">
        <v>129</v>
      </c>
      <c r="E1869" t="s">
        <v>90</v>
      </c>
      <c r="F1869" t="s">
        <v>74</v>
      </c>
      <c r="G1869" t="s">
        <v>128</v>
      </c>
      <c r="H1869" t="s">
        <v>71</v>
      </c>
      <c r="I1869">
        <v>1</v>
      </c>
      <c r="J1869" t="s">
        <v>228</v>
      </c>
      <c r="K1869" s="1" t="s">
        <v>163</v>
      </c>
      <c r="L1869" s="1" t="s">
        <v>162</v>
      </c>
      <c r="M1869">
        <v>31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夏祭り赤葦京治ICONIC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3</v>
      </c>
      <c r="C1870" t="s">
        <v>150</v>
      </c>
      <c r="D1870" t="s">
        <v>129</v>
      </c>
      <c r="E1870" t="s">
        <v>90</v>
      </c>
      <c r="F1870" t="s">
        <v>74</v>
      </c>
      <c r="G1870" t="s">
        <v>128</v>
      </c>
      <c r="H1870" t="s">
        <v>71</v>
      </c>
      <c r="I1870">
        <v>1</v>
      </c>
      <c r="J1870" t="s">
        <v>228</v>
      </c>
      <c r="K1870" s="1" t="s">
        <v>230</v>
      </c>
      <c r="L1870" s="1" t="s">
        <v>162</v>
      </c>
      <c r="M1870">
        <v>31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夏祭り赤葦京治ICONIC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4</v>
      </c>
      <c r="C1871" t="s">
        <v>150</v>
      </c>
      <c r="D1871" t="s">
        <v>129</v>
      </c>
      <c r="E1871" t="s">
        <v>90</v>
      </c>
      <c r="F1871" t="s">
        <v>74</v>
      </c>
      <c r="G1871" t="s">
        <v>128</v>
      </c>
      <c r="H1871" t="s">
        <v>71</v>
      </c>
      <c r="I1871">
        <v>1</v>
      </c>
      <c r="J1871" t="s">
        <v>228</v>
      </c>
      <c r="K1871" s="1" t="s">
        <v>120</v>
      </c>
      <c r="L1871" s="1" t="s">
        <v>178</v>
      </c>
      <c r="M1871">
        <v>34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夏祭り赤葦京治ICONIC</v>
      </c>
    </row>
    <row r="1872" spans="1:21" x14ac:dyDescent="0.35">
      <c r="A1872">
        <f>VLOOKUP(Receive[[#This Row],[No用]],SetNo[[No.用]:[vlookup 用]],2,FALSE)</f>
        <v>318</v>
      </c>
      <c r="B1872">
        <f>IF(ROW()=2,1,IF(A1871&lt;&gt;Receive[[#This Row],[No]],1,B1871+1))</f>
        <v>5</v>
      </c>
      <c r="C1872" t="s">
        <v>150</v>
      </c>
      <c r="D1872" t="s">
        <v>129</v>
      </c>
      <c r="E1872" t="s">
        <v>90</v>
      </c>
      <c r="F1872" t="s">
        <v>74</v>
      </c>
      <c r="G1872" t="s">
        <v>128</v>
      </c>
      <c r="H1872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31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夏祭り赤葦京治ICONIC</v>
      </c>
    </row>
    <row r="1873" spans="1:21" x14ac:dyDescent="0.35">
      <c r="A1873">
        <f>VLOOKUP(Receive[[#This Row],[No用]],SetNo[[No.用]:[vlookup 用]],2,FALSE)</f>
        <v>318</v>
      </c>
      <c r="B1873">
        <f>IF(ROW()=2,1,IF(A1872&lt;&gt;Receive[[#This Row],[No]],1,B1872+1))</f>
        <v>6</v>
      </c>
      <c r="C1873" t="s">
        <v>150</v>
      </c>
      <c r="D1873" t="s">
        <v>129</v>
      </c>
      <c r="E1873" t="s">
        <v>90</v>
      </c>
      <c r="F1873" t="s">
        <v>74</v>
      </c>
      <c r="G1873" t="s">
        <v>128</v>
      </c>
      <c r="H1873" t="s">
        <v>71</v>
      </c>
      <c r="I1873">
        <v>1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夏祭り赤葦京治ICONIC</v>
      </c>
    </row>
    <row r="1874" spans="1:21" x14ac:dyDescent="0.35">
      <c r="A1874">
        <f>VLOOKUP(Receive[[#This Row],[No用]],SetNo[[No.用]:[vlookup 用]],2,FALSE)</f>
        <v>319</v>
      </c>
      <c r="B1874">
        <f>IF(ROW()=2,1,IF(A1873&lt;&gt;Receive[[#This Row],[No]],1,B1873+1))</f>
        <v>1</v>
      </c>
      <c r="C1874" s="1" t="s">
        <v>149</v>
      </c>
      <c r="D1874" s="1" t="s">
        <v>129</v>
      </c>
      <c r="E1874" s="1" t="s">
        <v>77</v>
      </c>
      <c r="F1874" s="1" t="s">
        <v>74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119</v>
      </c>
      <c r="L1874" s="1" t="s">
        <v>178</v>
      </c>
      <c r="M1874">
        <v>34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制服赤葦京治ICONIC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2</v>
      </c>
      <c r="C1875" s="1" t="s">
        <v>149</v>
      </c>
      <c r="D1875" s="1" t="s">
        <v>129</v>
      </c>
      <c r="E1875" s="1" t="s">
        <v>77</v>
      </c>
      <c r="F1875" s="1" t="s">
        <v>74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163</v>
      </c>
      <c r="L1875" s="1" t="s">
        <v>162</v>
      </c>
      <c r="M1875">
        <v>31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制服赤葦京治ICONIC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3</v>
      </c>
      <c r="C1876" s="1" t="s">
        <v>149</v>
      </c>
      <c r="D1876" s="1" t="s">
        <v>129</v>
      </c>
      <c r="E1876" s="1" t="s">
        <v>77</v>
      </c>
      <c r="F1876" s="1" t="s">
        <v>74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230</v>
      </c>
      <c r="L1876" s="1" t="s">
        <v>162</v>
      </c>
      <c r="M1876">
        <v>31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制服赤葦京治ICONIC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4</v>
      </c>
      <c r="C1877" s="1" t="s">
        <v>149</v>
      </c>
      <c r="D1877" s="1" t="s">
        <v>129</v>
      </c>
      <c r="E1877" s="1" t="s">
        <v>77</v>
      </c>
      <c r="F1877" s="1" t="s">
        <v>74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120</v>
      </c>
      <c r="L1877" s="1" t="s">
        <v>178</v>
      </c>
      <c r="M1877">
        <v>34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制服赤葦京治ICONIC</v>
      </c>
    </row>
    <row r="1878" spans="1:21" x14ac:dyDescent="0.35">
      <c r="A1878">
        <f>VLOOKUP(Receive[[#This Row],[No用]],SetNo[[No.用]:[vlookup 用]],2,FALSE)</f>
        <v>319</v>
      </c>
      <c r="B1878">
        <f>IF(ROW()=2,1,IF(A1877&lt;&gt;Receive[[#This Row],[No]],1,B1877+1))</f>
        <v>5</v>
      </c>
      <c r="C1878" s="1" t="s">
        <v>149</v>
      </c>
      <c r="D1878" s="1" t="s">
        <v>129</v>
      </c>
      <c r="E1878" s="1" t="s">
        <v>77</v>
      </c>
      <c r="F1878" s="1" t="s">
        <v>74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164</v>
      </c>
      <c r="L1878" s="1" t="s">
        <v>162</v>
      </c>
      <c r="M1878">
        <v>31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制服赤葦京治ICONIC</v>
      </c>
    </row>
    <row r="1879" spans="1:21" x14ac:dyDescent="0.35">
      <c r="A1879">
        <f>VLOOKUP(Receive[[#This Row],[No用]],SetNo[[No.用]:[vlookup 用]],2,FALSE)</f>
        <v>319</v>
      </c>
      <c r="B1879">
        <f>IF(ROW()=2,1,IF(A1878&lt;&gt;Receive[[#This Row],[No]],1,B1878+1))</f>
        <v>6</v>
      </c>
      <c r="C1879" s="1" t="s">
        <v>149</v>
      </c>
      <c r="D1879" s="1" t="s">
        <v>129</v>
      </c>
      <c r="E1879" s="1" t="s">
        <v>77</v>
      </c>
      <c r="F1879" s="1" t="s">
        <v>74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165</v>
      </c>
      <c r="L1879" s="1" t="s">
        <v>162</v>
      </c>
      <c r="M1879">
        <v>13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制服赤葦京治ICONIC</v>
      </c>
    </row>
    <row r="1880" spans="1:21" x14ac:dyDescent="0.35">
      <c r="A1880">
        <f>VLOOKUP(Receive[[#This Row],[No用]],SetNo[[No.用]:[vlookup 用]],2,FALSE)</f>
        <v>320</v>
      </c>
      <c r="B1880">
        <f>IF(ROW()=2,1,IF(A1879&lt;&gt;Receive[[#This Row],[No]],1,B1879+1))</f>
        <v>1</v>
      </c>
      <c r="C1880" s="1" t="s">
        <v>673</v>
      </c>
      <c r="D1880" s="1" t="s">
        <v>129</v>
      </c>
      <c r="E1880" s="1" t="s">
        <v>73</v>
      </c>
      <c r="F1880" s="1" t="s">
        <v>74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119</v>
      </c>
      <c r="L1880" s="1" t="s">
        <v>178</v>
      </c>
      <c r="M1880">
        <v>34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バーガー赤葦京治ICONIC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2</v>
      </c>
      <c r="C1881" s="1" t="s">
        <v>673</v>
      </c>
      <c r="D1881" s="1" t="s">
        <v>129</v>
      </c>
      <c r="E1881" s="1" t="s">
        <v>73</v>
      </c>
      <c r="F1881" s="1" t="s">
        <v>74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163</v>
      </c>
      <c r="L1881" s="1" t="s">
        <v>162</v>
      </c>
      <c r="M1881">
        <v>31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バーガー赤葦京治ICONIC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3</v>
      </c>
      <c r="C1882" s="1" t="s">
        <v>673</v>
      </c>
      <c r="D1882" s="1" t="s">
        <v>129</v>
      </c>
      <c r="E1882" s="1" t="s">
        <v>73</v>
      </c>
      <c r="F1882" s="1" t="s">
        <v>74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230</v>
      </c>
      <c r="L1882" s="1" t="s">
        <v>162</v>
      </c>
      <c r="M1882">
        <v>31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バーガー赤葦京治ICONIC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4</v>
      </c>
      <c r="C1883" s="1" t="s">
        <v>673</v>
      </c>
      <c r="D1883" s="1" t="s">
        <v>129</v>
      </c>
      <c r="E1883" s="1" t="s">
        <v>73</v>
      </c>
      <c r="F1883" s="1" t="s">
        <v>74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178</v>
      </c>
      <c r="M1883">
        <v>34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バーガー赤葦京治ICONIC</v>
      </c>
    </row>
    <row r="1884" spans="1:21" x14ac:dyDescent="0.35">
      <c r="A1884">
        <f>VLOOKUP(Receive[[#This Row],[No用]],SetNo[[No.用]:[vlookup 用]],2,FALSE)</f>
        <v>320</v>
      </c>
      <c r="B1884">
        <f>IF(ROW()=2,1,IF(A1883&lt;&gt;Receive[[#This Row],[No]],1,B1883+1))</f>
        <v>5</v>
      </c>
      <c r="C1884" s="1" t="s">
        <v>673</v>
      </c>
      <c r="D1884" s="1" t="s">
        <v>129</v>
      </c>
      <c r="E1884" s="1" t="s">
        <v>73</v>
      </c>
      <c r="F1884" s="1" t="s">
        <v>74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31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バーガー赤葦京治ICONIC</v>
      </c>
    </row>
    <row r="1885" spans="1:21" x14ac:dyDescent="0.35">
      <c r="A1885">
        <f>VLOOKUP(Receive[[#This Row],[No用]],SetNo[[No.用]:[vlookup 用]],2,FALSE)</f>
        <v>320</v>
      </c>
      <c r="B1885">
        <f>IF(ROW()=2,1,IF(A1884&lt;&gt;Receive[[#This Row],[No]],1,B1884+1))</f>
        <v>6</v>
      </c>
      <c r="C1885" s="1" t="s">
        <v>673</v>
      </c>
      <c r="D1885" s="1" t="s">
        <v>129</v>
      </c>
      <c r="E1885" s="1" t="s">
        <v>73</v>
      </c>
      <c r="F1885" s="1" t="s">
        <v>74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バーガー赤葦京治ICONIC</v>
      </c>
    </row>
    <row r="1886" spans="1:21" x14ac:dyDescent="0.35">
      <c r="A1886">
        <f>VLOOKUP(Receive[[#This Row],[No用]],SetNo[[No.用]:[vlookup 用]],2,FALSE)</f>
        <v>321</v>
      </c>
      <c r="B1886">
        <f>IF(ROW()=2,1,IF(A1885&lt;&gt;Receive[[#This Row],[No]],1,B1885+1))</f>
        <v>1</v>
      </c>
      <c r="C1886" s="1" t="s">
        <v>743</v>
      </c>
      <c r="D1886" s="1" t="s">
        <v>129</v>
      </c>
      <c r="E1886" s="1" t="s">
        <v>90</v>
      </c>
      <c r="F1886" s="1" t="s">
        <v>74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119</v>
      </c>
      <c r="L1886" s="1" t="s">
        <v>173</v>
      </c>
      <c r="M1886">
        <v>37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仮装赤葦京治ICONIC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2</v>
      </c>
      <c r="C1887" s="1" t="s">
        <v>743</v>
      </c>
      <c r="D1887" s="1" t="s">
        <v>129</v>
      </c>
      <c r="E1887" s="1" t="s">
        <v>90</v>
      </c>
      <c r="F1887" s="1" t="s">
        <v>74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162</v>
      </c>
      <c r="M1887">
        <v>31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仮装赤葦京治ICONIC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3</v>
      </c>
      <c r="C1888" s="1" t="s">
        <v>743</v>
      </c>
      <c r="D1888" s="1" t="s">
        <v>129</v>
      </c>
      <c r="E1888" s="1" t="s">
        <v>90</v>
      </c>
      <c r="F1888" s="1" t="s">
        <v>74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230</v>
      </c>
      <c r="L1888" s="1" t="s">
        <v>162</v>
      </c>
      <c r="M1888">
        <v>31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仮装赤葦京治ICONIC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4</v>
      </c>
      <c r="C1889" s="1" t="s">
        <v>743</v>
      </c>
      <c r="D1889" s="1" t="s">
        <v>129</v>
      </c>
      <c r="E1889" s="1" t="s">
        <v>90</v>
      </c>
      <c r="F1889" s="1" t="s">
        <v>74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120</v>
      </c>
      <c r="L1889" s="1" t="s">
        <v>173</v>
      </c>
      <c r="M1889">
        <v>37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仮装赤葦京治ICONIC</v>
      </c>
    </row>
    <row r="1890" spans="1:21" x14ac:dyDescent="0.35">
      <c r="A1890">
        <f>VLOOKUP(Receive[[#This Row],[No用]],SetNo[[No.用]:[vlookup 用]],2,FALSE)</f>
        <v>321</v>
      </c>
      <c r="B1890">
        <f>IF(ROW()=2,1,IF(A1889&lt;&gt;Receive[[#This Row],[No]],1,B1889+1))</f>
        <v>5</v>
      </c>
      <c r="C1890" s="1" t="s">
        <v>743</v>
      </c>
      <c r="D1890" s="1" t="s">
        <v>129</v>
      </c>
      <c r="E1890" s="1" t="s">
        <v>90</v>
      </c>
      <c r="F1890" s="1" t="s">
        <v>74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31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仮装赤葦京治ICONIC</v>
      </c>
    </row>
    <row r="1891" spans="1:21" x14ac:dyDescent="0.35">
      <c r="A1891">
        <f>VLOOKUP(Receive[[#This Row],[No用]],SetNo[[No.用]:[vlookup 用]],2,FALSE)</f>
        <v>321</v>
      </c>
      <c r="B1891">
        <f>IF(ROW()=2,1,IF(A1890&lt;&gt;Receive[[#This Row],[No]],1,B1890+1))</f>
        <v>6</v>
      </c>
      <c r="C1891" s="1" t="s">
        <v>743</v>
      </c>
      <c r="D1891" s="1" t="s">
        <v>129</v>
      </c>
      <c r="E1891" s="1" t="s">
        <v>90</v>
      </c>
      <c r="F1891" s="1" t="s">
        <v>74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165</v>
      </c>
      <c r="L1891" s="1" t="s">
        <v>162</v>
      </c>
      <c r="M1891">
        <v>13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仮装赤葦京治ICONIC</v>
      </c>
    </row>
    <row r="1892" spans="1:21" x14ac:dyDescent="0.35">
      <c r="A1892">
        <f>VLOOKUP(Receive[[#This Row],[No用]],SetNo[[No.用]:[vlookup 用]],2,FALSE)</f>
        <v>322</v>
      </c>
      <c r="B1892">
        <f>IF(ROW()=2,1,IF(A1891&lt;&gt;Receive[[#This Row],[No]],1,B1891+1))</f>
        <v>1</v>
      </c>
      <c r="C1892" s="1" t="s">
        <v>929</v>
      </c>
      <c r="D1892" s="1" t="s">
        <v>129</v>
      </c>
      <c r="E1892" s="1" t="s">
        <v>77</v>
      </c>
      <c r="F1892" s="1" t="s">
        <v>74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173</v>
      </c>
      <c r="M1892">
        <v>38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妖赤葦京治ICONIC</v>
      </c>
    </row>
    <row r="1893" spans="1:21" x14ac:dyDescent="0.35">
      <c r="A1893">
        <f>VLOOKUP(Receive[[#This Row],[No用]],SetNo[[No.用]:[vlookup 用]],2,FALSE)</f>
        <v>322</v>
      </c>
      <c r="B1893">
        <f>IF(ROW()=2,1,IF(A1892&lt;&gt;Receive[[#This Row],[No]],1,B1892+1))</f>
        <v>2</v>
      </c>
      <c r="C1893" s="1" t="s">
        <v>929</v>
      </c>
      <c r="D1893" s="1" t="s">
        <v>129</v>
      </c>
      <c r="E1893" s="1" t="s">
        <v>77</v>
      </c>
      <c r="F1893" s="1" t="s">
        <v>74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178</v>
      </c>
      <c r="M1893">
        <v>34</v>
      </c>
      <c r="N1893">
        <v>0</v>
      </c>
      <c r="O1893">
        <v>0</v>
      </c>
      <c r="P1893">
        <v>0</v>
      </c>
      <c r="R1893" s="1" t="s">
        <v>955</v>
      </c>
      <c r="S1893" s="1" t="s">
        <v>908</v>
      </c>
      <c r="T1893" s="1"/>
      <c r="U1893" t="str">
        <f>Receive[[#This Row],[服装]]&amp;Receive[[#This Row],[名前]]&amp;Receive[[#This Row],[レアリティ]]</f>
        <v>妖赤葦京治ICONIC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3</v>
      </c>
      <c r="C1894" s="1" t="s">
        <v>929</v>
      </c>
      <c r="D1894" s="1" t="s">
        <v>129</v>
      </c>
      <c r="E1894" s="1" t="s">
        <v>77</v>
      </c>
      <c r="F1894" s="1" t="s">
        <v>74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230</v>
      </c>
      <c r="L1894" s="1" t="s">
        <v>162</v>
      </c>
      <c r="M1894">
        <v>31</v>
      </c>
      <c r="N1894">
        <v>0</v>
      </c>
      <c r="O1894">
        <v>0</v>
      </c>
      <c r="P1894">
        <v>0</v>
      </c>
      <c r="R1894" s="1" t="s">
        <v>955</v>
      </c>
      <c r="S1894" s="1" t="s">
        <v>940</v>
      </c>
      <c r="T1894" s="1"/>
      <c r="U1894" t="str">
        <f>Receive[[#This Row],[服装]]&amp;Receive[[#This Row],[名前]]&amp;Receive[[#This Row],[レアリティ]]</f>
        <v>妖赤葦京治ICONIC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4</v>
      </c>
      <c r="C1895" s="1" t="s">
        <v>929</v>
      </c>
      <c r="D1895" s="1" t="s">
        <v>129</v>
      </c>
      <c r="E1895" s="1" t="s">
        <v>77</v>
      </c>
      <c r="F1895" s="1" t="s">
        <v>74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173</v>
      </c>
      <c r="M1895">
        <v>38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妖赤葦京治ICONIC</v>
      </c>
    </row>
    <row r="1896" spans="1:21" x14ac:dyDescent="0.35">
      <c r="A1896">
        <f>VLOOKUP(Receive[[#This Row],[No用]],SetNo[[No.用]:[vlookup 用]],2,FALSE)</f>
        <v>322</v>
      </c>
      <c r="B1896">
        <f>IF(ROW()=2,1,IF(A1895&lt;&gt;Receive[[#This Row],[No]],1,B1895+1))</f>
        <v>5</v>
      </c>
      <c r="C1896" s="1" t="s">
        <v>929</v>
      </c>
      <c r="D1896" s="1" t="s">
        <v>129</v>
      </c>
      <c r="E1896" s="1" t="s">
        <v>77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31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妖赤葦京治ICONIC</v>
      </c>
    </row>
    <row r="1897" spans="1:21" x14ac:dyDescent="0.35">
      <c r="A1897">
        <f>VLOOKUP(Receive[[#This Row],[No用]],SetNo[[No.用]:[vlookup 用]],2,FALSE)</f>
        <v>322</v>
      </c>
      <c r="B1897">
        <f>IF(ROW()=2,1,IF(A1896&lt;&gt;Receive[[#This Row],[No]],1,B1896+1))</f>
        <v>6</v>
      </c>
      <c r="C1897" s="1" t="s">
        <v>929</v>
      </c>
      <c r="D1897" s="1" t="s">
        <v>129</v>
      </c>
      <c r="E1897" s="1" t="s">
        <v>77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妖赤葦京治ICONIC</v>
      </c>
    </row>
    <row r="1898" spans="1:21" x14ac:dyDescent="0.35">
      <c r="A1898">
        <f>VLOOKUP(Receive[[#This Row],[No用]],SetNo[[No.用]:[vlookup 用]],2,FALSE)</f>
        <v>322</v>
      </c>
      <c r="B1898">
        <f>IF(ROW()=2,1,IF(A1897&lt;&gt;Receive[[#This Row],[No]],1,B1897+1))</f>
        <v>7</v>
      </c>
      <c r="C1898" s="1" t="s">
        <v>929</v>
      </c>
      <c r="D1898" s="1" t="s">
        <v>129</v>
      </c>
      <c r="E1898" s="1" t="s">
        <v>77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224</v>
      </c>
      <c r="M1898">
        <v>50</v>
      </c>
      <c r="N1898">
        <v>0</v>
      </c>
      <c r="O1898">
        <v>60</v>
      </c>
      <c r="P1898">
        <v>0</v>
      </c>
      <c r="U1898" t="str">
        <f>Receive[[#This Row],[服装]]&amp;Receive[[#This Row],[名前]]&amp;Receive[[#This Row],[レアリティ]]</f>
        <v>妖赤葦京治ICONIC</v>
      </c>
    </row>
    <row r="1899" spans="1:21" x14ac:dyDescent="0.3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1061</v>
      </c>
      <c r="D1899" s="1" t="s">
        <v>129</v>
      </c>
      <c r="E1899" s="1" t="s">
        <v>73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173</v>
      </c>
      <c r="M1899">
        <v>37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焼き芋赤葦京治ICONIC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1061</v>
      </c>
      <c r="D1900" s="1" t="s">
        <v>129</v>
      </c>
      <c r="E1900" s="1" t="s">
        <v>73</v>
      </c>
      <c r="F1900" s="1" t="s">
        <v>74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162</v>
      </c>
      <c r="M1900">
        <v>31</v>
      </c>
      <c r="N1900">
        <v>0</v>
      </c>
      <c r="O1900">
        <v>0</v>
      </c>
      <c r="P1900">
        <v>0</v>
      </c>
      <c r="R1900" s="1" t="s">
        <v>955</v>
      </c>
      <c r="S1900" s="1" t="s">
        <v>919</v>
      </c>
      <c r="T1900" s="1"/>
      <c r="U1900" t="str">
        <f>Receive[[#This Row],[服装]]&amp;Receive[[#This Row],[名前]]&amp;Receive[[#This Row],[レアリティ]]</f>
        <v>焼き芋赤葦京治ICONIC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1061</v>
      </c>
      <c r="D1901" s="1" t="s">
        <v>129</v>
      </c>
      <c r="E1901" s="1" t="s">
        <v>73</v>
      </c>
      <c r="F1901" s="1" t="s">
        <v>74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230</v>
      </c>
      <c r="L1901" s="1" t="s">
        <v>162</v>
      </c>
      <c r="M1901">
        <v>31</v>
      </c>
      <c r="N1901">
        <v>0</v>
      </c>
      <c r="O1901">
        <v>0</v>
      </c>
      <c r="P1901">
        <v>0</v>
      </c>
      <c r="R1901" s="1" t="s">
        <v>955</v>
      </c>
      <c r="S1901" s="1" t="s">
        <v>940</v>
      </c>
      <c r="T1901" s="1"/>
      <c r="U1901" t="str">
        <f>Receive[[#This Row],[服装]]&amp;Receive[[#This Row],[名前]]&amp;Receive[[#This Row],[レアリティ]]</f>
        <v>焼き芋赤葦京治ICONIC</v>
      </c>
    </row>
    <row r="1902" spans="1:21" x14ac:dyDescent="0.3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1061</v>
      </c>
      <c r="D1902" s="1" t="s">
        <v>129</v>
      </c>
      <c r="E1902" s="1" t="s">
        <v>73</v>
      </c>
      <c r="F1902" s="1" t="s">
        <v>74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120</v>
      </c>
      <c r="L1902" s="1" t="s">
        <v>173</v>
      </c>
      <c r="M1902">
        <v>37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焼き芋赤葦京治ICONIC</v>
      </c>
    </row>
    <row r="1903" spans="1:21" x14ac:dyDescent="0.3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1061</v>
      </c>
      <c r="D1903" s="1" t="s">
        <v>129</v>
      </c>
      <c r="E1903" s="1" t="s">
        <v>73</v>
      </c>
      <c r="F1903" s="1" t="s">
        <v>74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31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焼き芋赤葦京治ICONIC</v>
      </c>
    </row>
    <row r="1904" spans="1:21" x14ac:dyDescent="0.3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s="1" t="s">
        <v>1061</v>
      </c>
      <c r="D1904" s="1" t="s">
        <v>129</v>
      </c>
      <c r="E1904" s="1" t="s">
        <v>73</v>
      </c>
      <c r="F1904" s="1" t="s">
        <v>74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焼き芋赤葦京治ICONIC</v>
      </c>
    </row>
    <row r="1905" spans="1:21" x14ac:dyDescent="0.3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s="1" t="s">
        <v>108</v>
      </c>
      <c r="D1905" s="1" t="s">
        <v>646</v>
      </c>
      <c r="E1905" s="1" t="s">
        <v>90</v>
      </c>
      <c r="F1905" s="1" t="s">
        <v>78</v>
      </c>
      <c r="G1905" s="1" t="s">
        <v>637</v>
      </c>
      <c r="H1905" s="1" t="s">
        <v>544</v>
      </c>
      <c r="I1905">
        <v>1</v>
      </c>
      <c r="J1905" t="s">
        <v>228</v>
      </c>
      <c r="K1905" s="1" t="s">
        <v>119</v>
      </c>
      <c r="L1905" s="1" t="s">
        <v>162</v>
      </c>
      <c r="M1905">
        <v>26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ユニフォーム姫川葵ICONIC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s="1" t="s">
        <v>108</v>
      </c>
      <c r="D1906" s="1" t="s">
        <v>646</v>
      </c>
      <c r="E1906" s="1" t="s">
        <v>90</v>
      </c>
      <c r="F1906" s="1" t="s">
        <v>78</v>
      </c>
      <c r="G1906" s="1" t="s">
        <v>637</v>
      </c>
      <c r="H1906" s="1" t="s">
        <v>544</v>
      </c>
      <c r="I1906">
        <v>1</v>
      </c>
      <c r="J1906" t="s">
        <v>228</v>
      </c>
      <c r="K1906" s="1" t="s">
        <v>194</v>
      </c>
      <c r="L1906" s="1" t="s">
        <v>173</v>
      </c>
      <c r="M1906">
        <v>32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ユニフォーム姫川葵ICONIC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s="1" t="s">
        <v>108</v>
      </c>
      <c r="D1907" s="1" t="s">
        <v>646</v>
      </c>
      <c r="E1907" s="1" t="s">
        <v>90</v>
      </c>
      <c r="F1907" s="1" t="s">
        <v>78</v>
      </c>
      <c r="G1907" s="1" t="s">
        <v>637</v>
      </c>
      <c r="H1907" s="1" t="s">
        <v>544</v>
      </c>
      <c r="I1907">
        <v>1</v>
      </c>
      <c r="J1907" t="s">
        <v>228</v>
      </c>
      <c r="K1907" s="1" t="s">
        <v>163</v>
      </c>
      <c r="L1907" s="1" t="s">
        <v>162</v>
      </c>
      <c r="M1907">
        <v>26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ユニフォーム姫川葵ICONIC</v>
      </c>
    </row>
    <row r="1908" spans="1:21" x14ac:dyDescent="0.3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s="1" t="s">
        <v>108</v>
      </c>
      <c r="D1908" s="1" t="s">
        <v>646</v>
      </c>
      <c r="E1908" s="1" t="s">
        <v>90</v>
      </c>
      <c r="F1908" s="1" t="s">
        <v>78</v>
      </c>
      <c r="G1908" s="1" t="s">
        <v>637</v>
      </c>
      <c r="H1908" s="1" t="s">
        <v>544</v>
      </c>
      <c r="I1908">
        <v>1</v>
      </c>
      <c r="J1908" t="s">
        <v>228</v>
      </c>
      <c r="K1908" s="1" t="s">
        <v>120</v>
      </c>
      <c r="L1908" s="1" t="s">
        <v>162</v>
      </c>
      <c r="M1908">
        <v>26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ユニフォーム姫川葵ICONIC</v>
      </c>
    </row>
    <row r="1909" spans="1:21" x14ac:dyDescent="0.3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s="1" t="s">
        <v>108</v>
      </c>
      <c r="D1909" s="1" t="s">
        <v>646</v>
      </c>
      <c r="E1909" s="1" t="s">
        <v>90</v>
      </c>
      <c r="F1909" s="1" t="s">
        <v>78</v>
      </c>
      <c r="G1909" s="1" t="s">
        <v>637</v>
      </c>
      <c r="H1909" s="1" t="s">
        <v>544</v>
      </c>
      <c r="I1909">
        <v>1</v>
      </c>
      <c r="J1909" t="s">
        <v>228</v>
      </c>
      <c r="K1909" s="1" t="s">
        <v>164</v>
      </c>
      <c r="L1909" s="1" t="s">
        <v>162</v>
      </c>
      <c r="M1909">
        <v>26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ユニフォーム姫川葵ICONIC</v>
      </c>
    </row>
    <row r="1910" spans="1:21" x14ac:dyDescent="0.35">
      <c r="A1910">
        <f>VLOOKUP(Receive[[#This Row],[No用]],SetNo[[No.用]:[vlookup 用]],2,FALSE)</f>
        <v>324</v>
      </c>
      <c r="B1910">
        <f>IF(ROW()=2,1,IF(A1909&lt;&gt;Receive[[#This Row],[No]],1,B1909+1))</f>
        <v>6</v>
      </c>
      <c r="C1910" s="1" t="s">
        <v>108</v>
      </c>
      <c r="D1910" s="1" t="s">
        <v>646</v>
      </c>
      <c r="E1910" s="1" t="s">
        <v>90</v>
      </c>
      <c r="F1910" s="1" t="s">
        <v>78</v>
      </c>
      <c r="G1910" s="1" t="s">
        <v>637</v>
      </c>
      <c r="H1910" s="1" t="s">
        <v>544</v>
      </c>
      <c r="I1910">
        <v>1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ユニフォーム姫川葵ICONIC</v>
      </c>
    </row>
    <row r="1911" spans="1:21" x14ac:dyDescent="0.3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708</v>
      </c>
      <c r="D1911" s="1" t="s">
        <v>646</v>
      </c>
      <c r="E1911" s="10" t="s">
        <v>77</v>
      </c>
      <c r="F1911" s="1" t="s">
        <v>78</v>
      </c>
      <c r="G1911" s="1" t="s">
        <v>637</v>
      </c>
      <c r="H1911" s="1" t="s">
        <v>544</v>
      </c>
      <c r="I1911">
        <v>1</v>
      </c>
      <c r="J1911" t="s">
        <v>228</v>
      </c>
      <c r="K1911" s="1" t="s">
        <v>119</v>
      </c>
      <c r="L1911" s="1" t="s">
        <v>178</v>
      </c>
      <c r="M1911">
        <v>29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花火姫川葵ICONIC</v>
      </c>
    </row>
    <row r="1912" spans="1:21" x14ac:dyDescent="0.3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708</v>
      </c>
      <c r="D1912" s="1" t="s">
        <v>646</v>
      </c>
      <c r="E1912" s="10" t="s">
        <v>77</v>
      </c>
      <c r="F1912" s="1" t="s">
        <v>78</v>
      </c>
      <c r="G1912" s="1" t="s">
        <v>637</v>
      </c>
      <c r="H1912" s="1" t="s">
        <v>544</v>
      </c>
      <c r="I1912">
        <v>1</v>
      </c>
      <c r="J1912" t="s">
        <v>228</v>
      </c>
      <c r="K1912" s="1" t="s">
        <v>194</v>
      </c>
      <c r="L1912" s="1" t="s">
        <v>173</v>
      </c>
      <c r="M1912">
        <v>32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花火姫川葵ICONIC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708</v>
      </c>
      <c r="D1913" s="1" t="s">
        <v>646</v>
      </c>
      <c r="E1913" s="10" t="s">
        <v>77</v>
      </c>
      <c r="F1913" s="1" t="s">
        <v>78</v>
      </c>
      <c r="G1913" s="1" t="s">
        <v>637</v>
      </c>
      <c r="H1913" s="1" t="s">
        <v>544</v>
      </c>
      <c r="I1913">
        <v>1</v>
      </c>
      <c r="J1913" t="s">
        <v>228</v>
      </c>
      <c r="K1913" s="1" t="s">
        <v>163</v>
      </c>
      <c r="L1913" s="1" t="s">
        <v>162</v>
      </c>
      <c r="M1913">
        <v>26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花火姫川葵ICONIC</v>
      </c>
    </row>
    <row r="1914" spans="1:21" x14ac:dyDescent="0.3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708</v>
      </c>
      <c r="D1914" s="1" t="s">
        <v>646</v>
      </c>
      <c r="E1914" s="10" t="s">
        <v>77</v>
      </c>
      <c r="F1914" s="1" t="s">
        <v>78</v>
      </c>
      <c r="G1914" s="1" t="s">
        <v>637</v>
      </c>
      <c r="H1914" s="1" t="s">
        <v>544</v>
      </c>
      <c r="I1914">
        <v>1</v>
      </c>
      <c r="J1914" t="s">
        <v>228</v>
      </c>
      <c r="K1914" s="1" t="s">
        <v>120</v>
      </c>
      <c r="L1914" s="1" t="s">
        <v>178</v>
      </c>
      <c r="M1914">
        <v>29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花火姫川葵ICONIC</v>
      </c>
    </row>
    <row r="1915" spans="1:21" x14ac:dyDescent="0.3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708</v>
      </c>
      <c r="D1915" s="1" t="s">
        <v>646</v>
      </c>
      <c r="E1915" s="10" t="s">
        <v>77</v>
      </c>
      <c r="F1915" s="1" t="s">
        <v>78</v>
      </c>
      <c r="G1915" s="1" t="s">
        <v>637</v>
      </c>
      <c r="H1915" s="1" t="s">
        <v>544</v>
      </c>
      <c r="I1915">
        <v>1</v>
      </c>
      <c r="J1915" t="s">
        <v>228</v>
      </c>
      <c r="K1915" s="1" t="s">
        <v>164</v>
      </c>
      <c r="L1915" s="1" t="s">
        <v>162</v>
      </c>
      <c r="M1915">
        <v>26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花火姫川葵ICONIC</v>
      </c>
    </row>
    <row r="1916" spans="1:21" x14ac:dyDescent="0.35">
      <c r="A1916">
        <f>VLOOKUP(Receive[[#This Row],[No用]],SetNo[[No.用]:[vlookup 用]],2,FALSE)</f>
        <v>325</v>
      </c>
      <c r="B1916">
        <f>IF(ROW()=2,1,IF(A1915&lt;&gt;Receive[[#This Row],[No]],1,B1915+1))</f>
        <v>6</v>
      </c>
      <c r="C1916" s="1" t="s">
        <v>708</v>
      </c>
      <c r="D1916" s="1" t="s">
        <v>646</v>
      </c>
      <c r="E1916" s="10" t="s">
        <v>77</v>
      </c>
      <c r="F1916" s="1" t="s">
        <v>78</v>
      </c>
      <c r="G1916" s="1" t="s">
        <v>637</v>
      </c>
      <c r="H1916" s="1" t="s">
        <v>544</v>
      </c>
      <c r="I1916">
        <v>1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花火姫川葵ICONIC</v>
      </c>
    </row>
    <row r="1917" spans="1:21" x14ac:dyDescent="0.35">
      <c r="A1917">
        <f>VLOOKUP(Receive[[#This Row],[No用]],SetNo[[No.用]:[vlookup 用]],2,FALSE)</f>
        <v>325</v>
      </c>
      <c r="B1917">
        <f>IF(ROW()=2,1,IF(A1916&lt;&gt;Receive[[#This Row],[No]],1,B1916+1))</f>
        <v>7</v>
      </c>
      <c r="C1917" s="1" t="s">
        <v>708</v>
      </c>
      <c r="D1917" s="1" t="s">
        <v>646</v>
      </c>
      <c r="E1917" s="10" t="s">
        <v>77</v>
      </c>
      <c r="F1917" s="1" t="s">
        <v>78</v>
      </c>
      <c r="G1917" s="1" t="s">
        <v>637</v>
      </c>
      <c r="H1917" s="1" t="s">
        <v>544</v>
      </c>
      <c r="I1917">
        <v>1</v>
      </c>
      <c r="J1917" t="s">
        <v>228</v>
      </c>
      <c r="K1917" s="1" t="s">
        <v>119</v>
      </c>
      <c r="L1917" s="1" t="s">
        <v>224</v>
      </c>
      <c r="M1917">
        <v>45</v>
      </c>
      <c r="N1917">
        <v>0</v>
      </c>
      <c r="O1917">
        <v>55</v>
      </c>
      <c r="P1917">
        <v>0</v>
      </c>
      <c r="U1917" t="str">
        <f>Receive[[#This Row],[服装]]&amp;Receive[[#This Row],[名前]]&amp;Receive[[#This Row],[レアリティ]]</f>
        <v>花火姫川葵ICONIC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108</v>
      </c>
      <c r="D1918" s="1" t="s">
        <v>652</v>
      </c>
      <c r="E1918" s="1" t="s">
        <v>90</v>
      </c>
      <c r="F1918" s="1" t="s">
        <v>82</v>
      </c>
      <c r="G1918" s="1" t="s">
        <v>637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162</v>
      </c>
      <c r="M1918">
        <v>27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ユニフォーム当間義友ICONIC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108</v>
      </c>
      <c r="D1919" s="1" t="s">
        <v>652</v>
      </c>
      <c r="E1919" s="1" t="s">
        <v>90</v>
      </c>
      <c r="F1919" s="1" t="s">
        <v>82</v>
      </c>
      <c r="G1919" s="1" t="s">
        <v>637</v>
      </c>
      <c r="H1919" s="1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ユニフォーム当間義友ICONIC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108</v>
      </c>
      <c r="D1920" s="1" t="s">
        <v>652</v>
      </c>
      <c r="E1920" s="1" t="s">
        <v>90</v>
      </c>
      <c r="F1920" s="1" t="s">
        <v>82</v>
      </c>
      <c r="G1920" s="1" t="s">
        <v>637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162</v>
      </c>
      <c r="M1920">
        <v>27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ユニフォーム当間義友ICONIC</v>
      </c>
    </row>
    <row r="1921" spans="1:21" x14ac:dyDescent="0.3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108</v>
      </c>
      <c r="D1921" s="1" t="s">
        <v>652</v>
      </c>
      <c r="E1921" s="1" t="s">
        <v>90</v>
      </c>
      <c r="F1921" s="1" t="s">
        <v>82</v>
      </c>
      <c r="G1921" s="1" t="s">
        <v>637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27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ユニフォーム当間義友ICONIC</v>
      </c>
    </row>
    <row r="1922" spans="1:21" x14ac:dyDescent="0.3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108</v>
      </c>
      <c r="D1922" s="1" t="s">
        <v>652</v>
      </c>
      <c r="E1922" s="1" t="s">
        <v>90</v>
      </c>
      <c r="F1922" s="1" t="s">
        <v>82</v>
      </c>
      <c r="G1922" s="1" t="s">
        <v>637</v>
      </c>
      <c r="H1922" s="1" t="s">
        <v>71</v>
      </c>
      <c r="I1922">
        <v>1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ユニフォーム当間義友ICONIC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108</v>
      </c>
      <c r="D1923" s="1" t="s">
        <v>635</v>
      </c>
      <c r="E1923" s="1" t="s">
        <v>90</v>
      </c>
      <c r="F1923" s="1" t="s">
        <v>74</v>
      </c>
      <c r="G1923" s="1" t="s">
        <v>637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162</v>
      </c>
      <c r="M1923">
        <v>29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ユニフォーム越後栄ICONIC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108</v>
      </c>
      <c r="D1924" s="1" t="s">
        <v>635</v>
      </c>
      <c r="E1924" s="1" t="s">
        <v>90</v>
      </c>
      <c r="F1924" s="1" t="s">
        <v>74</v>
      </c>
      <c r="G1924" s="1" t="s">
        <v>637</v>
      </c>
      <c r="H1924" s="1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ユニフォーム越後栄ICONIC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108</v>
      </c>
      <c r="D1925" s="1" t="s">
        <v>635</v>
      </c>
      <c r="E1925" s="1" t="s">
        <v>90</v>
      </c>
      <c r="F1925" s="1" t="s">
        <v>74</v>
      </c>
      <c r="G1925" s="1" t="s">
        <v>637</v>
      </c>
      <c r="H1925" s="1" t="s">
        <v>71</v>
      </c>
      <c r="I1925">
        <v>1</v>
      </c>
      <c r="J1925" t="s">
        <v>228</v>
      </c>
      <c r="K1925" s="1" t="s">
        <v>120</v>
      </c>
      <c r="L1925" s="1" t="s">
        <v>162</v>
      </c>
      <c r="M1925">
        <v>29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ユニフォーム越後栄ICONIC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108</v>
      </c>
      <c r="D1926" s="1" t="s">
        <v>635</v>
      </c>
      <c r="E1926" s="1" t="s">
        <v>90</v>
      </c>
      <c r="F1926" s="1" t="s">
        <v>74</v>
      </c>
      <c r="G1926" s="1" t="s">
        <v>637</v>
      </c>
      <c r="H1926" s="1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29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ユニフォーム越後栄ICONIC</v>
      </c>
    </row>
    <row r="1927" spans="1:21" x14ac:dyDescent="0.3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108</v>
      </c>
      <c r="D1927" s="1" t="s">
        <v>635</v>
      </c>
      <c r="E1927" s="1" t="s">
        <v>90</v>
      </c>
      <c r="F1927" s="1" t="s">
        <v>74</v>
      </c>
      <c r="G1927" s="1" t="s">
        <v>637</v>
      </c>
      <c r="H1927" s="1" t="s">
        <v>71</v>
      </c>
      <c r="I1927">
        <v>1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ユニフォーム越後栄ICONIC</v>
      </c>
    </row>
    <row r="1928" spans="1:21" x14ac:dyDescent="0.35">
      <c r="A1928">
        <f>VLOOKUP(Receive[[#This Row],[No用]],SetNo[[No.用]:[vlookup 用]],2,FALSE)</f>
        <v>328</v>
      </c>
      <c r="B1928">
        <f>IF(ROW()=2,1,IF(A1927&lt;&gt;Receive[[#This Row],[No]],1,B1927+1))</f>
        <v>1</v>
      </c>
      <c r="C1928" s="1" t="s">
        <v>108</v>
      </c>
      <c r="D1928" s="1" t="s">
        <v>656</v>
      </c>
      <c r="E1928" s="1" t="s">
        <v>90</v>
      </c>
      <c r="F1928" s="1" t="s">
        <v>80</v>
      </c>
      <c r="G1928" s="1" t="s">
        <v>637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173</v>
      </c>
      <c r="M1928">
        <v>36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ユニフォーム貝掛亮文ICONIC</v>
      </c>
    </row>
    <row r="1929" spans="1:21" x14ac:dyDescent="0.35">
      <c r="A1929">
        <f>VLOOKUP(Receive[[#This Row],[No用]],SetNo[[No.用]:[vlookup 用]],2,FALSE)</f>
        <v>328</v>
      </c>
      <c r="B1929">
        <f>IF(ROW()=2,1,IF(A1928&lt;&gt;Receive[[#This Row],[No]],1,B1928+1))</f>
        <v>2</v>
      </c>
      <c r="C1929" s="1" t="s">
        <v>108</v>
      </c>
      <c r="D1929" s="1" t="s">
        <v>656</v>
      </c>
      <c r="E1929" s="1" t="s">
        <v>90</v>
      </c>
      <c r="F1929" s="1" t="s">
        <v>80</v>
      </c>
      <c r="G1929" s="1" t="s">
        <v>637</v>
      </c>
      <c r="H1929" s="1" t="s">
        <v>71</v>
      </c>
      <c r="I1929">
        <v>1</v>
      </c>
      <c r="J1929" t="s">
        <v>228</v>
      </c>
      <c r="K1929" s="1" t="s">
        <v>194</v>
      </c>
      <c r="L1929" s="1" t="s">
        <v>178</v>
      </c>
      <c r="M1929">
        <v>38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ユニフォーム貝掛亮文ICONIC</v>
      </c>
    </row>
    <row r="1930" spans="1:21" x14ac:dyDescent="0.35">
      <c r="A1930">
        <f>VLOOKUP(Receive[[#This Row],[No用]],SetNo[[No.用]:[vlookup 用]],2,FALSE)</f>
        <v>328</v>
      </c>
      <c r="B1930">
        <f>IF(ROW()=2,1,IF(A1929&lt;&gt;Receive[[#This Row],[No]],1,B1929+1))</f>
        <v>3</v>
      </c>
      <c r="C1930" s="1" t="s">
        <v>108</v>
      </c>
      <c r="D1930" s="1" t="s">
        <v>656</v>
      </c>
      <c r="E1930" s="1" t="s">
        <v>90</v>
      </c>
      <c r="F1930" s="1" t="s">
        <v>80</v>
      </c>
      <c r="G1930" s="1" t="s">
        <v>637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162</v>
      </c>
      <c r="M1930">
        <v>33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ユニフォーム貝掛亮文ICONIC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4</v>
      </c>
      <c r="C1931" s="1" t="s">
        <v>108</v>
      </c>
      <c r="D1931" s="1" t="s">
        <v>656</v>
      </c>
      <c r="E1931" s="1" t="s">
        <v>90</v>
      </c>
      <c r="F1931" s="1" t="s">
        <v>80</v>
      </c>
      <c r="G1931" s="1" t="s">
        <v>637</v>
      </c>
      <c r="H1931" s="1" t="s">
        <v>71</v>
      </c>
      <c r="I1931">
        <v>1</v>
      </c>
      <c r="J1931" t="s">
        <v>228</v>
      </c>
      <c r="K1931" s="1" t="s">
        <v>230</v>
      </c>
      <c r="L1931" s="1" t="s">
        <v>162</v>
      </c>
      <c r="M1931">
        <v>33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ユニフォーム貝掛亮文ICONIC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5</v>
      </c>
      <c r="C1932" s="1" t="s">
        <v>108</v>
      </c>
      <c r="D1932" s="1" t="s">
        <v>656</v>
      </c>
      <c r="E1932" s="1" t="s">
        <v>90</v>
      </c>
      <c r="F1932" s="1" t="s">
        <v>80</v>
      </c>
      <c r="G1932" s="1" t="s">
        <v>637</v>
      </c>
      <c r="H1932" s="1" t="s">
        <v>71</v>
      </c>
      <c r="I1932">
        <v>1</v>
      </c>
      <c r="J1932" t="s">
        <v>228</v>
      </c>
      <c r="K1932" s="1" t="s">
        <v>120</v>
      </c>
      <c r="L1932" s="1" t="s">
        <v>173</v>
      </c>
      <c r="M1932">
        <v>36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ユニフォーム貝掛亮文ICONIC</v>
      </c>
    </row>
    <row r="1933" spans="1:21" x14ac:dyDescent="0.35">
      <c r="A1933">
        <f>VLOOKUP(Receive[[#This Row],[No用]],SetNo[[No.用]:[vlookup 用]],2,FALSE)</f>
        <v>328</v>
      </c>
      <c r="B1933">
        <f>IF(ROW()=2,1,IF(A1932&lt;&gt;Receive[[#This Row],[No]],1,B1932+1))</f>
        <v>6</v>
      </c>
      <c r="C1933" s="1" t="s">
        <v>108</v>
      </c>
      <c r="D1933" s="1" t="s">
        <v>656</v>
      </c>
      <c r="E1933" s="1" t="s">
        <v>90</v>
      </c>
      <c r="F1933" s="1" t="s">
        <v>80</v>
      </c>
      <c r="G1933" s="1" t="s">
        <v>637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33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ユニフォーム貝掛亮文ICONIC</v>
      </c>
    </row>
    <row r="1934" spans="1:21" x14ac:dyDescent="0.35">
      <c r="A1934">
        <f>VLOOKUP(Receive[[#This Row],[No用]],SetNo[[No.用]:[vlookup 用]],2,FALSE)</f>
        <v>328</v>
      </c>
      <c r="B1934">
        <f>IF(ROW()=2,1,IF(A1933&lt;&gt;Receive[[#This Row],[No]],1,B1933+1))</f>
        <v>7</v>
      </c>
      <c r="C1934" s="1" t="s">
        <v>108</v>
      </c>
      <c r="D1934" s="1" t="s">
        <v>656</v>
      </c>
      <c r="E1934" s="1" t="s">
        <v>90</v>
      </c>
      <c r="F1934" s="1" t="s">
        <v>80</v>
      </c>
      <c r="G1934" s="1" t="s">
        <v>637</v>
      </c>
      <c r="H1934" s="1" t="s">
        <v>71</v>
      </c>
      <c r="I1934">
        <v>1</v>
      </c>
      <c r="J1934" t="s">
        <v>228</v>
      </c>
      <c r="K1934" s="1" t="s">
        <v>165</v>
      </c>
      <c r="L1934" s="1" t="s">
        <v>162</v>
      </c>
      <c r="M1934">
        <v>33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ユニフォーム貝掛亮文ICONIC</v>
      </c>
    </row>
    <row r="1935" spans="1:21" x14ac:dyDescent="0.35">
      <c r="A1935">
        <f>VLOOKUP(Receive[[#This Row],[No用]],SetNo[[No.用]:[vlookup 用]],2,FALSE)</f>
        <v>328</v>
      </c>
      <c r="B1935">
        <f>IF(ROW()=2,1,IF(A1934&lt;&gt;Receive[[#This Row],[No]],1,B1934+1))</f>
        <v>8</v>
      </c>
      <c r="C1935" s="1" t="s">
        <v>108</v>
      </c>
      <c r="D1935" s="1" t="s">
        <v>656</v>
      </c>
      <c r="E1935" s="1" t="s">
        <v>90</v>
      </c>
      <c r="F1935" s="1" t="s">
        <v>80</v>
      </c>
      <c r="G1935" s="1" t="s">
        <v>637</v>
      </c>
      <c r="H1935" s="1" t="s">
        <v>71</v>
      </c>
      <c r="I1935">
        <v>1</v>
      </c>
      <c r="J1935" t="s">
        <v>228</v>
      </c>
      <c r="K1935" s="1" t="s">
        <v>183</v>
      </c>
      <c r="L1935" s="1" t="s">
        <v>224</v>
      </c>
      <c r="M1935">
        <v>46</v>
      </c>
      <c r="N1935">
        <v>0</v>
      </c>
      <c r="O1935">
        <v>56</v>
      </c>
      <c r="P1935">
        <v>0</v>
      </c>
      <c r="U1935" t="str">
        <f>Receive[[#This Row],[服装]]&amp;Receive[[#This Row],[名前]]&amp;Receive[[#This Row],[レアリティ]]</f>
        <v>ユニフォーム貝掛亮文ICONIC</v>
      </c>
    </row>
    <row r="1936" spans="1:21" x14ac:dyDescent="0.3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108</v>
      </c>
      <c r="D1936" s="1" t="s">
        <v>661</v>
      </c>
      <c r="E1936" s="1" t="s">
        <v>73</v>
      </c>
      <c r="F1936" s="1" t="s">
        <v>78</v>
      </c>
      <c r="G1936" s="1" t="s">
        <v>637</v>
      </c>
      <c r="H1936" s="1" t="s">
        <v>71</v>
      </c>
      <c r="I1936">
        <v>1</v>
      </c>
      <c r="J1936" t="s">
        <v>228</v>
      </c>
      <c r="K1936" s="1" t="s">
        <v>119</v>
      </c>
      <c r="L1936" s="1" t="s">
        <v>162</v>
      </c>
      <c r="M1936">
        <v>27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ユニフォーム丸山一喜ICONIC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108</v>
      </c>
      <c r="D1937" s="1" t="s">
        <v>661</v>
      </c>
      <c r="E1937" s="1" t="s">
        <v>73</v>
      </c>
      <c r="F1937" s="1" t="s">
        <v>78</v>
      </c>
      <c r="G1937" s="1" t="s">
        <v>637</v>
      </c>
      <c r="H1937" s="1" t="s">
        <v>71</v>
      </c>
      <c r="I1937">
        <v>1</v>
      </c>
      <c r="J1937" t="s">
        <v>228</v>
      </c>
      <c r="K1937" s="1" t="s">
        <v>163</v>
      </c>
      <c r="L1937" s="1" t="s">
        <v>162</v>
      </c>
      <c r="M1937">
        <v>27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ユニフォーム丸山一喜ICONIC</v>
      </c>
    </row>
    <row r="1938" spans="1:21" x14ac:dyDescent="0.3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108</v>
      </c>
      <c r="D1938" s="1" t="s">
        <v>661</v>
      </c>
      <c r="E1938" s="1" t="s">
        <v>73</v>
      </c>
      <c r="F1938" s="1" t="s">
        <v>78</v>
      </c>
      <c r="G1938" s="1" t="s">
        <v>637</v>
      </c>
      <c r="H1938" s="1" t="s">
        <v>71</v>
      </c>
      <c r="I1938">
        <v>1</v>
      </c>
      <c r="J1938" t="s">
        <v>228</v>
      </c>
      <c r="K1938" s="1" t="s">
        <v>120</v>
      </c>
      <c r="L1938" s="1" t="s">
        <v>162</v>
      </c>
      <c r="M1938">
        <v>27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ユニフォーム丸山一喜ICONIC</v>
      </c>
    </row>
    <row r="1939" spans="1:21" x14ac:dyDescent="0.3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108</v>
      </c>
      <c r="D1939" s="1" t="s">
        <v>661</v>
      </c>
      <c r="E1939" s="1" t="s">
        <v>73</v>
      </c>
      <c r="F1939" s="1" t="s">
        <v>78</v>
      </c>
      <c r="G1939" s="1" t="s">
        <v>637</v>
      </c>
      <c r="H1939" s="1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27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ユニフォーム丸山一喜ICONIC</v>
      </c>
    </row>
    <row r="1940" spans="1:21" x14ac:dyDescent="0.3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108</v>
      </c>
      <c r="D1940" s="1" t="s">
        <v>661</v>
      </c>
      <c r="E1940" s="1" t="s">
        <v>73</v>
      </c>
      <c r="F1940" s="1" t="s">
        <v>78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ユニフォーム丸山一喜ICONIC</v>
      </c>
    </row>
    <row r="1941" spans="1:21" x14ac:dyDescent="0.3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s="1" t="s">
        <v>108</v>
      </c>
      <c r="D1941" s="1" t="s">
        <v>661</v>
      </c>
      <c r="E1941" s="1" t="s">
        <v>73</v>
      </c>
      <c r="F1941" s="1" t="s">
        <v>78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164</v>
      </c>
      <c r="L1941" s="1" t="s">
        <v>224</v>
      </c>
      <c r="M1941">
        <v>46</v>
      </c>
      <c r="N1941">
        <v>0</v>
      </c>
      <c r="O1941">
        <v>56</v>
      </c>
      <c r="P1941">
        <v>0</v>
      </c>
      <c r="U1941" t="str">
        <f>Receive[[#This Row],[服装]]&amp;Receive[[#This Row],[名前]]&amp;Receive[[#This Row],[レアリティ]]</f>
        <v>ユニフォーム丸山一喜ICONIC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108</v>
      </c>
      <c r="D1942" s="1" t="s">
        <v>664</v>
      </c>
      <c r="E1942" s="1" t="s">
        <v>90</v>
      </c>
      <c r="F1942" s="1" t="s">
        <v>78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178</v>
      </c>
      <c r="M1942">
        <v>27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ユニフォーム舞子侑志ICONIC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108</v>
      </c>
      <c r="D1943" s="1" t="s">
        <v>664</v>
      </c>
      <c r="E1943" s="1" t="s">
        <v>90</v>
      </c>
      <c r="F1943" s="1" t="s">
        <v>78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24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ユニフォーム舞子侑志ICONIC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108</v>
      </c>
      <c r="D1944" s="1" t="s">
        <v>664</v>
      </c>
      <c r="E1944" s="1" t="s">
        <v>90</v>
      </c>
      <c r="F1944" s="1" t="s">
        <v>78</v>
      </c>
      <c r="G1944" s="1" t="s">
        <v>637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162</v>
      </c>
      <c r="M1944">
        <v>24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ユニフォーム舞子侑志ICONIC</v>
      </c>
    </row>
    <row r="1945" spans="1:21" x14ac:dyDescent="0.3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108</v>
      </c>
      <c r="D1945" s="1" t="s">
        <v>664</v>
      </c>
      <c r="E1945" s="1" t="s">
        <v>90</v>
      </c>
      <c r="F1945" s="1" t="s">
        <v>78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24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ユニフォーム舞子侑志ICONIC</v>
      </c>
    </row>
    <row r="1946" spans="1:21" x14ac:dyDescent="0.3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108</v>
      </c>
      <c r="D1946" s="1" t="s">
        <v>664</v>
      </c>
      <c r="E1946" s="1" t="s">
        <v>90</v>
      </c>
      <c r="F1946" s="1" t="s">
        <v>78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165</v>
      </c>
      <c r="L1946" s="1" t="s">
        <v>162</v>
      </c>
      <c r="M1946">
        <v>8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ユニフォーム舞子侑志ICONIC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1</v>
      </c>
      <c r="C1947" s="1" t="s">
        <v>108</v>
      </c>
      <c r="D1947" s="1" t="s">
        <v>642</v>
      </c>
      <c r="E1947" s="1" t="s">
        <v>90</v>
      </c>
      <c r="F1947" s="1" t="s">
        <v>78</v>
      </c>
      <c r="G1947" s="1" t="s">
        <v>637</v>
      </c>
      <c r="H1947" s="1" t="s">
        <v>71</v>
      </c>
      <c r="I1947">
        <v>1</v>
      </c>
      <c r="J1947" t="s">
        <v>228</v>
      </c>
      <c r="K1947" s="1" t="s">
        <v>119</v>
      </c>
      <c r="L1947" s="1" t="s">
        <v>162</v>
      </c>
      <c r="M1947">
        <v>26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ユニフォーム寺泊基希ICONIC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2</v>
      </c>
      <c r="C1948" s="1" t="s">
        <v>108</v>
      </c>
      <c r="D1948" s="1" t="s">
        <v>642</v>
      </c>
      <c r="E1948" s="1" t="s">
        <v>90</v>
      </c>
      <c r="F1948" s="1" t="s">
        <v>78</v>
      </c>
      <c r="G1948" s="1" t="s">
        <v>637</v>
      </c>
      <c r="H1948" s="1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26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ユニフォーム寺泊基希ICONIC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3</v>
      </c>
      <c r="C1949" s="1" t="s">
        <v>108</v>
      </c>
      <c r="D1949" s="1" t="s">
        <v>642</v>
      </c>
      <c r="E1949" s="1" t="s">
        <v>90</v>
      </c>
      <c r="F1949" s="1" t="s">
        <v>78</v>
      </c>
      <c r="G1949" s="1" t="s">
        <v>637</v>
      </c>
      <c r="H1949" s="1" t="s">
        <v>71</v>
      </c>
      <c r="I1949">
        <v>1</v>
      </c>
      <c r="J1949" t="s">
        <v>228</v>
      </c>
      <c r="K1949" s="1" t="s">
        <v>120</v>
      </c>
      <c r="L1949" s="1" t="s">
        <v>162</v>
      </c>
      <c r="M1949">
        <v>26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ユニフォーム寺泊基希ICONIC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4</v>
      </c>
      <c r="C1950" s="1" t="s">
        <v>108</v>
      </c>
      <c r="D1950" s="1" t="s">
        <v>642</v>
      </c>
      <c r="E1950" s="1" t="s">
        <v>90</v>
      </c>
      <c r="F1950" s="1" t="s">
        <v>78</v>
      </c>
      <c r="G1950" s="1" t="s">
        <v>637</v>
      </c>
      <c r="H1950" s="1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26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ユニフォーム寺泊基希ICONIC</v>
      </c>
    </row>
    <row r="1951" spans="1:21" x14ac:dyDescent="0.35">
      <c r="A1951">
        <f>VLOOKUP(Receive[[#This Row],[No用]],SetNo[[No.用]:[vlookup 用]],2,FALSE)</f>
        <v>331</v>
      </c>
      <c r="B1951">
        <f>IF(ROW()=2,1,IF(A1950&lt;&gt;Receive[[#This Row],[No]],1,B1950+1))</f>
        <v>5</v>
      </c>
      <c r="C1951" s="1" t="s">
        <v>108</v>
      </c>
      <c r="D1951" s="1" t="s">
        <v>642</v>
      </c>
      <c r="E1951" s="1" t="s">
        <v>90</v>
      </c>
      <c r="F1951" s="1" t="s">
        <v>78</v>
      </c>
      <c r="G1951" s="1" t="s">
        <v>637</v>
      </c>
      <c r="H1951" s="1" t="s">
        <v>71</v>
      </c>
      <c r="I1951">
        <v>1</v>
      </c>
      <c r="J1951" t="s">
        <v>228</v>
      </c>
      <c r="K1951" s="1" t="s">
        <v>165</v>
      </c>
      <c r="L1951" s="1" t="s">
        <v>162</v>
      </c>
      <c r="M1951">
        <v>13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ユニフォーム寺泊基希ICONIC</v>
      </c>
    </row>
    <row r="1952" spans="1:21" x14ac:dyDescent="0.35">
      <c r="A1952">
        <f>VLOOKUP(Receive[[#This Row],[No用]],SetNo[[No.用]:[vlookup 用]],2,FALSE)</f>
        <v>332</v>
      </c>
      <c r="B1952">
        <f>IF(ROW()=2,1,IF(A1951&lt;&gt;Receive[[#This Row],[No]],1,B1951+1))</f>
        <v>1</v>
      </c>
      <c r="C1952" t="s">
        <v>108</v>
      </c>
      <c r="D1952" t="s">
        <v>264</v>
      </c>
      <c r="E1952" t="s">
        <v>77</v>
      </c>
      <c r="F1952" t="s">
        <v>78</v>
      </c>
      <c r="G1952" t="s">
        <v>134</v>
      </c>
      <c r="H1952" t="s">
        <v>71</v>
      </c>
      <c r="I1952">
        <v>1</v>
      </c>
      <c r="J1952" t="s">
        <v>228</v>
      </c>
      <c r="K1952" s="1" t="s">
        <v>119</v>
      </c>
      <c r="L1952" s="1" t="s">
        <v>162</v>
      </c>
      <c r="M1952">
        <v>33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ユニフォーム星海光来ICONIC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2</v>
      </c>
      <c r="C1953" t="s">
        <v>108</v>
      </c>
      <c r="D1953" t="s">
        <v>264</v>
      </c>
      <c r="E1953" t="s">
        <v>77</v>
      </c>
      <c r="F1953" t="s">
        <v>78</v>
      </c>
      <c r="G1953" t="s">
        <v>134</v>
      </c>
      <c r="H1953" t="s">
        <v>71</v>
      </c>
      <c r="I1953">
        <v>1</v>
      </c>
      <c r="J1953" t="s">
        <v>228</v>
      </c>
      <c r="K1953" s="1" t="s">
        <v>163</v>
      </c>
      <c r="L1953" s="1" t="s">
        <v>162</v>
      </c>
      <c r="M1953">
        <v>33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ユニフォーム星海光来ICONIC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3</v>
      </c>
      <c r="C1954" t="s">
        <v>108</v>
      </c>
      <c r="D1954" t="s">
        <v>264</v>
      </c>
      <c r="E1954" t="s">
        <v>77</v>
      </c>
      <c r="F1954" t="s">
        <v>78</v>
      </c>
      <c r="G1954" t="s">
        <v>134</v>
      </c>
      <c r="H1954" t="s">
        <v>71</v>
      </c>
      <c r="I1954">
        <v>1</v>
      </c>
      <c r="J1954" t="s">
        <v>228</v>
      </c>
      <c r="K1954" s="1" t="s">
        <v>230</v>
      </c>
      <c r="L1954" s="1" t="s">
        <v>162</v>
      </c>
      <c r="M1954">
        <v>32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ユニフォーム星海光来ICONIC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4</v>
      </c>
      <c r="C1955" t="s">
        <v>108</v>
      </c>
      <c r="D1955" t="s">
        <v>264</v>
      </c>
      <c r="E1955" t="s">
        <v>77</v>
      </c>
      <c r="F1955" t="s">
        <v>78</v>
      </c>
      <c r="G1955" t="s">
        <v>134</v>
      </c>
      <c r="H1955" t="s">
        <v>71</v>
      </c>
      <c r="I1955">
        <v>1</v>
      </c>
      <c r="J1955" t="s">
        <v>228</v>
      </c>
      <c r="K1955" s="1" t="s">
        <v>120</v>
      </c>
      <c r="L1955" s="1" t="s">
        <v>178</v>
      </c>
      <c r="M1955">
        <v>35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ユニフォーム星海光来ICONIC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5</v>
      </c>
      <c r="C1956" t="s">
        <v>108</v>
      </c>
      <c r="D1956" t="s">
        <v>264</v>
      </c>
      <c r="E1956" t="s">
        <v>77</v>
      </c>
      <c r="F1956" t="s">
        <v>78</v>
      </c>
      <c r="G1956" t="s">
        <v>134</v>
      </c>
      <c r="H1956" t="s">
        <v>71</v>
      </c>
      <c r="I1956">
        <v>1</v>
      </c>
      <c r="J1956" t="s">
        <v>228</v>
      </c>
      <c r="K1956" s="1" t="s">
        <v>164</v>
      </c>
      <c r="L1956" s="1" t="s">
        <v>162</v>
      </c>
      <c r="M1956">
        <v>33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ユニフォーム星海光来ICONIC</v>
      </c>
    </row>
    <row r="1957" spans="1:21" x14ac:dyDescent="0.35">
      <c r="A1957">
        <f>VLOOKUP(Receive[[#This Row],[No用]],SetNo[[No.用]:[vlookup 用]],2,FALSE)</f>
        <v>332</v>
      </c>
      <c r="B1957">
        <f>IF(ROW()=2,1,IF(A1956&lt;&gt;Receive[[#This Row],[No]],1,B1956+1))</f>
        <v>6</v>
      </c>
      <c r="C1957" t="s">
        <v>108</v>
      </c>
      <c r="D1957" t="s">
        <v>264</v>
      </c>
      <c r="E1957" t="s">
        <v>77</v>
      </c>
      <c r="F1957" t="s">
        <v>78</v>
      </c>
      <c r="G1957" t="s">
        <v>134</v>
      </c>
      <c r="H1957" t="s">
        <v>71</v>
      </c>
      <c r="I1957">
        <v>1</v>
      </c>
      <c r="J1957" t="s">
        <v>228</v>
      </c>
      <c r="K1957" s="1" t="s">
        <v>165</v>
      </c>
      <c r="L1957" s="1" t="s">
        <v>162</v>
      </c>
      <c r="M1957">
        <v>13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ユニフォーム星海光来ICONIC</v>
      </c>
    </row>
    <row r="1958" spans="1:21" x14ac:dyDescent="0.35">
      <c r="A1958">
        <f>VLOOKUP(Receive[[#This Row],[No用]],SetNo[[No.用]:[vlookup 用]],2,FALSE)</f>
        <v>333</v>
      </c>
      <c r="B1958">
        <f>IF(ROW()=2,1,IF(A1957&lt;&gt;Receive[[#This Row],[No]],1,B1957+1))</f>
        <v>1</v>
      </c>
      <c r="C1958" s="1" t="s">
        <v>581</v>
      </c>
      <c r="D1958" t="s">
        <v>264</v>
      </c>
      <c r="E1958" s="1" t="s">
        <v>73</v>
      </c>
      <c r="F1958" t="s">
        <v>78</v>
      </c>
      <c r="G1958" t="s">
        <v>134</v>
      </c>
      <c r="H1958" t="s">
        <v>71</v>
      </c>
      <c r="I1958">
        <v>1</v>
      </c>
      <c r="J1958" t="s">
        <v>228</v>
      </c>
      <c r="K1958" s="1" t="s">
        <v>119</v>
      </c>
      <c r="L1958" s="1" t="s">
        <v>178</v>
      </c>
      <c r="M1958">
        <v>36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文化祭星海光来ICONIC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2</v>
      </c>
      <c r="C1959" s="1" t="s">
        <v>581</v>
      </c>
      <c r="D1959" t="s">
        <v>264</v>
      </c>
      <c r="E1959" s="1" t="s">
        <v>73</v>
      </c>
      <c r="F1959" t="s">
        <v>78</v>
      </c>
      <c r="G1959" t="s">
        <v>134</v>
      </c>
      <c r="H1959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33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文化祭星海光来ICONIC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3</v>
      </c>
      <c r="C1960" s="1" t="s">
        <v>581</v>
      </c>
      <c r="D1960" t="s">
        <v>264</v>
      </c>
      <c r="E1960" s="1" t="s">
        <v>73</v>
      </c>
      <c r="F1960" t="s">
        <v>78</v>
      </c>
      <c r="G1960" t="s">
        <v>134</v>
      </c>
      <c r="H1960" t="s">
        <v>71</v>
      </c>
      <c r="I1960">
        <v>1</v>
      </c>
      <c r="J1960" t="s">
        <v>228</v>
      </c>
      <c r="K1960" s="1" t="s">
        <v>230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文化祭星海光来ICONIC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4</v>
      </c>
      <c r="C1961" s="1" t="s">
        <v>581</v>
      </c>
      <c r="D1961" t="s">
        <v>264</v>
      </c>
      <c r="E1961" s="1" t="s">
        <v>73</v>
      </c>
      <c r="F1961" t="s">
        <v>78</v>
      </c>
      <c r="G1961" t="s">
        <v>134</v>
      </c>
      <c r="H1961" t="s">
        <v>71</v>
      </c>
      <c r="I1961">
        <v>1</v>
      </c>
      <c r="J1961" t="s">
        <v>228</v>
      </c>
      <c r="K1961" s="1" t="s">
        <v>120</v>
      </c>
      <c r="L1961" s="1" t="s">
        <v>178</v>
      </c>
      <c r="M1961">
        <v>35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文化祭星海光来ICONIC</v>
      </c>
    </row>
    <row r="1962" spans="1:21" x14ac:dyDescent="0.35">
      <c r="A1962">
        <f>VLOOKUP(Receive[[#This Row],[No用]],SetNo[[No.用]:[vlookup 用]],2,FALSE)</f>
        <v>333</v>
      </c>
      <c r="B1962">
        <f>IF(ROW()=2,1,IF(A1961&lt;&gt;Receive[[#This Row],[No]],1,B1961+1))</f>
        <v>5</v>
      </c>
      <c r="C1962" s="1" t="s">
        <v>581</v>
      </c>
      <c r="D1962" t="s">
        <v>264</v>
      </c>
      <c r="E1962" s="1" t="s">
        <v>73</v>
      </c>
      <c r="F1962" t="s">
        <v>78</v>
      </c>
      <c r="G1962" t="s">
        <v>134</v>
      </c>
      <c r="H1962" t="s">
        <v>71</v>
      </c>
      <c r="I1962">
        <v>1</v>
      </c>
      <c r="J1962" t="s">
        <v>228</v>
      </c>
      <c r="K1962" s="1" t="s">
        <v>164</v>
      </c>
      <c r="L1962" s="1" t="s">
        <v>162</v>
      </c>
      <c r="M1962">
        <v>33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文化祭星海光来ICONIC</v>
      </c>
    </row>
    <row r="1963" spans="1:21" x14ac:dyDescent="0.35">
      <c r="A1963">
        <f>VLOOKUP(Receive[[#This Row],[No用]],SetNo[[No.用]:[vlookup 用]],2,FALSE)</f>
        <v>333</v>
      </c>
      <c r="B1963">
        <f>IF(ROW()=2,1,IF(A1962&lt;&gt;Receive[[#This Row],[No]],1,B1962+1))</f>
        <v>6</v>
      </c>
      <c r="C1963" s="1" t="s">
        <v>581</v>
      </c>
      <c r="D1963" t="s">
        <v>264</v>
      </c>
      <c r="E1963" s="1" t="s">
        <v>73</v>
      </c>
      <c r="F1963" t="s">
        <v>78</v>
      </c>
      <c r="G1963" t="s">
        <v>134</v>
      </c>
      <c r="H1963" t="s">
        <v>71</v>
      </c>
      <c r="I1963">
        <v>1</v>
      </c>
      <c r="J1963" t="s">
        <v>228</v>
      </c>
      <c r="K1963" s="1" t="s">
        <v>165</v>
      </c>
      <c r="L1963" s="1" t="s">
        <v>162</v>
      </c>
      <c r="M1963">
        <v>13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文化祭星海光来ICONIC</v>
      </c>
    </row>
    <row r="1964" spans="1:21" x14ac:dyDescent="0.35">
      <c r="A1964">
        <f>VLOOKUP(Receive[[#This Row],[No用]],SetNo[[No.用]:[vlookup 用]],2,FALSE)</f>
        <v>334</v>
      </c>
      <c r="B1964">
        <f>IF(ROW()=2,1,IF(A1963&lt;&gt;Receive[[#This Row],[No]],1,B1963+1))</f>
        <v>1</v>
      </c>
      <c r="C1964" s="1" t="s">
        <v>631</v>
      </c>
      <c r="D1964" s="1" t="s">
        <v>264</v>
      </c>
      <c r="E1964" s="1" t="s">
        <v>90</v>
      </c>
      <c r="F1964" s="1" t="s">
        <v>78</v>
      </c>
      <c r="G1964" s="1" t="s">
        <v>134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173</v>
      </c>
      <c r="M1964">
        <v>39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サバゲ星海光来ICONIC</v>
      </c>
    </row>
    <row r="1965" spans="1:21" x14ac:dyDescent="0.35">
      <c r="A1965">
        <f>VLOOKUP(Receive[[#This Row],[No用]],SetNo[[No.用]:[vlookup 用]],2,FALSE)</f>
        <v>334</v>
      </c>
      <c r="B1965">
        <f>IF(ROW()=2,1,IF(A1964&lt;&gt;Receive[[#This Row],[No]],1,B1964+1))</f>
        <v>2</v>
      </c>
      <c r="C1965" s="1" t="s">
        <v>631</v>
      </c>
      <c r="D1965" s="1" t="s">
        <v>264</v>
      </c>
      <c r="E1965" s="1" t="s">
        <v>90</v>
      </c>
      <c r="F1965" s="1" t="s">
        <v>78</v>
      </c>
      <c r="G1965" s="1" t="s">
        <v>134</v>
      </c>
      <c r="H1965" s="1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33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サバゲ星海光来ICONIC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3</v>
      </c>
      <c r="C1966" s="1" t="s">
        <v>631</v>
      </c>
      <c r="D1966" s="1" t="s">
        <v>264</v>
      </c>
      <c r="E1966" s="1" t="s">
        <v>90</v>
      </c>
      <c r="F1966" s="1" t="s">
        <v>78</v>
      </c>
      <c r="G1966" s="1" t="s">
        <v>134</v>
      </c>
      <c r="H1966" s="1" t="s">
        <v>71</v>
      </c>
      <c r="I1966">
        <v>1</v>
      </c>
      <c r="J1966" t="s">
        <v>228</v>
      </c>
      <c r="K1966" s="1" t="s">
        <v>230</v>
      </c>
      <c r="L1966" s="1" t="s">
        <v>162</v>
      </c>
      <c r="M1966">
        <v>32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サバゲ星海光来ICONIC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4</v>
      </c>
      <c r="C1967" s="1" t="s">
        <v>631</v>
      </c>
      <c r="D1967" s="1" t="s">
        <v>264</v>
      </c>
      <c r="E1967" s="1" t="s">
        <v>90</v>
      </c>
      <c r="F1967" s="1" t="s">
        <v>78</v>
      </c>
      <c r="G1967" s="1" t="s">
        <v>134</v>
      </c>
      <c r="H1967" s="1" t="s">
        <v>71</v>
      </c>
      <c r="I1967">
        <v>1</v>
      </c>
      <c r="J1967" t="s">
        <v>228</v>
      </c>
      <c r="K1967" s="1" t="s">
        <v>120</v>
      </c>
      <c r="L1967" s="1" t="s">
        <v>178</v>
      </c>
      <c r="M1967">
        <v>36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サバゲ星海光来ICONIC</v>
      </c>
    </row>
    <row r="1968" spans="1:21" x14ac:dyDescent="0.35">
      <c r="A1968">
        <f>VLOOKUP(Receive[[#This Row],[No用]],SetNo[[No.用]:[vlookup 用]],2,FALSE)</f>
        <v>334</v>
      </c>
      <c r="B1968">
        <f>IF(ROW()=2,1,IF(A1967&lt;&gt;Receive[[#This Row],[No]],1,B1967+1))</f>
        <v>5</v>
      </c>
      <c r="C1968" s="1" t="s">
        <v>631</v>
      </c>
      <c r="D1968" s="1" t="s">
        <v>264</v>
      </c>
      <c r="E1968" s="1" t="s">
        <v>90</v>
      </c>
      <c r="F1968" s="1" t="s">
        <v>78</v>
      </c>
      <c r="G1968" s="1" t="s">
        <v>134</v>
      </c>
      <c r="H1968" s="1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33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サバゲ星海光来ICONIC</v>
      </c>
    </row>
    <row r="1969" spans="1:21" x14ac:dyDescent="0.35">
      <c r="A1969">
        <f>VLOOKUP(Receive[[#This Row],[No用]],SetNo[[No.用]:[vlookup 用]],2,FALSE)</f>
        <v>334</v>
      </c>
      <c r="B1969">
        <f>IF(ROW()=2,1,IF(A1968&lt;&gt;Receive[[#This Row],[No]],1,B1968+1))</f>
        <v>6</v>
      </c>
      <c r="C1969" s="1" t="s">
        <v>631</v>
      </c>
      <c r="D1969" s="1" t="s">
        <v>264</v>
      </c>
      <c r="E1969" s="1" t="s">
        <v>90</v>
      </c>
      <c r="F1969" s="1" t="s">
        <v>78</v>
      </c>
      <c r="G1969" s="1" t="s">
        <v>134</v>
      </c>
      <c r="H1969" s="1" t="s">
        <v>71</v>
      </c>
      <c r="I1969">
        <v>1</v>
      </c>
      <c r="J1969" t="s">
        <v>228</v>
      </c>
      <c r="K1969" s="1" t="s">
        <v>165</v>
      </c>
      <c r="L1969" s="1" t="s">
        <v>162</v>
      </c>
      <c r="M1969">
        <v>13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サバゲ星海光来ICONIC</v>
      </c>
    </row>
    <row r="1970" spans="1:21" x14ac:dyDescent="0.35">
      <c r="A1970">
        <f>VLOOKUP(Receive[[#This Row],[No用]],SetNo[[No.用]:[vlookup 用]],2,FALSE)</f>
        <v>334</v>
      </c>
      <c r="B1970">
        <f>IF(ROW()=2,1,IF(A1969&lt;&gt;Receive[[#This Row],[No]],1,B1969+1))</f>
        <v>7</v>
      </c>
      <c r="C1970" s="1" t="s">
        <v>631</v>
      </c>
      <c r="D1970" s="1" t="s">
        <v>264</v>
      </c>
      <c r="E1970" s="1" t="s">
        <v>90</v>
      </c>
      <c r="F1970" s="1" t="s">
        <v>78</v>
      </c>
      <c r="G1970" s="1" t="s">
        <v>134</v>
      </c>
      <c r="H1970" s="1" t="s">
        <v>71</v>
      </c>
      <c r="I1970">
        <v>1</v>
      </c>
      <c r="J1970" t="s">
        <v>228</v>
      </c>
      <c r="K1970" s="1" t="s">
        <v>183</v>
      </c>
      <c r="L1970" s="1" t="s">
        <v>224</v>
      </c>
      <c r="M1970">
        <v>51</v>
      </c>
      <c r="N1970">
        <v>0</v>
      </c>
      <c r="O1970">
        <v>61</v>
      </c>
      <c r="P1970">
        <v>0</v>
      </c>
      <c r="U1970" t="str">
        <f>Receive[[#This Row],[服装]]&amp;Receive[[#This Row],[名前]]&amp;Receive[[#This Row],[レアリティ]]</f>
        <v>サバゲ星海光来ICONIC</v>
      </c>
    </row>
    <row r="1971" spans="1:21" x14ac:dyDescent="0.35">
      <c r="A1971">
        <f>VLOOKUP(Receive[[#This Row],[No用]],SetNo[[No.用]:[vlookup 用]],2,FALSE)</f>
        <v>335</v>
      </c>
      <c r="B1971">
        <f>IF(ROW()=2,1,IF(A1970&lt;&gt;Receive[[#This Row],[No]],1,B1970+1))</f>
        <v>1</v>
      </c>
      <c r="C1971" s="1" t="s">
        <v>708</v>
      </c>
      <c r="D1971" s="1" t="s">
        <v>264</v>
      </c>
      <c r="E1971" s="1" t="s">
        <v>77</v>
      </c>
      <c r="F1971" s="1" t="s">
        <v>78</v>
      </c>
      <c r="G1971" s="1" t="s">
        <v>134</v>
      </c>
      <c r="H1971" s="1" t="s">
        <v>71</v>
      </c>
      <c r="I1971">
        <v>1</v>
      </c>
      <c r="J1971" t="s">
        <v>228</v>
      </c>
      <c r="K1971" s="1" t="s">
        <v>119</v>
      </c>
      <c r="L1971" s="1" t="s">
        <v>162</v>
      </c>
      <c r="M1971">
        <v>33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花火星海光来ICONIC</v>
      </c>
    </row>
    <row r="1972" spans="1:21" x14ac:dyDescent="0.35">
      <c r="A1972">
        <f>VLOOKUP(Receive[[#This Row],[No用]],SetNo[[No.用]:[vlookup 用]],2,FALSE)</f>
        <v>335</v>
      </c>
      <c r="B1972">
        <f>IF(ROW()=2,1,IF(A1971&lt;&gt;Receive[[#This Row],[No]],1,B1971+1))</f>
        <v>2</v>
      </c>
      <c r="C1972" s="1" t="s">
        <v>708</v>
      </c>
      <c r="D1972" s="1" t="s">
        <v>264</v>
      </c>
      <c r="E1972" s="1" t="s">
        <v>77</v>
      </c>
      <c r="F1972" s="1" t="s">
        <v>78</v>
      </c>
      <c r="G1972" s="1" t="s">
        <v>134</v>
      </c>
      <c r="H1972" s="1" t="s">
        <v>71</v>
      </c>
      <c r="I1972">
        <v>1</v>
      </c>
      <c r="J1972" t="s">
        <v>228</v>
      </c>
      <c r="K1972" s="1" t="s">
        <v>163</v>
      </c>
      <c r="L1972" s="1" t="s">
        <v>162</v>
      </c>
      <c r="M1972">
        <v>33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花火星海光来ICONIC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3</v>
      </c>
      <c r="C1973" s="1" t="s">
        <v>708</v>
      </c>
      <c r="D1973" s="1" t="s">
        <v>264</v>
      </c>
      <c r="E1973" s="1" t="s">
        <v>77</v>
      </c>
      <c r="F1973" s="1" t="s">
        <v>78</v>
      </c>
      <c r="G1973" s="1" t="s">
        <v>134</v>
      </c>
      <c r="H1973" s="1" t="s">
        <v>71</v>
      </c>
      <c r="I1973">
        <v>1</v>
      </c>
      <c r="J1973" t="s">
        <v>228</v>
      </c>
      <c r="K1973" s="1" t="s">
        <v>230</v>
      </c>
      <c r="L1973" s="1" t="s">
        <v>162</v>
      </c>
      <c r="M1973">
        <v>32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花火星海光来ICONIC</v>
      </c>
    </row>
    <row r="1974" spans="1:21" x14ac:dyDescent="0.35">
      <c r="A1974">
        <f>VLOOKUP(Receive[[#This Row],[No用]],SetNo[[No.用]:[vlookup 用]],2,FALSE)</f>
        <v>335</v>
      </c>
      <c r="B1974">
        <f>IF(ROW()=2,1,IF(A1973&lt;&gt;Receive[[#This Row],[No]],1,B1973+1))</f>
        <v>4</v>
      </c>
      <c r="C1974" s="1" t="s">
        <v>708</v>
      </c>
      <c r="D1974" s="1" t="s">
        <v>264</v>
      </c>
      <c r="E1974" s="1" t="s">
        <v>77</v>
      </c>
      <c r="F1974" s="1" t="s">
        <v>78</v>
      </c>
      <c r="G1974" s="1" t="s">
        <v>134</v>
      </c>
      <c r="H1974" s="1" t="s">
        <v>71</v>
      </c>
      <c r="I1974">
        <v>1</v>
      </c>
      <c r="J1974" t="s">
        <v>228</v>
      </c>
      <c r="K1974" s="1" t="s">
        <v>120</v>
      </c>
      <c r="L1974" s="1" t="s">
        <v>178</v>
      </c>
      <c r="M1974">
        <v>35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花火星海光来ICONIC</v>
      </c>
    </row>
    <row r="1975" spans="1:21" x14ac:dyDescent="0.35">
      <c r="A1975">
        <f>VLOOKUP(Receive[[#This Row],[No用]],SetNo[[No.用]:[vlookup 用]],2,FALSE)</f>
        <v>335</v>
      </c>
      <c r="B1975">
        <f>IF(ROW()=2,1,IF(A1974&lt;&gt;Receive[[#This Row],[No]],1,B1974+1))</f>
        <v>5</v>
      </c>
      <c r="C1975" s="1" t="s">
        <v>708</v>
      </c>
      <c r="D1975" s="1" t="s">
        <v>264</v>
      </c>
      <c r="E1975" s="1" t="s">
        <v>77</v>
      </c>
      <c r="F1975" s="1" t="s">
        <v>78</v>
      </c>
      <c r="G1975" s="1" t="s">
        <v>134</v>
      </c>
      <c r="H1975" s="1" t="s">
        <v>71</v>
      </c>
      <c r="I1975">
        <v>1</v>
      </c>
      <c r="J1975" t="s">
        <v>228</v>
      </c>
      <c r="K1975" s="1" t="s">
        <v>164</v>
      </c>
      <c r="L1975" s="1" t="s">
        <v>162</v>
      </c>
      <c r="M1975">
        <v>33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花火星海光来ICONIC</v>
      </c>
    </row>
    <row r="1976" spans="1:21" x14ac:dyDescent="0.35">
      <c r="A1976">
        <f>VLOOKUP(Receive[[#This Row],[No用]],SetNo[[No.用]:[vlookup 用]],2,FALSE)</f>
        <v>335</v>
      </c>
      <c r="B1976">
        <f>IF(ROW()=2,1,IF(A1975&lt;&gt;Receive[[#This Row],[No]],1,B1975+1))</f>
        <v>6</v>
      </c>
      <c r="C1976" s="1" t="s">
        <v>708</v>
      </c>
      <c r="D1976" s="1" t="s">
        <v>264</v>
      </c>
      <c r="E1976" s="1" t="s">
        <v>77</v>
      </c>
      <c r="F1976" s="1" t="s">
        <v>78</v>
      </c>
      <c r="G1976" s="1" t="s">
        <v>134</v>
      </c>
      <c r="H1976" s="1" t="s">
        <v>71</v>
      </c>
      <c r="I1976">
        <v>1</v>
      </c>
      <c r="J1976" t="s">
        <v>228</v>
      </c>
      <c r="K1976" s="1" t="s">
        <v>165</v>
      </c>
      <c r="L1976" s="1" t="s">
        <v>162</v>
      </c>
      <c r="M1976">
        <v>13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花火星海光来ICONIC</v>
      </c>
    </row>
    <row r="1977" spans="1:21" x14ac:dyDescent="0.35">
      <c r="A1977">
        <f>VLOOKUP(Receive[[#This Row],[No用]],SetNo[[No.用]:[vlookup 用]],2,FALSE)</f>
        <v>335</v>
      </c>
      <c r="B1977">
        <f>IF(ROW()=2,1,IF(A1976&lt;&gt;Receive[[#This Row],[No]],1,B1976+1))</f>
        <v>7</v>
      </c>
      <c r="C1977" s="1" t="s">
        <v>708</v>
      </c>
      <c r="D1977" s="1" t="s">
        <v>264</v>
      </c>
      <c r="E1977" s="1" t="s">
        <v>77</v>
      </c>
      <c r="F1977" s="1" t="s">
        <v>78</v>
      </c>
      <c r="G1977" s="1" t="s">
        <v>134</v>
      </c>
      <c r="H1977" s="1" t="s">
        <v>71</v>
      </c>
      <c r="I1977">
        <v>1</v>
      </c>
      <c r="J1977" t="s">
        <v>228</v>
      </c>
      <c r="K1977" s="1" t="s">
        <v>183</v>
      </c>
      <c r="L1977" s="1" t="s">
        <v>224</v>
      </c>
      <c r="M1977">
        <v>51</v>
      </c>
      <c r="N1977">
        <v>0</v>
      </c>
      <c r="O1977">
        <v>61</v>
      </c>
      <c r="P1977">
        <v>0</v>
      </c>
      <c r="U1977" t="str">
        <f>Receive[[#This Row],[服装]]&amp;Receive[[#This Row],[名前]]&amp;Receive[[#This Row],[レアリティ]]</f>
        <v>花火星海光来ICONIC</v>
      </c>
    </row>
    <row r="1978" spans="1:21" x14ac:dyDescent="0.35">
      <c r="A1978">
        <f>VLOOKUP(Receive[[#This Row],[No用]],SetNo[[No.用]:[vlookup 用]],2,FALSE)</f>
        <v>336</v>
      </c>
      <c r="B1978">
        <f>IF(ROW()=2,1,IF(A1977&lt;&gt;Receive[[#This Row],[No]],1,B1977+1))</f>
        <v>1</v>
      </c>
      <c r="C1978" s="1" t="s">
        <v>826</v>
      </c>
      <c r="D1978" s="1" t="s">
        <v>264</v>
      </c>
      <c r="E1978" s="1" t="s">
        <v>73</v>
      </c>
      <c r="F1978" s="1" t="s">
        <v>78</v>
      </c>
      <c r="G1978" s="1" t="s">
        <v>134</v>
      </c>
      <c r="H1978" s="1" t="s">
        <v>71</v>
      </c>
      <c r="I1978">
        <v>1</v>
      </c>
      <c r="J1978" t="s">
        <v>228</v>
      </c>
      <c r="K1978" s="1" t="s">
        <v>119</v>
      </c>
      <c r="L1978" s="1" t="s">
        <v>162</v>
      </c>
      <c r="M1978">
        <v>33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新年2星海光来ICONIC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2</v>
      </c>
      <c r="C1979" s="1" t="s">
        <v>826</v>
      </c>
      <c r="D1979" s="1" t="s">
        <v>264</v>
      </c>
      <c r="E1979" s="1" t="s">
        <v>73</v>
      </c>
      <c r="F1979" s="1" t="s">
        <v>78</v>
      </c>
      <c r="G1979" s="1" t="s">
        <v>134</v>
      </c>
      <c r="H1979" s="1" t="s">
        <v>71</v>
      </c>
      <c r="I1979">
        <v>1</v>
      </c>
      <c r="J1979" t="s">
        <v>228</v>
      </c>
      <c r="K1979" s="1" t="s">
        <v>163</v>
      </c>
      <c r="L1979" s="1" t="s">
        <v>162</v>
      </c>
      <c r="M1979">
        <v>33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新年2星海光来ICONIC</v>
      </c>
    </row>
    <row r="1980" spans="1:21" x14ac:dyDescent="0.35">
      <c r="A1980">
        <f>VLOOKUP(Receive[[#This Row],[No用]],SetNo[[No.用]:[vlookup 用]],2,FALSE)</f>
        <v>336</v>
      </c>
      <c r="B1980">
        <f>IF(ROW()=2,1,IF(A1979&lt;&gt;Receive[[#This Row],[No]],1,B1979+1))</f>
        <v>3</v>
      </c>
      <c r="C1980" s="1" t="s">
        <v>826</v>
      </c>
      <c r="D1980" s="1" t="s">
        <v>264</v>
      </c>
      <c r="E1980" s="1" t="s">
        <v>73</v>
      </c>
      <c r="F1980" s="1" t="s">
        <v>78</v>
      </c>
      <c r="G1980" s="1" t="s">
        <v>134</v>
      </c>
      <c r="H1980" s="1" t="s">
        <v>71</v>
      </c>
      <c r="I1980">
        <v>1</v>
      </c>
      <c r="J1980" t="s">
        <v>228</v>
      </c>
      <c r="K1980" s="1" t="s">
        <v>230</v>
      </c>
      <c r="L1980" s="1" t="s">
        <v>162</v>
      </c>
      <c r="M1980">
        <v>32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新年2星海光来ICONIC</v>
      </c>
    </row>
    <row r="1981" spans="1:21" x14ac:dyDescent="0.35">
      <c r="A1981">
        <f>VLOOKUP(Receive[[#This Row],[No用]],SetNo[[No.用]:[vlookup 用]],2,FALSE)</f>
        <v>336</v>
      </c>
      <c r="B1981">
        <f>IF(ROW()=2,1,IF(A1980&lt;&gt;Receive[[#This Row],[No]],1,B1980+1))</f>
        <v>4</v>
      </c>
      <c r="C1981" s="1" t="s">
        <v>826</v>
      </c>
      <c r="D1981" s="1" t="s">
        <v>264</v>
      </c>
      <c r="E1981" s="1" t="s">
        <v>73</v>
      </c>
      <c r="F1981" s="1" t="s">
        <v>78</v>
      </c>
      <c r="G1981" s="1" t="s">
        <v>134</v>
      </c>
      <c r="H1981" s="1" t="s">
        <v>71</v>
      </c>
      <c r="I1981">
        <v>1</v>
      </c>
      <c r="J1981" t="s">
        <v>228</v>
      </c>
      <c r="K1981" s="1" t="s">
        <v>120</v>
      </c>
      <c r="L1981" s="1" t="s">
        <v>162</v>
      </c>
      <c r="M1981">
        <v>32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新年2星海光来ICONIC</v>
      </c>
    </row>
    <row r="1982" spans="1:21" x14ac:dyDescent="0.35">
      <c r="A1982">
        <f>VLOOKUP(Receive[[#This Row],[No用]],SetNo[[No.用]:[vlookup 用]],2,FALSE)</f>
        <v>336</v>
      </c>
      <c r="B1982">
        <f>IF(ROW()=2,1,IF(A1981&lt;&gt;Receive[[#This Row],[No]],1,B1981+1))</f>
        <v>5</v>
      </c>
      <c r="C1982" s="1" t="s">
        <v>826</v>
      </c>
      <c r="D1982" s="1" t="s">
        <v>264</v>
      </c>
      <c r="E1982" s="1" t="s">
        <v>73</v>
      </c>
      <c r="F1982" s="1" t="s">
        <v>78</v>
      </c>
      <c r="G1982" s="1" t="s">
        <v>134</v>
      </c>
      <c r="H1982" s="1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33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新年2星海光来ICONIC</v>
      </c>
    </row>
    <row r="1983" spans="1:21" x14ac:dyDescent="0.35">
      <c r="A1983">
        <f>VLOOKUP(Receive[[#This Row],[No用]],SetNo[[No.用]:[vlookup 用]],2,FALSE)</f>
        <v>336</v>
      </c>
      <c r="B1983">
        <f>IF(ROW()=2,1,IF(A1982&lt;&gt;Receive[[#This Row],[No]],1,B1982+1))</f>
        <v>6</v>
      </c>
      <c r="C1983" s="1" t="s">
        <v>826</v>
      </c>
      <c r="D1983" s="1" t="s">
        <v>264</v>
      </c>
      <c r="E1983" s="1" t="s">
        <v>73</v>
      </c>
      <c r="F1983" s="1" t="s">
        <v>78</v>
      </c>
      <c r="G1983" s="1" t="s">
        <v>134</v>
      </c>
      <c r="H1983" s="1" t="s">
        <v>71</v>
      </c>
      <c r="I1983">
        <v>1</v>
      </c>
      <c r="J1983" t="s">
        <v>228</v>
      </c>
      <c r="K1983" s="1" t="s">
        <v>165</v>
      </c>
      <c r="L1983" s="1" t="s">
        <v>162</v>
      </c>
      <c r="M1983">
        <v>13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新年2星海光来ICONIC</v>
      </c>
    </row>
    <row r="1984" spans="1:21" x14ac:dyDescent="0.35">
      <c r="A1984">
        <f>VLOOKUP(Receive[[#This Row],[No用]],SetNo[[No.用]:[vlookup 用]],2,FALSE)</f>
        <v>337</v>
      </c>
      <c r="B1984">
        <f>IF(ROW()=2,1,IF(A1983&lt;&gt;Receive[[#This Row],[No]],1,B1983+1))</f>
        <v>1</v>
      </c>
      <c r="C1984" t="s">
        <v>108</v>
      </c>
      <c r="D1984" t="s">
        <v>133</v>
      </c>
      <c r="E1984" t="s">
        <v>77</v>
      </c>
      <c r="F1984" t="s">
        <v>82</v>
      </c>
      <c r="G1984" t="s">
        <v>134</v>
      </c>
      <c r="H1984" t="s">
        <v>71</v>
      </c>
      <c r="I1984">
        <v>1</v>
      </c>
      <c r="J1984" t="s">
        <v>228</v>
      </c>
      <c r="K1984" s="1" t="s">
        <v>119</v>
      </c>
      <c r="L1984" s="1" t="s">
        <v>162</v>
      </c>
      <c r="M1984">
        <v>27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ユニフォーム昼神幸郎ICONIC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2</v>
      </c>
      <c r="C1985" t="s">
        <v>108</v>
      </c>
      <c r="D1985" t="s">
        <v>133</v>
      </c>
      <c r="E1985" t="s">
        <v>77</v>
      </c>
      <c r="F1985" t="s">
        <v>82</v>
      </c>
      <c r="G1985" t="s">
        <v>134</v>
      </c>
      <c r="H1985" t="s">
        <v>71</v>
      </c>
      <c r="I1985">
        <v>1</v>
      </c>
      <c r="J1985" t="s">
        <v>228</v>
      </c>
      <c r="K1985" s="1" t="s">
        <v>194</v>
      </c>
      <c r="L1985" s="1" t="s">
        <v>162</v>
      </c>
      <c r="M1985">
        <v>27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ユニフォーム昼神幸郎ICONIC</v>
      </c>
    </row>
    <row r="1986" spans="1:21" x14ac:dyDescent="0.35">
      <c r="A1986">
        <f>VLOOKUP(Receive[[#This Row],[No用]],SetNo[[No.用]:[vlookup 用]],2,FALSE)</f>
        <v>337</v>
      </c>
      <c r="B1986">
        <f>IF(ROW()=2,1,IF(A1985&lt;&gt;Receive[[#This Row],[No]],1,B1985+1))</f>
        <v>3</v>
      </c>
      <c r="C1986" t="s">
        <v>108</v>
      </c>
      <c r="D1986" t="s">
        <v>133</v>
      </c>
      <c r="E1986" t="s">
        <v>77</v>
      </c>
      <c r="F1986" t="s">
        <v>82</v>
      </c>
      <c r="G1986" t="s">
        <v>134</v>
      </c>
      <c r="H1986" t="s">
        <v>71</v>
      </c>
      <c r="I1986">
        <v>1</v>
      </c>
      <c r="J1986" t="s">
        <v>228</v>
      </c>
      <c r="K1986" s="1" t="s">
        <v>163</v>
      </c>
      <c r="L1986" s="1" t="s">
        <v>162</v>
      </c>
      <c r="M1986">
        <v>27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ユニフォーム昼神幸郎ICONIC</v>
      </c>
    </row>
    <row r="1987" spans="1:21" x14ac:dyDescent="0.35">
      <c r="A1987">
        <f>VLOOKUP(Receive[[#This Row],[No用]],SetNo[[No.用]:[vlookup 用]],2,FALSE)</f>
        <v>337</v>
      </c>
      <c r="B1987">
        <f>IF(ROW()=2,1,IF(A1986&lt;&gt;Receive[[#This Row],[No]],1,B1986+1))</f>
        <v>4</v>
      </c>
      <c r="C1987" t="s">
        <v>108</v>
      </c>
      <c r="D1987" t="s">
        <v>133</v>
      </c>
      <c r="E1987" t="s">
        <v>77</v>
      </c>
      <c r="F1987" t="s">
        <v>82</v>
      </c>
      <c r="G1987" t="s">
        <v>134</v>
      </c>
      <c r="H1987" t="s">
        <v>71</v>
      </c>
      <c r="I1987">
        <v>1</v>
      </c>
      <c r="J1987" t="s">
        <v>228</v>
      </c>
      <c r="K1987" s="1" t="s">
        <v>120</v>
      </c>
      <c r="L1987" s="1" t="s">
        <v>162</v>
      </c>
      <c r="M1987">
        <v>27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ユニフォーム昼神幸郎ICONIC</v>
      </c>
    </row>
    <row r="1988" spans="1:21" x14ac:dyDescent="0.35">
      <c r="A1988">
        <f>VLOOKUP(Receive[[#This Row],[No用]],SetNo[[No.用]:[vlookup 用]],2,FALSE)</f>
        <v>337</v>
      </c>
      <c r="B1988">
        <f>IF(ROW()=2,1,IF(A1987&lt;&gt;Receive[[#This Row],[No]],1,B1987+1))</f>
        <v>5</v>
      </c>
      <c r="C1988" t="s">
        <v>108</v>
      </c>
      <c r="D1988" t="s">
        <v>133</v>
      </c>
      <c r="E1988" t="s">
        <v>77</v>
      </c>
      <c r="F1988" t="s">
        <v>82</v>
      </c>
      <c r="G1988" t="s">
        <v>134</v>
      </c>
      <c r="H1988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27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ユニフォーム昼神幸郎ICONIC</v>
      </c>
    </row>
    <row r="1989" spans="1:21" x14ac:dyDescent="0.35">
      <c r="A1989">
        <f>VLOOKUP(Receive[[#This Row],[No用]],SetNo[[No.用]:[vlookup 用]],2,FALSE)</f>
        <v>337</v>
      </c>
      <c r="B1989">
        <f>IF(ROW()=2,1,IF(A1988&lt;&gt;Receive[[#This Row],[No]],1,B1988+1))</f>
        <v>6</v>
      </c>
      <c r="C1989" t="s">
        <v>108</v>
      </c>
      <c r="D1989" t="s">
        <v>133</v>
      </c>
      <c r="E1989" t="s">
        <v>77</v>
      </c>
      <c r="F1989" t="s">
        <v>82</v>
      </c>
      <c r="G1989" t="s">
        <v>134</v>
      </c>
      <c r="H1989" t="s">
        <v>71</v>
      </c>
      <c r="I1989">
        <v>1</v>
      </c>
      <c r="J1989" t="s">
        <v>228</v>
      </c>
      <c r="K1989" s="1" t="s">
        <v>165</v>
      </c>
      <c r="L1989" s="1" t="s">
        <v>162</v>
      </c>
      <c r="M1989">
        <v>12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ユニフォーム昼神幸郎ICONIC</v>
      </c>
    </row>
    <row r="1990" spans="1:21" x14ac:dyDescent="0.35">
      <c r="A1990">
        <f>VLOOKUP(Receive[[#This Row],[No用]],SetNo[[No.用]:[vlookup 用]],2,FALSE)</f>
        <v>338</v>
      </c>
      <c r="B1990">
        <f>IF(ROW()=2,1,IF(A1989&lt;&gt;Receive[[#This Row],[No]],1,B1989+1))</f>
        <v>1</v>
      </c>
      <c r="C1990" s="1" t="s">
        <v>587</v>
      </c>
      <c r="D1990" t="s">
        <v>133</v>
      </c>
      <c r="E1990" s="1" t="s">
        <v>73</v>
      </c>
      <c r="F1990" t="s">
        <v>82</v>
      </c>
      <c r="G1990" t="s">
        <v>134</v>
      </c>
      <c r="H1990" t="s">
        <v>71</v>
      </c>
      <c r="I1990">
        <v>1</v>
      </c>
      <c r="J1990" t="s">
        <v>228</v>
      </c>
      <c r="K1990" s="1" t="s">
        <v>119</v>
      </c>
      <c r="L1990" s="1" t="s">
        <v>162</v>
      </c>
      <c r="M1990">
        <v>27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Xmas昼神幸郎ICONIC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2</v>
      </c>
      <c r="C1991" s="1" t="s">
        <v>587</v>
      </c>
      <c r="D1991" t="s">
        <v>133</v>
      </c>
      <c r="E1991" s="1" t="s">
        <v>73</v>
      </c>
      <c r="F1991" t="s">
        <v>82</v>
      </c>
      <c r="G1991" t="s">
        <v>134</v>
      </c>
      <c r="H1991" t="s">
        <v>71</v>
      </c>
      <c r="I1991">
        <v>1</v>
      </c>
      <c r="J1991" t="s">
        <v>228</v>
      </c>
      <c r="K1991" s="1" t="s">
        <v>194</v>
      </c>
      <c r="L1991" s="1" t="s">
        <v>162</v>
      </c>
      <c r="M1991">
        <v>27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Xmas昼神幸郎ICONIC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3</v>
      </c>
      <c r="C1992" s="1" t="s">
        <v>587</v>
      </c>
      <c r="D1992" t="s">
        <v>133</v>
      </c>
      <c r="E1992" s="1" t="s">
        <v>73</v>
      </c>
      <c r="F1992" t="s">
        <v>82</v>
      </c>
      <c r="G1992" t="s">
        <v>134</v>
      </c>
      <c r="H1992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27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Xmas昼神幸郎ICONIC</v>
      </c>
    </row>
    <row r="1993" spans="1:21" x14ac:dyDescent="0.35">
      <c r="A1993">
        <f>VLOOKUP(Receive[[#This Row],[No用]],SetNo[[No.用]:[vlookup 用]],2,FALSE)</f>
        <v>338</v>
      </c>
      <c r="B1993">
        <f>IF(ROW()=2,1,IF(A1992&lt;&gt;Receive[[#This Row],[No]],1,B1992+1))</f>
        <v>4</v>
      </c>
      <c r="C1993" s="1" t="s">
        <v>587</v>
      </c>
      <c r="D1993" t="s">
        <v>133</v>
      </c>
      <c r="E1993" s="1" t="s">
        <v>73</v>
      </c>
      <c r="F1993" t="s">
        <v>82</v>
      </c>
      <c r="G1993" t="s">
        <v>134</v>
      </c>
      <c r="H1993" t="s">
        <v>71</v>
      </c>
      <c r="I1993">
        <v>1</v>
      </c>
      <c r="J1993" t="s">
        <v>228</v>
      </c>
      <c r="K1993" s="1" t="s">
        <v>120</v>
      </c>
      <c r="L1993" s="1" t="s">
        <v>162</v>
      </c>
      <c r="M1993">
        <v>27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Xmas昼神幸郎ICONIC</v>
      </c>
    </row>
    <row r="1994" spans="1:21" x14ac:dyDescent="0.35">
      <c r="A1994">
        <f>VLOOKUP(Receive[[#This Row],[No用]],SetNo[[No.用]:[vlookup 用]],2,FALSE)</f>
        <v>338</v>
      </c>
      <c r="B1994">
        <f>IF(ROW()=2,1,IF(A1993&lt;&gt;Receive[[#This Row],[No]],1,B1993+1))</f>
        <v>5</v>
      </c>
      <c r="C1994" s="1" t="s">
        <v>587</v>
      </c>
      <c r="D1994" t="s">
        <v>133</v>
      </c>
      <c r="E1994" s="1" t="s">
        <v>73</v>
      </c>
      <c r="F1994" t="s">
        <v>82</v>
      </c>
      <c r="G1994" t="s">
        <v>134</v>
      </c>
      <c r="H1994" t="s">
        <v>71</v>
      </c>
      <c r="I1994">
        <v>1</v>
      </c>
      <c r="J1994" t="s">
        <v>228</v>
      </c>
      <c r="K1994" s="1" t="s">
        <v>164</v>
      </c>
      <c r="L1994" s="1" t="s">
        <v>162</v>
      </c>
      <c r="M1994">
        <v>27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Xmas昼神幸郎ICONIC</v>
      </c>
    </row>
    <row r="1995" spans="1:21" x14ac:dyDescent="0.35">
      <c r="A1995">
        <f>VLOOKUP(Receive[[#This Row],[No用]],SetNo[[No.用]:[vlookup 用]],2,FALSE)</f>
        <v>338</v>
      </c>
      <c r="B1995">
        <f>IF(ROW()=2,1,IF(A1994&lt;&gt;Receive[[#This Row],[No]],1,B1994+1))</f>
        <v>6</v>
      </c>
      <c r="C1995" s="1" t="s">
        <v>587</v>
      </c>
      <c r="D1995" t="s">
        <v>133</v>
      </c>
      <c r="E1995" s="1" t="s">
        <v>73</v>
      </c>
      <c r="F1995" t="s">
        <v>82</v>
      </c>
      <c r="G1995" t="s">
        <v>134</v>
      </c>
      <c r="H1995" t="s">
        <v>71</v>
      </c>
      <c r="I1995">
        <v>1</v>
      </c>
      <c r="J1995" t="s">
        <v>228</v>
      </c>
      <c r="K1995" s="1" t="s">
        <v>165</v>
      </c>
      <c r="L1995" s="1" t="s">
        <v>162</v>
      </c>
      <c r="M1995">
        <v>12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Xmas昼神幸郎ICONIC</v>
      </c>
    </row>
    <row r="1996" spans="1:21" x14ac:dyDescent="0.35">
      <c r="A1996">
        <f>VLOOKUP(Receive[[#This Row],[No用]],SetNo[[No.用]:[vlookup 用]],2,FALSE)</f>
        <v>339</v>
      </c>
      <c r="B1996">
        <f>IF(ROW()=2,1,IF(A1995&lt;&gt;Receive[[#This Row],[No]],1,B1995+1))</f>
        <v>1</v>
      </c>
      <c r="C1996" s="1" t="s">
        <v>963</v>
      </c>
      <c r="D1996" s="1" t="s">
        <v>133</v>
      </c>
      <c r="E1996" s="1" t="s">
        <v>90</v>
      </c>
      <c r="F1996" s="1" t="s">
        <v>82</v>
      </c>
      <c r="G1996" s="1" t="s">
        <v>134</v>
      </c>
      <c r="H1996" s="1" t="s">
        <v>71</v>
      </c>
      <c r="I1996">
        <v>1</v>
      </c>
      <c r="J1996" t="s">
        <v>228</v>
      </c>
      <c r="K1996" s="1" t="s">
        <v>119</v>
      </c>
      <c r="L1996" s="1" t="s">
        <v>178</v>
      </c>
      <c r="M1996">
        <v>30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職業体験2昼神幸郎ICONIC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2</v>
      </c>
      <c r="C1997" s="1" t="s">
        <v>963</v>
      </c>
      <c r="D1997" s="1" t="s">
        <v>133</v>
      </c>
      <c r="E1997" s="1" t="s">
        <v>90</v>
      </c>
      <c r="F1997" s="1" t="s">
        <v>82</v>
      </c>
      <c r="G1997" s="1" t="s">
        <v>134</v>
      </c>
      <c r="H1997" s="1" t="s">
        <v>71</v>
      </c>
      <c r="I1997">
        <v>1</v>
      </c>
      <c r="J1997" t="s">
        <v>228</v>
      </c>
      <c r="K1997" s="1" t="s">
        <v>194</v>
      </c>
      <c r="L1997" s="1" t="s">
        <v>178</v>
      </c>
      <c r="M1997">
        <v>30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職業体験2昼神幸郎ICONIC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3</v>
      </c>
      <c r="C1998" s="1" t="s">
        <v>963</v>
      </c>
      <c r="D1998" s="1" t="s">
        <v>133</v>
      </c>
      <c r="E1998" s="1" t="s">
        <v>90</v>
      </c>
      <c r="F1998" s="1" t="s">
        <v>82</v>
      </c>
      <c r="G1998" s="1" t="s">
        <v>134</v>
      </c>
      <c r="H1998" s="1" t="s">
        <v>71</v>
      </c>
      <c r="I1998">
        <v>1</v>
      </c>
      <c r="J1998" t="s">
        <v>228</v>
      </c>
      <c r="K1998" s="1" t="s">
        <v>163</v>
      </c>
      <c r="L1998" s="1" t="s">
        <v>162</v>
      </c>
      <c r="M1998">
        <v>27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職業体験2昼神幸郎ICONIC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4</v>
      </c>
      <c r="C1999" s="1" t="s">
        <v>963</v>
      </c>
      <c r="D1999" s="1" t="s">
        <v>133</v>
      </c>
      <c r="E1999" s="1" t="s">
        <v>90</v>
      </c>
      <c r="F1999" s="1" t="s">
        <v>82</v>
      </c>
      <c r="G1999" s="1" t="s">
        <v>134</v>
      </c>
      <c r="H1999" s="1" t="s">
        <v>71</v>
      </c>
      <c r="I1999">
        <v>1</v>
      </c>
      <c r="J1999" t="s">
        <v>228</v>
      </c>
      <c r="K1999" s="1" t="s">
        <v>120</v>
      </c>
      <c r="L1999" s="1" t="s">
        <v>178</v>
      </c>
      <c r="M1999">
        <v>30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職業体験2昼神幸郎ICONIC</v>
      </c>
    </row>
    <row r="2000" spans="1:21" x14ac:dyDescent="0.35">
      <c r="A2000">
        <f>VLOOKUP(Receive[[#This Row],[No用]],SetNo[[No.用]:[vlookup 用]],2,FALSE)</f>
        <v>339</v>
      </c>
      <c r="B2000">
        <f>IF(ROW()=2,1,IF(A1999&lt;&gt;Receive[[#This Row],[No]],1,B1999+1))</f>
        <v>5</v>
      </c>
      <c r="C2000" s="1" t="s">
        <v>963</v>
      </c>
      <c r="D2000" s="1" t="s">
        <v>133</v>
      </c>
      <c r="E2000" s="1" t="s">
        <v>90</v>
      </c>
      <c r="F2000" s="1" t="s">
        <v>82</v>
      </c>
      <c r="G2000" s="1" t="s">
        <v>134</v>
      </c>
      <c r="H2000" s="1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27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職業体験2昼神幸郎ICONIC</v>
      </c>
    </row>
    <row r="2001" spans="1:21" x14ac:dyDescent="0.35">
      <c r="A2001">
        <f>VLOOKUP(Receive[[#This Row],[No用]],SetNo[[No.用]:[vlookup 用]],2,FALSE)</f>
        <v>339</v>
      </c>
      <c r="B2001">
        <f>IF(ROW()=2,1,IF(A2000&lt;&gt;Receive[[#This Row],[No]],1,B2000+1))</f>
        <v>6</v>
      </c>
      <c r="C2001" s="1" t="s">
        <v>963</v>
      </c>
      <c r="D2001" s="1" t="s">
        <v>133</v>
      </c>
      <c r="E2001" s="1" t="s">
        <v>90</v>
      </c>
      <c r="F2001" s="1" t="s">
        <v>82</v>
      </c>
      <c r="G2001" s="1" t="s">
        <v>134</v>
      </c>
      <c r="H2001" s="1" t="s">
        <v>71</v>
      </c>
      <c r="I2001">
        <v>1</v>
      </c>
      <c r="J2001" t="s">
        <v>228</v>
      </c>
      <c r="K2001" s="1" t="s">
        <v>165</v>
      </c>
      <c r="L2001" s="1" t="s">
        <v>162</v>
      </c>
      <c r="M2001">
        <v>12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職業体験2昼神幸郎ICONIC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1</v>
      </c>
      <c r="C2002" t="s">
        <v>108</v>
      </c>
      <c r="D2002" t="s">
        <v>131</v>
      </c>
      <c r="E2002" t="s">
        <v>77</v>
      </c>
      <c r="F2002" t="s">
        <v>78</v>
      </c>
      <c r="G2002" t="s">
        <v>135</v>
      </c>
      <c r="H2002" t="s">
        <v>71</v>
      </c>
      <c r="I2002">
        <v>1</v>
      </c>
      <c r="J2002" t="s">
        <v>228</v>
      </c>
      <c r="K2002" s="1" t="s">
        <v>119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ユニフォーム佐久早聖臣ICONIC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2</v>
      </c>
      <c r="C2003" t="s">
        <v>108</v>
      </c>
      <c r="D2003" t="s">
        <v>131</v>
      </c>
      <c r="E2003" t="s">
        <v>77</v>
      </c>
      <c r="F2003" t="s">
        <v>78</v>
      </c>
      <c r="G2003" t="s">
        <v>135</v>
      </c>
      <c r="H2003" t="s">
        <v>71</v>
      </c>
      <c r="I2003">
        <v>1</v>
      </c>
      <c r="J2003" t="s">
        <v>228</v>
      </c>
      <c r="K2003" s="1" t="s">
        <v>163</v>
      </c>
      <c r="L2003" s="1" t="s">
        <v>162</v>
      </c>
      <c r="M2003">
        <v>33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ユニフォーム佐久早聖臣ICONIC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3</v>
      </c>
      <c r="C2004" t="s">
        <v>108</v>
      </c>
      <c r="D2004" t="s">
        <v>131</v>
      </c>
      <c r="E2004" t="s">
        <v>77</v>
      </c>
      <c r="F2004" t="s">
        <v>78</v>
      </c>
      <c r="G2004" t="s">
        <v>135</v>
      </c>
      <c r="H2004" t="s">
        <v>71</v>
      </c>
      <c r="I2004">
        <v>1</v>
      </c>
      <c r="J2004" t="s">
        <v>228</v>
      </c>
      <c r="K2004" s="1" t="s">
        <v>120</v>
      </c>
      <c r="L2004" s="1" t="s">
        <v>162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ユニフォーム佐久早聖臣ICONIC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4</v>
      </c>
      <c r="C2005" t="s">
        <v>108</v>
      </c>
      <c r="D2005" t="s">
        <v>131</v>
      </c>
      <c r="E2005" t="s">
        <v>77</v>
      </c>
      <c r="F2005" t="s">
        <v>78</v>
      </c>
      <c r="G2005" t="s">
        <v>135</v>
      </c>
      <c r="H2005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ユニフォーム佐久早聖臣ICONIC</v>
      </c>
    </row>
    <row r="2006" spans="1:21" x14ac:dyDescent="0.35">
      <c r="A2006">
        <f>VLOOKUP(Receive[[#This Row],[No用]],SetNo[[No.用]:[vlookup 用]],2,FALSE)</f>
        <v>340</v>
      </c>
      <c r="B2006">
        <f>IF(ROW()=2,1,IF(A2005&lt;&gt;Receive[[#This Row],[No]],1,B2005+1))</f>
        <v>5</v>
      </c>
      <c r="C2006" t="s">
        <v>108</v>
      </c>
      <c r="D2006" t="s">
        <v>131</v>
      </c>
      <c r="E2006" t="s">
        <v>77</v>
      </c>
      <c r="F2006" t="s">
        <v>78</v>
      </c>
      <c r="G2006" t="s">
        <v>135</v>
      </c>
      <c r="H2006" t="s">
        <v>71</v>
      </c>
      <c r="I2006">
        <v>1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ユニフォーム佐久早聖臣ICONIC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1</v>
      </c>
      <c r="C2007" s="1" t="s">
        <v>631</v>
      </c>
      <c r="D2007" s="1" t="s">
        <v>131</v>
      </c>
      <c r="E2007" s="1" t="s">
        <v>73</v>
      </c>
      <c r="F2007" s="1" t="s">
        <v>78</v>
      </c>
      <c r="G2007" s="1" t="s">
        <v>135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162</v>
      </c>
      <c r="M2007">
        <v>33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サバゲ佐久早聖臣ICONIC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2</v>
      </c>
      <c r="C2008" s="1" t="s">
        <v>631</v>
      </c>
      <c r="D2008" s="1" t="s">
        <v>131</v>
      </c>
      <c r="E2008" s="1" t="s">
        <v>73</v>
      </c>
      <c r="F2008" s="1" t="s">
        <v>78</v>
      </c>
      <c r="G2008" s="1" t="s">
        <v>135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サバゲ佐久早聖臣ICONIC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3</v>
      </c>
      <c r="C2009" s="1" t="s">
        <v>631</v>
      </c>
      <c r="D2009" s="1" t="s">
        <v>131</v>
      </c>
      <c r="E2009" s="1" t="s">
        <v>73</v>
      </c>
      <c r="F2009" s="1" t="s">
        <v>78</v>
      </c>
      <c r="G2009" s="1" t="s">
        <v>135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サバゲ佐久早聖臣ICONIC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4</v>
      </c>
      <c r="C2010" s="1" t="s">
        <v>631</v>
      </c>
      <c r="D2010" s="1" t="s">
        <v>131</v>
      </c>
      <c r="E2010" s="1" t="s">
        <v>73</v>
      </c>
      <c r="F2010" s="1" t="s">
        <v>78</v>
      </c>
      <c r="G2010" s="1" t="s">
        <v>135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サバゲ佐久早聖臣ICONIC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5</v>
      </c>
      <c r="C2011" s="1" t="s">
        <v>631</v>
      </c>
      <c r="D2011" s="1" t="s">
        <v>131</v>
      </c>
      <c r="E2011" s="1" t="s">
        <v>73</v>
      </c>
      <c r="F2011" s="1" t="s">
        <v>78</v>
      </c>
      <c r="G2011" s="1" t="s">
        <v>135</v>
      </c>
      <c r="H2011" s="1" t="s">
        <v>71</v>
      </c>
      <c r="I2011">
        <v>1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サバゲ佐久早聖臣ICONIC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s="1" t="s">
        <v>826</v>
      </c>
      <c r="D2012" s="1" t="s">
        <v>131</v>
      </c>
      <c r="E2012" s="1" t="s">
        <v>90</v>
      </c>
      <c r="F2012" s="1" t="s">
        <v>78</v>
      </c>
      <c r="G2012" s="1" t="s">
        <v>135</v>
      </c>
      <c r="H2012" s="1" t="s">
        <v>71</v>
      </c>
      <c r="I2012">
        <v>1</v>
      </c>
      <c r="J2012" t="s">
        <v>228</v>
      </c>
      <c r="K2012" s="1" t="s">
        <v>119</v>
      </c>
      <c r="L2012" s="1" t="s">
        <v>162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新年2佐久早聖臣ICONIC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s="1" t="s">
        <v>826</v>
      </c>
      <c r="D2013" s="1" t="s">
        <v>131</v>
      </c>
      <c r="E2013" s="1" t="s">
        <v>90</v>
      </c>
      <c r="F2013" s="1" t="s">
        <v>78</v>
      </c>
      <c r="G2013" s="1" t="s">
        <v>135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33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新年2佐久早聖臣ICONIC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s="1" t="s">
        <v>826</v>
      </c>
      <c r="D2014" s="1" t="s">
        <v>131</v>
      </c>
      <c r="E2014" s="1" t="s">
        <v>90</v>
      </c>
      <c r="F2014" s="1" t="s">
        <v>78</v>
      </c>
      <c r="G2014" s="1" t="s">
        <v>135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162</v>
      </c>
      <c r="M2014">
        <v>33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新年2佐久早聖臣ICONIC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s="1" t="s">
        <v>826</v>
      </c>
      <c r="D2015" s="1" t="s">
        <v>131</v>
      </c>
      <c r="E2015" s="1" t="s">
        <v>90</v>
      </c>
      <c r="F2015" s="1" t="s">
        <v>78</v>
      </c>
      <c r="G2015" s="1" t="s">
        <v>135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33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新年2佐久早聖臣ICONIC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s="1" t="s">
        <v>826</v>
      </c>
      <c r="D2016" s="1" t="s">
        <v>131</v>
      </c>
      <c r="E2016" s="1" t="s">
        <v>90</v>
      </c>
      <c r="F2016" s="1" t="s">
        <v>78</v>
      </c>
      <c r="G2016" s="1" t="s">
        <v>135</v>
      </c>
      <c r="H2016" s="1" t="s">
        <v>71</v>
      </c>
      <c r="I2016">
        <v>1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新年2佐久早聖臣ICONIC</v>
      </c>
    </row>
    <row r="2017" spans="1:21" x14ac:dyDescent="0.35">
      <c r="A2017">
        <f>VLOOKUP(Receive[[#This Row],[No用]],SetNo[[No.用]:[vlookup 用]],2,FALSE)</f>
        <v>343</v>
      </c>
      <c r="B2017">
        <f>IF(ROW()=2,1,IF(A2016&lt;&gt;Receive[[#This Row],[No]],1,B2016+1))</f>
        <v>1</v>
      </c>
      <c r="C2017" t="s">
        <v>108</v>
      </c>
      <c r="D2017" t="s">
        <v>132</v>
      </c>
      <c r="E2017" t="s">
        <v>77</v>
      </c>
      <c r="F2017" t="s">
        <v>80</v>
      </c>
      <c r="G2017" t="s">
        <v>135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173</v>
      </c>
      <c r="M2017">
        <v>38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ユニフォーム小森元也ICONIC</v>
      </c>
    </row>
    <row r="2018" spans="1:21" x14ac:dyDescent="0.35">
      <c r="A2018">
        <f>VLOOKUP(Receive[[#This Row],[No用]],SetNo[[No.用]:[vlookup 用]],2,FALSE)</f>
        <v>343</v>
      </c>
      <c r="B2018">
        <f>IF(ROW()=2,1,IF(A2017&lt;&gt;Receive[[#This Row],[No]],1,B2017+1))</f>
        <v>2</v>
      </c>
      <c r="C2018" t="s">
        <v>108</v>
      </c>
      <c r="D2018" t="s">
        <v>132</v>
      </c>
      <c r="E2018" t="s">
        <v>77</v>
      </c>
      <c r="F2018" t="s">
        <v>80</v>
      </c>
      <c r="G2018" t="s">
        <v>135</v>
      </c>
      <c r="H2018" t="s">
        <v>71</v>
      </c>
      <c r="I2018">
        <v>1</v>
      </c>
      <c r="J2018" t="s">
        <v>228</v>
      </c>
      <c r="K2018" s="1" t="s">
        <v>194</v>
      </c>
      <c r="L2018" s="1" t="s">
        <v>178</v>
      </c>
      <c r="M2018">
        <v>38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ユニフォーム小森元也ICONIC</v>
      </c>
    </row>
    <row r="2019" spans="1:21" x14ac:dyDescent="0.35">
      <c r="A2019">
        <f>VLOOKUP(Receive[[#This Row],[No用]],SetNo[[No.用]:[vlookup 用]],2,FALSE)</f>
        <v>343</v>
      </c>
      <c r="B2019">
        <f>IF(ROW()=2,1,IF(A2018&lt;&gt;Receive[[#This Row],[No]],1,B2018+1))</f>
        <v>3</v>
      </c>
      <c r="C2019" t="s">
        <v>108</v>
      </c>
      <c r="D2019" t="s">
        <v>132</v>
      </c>
      <c r="E2019" t="s">
        <v>77</v>
      </c>
      <c r="F2019" t="s">
        <v>80</v>
      </c>
      <c r="G2019" t="s">
        <v>135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35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ユニフォーム小森元也ICONIC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4</v>
      </c>
      <c r="C2020" t="s">
        <v>108</v>
      </c>
      <c r="D2020" t="s">
        <v>132</v>
      </c>
      <c r="E2020" t="s">
        <v>77</v>
      </c>
      <c r="F2020" t="s">
        <v>80</v>
      </c>
      <c r="G2020" t="s">
        <v>135</v>
      </c>
      <c r="H2020" t="s">
        <v>71</v>
      </c>
      <c r="I2020">
        <v>1</v>
      </c>
      <c r="J2020" t="s">
        <v>228</v>
      </c>
      <c r="K2020" s="1" t="s">
        <v>230</v>
      </c>
      <c r="L2020" s="1" t="s">
        <v>162</v>
      </c>
      <c r="M2020">
        <v>35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ユニフォーム小森元也ICONIC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5</v>
      </c>
      <c r="C2021" t="s">
        <v>108</v>
      </c>
      <c r="D2021" t="s">
        <v>132</v>
      </c>
      <c r="E2021" t="s">
        <v>77</v>
      </c>
      <c r="F2021" t="s">
        <v>80</v>
      </c>
      <c r="G2021" t="s">
        <v>135</v>
      </c>
      <c r="H2021" t="s">
        <v>71</v>
      </c>
      <c r="I2021">
        <v>1</v>
      </c>
      <c r="J2021" t="s">
        <v>228</v>
      </c>
      <c r="K2021" s="1" t="s">
        <v>120</v>
      </c>
      <c r="L2021" s="1" t="s">
        <v>173</v>
      </c>
      <c r="M2021">
        <v>38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ユニフォーム小森元也ICONIC</v>
      </c>
    </row>
    <row r="2022" spans="1:21" x14ac:dyDescent="0.35">
      <c r="A2022">
        <f>VLOOKUP(Receive[[#This Row],[No用]],SetNo[[No.用]:[vlookup 用]],2,FALSE)</f>
        <v>343</v>
      </c>
      <c r="B2022">
        <f>IF(ROW()=2,1,IF(A2021&lt;&gt;Receive[[#This Row],[No]],1,B2021+1))</f>
        <v>6</v>
      </c>
      <c r="C2022" t="s">
        <v>108</v>
      </c>
      <c r="D2022" t="s">
        <v>132</v>
      </c>
      <c r="E2022" t="s">
        <v>77</v>
      </c>
      <c r="F2022" t="s">
        <v>80</v>
      </c>
      <c r="G2022" t="s">
        <v>135</v>
      </c>
      <c r="H2022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35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ユニフォーム小森元也ICONIC</v>
      </c>
    </row>
    <row r="2023" spans="1:21" x14ac:dyDescent="0.35">
      <c r="A2023">
        <f>VLOOKUP(Receive[[#This Row],[No用]],SetNo[[No.用]:[vlookup 用]],2,FALSE)</f>
        <v>343</v>
      </c>
      <c r="B2023">
        <f>IF(ROW()=2,1,IF(A2022&lt;&gt;Receive[[#This Row],[No]],1,B2022+1))</f>
        <v>7</v>
      </c>
      <c r="C2023" t="s">
        <v>108</v>
      </c>
      <c r="D2023" t="s">
        <v>132</v>
      </c>
      <c r="E2023" t="s">
        <v>77</v>
      </c>
      <c r="F2023" t="s">
        <v>80</v>
      </c>
      <c r="G2023" t="s">
        <v>135</v>
      </c>
      <c r="H2023" t="s">
        <v>71</v>
      </c>
      <c r="I2023">
        <v>1</v>
      </c>
      <c r="J2023" t="s">
        <v>228</v>
      </c>
      <c r="K2023" s="1" t="s">
        <v>165</v>
      </c>
      <c r="L2023" s="1" t="s">
        <v>162</v>
      </c>
      <c r="M2023">
        <v>33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ユニフォーム小森元也ICONIC</v>
      </c>
    </row>
    <row r="2024" spans="1:21" x14ac:dyDescent="0.35">
      <c r="A2024">
        <f>VLOOKUP(Receive[[#This Row],[No用]],SetNo[[No.用]:[vlookup 用]],2,FALSE)</f>
        <v>343</v>
      </c>
      <c r="B2024">
        <f>IF(ROW()=2,1,IF(A2023&lt;&gt;Receive[[#This Row],[No]],1,B2023+1))</f>
        <v>8</v>
      </c>
      <c r="C2024" t="s">
        <v>108</v>
      </c>
      <c r="D2024" t="s">
        <v>132</v>
      </c>
      <c r="E2024" t="s">
        <v>77</v>
      </c>
      <c r="F2024" t="s">
        <v>80</v>
      </c>
      <c r="G2024" t="s">
        <v>135</v>
      </c>
      <c r="H2024" t="s">
        <v>71</v>
      </c>
      <c r="I2024">
        <v>1</v>
      </c>
      <c r="J2024" t="s">
        <v>228</v>
      </c>
      <c r="K2024" s="1" t="s">
        <v>183</v>
      </c>
      <c r="L2024" s="1" t="s">
        <v>224</v>
      </c>
      <c r="M2024">
        <v>47</v>
      </c>
      <c r="N2024">
        <v>0</v>
      </c>
      <c r="O2024" s="1">
        <v>57</v>
      </c>
      <c r="P2024">
        <v>0</v>
      </c>
      <c r="R2024" s="1" t="s">
        <v>959</v>
      </c>
      <c r="S2024" s="1" t="s">
        <v>958</v>
      </c>
      <c r="T2024" s="1"/>
      <c r="U2024" t="str">
        <f>Receive[[#This Row],[服装]]&amp;Receive[[#This Row],[名前]]&amp;Receive[[#This Row],[レアリティ]]</f>
        <v>ユニフォーム小森元也ICONIC</v>
      </c>
    </row>
    <row r="2025" spans="1:21" x14ac:dyDescent="0.35">
      <c r="A2025">
        <f>VLOOKUP(Receive[[#This Row],[No用]],SetNo[[No.用]:[vlookup 用]],2,FALSE)</f>
        <v>344</v>
      </c>
      <c r="B2025">
        <f>IF(ROW()=2,1,IF(A2024&lt;&gt;Receive[[#This Row],[No]],1,B2024+1))</f>
        <v>1</v>
      </c>
      <c r="C2025" s="1" t="s">
        <v>684</v>
      </c>
      <c r="D2025" s="1" t="s">
        <v>132</v>
      </c>
      <c r="E2025" s="1" t="s">
        <v>73</v>
      </c>
      <c r="F2025" s="1" t="s">
        <v>80</v>
      </c>
      <c r="G2025" s="1" t="s">
        <v>135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173</v>
      </c>
      <c r="M2025">
        <v>38</v>
      </c>
      <c r="N2025">
        <v>0</v>
      </c>
      <c r="O2025">
        <v>0</v>
      </c>
      <c r="P2025">
        <v>0</v>
      </c>
      <c r="R2025" s="1"/>
      <c r="U2025" t="str">
        <f>Receive[[#This Row],[服装]]&amp;Receive[[#This Row],[名前]]&amp;Receive[[#This Row],[レアリティ]]</f>
        <v>キャンプ小森元也ICONIC</v>
      </c>
    </row>
    <row r="2026" spans="1:21" x14ac:dyDescent="0.35">
      <c r="A2026">
        <f>VLOOKUP(Receive[[#This Row],[No用]],SetNo[[No.用]:[vlookup 用]],2,FALSE)</f>
        <v>344</v>
      </c>
      <c r="B2026">
        <f>IF(ROW()=2,1,IF(A2025&lt;&gt;Receive[[#This Row],[No]],1,B2025+1))</f>
        <v>2</v>
      </c>
      <c r="C2026" s="1" t="s">
        <v>684</v>
      </c>
      <c r="D2026" s="1" t="s">
        <v>132</v>
      </c>
      <c r="E2026" s="1" t="s">
        <v>73</v>
      </c>
      <c r="F2026" s="1" t="s">
        <v>80</v>
      </c>
      <c r="G2026" s="1" t="s">
        <v>135</v>
      </c>
      <c r="H2026" s="1" t="s">
        <v>71</v>
      </c>
      <c r="I2026">
        <v>1</v>
      </c>
      <c r="J2026" t="s">
        <v>228</v>
      </c>
      <c r="K2026" s="1" t="s">
        <v>194</v>
      </c>
      <c r="L2026" s="1" t="s">
        <v>178</v>
      </c>
      <c r="M2026">
        <v>38</v>
      </c>
      <c r="N2026">
        <v>0</v>
      </c>
      <c r="O2026">
        <v>0</v>
      </c>
      <c r="P2026">
        <v>0</v>
      </c>
      <c r="R2026" s="1"/>
      <c r="U2026" t="str">
        <f>Receive[[#This Row],[服装]]&amp;Receive[[#This Row],[名前]]&amp;Receive[[#This Row],[レアリティ]]</f>
        <v>キャンプ小森元也ICONIC</v>
      </c>
    </row>
    <row r="2027" spans="1:21" x14ac:dyDescent="0.35">
      <c r="A2027">
        <f>VLOOKUP(Receive[[#This Row],[No用]],SetNo[[No.用]:[vlookup 用]],2,FALSE)</f>
        <v>344</v>
      </c>
      <c r="B2027">
        <f>IF(ROW()=2,1,IF(A2026&lt;&gt;Receive[[#This Row],[No]],1,B2026+1))</f>
        <v>3</v>
      </c>
      <c r="C2027" s="1" t="s">
        <v>684</v>
      </c>
      <c r="D2027" s="1" t="s">
        <v>132</v>
      </c>
      <c r="E2027" s="1" t="s">
        <v>73</v>
      </c>
      <c r="F2027" s="1" t="s">
        <v>80</v>
      </c>
      <c r="G2027" s="1" t="s">
        <v>135</v>
      </c>
      <c r="H2027" s="1" t="s">
        <v>71</v>
      </c>
      <c r="I2027">
        <v>1</v>
      </c>
      <c r="J2027" t="s">
        <v>228</v>
      </c>
      <c r="K2027" s="1" t="s">
        <v>163</v>
      </c>
      <c r="L2027" s="1" t="s">
        <v>162</v>
      </c>
      <c r="M2027">
        <v>35</v>
      </c>
      <c r="N2027">
        <v>0</v>
      </c>
      <c r="O2027">
        <v>0</v>
      </c>
      <c r="P2027">
        <v>0</v>
      </c>
      <c r="R2027" s="1"/>
      <c r="U2027" t="str">
        <f>Receive[[#This Row],[服装]]&amp;Receive[[#This Row],[名前]]&amp;Receive[[#This Row],[レアリティ]]</f>
        <v>キャンプ小森元也ICONIC</v>
      </c>
    </row>
    <row r="2028" spans="1:21" x14ac:dyDescent="0.35">
      <c r="A2028">
        <f>VLOOKUP(Receive[[#This Row],[No用]],SetNo[[No.用]:[vlookup 用]],2,FALSE)</f>
        <v>344</v>
      </c>
      <c r="B2028">
        <f>IF(ROW()=2,1,IF(A2027&lt;&gt;Receive[[#This Row],[No]],1,B2027+1))</f>
        <v>4</v>
      </c>
      <c r="C2028" s="1" t="s">
        <v>684</v>
      </c>
      <c r="D2028" s="1" t="s">
        <v>132</v>
      </c>
      <c r="E2028" s="1" t="s">
        <v>73</v>
      </c>
      <c r="F2028" s="1" t="s">
        <v>80</v>
      </c>
      <c r="G2028" s="1" t="s">
        <v>135</v>
      </c>
      <c r="H2028" s="1" t="s">
        <v>71</v>
      </c>
      <c r="I2028">
        <v>1</v>
      </c>
      <c r="J2028" t="s">
        <v>228</v>
      </c>
      <c r="K2028" s="1" t="s">
        <v>230</v>
      </c>
      <c r="L2028" s="1" t="s">
        <v>162</v>
      </c>
      <c r="M2028">
        <v>35</v>
      </c>
      <c r="N2028">
        <v>0</v>
      </c>
      <c r="O2028">
        <v>0</v>
      </c>
      <c r="P2028">
        <v>0</v>
      </c>
      <c r="R2028" s="1"/>
      <c r="U2028" t="str">
        <f>Receive[[#This Row],[服装]]&amp;Receive[[#This Row],[名前]]&amp;Receive[[#This Row],[レアリティ]]</f>
        <v>キャンプ小森元也ICONIC</v>
      </c>
    </row>
    <row r="2029" spans="1:21" x14ac:dyDescent="0.35">
      <c r="A2029">
        <f>VLOOKUP(Receive[[#This Row],[No用]],SetNo[[No.用]:[vlookup 用]],2,FALSE)</f>
        <v>344</v>
      </c>
      <c r="B2029">
        <f>IF(ROW()=2,1,IF(A2028&lt;&gt;Receive[[#This Row],[No]],1,B2028+1))</f>
        <v>5</v>
      </c>
      <c r="C2029" s="1" t="s">
        <v>684</v>
      </c>
      <c r="D2029" s="1" t="s">
        <v>132</v>
      </c>
      <c r="E2029" s="1" t="s">
        <v>73</v>
      </c>
      <c r="F2029" s="1" t="s">
        <v>80</v>
      </c>
      <c r="G2029" s="1" t="s">
        <v>135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173</v>
      </c>
      <c r="M2029">
        <v>38</v>
      </c>
      <c r="N2029">
        <v>0</v>
      </c>
      <c r="O2029">
        <v>0</v>
      </c>
      <c r="P2029">
        <v>0</v>
      </c>
      <c r="R2029" s="1"/>
      <c r="U2029" t="str">
        <f>Receive[[#This Row],[服装]]&amp;Receive[[#This Row],[名前]]&amp;Receive[[#This Row],[レアリティ]]</f>
        <v>キャンプ小森元也ICONIC</v>
      </c>
    </row>
    <row r="2030" spans="1:21" x14ac:dyDescent="0.35">
      <c r="A2030">
        <f>VLOOKUP(Receive[[#This Row],[No用]],SetNo[[No.用]:[vlookup 用]],2,FALSE)</f>
        <v>344</v>
      </c>
      <c r="B2030">
        <f>IF(ROW()=2,1,IF(A2029&lt;&gt;Receive[[#This Row],[No]],1,B2029+1))</f>
        <v>6</v>
      </c>
      <c r="C2030" s="1" t="s">
        <v>684</v>
      </c>
      <c r="D2030" s="1" t="s">
        <v>132</v>
      </c>
      <c r="E2030" s="1" t="s">
        <v>73</v>
      </c>
      <c r="F2030" s="1" t="s">
        <v>80</v>
      </c>
      <c r="G2030" s="1" t="s">
        <v>135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35</v>
      </c>
      <c r="N2030">
        <v>0</v>
      </c>
      <c r="O2030">
        <v>0</v>
      </c>
      <c r="P2030">
        <v>0</v>
      </c>
      <c r="R2030" s="1"/>
      <c r="U2030" t="str">
        <f>Receive[[#This Row],[服装]]&amp;Receive[[#This Row],[名前]]&amp;Receive[[#This Row],[レアリティ]]</f>
        <v>キャンプ小森元也ICONIC</v>
      </c>
    </row>
    <row r="2031" spans="1:21" x14ac:dyDescent="0.35">
      <c r="A2031">
        <f>VLOOKUP(Receive[[#This Row],[No用]],SetNo[[No.用]:[vlookup 用]],2,FALSE)</f>
        <v>344</v>
      </c>
      <c r="B2031">
        <f>IF(ROW()=2,1,IF(A2030&lt;&gt;Receive[[#This Row],[No]],1,B2030+1))</f>
        <v>7</v>
      </c>
      <c r="C2031" s="1" t="s">
        <v>684</v>
      </c>
      <c r="D2031" s="1" t="s">
        <v>132</v>
      </c>
      <c r="E2031" s="1" t="s">
        <v>73</v>
      </c>
      <c r="F2031" s="1" t="s">
        <v>80</v>
      </c>
      <c r="G2031" s="1" t="s">
        <v>135</v>
      </c>
      <c r="H2031" s="1" t="s">
        <v>71</v>
      </c>
      <c r="I2031">
        <v>1</v>
      </c>
      <c r="J2031" t="s">
        <v>228</v>
      </c>
      <c r="K2031" s="1" t="s">
        <v>165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R2031" s="1"/>
      <c r="U2031" t="str">
        <f>Receive[[#This Row],[服装]]&amp;Receive[[#This Row],[名前]]&amp;Receive[[#This Row],[レアリティ]]</f>
        <v>キャンプ小森元也ICONIC</v>
      </c>
    </row>
    <row r="2032" spans="1:21" x14ac:dyDescent="0.35">
      <c r="A2032">
        <f>VLOOKUP(Receive[[#This Row],[No用]],SetNo[[No.用]:[vlookup 用]],2,FALSE)</f>
        <v>344</v>
      </c>
      <c r="B2032">
        <f>IF(ROW()=2,1,IF(A2031&lt;&gt;Receive[[#This Row],[No]],1,B2031+1))</f>
        <v>8</v>
      </c>
      <c r="C2032" s="1" t="s">
        <v>684</v>
      </c>
      <c r="D2032" s="1" t="s">
        <v>132</v>
      </c>
      <c r="E2032" s="1" t="s">
        <v>73</v>
      </c>
      <c r="F2032" s="1" t="s">
        <v>80</v>
      </c>
      <c r="G2032" s="1" t="s">
        <v>135</v>
      </c>
      <c r="H2032" s="1" t="s">
        <v>71</v>
      </c>
      <c r="I2032">
        <v>1</v>
      </c>
      <c r="J2032" t="s">
        <v>228</v>
      </c>
      <c r="K2032" s="1" t="s">
        <v>183</v>
      </c>
      <c r="L2032" s="1" t="s">
        <v>224</v>
      </c>
      <c r="M2032">
        <v>47</v>
      </c>
      <c r="N2032">
        <v>0</v>
      </c>
      <c r="O2032" s="1">
        <v>57</v>
      </c>
      <c r="P2032">
        <v>0</v>
      </c>
      <c r="R2032" s="1"/>
      <c r="U2032" t="str">
        <f>Receive[[#This Row],[服装]]&amp;Receive[[#This Row],[名前]]&amp;Receive[[#This Row],[レアリティ]]</f>
        <v>キャンプ小森元也ICONIC</v>
      </c>
    </row>
    <row r="2033" spans="1:21" x14ac:dyDescent="0.35">
      <c r="A2033">
        <f>VLOOKUP(Receive[[#This Row],[No用]],SetNo[[No.用]:[vlookup 用]],2,FALSE)</f>
        <v>345</v>
      </c>
      <c r="B2033">
        <f>IF(ROW()=2,1,IF(A2032&lt;&gt;Receive[[#This Row],[No]],1,B2032+1))</f>
        <v>1</v>
      </c>
      <c r="C2033" t="s">
        <v>108</v>
      </c>
      <c r="D2033" s="1" t="s">
        <v>541</v>
      </c>
      <c r="E2033" s="1" t="s">
        <v>90</v>
      </c>
      <c r="F2033" s="1" t="s">
        <v>78</v>
      </c>
      <c r="G2033" s="1" t="s">
        <v>543</v>
      </c>
      <c r="H2033" t="s">
        <v>71</v>
      </c>
      <c r="I2033">
        <v>1</v>
      </c>
      <c r="J2033" t="s">
        <v>228</v>
      </c>
      <c r="K2033" s="1" t="s">
        <v>119</v>
      </c>
      <c r="L2033" s="1" t="s">
        <v>551</v>
      </c>
      <c r="M2033">
        <v>36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ユニフォーム大将優ICONIC</v>
      </c>
    </row>
    <row r="2034" spans="1:21" x14ac:dyDescent="0.35">
      <c r="A2034">
        <f>VLOOKUP(Receive[[#This Row],[No用]],SetNo[[No.用]:[vlookup 用]],2,FALSE)</f>
        <v>345</v>
      </c>
      <c r="B2034">
        <f>IF(ROW()=2,1,IF(A2033&lt;&gt;Receive[[#This Row],[No]],1,B2033+1))</f>
        <v>2</v>
      </c>
      <c r="C2034" t="s">
        <v>108</v>
      </c>
      <c r="D2034" s="1" t="s">
        <v>541</v>
      </c>
      <c r="E2034" s="1" t="s">
        <v>90</v>
      </c>
      <c r="F2034" s="1" t="s">
        <v>78</v>
      </c>
      <c r="G2034" s="1" t="s">
        <v>543</v>
      </c>
      <c r="H2034" t="s">
        <v>71</v>
      </c>
      <c r="I2034">
        <v>1</v>
      </c>
      <c r="J2034" t="s">
        <v>228</v>
      </c>
      <c r="K2034" s="1" t="s">
        <v>163</v>
      </c>
      <c r="L2034" s="1" t="s">
        <v>162</v>
      </c>
      <c r="M2034">
        <v>33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ユニフォーム大将優ICONIC</v>
      </c>
    </row>
    <row r="2035" spans="1:21" x14ac:dyDescent="0.35">
      <c r="A2035">
        <f>VLOOKUP(Receive[[#This Row],[No用]],SetNo[[No.用]:[vlookup 用]],2,FALSE)</f>
        <v>345</v>
      </c>
      <c r="B2035">
        <f>IF(ROW()=2,1,IF(A2034&lt;&gt;Receive[[#This Row],[No]],1,B2034+1))</f>
        <v>3</v>
      </c>
      <c r="C2035" t="s">
        <v>108</v>
      </c>
      <c r="D2035" s="1" t="s">
        <v>541</v>
      </c>
      <c r="E2035" s="1" t="s">
        <v>90</v>
      </c>
      <c r="F2035" s="1" t="s">
        <v>78</v>
      </c>
      <c r="G2035" s="1" t="s">
        <v>543</v>
      </c>
      <c r="H2035" t="s">
        <v>71</v>
      </c>
      <c r="I2035">
        <v>1</v>
      </c>
      <c r="J2035" t="s">
        <v>228</v>
      </c>
      <c r="K2035" s="1" t="s">
        <v>230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ユニフォーム大将優ICONIC</v>
      </c>
    </row>
    <row r="2036" spans="1:21" x14ac:dyDescent="0.35">
      <c r="A2036">
        <f>VLOOKUP(Receive[[#This Row],[No用]],SetNo[[No.用]:[vlookup 用]],2,FALSE)</f>
        <v>345</v>
      </c>
      <c r="B2036">
        <f>IF(ROW()=2,1,IF(A2035&lt;&gt;Receive[[#This Row],[No]],1,B2035+1))</f>
        <v>4</v>
      </c>
      <c r="C2036" t="s">
        <v>108</v>
      </c>
      <c r="D2036" s="1" t="s">
        <v>541</v>
      </c>
      <c r="E2036" s="1" t="s">
        <v>90</v>
      </c>
      <c r="F2036" s="1" t="s">
        <v>78</v>
      </c>
      <c r="G2036" s="1" t="s">
        <v>543</v>
      </c>
      <c r="H2036" t="s">
        <v>71</v>
      </c>
      <c r="I2036">
        <v>1</v>
      </c>
      <c r="J2036" t="s">
        <v>228</v>
      </c>
      <c r="K2036" s="1" t="s">
        <v>120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ユニフォーム大将優ICONIC</v>
      </c>
    </row>
    <row r="2037" spans="1:21" x14ac:dyDescent="0.35">
      <c r="A2037">
        <f>VLOOKUP(Receive[[#This Row],[No用]],SetNo[[No.用]:[vlookup 用]],2,FALSE)</f>
        <v>345</v>
      </c>
      <c r="B2037">
        <f>IF(ROW()=2,1,IF(A2036&lt;&gt;Receive[[#This Row],[No]],1,B2036+1))</f>
        <v>5</v>
      </c>
      <c r="C2037" t="s">
        <v>108</v>
      </c>
      <c r="D2037" s="1" t="s">
        <v>541</v>
      </c>
      <c r="E2037" s="1" t="s">
        <v>90</v>
      </c>
      <c r="F2037" s="1" t="s">
        <v>78</v>
      </c>
      <c r="G2037" s="1" t="s">
        <v>543</v>
      </c>
      <c r="H2037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ユニフォーム大将優ICONIC</v>
      </c>
    </row>
    <row r="2038" spans="1:21" x14ac:dyDescent="0.35">
      <c r="A2038">
        <f>VLOOKUP(Receive[[#This Row],[No用]],SetNo[[No.用]:[vlookup 用]],2,FALSE)</f>
        <v>345</v>
      </c>
      <c r="B2038">
        <f>IF(ROW()=2,1,IF(A2037&lt;&gt;Receive[[#This Row],[No]],1,B2037+1))</f>
        <v>6</v>
      </c>
      <c r="C2038" t="s">
        <v>108</v>
      </c>
      <c r="D2038" s="1" t="s">
        <v>541</v>
      </c>
      <c r="E2038" s="1" t="s">
        <v>90</v>
      </c>
      <c r="F2038" s="1" t="s">
        <v>78</v>
      </c>
      <c r="G2038" s="1" t="s">
        <v>543</v>
      </c>
      <c r="H2038" t="s">
        <v>71</v>
      </c>
      <c r="I2038">
        <v>1</v>
      </c>
      <c r="J2038" t="s">
        <v>228</v>
      </c>
      <c r="K2038" s="1" t="s">
        <v>165</v>
      </c>
      <c r="L2038" s="1" t="s">
        <v>162</v>
      </c>
      <c r="M2038">
        <v>14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ユニフォーム大将優ICONIC</v>
      </c>
    </row>
    <row r="2039" spans="1:21" x14ac:dyDescent="0.35">
      <c r="A2039">
        <f>VLOOKUP(Receive[[#This Row],[No用]],SetNo[[No.用]:[vlookup 用]],2,FALSE)</f>
        <v>346</v>
      </c>
      <c r="B2039">
        <f>IF(ROW()=2,1,IF(A2038&lt;&gt;Receive[[#This Row],[No]],1,B2038+1))</f>
        <v>1</v>
      </c>
      <c r="C2039" s="1" t="s">
        <v>591</v>
      </c>
      <c r="D2039" s="1" t="s">
        <v>541</v>
      </c>
      <c r="E2039" s="1" t="s">
        <v>77</v>
      </c>
      <c r="F2039" s="1" t="s">
        <v>78</v>
      </c>
      <c r="G2039" s="1" t="s">
        <v>543</v>
      </c>
      <c r="H2039" s="1" t="s">
        <v>544</v>
      </c>
      <c r="I2039">
        <v>1</v>
      </c>
      <c r="J2039" t="s">
        <v>228</v>
      </c>
      <c r="K2039" s="1" t="s">
        <v>119</v>
      </c>
      <c r="L2039" s="1" t="s">
        <v>551</v>
      </c>
      <c r="M2039">
        <v>36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新年大将優ICONIC</v>
      </c>
    </row>
    <row r="2040" spans="1:21" x14ac:dyDescent="0.35">
      <c r="A2040">
        <f>VLOOKUP(Receive[[#This Row],[No用]],SetNo[[No.用]:[vlookup 用]],2,FALSE)</f>
        <v>346</v>
      </c>
      <c r="B2040">
        <f>IF(ROW()=2,1,IF(A2039&lt;&gt;Receive[[#This Row],[No]],1,B2039+1))</f>
        <v>2</v>
      </c>
      <c r="C2040" s="1" t="s">
        <v>591</v>
      </c>
      <c r="D2040" s="1" t="s">
        <v>541</v>
      </c>
      <c r="E2040" s="1" t="s">
        <v>77</v>
      </c>
      <c r="F2040" s="1" t="s">
        <v>78</v>
      </c>
      <c r="G2040" s="1" t="s">
        <v>543</v>
      </c>
      <c r="H2040" s="1" t="s">
        <v>544</v>
      </c>
      <c r="I2040">
        <v>1</v>
      </c>
      <c r="J2040" t="s">
        <v>228</v>
      </c>
      <c r="K2040" s="1" t="s">
        <v>163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新年大将優ICONIC</v>
      </c>
    </row>
    <row r="2041" spans="1:21" x14ac:dyDescent="0.35">
      <c r="A2041">
        <f>VLOOKUP(Receive[[#This Row],[No用]],SetNo[[No.用]:[vlookup 用]],2,FALSE)</f>
        <v>346</v>
      </c>
      <c r="B2041">
        <f>IF(ROW()=2,1,IF(A2040&lt;&gt;Receive[[#This Row],[No]],1,B2040+1))</f>
        <v>3</v>
      </c>
      <c r="C2041" s="1" t="s">
        <v>591</v>
      </c>
      <c r="D2041" s="1" t="s">
        <v>541</v>
      </c>
      <c r="E2041" s="1" t="s">
        <v>77</v>
      </c>
      <c r="F2041" s="1" t="s">
        <v>78</v>
      </c>
      <c r="G2041" s="1" t="s">
        <v>543</v>
      </c>
      <c r="H2041" s="1" t="s">
        <v>544</v>
      </c>
      <c r="I2041">
        <v>1</v>
      </c>
      <c r="J2041" t="s">
        <v>228</v>
      </c>
      <c r="K2041" s="1" t="s">
        <v>230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新年大将優ICONIC</v>
      </c>
    </row>
    <row r="2042" spans="1:21" x14ac:dyDescent="0.35">
      <c r="A2042">
        <f>VLOOKUP(Receive[[#This Row],[No用]],SetNo[[No.用]:[vlookup 用]],2,FALSE)</f>
        <v>346</v>
      </c>
      <c r="B2042">
        <f>IF(ROW()=2,1,IF(A2041&lt;&gt;Receive[[#This Row],[No]],1,B2041+1))</f>
        <v>4</v>
      </c>
      <c r="C2042" s="1" t="s">
        <v>591</v>
      </c>
      <c r="D2042" s="1" t="s">
        <v>541</v>
      </c>
      <c r="E2042" s="1" t="s">
        <v>77</v>
      </c>
      <c r="F2042" s="1" t="s">
        <v>78</v>
      </c>
      <c r="G2042" s="1" t="s">
        <v>543</v>
      </c>
      <c r="H2042" s="1" t="s">
        <v>544</v>
      </c>
      <c r="I2042">
        <v>1</v>
      </c>
      <c r="J2042" t="s">
        <v>228</v>
      </c>
      <c r="K2042" s="1" t="s">
        <v>120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新年大将優ICONIC</v>
      </c>
    </row>
    <row r="2043" spans="1:21" x14ac:dyDescent="0.35">
      <c r="A2043">
        <f>VLOOKUP(Receive[[#This Row],[No用]],SetNo[[No.用]:[vlookup 用]],2,FALSE)</f>
        <v>346</v>
      </c>
      <c r="B2043">
        <f>IF(ROW()=2,1,IF(A2042&lt;&gt;Receive[[#This Row],[No]],1,B2042+1))</f>
        <v>5</v>
      </c>
      <c r="C2043" s="1" t="s">
        <v>591</v>
      </c>
      <c r="D2043" s="1" t="s">
        <v>541</v>
      </c>
      <c r="E2043" s="1" t="s">
        <v>77</v>
      </c>
      <c r="F2043" s="1" t="s">
        <v>78</v>
      </c>
      <c r="G2043" s="1" t="s">
        <v>543</v>
      </c>
      <c r="H2043" s="1" t="s">
        <v>544</v>
      </c>
      <c r="I2043">
        <v>1</v>
      </c>
      <c r="J2043" t="s">
        <v>228</v>
      </c>
      <c r="K2043" s="1" t="s">
        <v>164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新年大将優ICONIC</v>
      </c>
    </row>
    <row r="2044" spans="1:21" x14ac:dyDescent="0.35">
      <c r="A2044">
        <f>VLOOKUP(Receive[[#This Row],[No用]],SetNo[[No.用]:[vlookup 用]],2,FALSE)</f>
        <v>346</v>
      </c>
      <c r="B2044">
        <f>IF(ROW()=2,1,IF(A2043&lt;&gt;Receive[[#This Row],[No]],1,B2043+1))</f>
        <v>6</v>
      </c>
      <c r="C2044" s="1" t="s">
        <v>591</v>
      </c>
      <c r="D2044" s="1" t="s">
        <v>541</v>
      </c>
      <c r="E2044" s="1" t="s">
        <v>77</v>
      </c>
      <c r="F2044" s="1" t="s">
        <v>78</v>
      </c>
      <c r="G2044" s="1" t="s">
        <v>543</v>
      </c>
      <c r="H2044" s="1" t="s">
        <v>544</v>
      </c>
      <c r="I2044">
        <v>1</v>
      </c>
      <c r="J2044" t="s">
        <v>228</v>
      </c>
      <c r="K2044" s="1" t="s">
        <v>165</v>
      </c>
      <c r="L2044" s="1" t="s">
        <v>162</v>
      </c>
      <c r="M2044">
        <v>14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新年大将優ICONIC</v>
      </c>
    </row>
    <row r="2045" spans="1:21" x14ac:dyDescent="0.35">
      <c r="A2045">
        <f>VLOOKUP(Receive[[#This Row],[No用]],SetNo[[No.用]:[vlookup 用]],2,FALSE)</f>
        <v>347</v>
      </c>
      <c r="B2045">
        <f>IF(ROW()=2,1,IF(A2044&lt;&gt;Receive[[#This Row],[No]],1,B2044+1))</f>
        <v>1</v>
      </c>
      <c r="C2045" s="1" t="s">
        <v>737</v>
      </c>
      <c r="D2045" s="1" t="s">
        <v>541</v>
      </c>
      <c r="E2045" s="1" t="s">
        <v>73</v>
      </c>
      <c r="F2045" s="1" t="s">
        <v>78</v>
      </c>
      <c r="G2045" s="1" t="s">
        <v>543</v>
      </c>
      <c r="H2045" s="1" t="s">
        <v>544</v>
      </c>
      <c r="I2045">
        <v>1</v>
      </c>
      <c r="J2045" t="s">
        <v>228</v>
      </c>
      <c r="K2045" s="1" t="s">
        <v>119</v>
      </c>
      <c r="L2045" s="1" t="s">
        <v>173</v>
      </c>
      <c r="M2045">
        <v>39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カンフー大将優ICONIC</v>
      </c>
    </row>
    <row r="2046" spans="1:21" x14ac:dyDescent="0.35">
      <c r="A2046">
        <f>VLOOKUP(Receive[[#This Row],[No用]],SetNo[[No.用]:[vlookup 用]],2,FALSE)</f>
        <v>347</v>
      </c>
      <c r="B2046">
        <f>IF(ROW()=2,1,IF(A2045&lt;&gt;Receive[[#This Row],[No]],1,B2045+1))</f>
        <v>2</v>
      </c>
      <c r="C2046" s="1" t="s">
        <v>737</v>
      </c>
      <c r="D2046" s="1" t="s">
        <v>541</v>
      </c>
      <c r="E2046" s="1" t="s">
        <v>73</v>
      </c>
      <c r="F2046" s="1" t="s">
        <v>78</v>
      </c>
      <c r="G2046" s="1" t="s">
        <v>543</v>
      </c>
      <c r="H2046" s="1" t="s">
        <v>544</v>
      </c>
      <c r="I2046">
        <v>1</v>
      </c>
      <c r="J2046" t="s">
        <v>228</v>
      </c>
      <c r="K2046" s="1" t="s">
        <v>163</v>
      </c>
      <c r="L2046" s="1" t="s">
        <v>162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カンフー大将優ICONIC</v>
      </c>
    </row>
    <row r="2047" spans="1:21" x14ac:dyDescent="0.35">
      <c r="A2047">
        <f>VLOOKUP(Receive[[#This Row],[No用]],SetNo[[No.用]:[vlookup 用]],2,FALSE)</f>
        <v>347</v>
      </c>
      <c r="B2047">
        <f>IF(ROW()=2,1,IF(A2046&lt;&gt;Receive[[#This Row],[No]],1,B2046+1))</f>
        <v>3</v>
      </c>
      <c r="C2047" s="1" t="s">
        <v>737</v>
      </c>
      <c r="D2047" s="1" t="s">
        <v>541</v>
      </c>
      <c r="E2047" s="1" t="s">
        <v>73</v>
      </c>
      <c r="F2047" s="1" t="s">
        <v>78</v>
      </c>
      <c r="G2047" s="1" t="s">
        <v>543</v>
      </c>
      <c r="H2047" s="1" t="s">
        <v>544</v>
      </c>
      <c r="I2047">
        <v>1</v>
      </c>
      <c r="J2047" t="s">
        <v>228</v>
      </c>
      <c r="K2047" s="1" t="s">
        <v>230</v>
      </c>
      <c r="L2047" s="1" t="s">
        <v>162</v>
      </c>
      <c r="M2047">
        <v>33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カンフー大将優ICONIC</v>
      </c>
    </row>
    <row r="2048" spans="1:21" x14ac:dyDescent="0.35">
      <c r="A2048">
        <f>VLOOKUP(Receive[[#This Row],[No用]],SetNo[[No.用]:[vlookup 用]],2,FALSE)</f>
        <v>347</v>
      </c>
      <c r="B2048">
        <f>IF(ROW()=2,1,IF(A2047&lt;&gt;Receive[[#This Row],[No]],1,B2047+1))</f>
        <v>4</v>
      </c>
      <c r="C2048" s="1" t="s">
        <v>737</v>
      </c>
      <c r="D2048" s="1" t="s">
        <v>541</v>
      </c>
      <c r="E2048" s="1" t="s">
        <v>73</v>
      </c>
      <c r="F2048" s="1" t="s">
        <v>78</v>
      </c>
      <c r="G2048" s="1" t="s">
        <v>543</v>
      </c>
      <c r="H2048" s="1" t="s">
        <v>544</v>
      </c>
      <c r="I2048">
        <v>1</v>
      </c>
      <c r="J2048" t="s">
        <v>228</v>
      </c>
      <c r="K2048" s="1" t="s">
        <v>120</v>
      </c>
      <c r="L2048" s="1" t="s">
        <v>173</v>
      </c>
      <c r="M2048">
        <v>39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カンフー大将優ICONIC</v>
      </c>
    </row>
    <row r="2049" spans="1:21" x14ac:dyDescent="0.35">
      <c r="A2049">
        <f>VLOOKUP(Receive[[#This Row],[No用]],SetNo[[No.用]:[vlookup 用]],2,FALSE)</f>
        <v>347</v>
      </c>
      <c r="B2049">
        <f>IF(ROW()=2,1,IF(A2048&lt;&gt;Receive[[#This Row],[No]],1,B2048+1))</f>
        <v>5</v>
      </c>
      <c r="C2049" s="1" t="s">
        <v>737</v>
      </c>
      <c r="D2049" s="1" t="s">
        <v>541</v>
      </c>
      <c r="E2049" s="1" t="s">
        <v>73</v>
      </c>
      <c r="F2049" s="1" t="s">
        <v>78</v>
      </c>
      <c r="G2049" s="1" t="s">
        <v>543</v>
      </c>
      <c r="H2049" s="1" t="s">
        <v>544</v>
      </c>
      <c r="I2049">
        <v>1</v>
      </c>
      <c r="J2049" t="s">
        <v>228</v>
      </c>
      <c r="K2049" s="1" t="s">
        <v>164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カンフー大将優ICONIC</v>
      </c>
    </row>
    <row r="2050" spans="1:21" x14ac:dyDescent="0.35">
      <c r="A2050">
        <f>VLOOKUP(Receive[[#This Row],[No用]],SetNo[[No.用]:[vlookup 用]],2,FALSE)</f>
        <v>347</v>
      </c>
      <c r="B2050">
        <f>IF(ROW()=2,1,IF(A2049&lt;&gt;Receive[[#This Row],[No]],1,B2049+1))</f>
        <v>6</v>
      </c>
      <c r="C2050" s="1" t="s">
        <v>737</v>
      </c>
      <c r="D2050" s="1" t="s">
        <v>541</v>
      </c>
      <c r="E2050" s="1" t="s">
        <v>73</v>
      </c>
      <c r="F2050" s="1" t="s">
        <v>78</v>
      </c>
      <c r="G2050" s="1" t="s">
        <v>543</v>
      </c>
      <c r="H2050" s="1" t="s">
        <v>544</v>
      </c>
      <c r="I2050">
        <v>1</v>
      </c>
      <c r="J2050" t="s">
        <v>228</v>
      </c>
      <c r="K2050" s="1" t="s">
        <v>165</v>
      </c>
      <c r="L2050" s="1" t="s">
        <v>162</v>
      </c>
      <c r="M2050">
        <v>14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カンフー大将優ICONIC</v>
      </c>
    </row>
    <row r="2051" spans="1:21" x14ac:dyDescent="0.35">
      <c r="A2051">
        <f>VLOOKUP(Receive[[#This Row],[No用]],SetNo[[No.用]:[vlookup 用]],2,FALSE)</f>
        <v>347</v>
      </c>
      <c r="B2051">
        <f>IF(ROW()=2,1,IF(A2050&lt;&gt;Receive[[#This Row],[No]],1,B2050+1))</f>
        <v>7</v>
      </c>
      <c r="C2051" s="1" t="s">
        <v>737</v>
      </c>
      <c r="D2051" s="1" t="s">
        <v>541</v>
      </c>
      <c r="E2051" s="1" t="s">
        <v>73</v>
      </c>
      <c r="F2051" s="1" t="s">
        <v>78</v>
      </c>
      <c r="G2051" s="1" t="s">
        <v>543</v>
      </c>
      <c r="H2051" s="1" t="s">
        <v>544</v>
      </c>
      <c r="I2051">
        <v>1</v>
      </c>
      <c r="J2051" t="s">
        <v>228</v>
      </c>
      <c r="K2051" s="1" t="s">
        <v>164</v>
      </c>
      <c r="L2051" s="1" t="s">
        <v>224</v>
      </c>
      <c r="M2051">
        <v>46</v>
      </c>
      <c r="N2051">
        <v>0</v>
      </c>
      <c r="O2051">
        <v>56</v>
      </c>
      <c r="P2051">
        <v>0</v>
      </c>
      <c r="U2051" t="str">
        <f>Receive[[#This Row],[服装]]&amp;Receive[[#This Row],[名前]]&amp;Receive[[#This Row],[レアリティ]]</f>
        <v>カンフー大将優ICONIC</v>
      </c>
    </row>
    <row r="2052" spans="1:21" x14ac:dyDescent="0.35">
      <c r="A2052">
        <f>VLOOKUP(Receive[[#This Row],[No用]],SetNo[[No.用]:[vlookup 用]],2,FALSE)</f>
        <v>348</v>
      </c>
      <c r="B2052">
        <f>IF(ROW()=2,1,IF(A2051&lt;&gt;Receive[[#This Row],[No]],1,B2051+1))</f>
        <v>1</v>
      </c>
      <c r="C2052" s="1" t="s">
        <v>929</v>
      </c>
      <c r="D2052" s="1" t="s">
        <v>541</v>
      </c>
      <c r="E2052" s="1" t="s">
        <v>90</v>
      </c>
      <c r="F2052" s="1" t="s">
        <v>78</v>
      </c>
      <c r="G2052" s="1" t="s">
        <v>543</v>
      </c>
      <c r="H2052" s="1" t="s">
        <v>544</v>
      </c>
      <c r="I2052">
        <v>1</v>
      </c>
      <c r="J2052" t="s">
        <v>228</v>
      </c>
      <c r="K2052" s="1" t="s">
        <v>119</v>
      </c>
      <c r="L2052" s="1" t="s">
        <v>178</v>
      </c>
      <c r="M2052">
        <v>36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妖大将優ICONIC</v>
      </c>
    </row>
    <row r="2053" spans="1:21" x14ac:dyDescent="0.35">
      <c r="A2053">
        <f>VLOOKUP(Receive[[#This Row],[No用]],SetNo[[No.用]:[vlookup 用]],2,FALSE)</f>
        <v>348</v>
      </c>
      <c r="B2053">
        <f>IF(ROW()=2,1,IF(A2052&lt;&gt;Receive[[#This Row],[No]],1,B2052+1))</f>
        <v>2</v>
      </c>
      <c r="C2053" s="1" t="s">
        <v>929</v>
      </c>
      <c r="D2053" s="1" t="s">
        <v>541</v>
      </c>
      <c r="E2053" s="1" t="s">
        <v>90</v>
      </c>
      <c r="F2053" s="1" t="s">
        <v>78</v>
      </c>
      <c r="G2053" s="1" t="s">
        <v>543</v>
      </c>
      <c r="H2053" s="1" t="s">
        <v>544</v>
      </c>
      <c r="I2053">
        <v>1</v>
      </c>
      <c r="J2053" t="s">
        <v>228</v>
      </c>
      <c r="K2053" s="1" t="s">
        <v>163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妖大将優ICONIC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3</v>
      </c>
      <c r="C2054" s="1" t="s">
        <v>929</v>
      </c>
      <c r="D2054" s="1" t="s">
        <v>541</v>
      </c>
      <c r="E2054" s="1" t="s">
        <v>90</v>
      </c>
      <c r="F2054" s="1" t="s">
        <v>78</v>
      </c>
      <c r="G2054" s="1" t="s">
        <v>543</v>
      </c>
      <c r="H2054" s="1" t="s">
        <v>544</v>
      </c>
      <c r="I2054">
        <v>1</v>
      </c>
      <c r="J2054" t="s">
        <v>228</v>
      </c>
      <c r="K2054" s="1" t="s">
        <v>230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妖大将優ICONIC</v>
      </c>
    </row>
    <row r="2055" spans="1:21" x14ac:dyDescent="0.35">
      <c r="A2055">
        <f>VLOOKUP(Receive[[#This Row],[No用]],SetNo[[No.用]:[vlookup 用]],2,FALSE)</f>
        <v>348</v>
      </c>
      <c r="B2055">
        <f>IF(ROW()=2,1,IF(A2054&lt;&gt;Receive[[#This Row],[No]],1,B2054+1))</f>
        <v>4</v>
      </c>
      <c r="C2055" s="1" t="s">
        <v>929</v>
      </c>
      <c r="D2055" s="1" t="s">
        <v>541</v>
      </c>
      <c r="E2055" s="1" t="s">
        <v>90</v>
      </c>
      <c r="F2055" s="1" t="s">
        <v>78</v>
      </c>
      <c r="G2055" s="1" t="s">
        <v>543</v>
      </c>
      <c r="H2055" s="1" t="s">
        <v>544</v>
      </c>
      <c r="I2055">
        <v>1</v>
      </c>
      <c r="J2055" t="s">
        <v>228</v>
      </c>
      <c r="K2055" s="1" t="s">
        <v>120</v>
      </c>
      <c r="L2055" s="1" t="s">
        <v>178</v>
      </c>
      <c r="M2055">
        <v>36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妖大将優ICONIC</v>
      </c>
    </row>
    <row r="2056" spans="1:21" x14ac:dyDescent="0.35">
      <c r="A2056">
        <f>VLOOKUP(Receive[[#This Row],[No用]],SetNo[[No.用]:[vlookup 用]],2,FALSE)</f>
        <v>348</v>
      </c>
      <c r="B2056">
        <f>IF(ROW()=2,1,IF(A2055&lt;&gt;Receive[[#This Row],[No]],1,B2055+1))</f>
        <v>5</v>
      </c>
      <c r="C2056" s="1" t="s">
        <v>929</v>
      </c>
      <c r="D2056" s="1" t="s">
        <v>541</v>
      </c>
      <c r="E2056" s="1" t="s">
        <v>90</v>
      </c>
      <c r="F2056" s="1" t="s">
        <v>78</v>
      </c>
      <c r="G2056" s="1" t="s">
        <v>543</v>
      </c>
      <c r="H2056" s="1" t="s">
        <v>544</v>
      </c>
      <c r="I2056">
        <v>1</v>
      </c>
      <c r="J2056" t="s">
        <v>228</v>
      </c>
      <c r="K2056" s="1" t="s">
        <v>164</v>
      </c>
      <c r="L2056" s="1" t="s">
        <v>162</v>
      </c>
      <c r="M2056">
        <v>33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妖大将優ICONIC</v>
      </c>
    </row>
    <row r="2057" spans="1:21" x14ac:dyDescent="0.35">
      <c r="A2057">
        <f>VLOOKUP(Receive[[#This Row],[No用]],SetNo[[No.用]:[vlookup 用]],2,FALSE)</f>
        <v>348</v>
      </c>
      <c r="B2057">
        <f>IF(ROW()=2,1,IF(A2056&lt;&gt;Receive[[#This Row],[No]],1,B2056+1))</f>
        <v>6</v>
      </c>
      <c r="C2057" s="1" t="s">
        <v>929</v>
      </c>
      <c r="D2057" s="1" t="s">
        <v>541</v>
      </c>
      <c r="E2057" s="1" t="s">
        <v>90</v>
      </c>
      <c r="F2057" s="1" t="s">
        <v>78</v>
      </c>
      <c r="G2057" s="1" t="s">
        <v>543</v>
      </c>
      <c r="H2057" s="1" t="s">
        <v>544</v>
      </c>
      <c r="I2057">
        <v>1</v>
      </c>
      <c r="J2057" t="s">
        <v>228</v>
      </c>
      <c r="K2057" s="1" t="s">
        <v>165</v>
      </c>
      <c r="L2057" s="1" t="s">
        <v>162</v>
      </c>
      <c r="M2057">
        <v>14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妖大将優ICONIC</v>
      </c>
    </row>
    <row r="2058" spans="1:21" x14ac:dyDescent="0.35">
      <c r="A2058">
        <f>VLOOKUP(Receive[[#This Row],[No用]],SetNo[[No.用]:[vlookup 用]],2,FALSE)</f>
        <v>348</v>
      </c>
      <c r="B2058">
        <f>IF(ROW()=2,1,IF(A2057&lt;&gt;Receive[[#This Row],[No]],1,B2057+1))</f>
        <v>7</v>
      </c>
      <c r="C2058" s="1" t="s">
        <v>929</v>
      </c>
      <c r="D2058" s="1" t="s">
        <v>541</v>
      </c>
      <c r="E2058" s="1" t="s">
        <v>90</v>
      </c>
      <c r="F2058" s="1" t="s">
        <v>78</v>
      </c>
      <c r="G2058" s="1" t="s">
        <v>543</v>
      </c>
      <c r="H2058" s="1" t="s">
        <v>544</v>
      </c>
      <c r="I2058">
        <v>1</v>
      </c>
      <c r="J2058" t="s">
        <v>228</v>
      </c>
      <c r="K2058" s="1" t="s">
        <v>164</v>
      </c>
      <c r="L2058" s="1" t="s">
        <v>224</v>
      </c>
      <c r="M2058">
        <v>49</v>
      </c>
      <c r="N2058">
        <v>0</v>
      </c>
      <c r="O2058">
        <v>59</v>
      </c>
      <c r="P2058">
        <v>0</v>
      </c>
      <c r="U2058" t="str">
        <f>Receive[[#This Row],[服装]]&amp;Receive[[#This Row],[名前]]&amp;Receive[[#This Row],[レアリティ]]</f>
        <v>妖大将優ICONIC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1</v>
      </c>
      <c r="C2059" t="s">
        <v>108</v>
      </c>
      <c r="D2059" s="1" t="s">
        <v>546</v>
      </c>
      <c r="E2059" s="1" t="s">
        <v>90</v>
      </c>
      <c r="F2059" s="1" t="s">
        <v>78</v>
      </c>
      <c r="G2059" s="1" t="s">
        <v>543</v>
      </c>
      <c r="H2059" t="s">
        <v>71</v>
      </c>
      <c r="I2059">
        <v>1</v>
      </c>
      <c r="J2059" t="s">
        <v>228</v>
      </c>
      <c r="K2059" s="1" t="s">
        <v>119</v>
      </c>
      <c r="L2059" s="1" t="s">
        <v>162</v>
      </c>
      <c r="M2059">
        <v>29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ユニフォーム沼井和馬ICONIC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2</v>
      </c>
      <c r="C2060" t="s">
        <v>108</v>
      </c>
      <c r="D2060" s="1" t="s">
        <v>546</v>
      </c>
      <c r="E2060" s="1" t="s">
        <v>90</v>
      </c>
      <c r="F2060" s="1" t="s">
        <v>78</v>
      </c>
      <c r="G2060" s="1" t="s">
        <v>543</v>
      </c>
      <c r="H2060" t="s">
        <v>71</v>
      </c>
      <c r="I2060">
        <v>1</v>
      </c>
      <c r="J2060" t="s">
        <v>228</v>
      </c>
      <c r="K2060" s="1" t="s">
        <v>163</v>
      </c>
      <c r="L2060" s="1" t="s">
        <v>162</v>
      </c>
      <c r="M2060">
        <v>29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ユニフォーム沼井和馬ICONIC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3</v>
      </c>
      <c r="C2061" t="s">
        <v>108</v>
      </c>
      <c r="D2061" s="1" t="s">
        <v>546</v>
      </c>
      <c r="E2061" s="1" t="s">
        <v>90</v>
      </c>
      <c r="F2061" s="1" t="s">
        <v>78</v>
      </c>
      <c r="G2061" s="1" t="s">
        <v>543</v>
      </c>
      <c r="H2061" t="s">
        <v>71</v>
      </c>
      <c r="I2061">
        <v>1</v>
      </c>
      <c r="J2061" t="s">
        <v>228</v>
      </c>
      <c r="K2061" s="1" t="s">
        <v>120</v>
      </c>
      <c r="L2061" s="1" t="s">
        <v>162</v>
      </c>
      <c r="M2061">
        <v>29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ユニフォーム沼井和馬ICONIC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4</v>
      </c>
      <c r="C2062" t="s">
        <v>108</v>
      </c>
      <c r="D2062" s="1" t="s">
        <v>546</v>
      </c>
      <c r="E2062" s="1" t="s">
        <v>90</v>
      </c>
      <c r="F2062" s="1" t="s">
        <v>78</v>
      </c>
      <c r="G2062" s="1" t="s">
        <v>543</v>
      </c>
      <c r="H2062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29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ユニフォーム沼井和馬ICONIC</v>
      </c>
    </row>
    <row r="2063" spans="1:21" x14ac:dyDescent="0.35">
      <c r="A2063">
        <f>VLOOKUP(Receive[[#This Row],[No用]],SetNo[[No.用]:[vlookup 用]],2,FALSE)</f>
        <v>349</v>
      </c>
      <c r="B2063">
        <f>IF(ROW()=2,1,IF(A2062&lt;&gt;Receive[[#This Row],[No]],1,B2062+1))</f>
        <v>5</v>
      </c>
      <c r="C2063" t="s">
        <v>108</v>
      </c>
      <c r="D2063" s="1" t="s">
        <v>546</v>
      </c>
      <c r="E2063" s="1" t="s">
        <v>90</v>
      </c>
      <c r="F2063" s="1" t="s">
        <v>78</v>
      </c>
      <c r="G2063" s="1" t="s">
        <v>543</v>
      </c>
      <c r="H2063" t="s">
        <v>71</v>
      </c>
      <c r="I2063">
        <v>1</v>
      </c>
      <c r="J2063" t="s">
        <v>228</v>
      </c>
      <c r="K2063" s="1" t="s">
        <v>165</v>
      </c>
      <c r="L2063" s="1" t="s">
        <v>162</v>
      </c>
      <c r="M2063">
        <v>13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ユニフォーム沼井和馬ICONIC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1</v>
      </c>
      <c r="C2064" t="s">
        <v>108</v>
      </c>
      <c r="D2064" s="1" t="s">
        <v>557</v>
      </c>
      <c r="E2064" s="1" t="s">
        <v>90</v>
      </c>
      <c r="F2064" s="1" t="s">
        <v>78</v>
      </c>
      <c r="G2064" s="1" t="s">
        <v>543</v>
      </c>
      <c r="H2064" t="s">
        <v>71</v>
      </c>
      <c r="I2064">
        <v>1</v>
      </c>
      <c r="J2064" t="s">
        <v>228</v>
      </c>
      <c r="K2064" s="1" t="s">
        <v>119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ユニフォーム潜尚保ICONIC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2</v>
      </c>
      <c r="C2065" t="s">
        <v>108</v>
      </c>
      <c r="D2065" s="1" t="s">
        <v>557</v>
      </c>
      <c r="E2065" s="1" t="s">
        <v>90</v>
      </c>
      <c r="F2065" s="1" t="s">
        <v>78</v>
      </c>
      <c r="G2065" s="1" t="s">
        <v>543</v>
      </c>
      <c r="H2065" t="s">
        <v>71</v>
      </c>
      <c r="I2065">
        <v>1</v>
      </c>
      <c r="J2065" t="s">
        <v>228</v>
      </c>
      <c r="K2065" s="1" t="s">
        <v>163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ユニフォーム潜尚保ICONIC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3</v>
      </c>
      <c r="C2066" t="s">
        <v>108</v>
      </c>
      <c r="D2066" s="1" t="s">
        <v>557</v>
      </c>
      <c r="E2066" s="1" t="s">
        <v>90</v>
      </c>
      <c r="F2066" s="1" t="s">
        <v>78</v>
      </c>
      <c r="G2066" s="1" t="s">
        <v>543</v>
      </c>
      <c r="H2066" t="s">
        <v>71</v>
      </c>
      <c r="I2066">
        <v>1</v>
      </c>
      <c r="J2066" t="s">
        <v>228</v>
      </c>
      <c r="K2066" s="1" t="s">
        <v>120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ユニフォーム潜尚保ICONIC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4</v>
      </c>
      <c r="C2067" t="s">
        <v>108</v>
      </c>
      <c r="D2067" s="1" t="s">
        <v>557</v>
      </c>
      <c r="E2067" s="1" t="s">
        <v>90</v>
      </c>
      <c r="F2067" s="1" t="s">
        <v>78</v>
      </c>
      <c r="G2067" s="1" t="s">
        <v>543</v>
      </c>
      <c r="H2067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27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ユニフォーム潜尚保ICONIC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5</v>
      </c>
      <c r="C2068" t="s">
        <v>108</v>
      </c>
      <c r="D2068" s="1" t="s">
        <v>557</v>
      </c>
      <c r="E2068" s="1" t="s">
        <v>90</v>
      </c>
      <c r="F2068" s="1" t="s">
        <v>78</v>
      </c>
      <c r="G2068" s="1" t="s">
        <v>543</v>
      </c>
      <c r="H2068" t="s">
        <v>71</v>
      </c>
      <c r="I2068">
        <v>1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ユニフォーム潜尚保ICONIC</v>
      </c>
    </row>
    <row r="2069" spans="1:21" x14ac:dyDescent="0.35">
      <c r="A2069">
        <f>VLOOKUP(Receive[[#This Row],[No用]],SetNo[[No.用]:[vlookup 用]],2,FALSE)</f>
        <v>351</v>
      </c>
      <c r="B2069">
        <f>IF(ROW()=2,1,IF(A2068&lt;&gt;Receive[[#This Row],[No]],1,B2068+1))</f>
        <v>1</v>
      </c>
      <c r="C2069" s="1" t="s">
        <v>673</v>
      </c>
      <c r="D2069" s="1" t="s">
        <v>557</v>
      </c>
      <c r="E2069" s="1" t="s">
        <v>77</v>
      </c>
      <c r="F2069" s="1" t="s">
        <v>78</v>
      </c>
      <c r="G2069" s="1" t="s">
        <v>543</v>
      </c>
      <c r="H2069" s="1" t="s">
        <v>544</v>
      </c>
      <c r="I2069">
        <v>1</v>
      </c>
      <c r="J2069" t="s">
        <v>228</v>
      </c>
      <c r="K2069" s="1" t="s">
        <v>119</v>
      </c>
      <c r="L2069" s="1" t="s">
        <v>178</v>
      </c>
      <c r="M2069">
        <v>30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バーガー潜尚保ICONIC</v>
      </c>
    </row>
    <row r="2070" spans="1:21" x14ac:dyDescent="0.35">
      <c r="A2070">
        <f>VLOOKUP(Receive[[#This Row],[No用]],SetNo[[No.用]:[vlookup 用]],2,FALSE)</f>
        <v>351</v>
      </c>
      <c r="B2070">
        <f>IF(ROW()=2,1,IF(A2069&lt;&gt;Receive[[#This Row],[No]],1,B2069+1))</f>
        <v>2</v>
      </c>
      <c r="C2070" s="1" t="s">
        <v>673</v>
      </c>
      <c r="D2070" s="1" t="s">
        <v>557</v>
      </c>
      <c r="E2070" s="1" t="s">
        <v>77</v>
      </c>
      <c r="F2070" s="1" t="s">
        <v>78</v>
      </c>
      <c r="G2070" s="1" t="s">
        <v>543</v>
      </c>
      <c r="H2070" s="1" t="s">
        <v>544</v>
      </c>
      <c r="I2070">
        <v>1</v>
      </c>
      <c r="J2070" t="s">
        <v>228</v>
      </c>
      <c r="K2070" s="1" t="s">
        <v>163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バーガー潜尚保ICONIC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3</v>
      </c>
      <c r="C2071" s="1" t="s">
        <v>673</v>
      </c>
      <c r="D2071" s="1" t="s">
        <v>557</v>
      </c>
      <c r="E2071" s="1" t="s">
        <v>77</v>
      </c>
      <c r="F2071" s="1" t="s">
        <v>78</v>
      </c>
      <c r="G2071" s="1" t="s">
        <v>543</v>
      </c>
      <c r="H2071" s="1" t="s">
        <v>544</v>
      </c>
      <c r="I2071">
        <v>1</v>
      </c>
      <c r="J2071" t="s">
        <v>228</v>
      </c>
      <c r="K2071" s="1" t="s">
        <v>120</v>
      </c>
      <c r="L2071" s="1" t="s">
        <v>178</v>
      </c>
      <c r="M2071">
        <v>30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バーガー潜尚保ICONIC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4</v>
      </c>
      <c r="C2072" s="1" t="s">
        <v>673</v>
      </c>
      <c r="D2072" s="1" t="s">
        <v>557</v>
      </c>
      <c r="E2072" s="1" t="s">
        <v>77</v>
      </c>
      <c r="F2072" s="1" t="s">
        <v>78</v>
      </c>
      <c r="G2072" s="1" t="s">
        <v>543</v>
      </c>
      <c r="H2072" s="1" t="s">
        <v>544</v>
      </c>
      <c r="I2072">
        <v>1</v>
      </c>
      <c r="J2072" t="s">
        <v>228</v>
      </c>
      <c r="K2072" s="1" t="s">
        <v>164</v>
      </c>
      <c r="L2072" s="1" t="s">
        <v>162</v>
      </c>
      <c r="M2072">
        <v>27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バーガー潜尚保ICONIC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5</v>
      </c>
      <c r="C2073" s="1" t="s">
        <v>673</v>
      </c>
      <c r="D2073" s="1" t="s">
        <v>557</v>
      </c>
      <c r="E2073" s="1" t="s">
        <v>77</v>
      </c>
      <c r="F2073" s="1" t="s">
        <v>78</v>
      </c>
      <c r="G2073" s="1" t="s">
        <v>543</v>
      </c>
      <c r="H2073" s="1" t="s">
        <v>544</v>
      </c>
      <c r="I2073">
        <v>1</v>
      </c>
      <c r="J2073" t="s">
        <v>228</v>
      </c>
      <c r="K2073" s="1" t="s">
        <v>165</v>
      </c>
      <c r="L2073" s="1" t="s">
        <v>162</v>
      </c>
      <c r="M2073">
        <v>13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バーガー潜尚保ICONIC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6</v>
      </c>
      <c r="C2074" s="1" t="s">
        <v>673</v>
      </c>
      <c r="D2074" s="1" t="s">
        <v>557</v>
      </c>
      <c r="E2074" s="1" t="s">
        <v>77</v>
      </c>
      <c r="F2074" s="1" t="s">
        <v>78</v>
      </c>
      <c r="G2074" s="1" t="s">
        <v>543</v>
      </c>
      <c r="H2074" s="1" t="s">
        <v>544</v>
      </c>
      <c r="I2074">
        <v>1</v>
      </c>
      <c r="J2074" t="s">
        <v>228</v>
      </c>
      <c r="K2074" s="1" t="s">
        <v>183</v>
      </c>
      <c r="L2074" s="1" t="s">
        <v>224</v>
      </c>
      <c r="M2074">
        <v>43</v>
      </c>
      <c r="N2074">
        <v>0</v>
      </c>
      <c r="O2074">
        <v>53</v>
      </c>
      <c r="P2074">
        <v>0</v>
      </c>
      <c r="U2074" t="str">
        <f>Receive[[#This Row],[服装]]&amp;Receive[[#This Row],[名前]]&amp;Receive[[#This Row],[レアリティ]]</f>
        <v>バーガー潜尚保ICONIC</v>
      </c>
    </row>
    <row r="2075" spans="1:21" x14ac:dyDescent="0.35">
      <c r="A2075">
        <f>VLOOKUP(Receive[[#This Row],[No用]],SetNo[[No.用]:[vlookup 用]],2,FALSE)</f>
        <v>352</v>
      </c>
      <c r="B2075">
        <f>IF(ROW()=2,1,IF(A2074&lt;&gt;Receive[[#This Row],[No]],1,B2074+1))</f>
        <v>1</v>
      </c>
      <c r="C2075" t="s">
        <v>108</v>
      </c>
      <c r="D2075" s="1" t="s">
        <v>559</v>
      </c>
      <c r="E2075" s="1" t="s">
        <v>90</v>
      </c>
      <c r="F2075" s="1" t="s">
        <v>78</v>
      </c>
      <c r="G2075" s="1" t="s">
        <v>543</v>
      </c>
      <c r="H2075" t="s">
        <v>71</v>
      </c>
      <c r="I2075">
        <v>1</v>
      </c>
      <c r="J2075" t="s">
        <v>228</v>
      </c>
      <c r="K2075" s="1" t="s">
        <v>119</v>
      </c>
      <c r="L2075" s="1" t="s">
        <v>162</v>
      </c>
      <c r="M2075">
        <v>26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ユニフォーム高千穂恵也ICONIC</v>
      </c>
    </row>
    <row r="2076" spans="1:21" x14ac:dyDescent="0.35">
      <c r="A2076">
        <f>VLOOKUP(Receive[[#This Row],[No用]],SetNo[[No.用]:[vlookup 用]],2,FALSE)</f>
        <v>352</v>
      </c>
      <c r="B2076">
        <f>IF(ROW()=2,1,IF(A2075&lt;&gt;Receive[[#This Row],[No]],1,B2075+1))</f>
        <v>2</v>
      </c>
      <c r="C2076" t="s">
        <v>108</v>
      </c>
      <c r="D2076" s="1" t="s">
        <v>559</v>
      </c>
      <c r="E2076" s="1" t="s">
        <v>90</v>
      </c>
      <c r="F2076" s="1" t="s">
        <v>78</v>
      </c>
      <c r="G2076" s="1" t="s">
        <v>543</v>
      </c>
      <c r="H2076" t="s">
        <v>71</v>
      </c>
      <c r="I2076">
        <v>1</v>
      </c>
      <c r="J2076" t="s">
        <v>228</v>
      </c>
      <c r="K2076" s="1" t="s">
        <v>194</v>
      </c>
      <c r="L2076" s="1" t="s">
        <v>178</v>
      </c>
      <c r="M2076">
        <v>29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ユニフォーム高千穂恵也ICONIC</v>
      </c>
    </row>
    <row r="2077" spans="1:21" x14ac:dyDescent="0.35">
      <c r="A2077">
        <f>VLOOKUP(Receive[[#This Row],[No用]],SetNo[[No.用]:[vlookup 用]],2,FALSE)</f>
        <v>352</v>
      </c>
      <c r="B2077">
        <f>IF(ROW()=2,1,IF(A2076&lt;&gt;Receive[[#This Row],[No]],1,B2076+1))</f>
        <v>3</v>
      </c>
      <c r="C2077" t="s">
        <v>108</v>
      </c>
      <c r="D2077" s="1" t="s">
        <v>559</v>
      </c>
      <c r="E2077" s="1" t="s">
        <v>90</v>
      </c>
      <c r="F2077" s="1" t="s">
        <v>78</v>
      </c>
      <c r="G2077" s="1" t="s">
        <v>543</v>
      </c>
      <c r="H2077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26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ユニフォーム高千穂恵也ICONIC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4</v>
      </c>
      <c r="C2078" t="s">
        <v>108</v>
      </c>
      <c r="D2078" s="1" t="s">
        <v>559</v>
      </c>
      <c r="E2078" s="1" t="s">
        <v>90</v>
      </c>
      <c r="F2078" s="1" t="s">
        <v>78</v>
      </c>
      <c r="G2078" s="1" t="s">
        <v>543</v>
      </c>
      <c r="H2078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ユニフォーム高千穂恵也ICONIC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5</v>
      </c>
      <c r="C2079" t="s">
        <v>108</v>
      </c>
      <c r="D2079" s="1" t="s">
        <v>559</v>
      </c>
      <c r="E2079" s="1" t="s">
        <v>90</v>
      </c>
      <c r="F2079" s="1" t="s">
        <v>78</v>
      </c>
      <c r="G2079" s="1" t="s">
        <v>543</v>
      </c>
      <c r="H2079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26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ユニフォーム高千穂恵也ICONIC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6</v>
      </c>
      <c r="C2080" t="s">
        <v>108</v>
      </c>
      <c r="D2080" s="1" t="s">
        <v>559</v>
      </c>
      <c r="E2080" s="1" t="s">
        <v>90</v>
      </c>
      <c r="F2080" s="1" t="s">
        <v>78</v>
      </c>
      <c r="G2080" s="1" t="s">
        <v>543</v>
      </c>
      <c r="H2080" t="s">
        <v>71</v>
      </c>
      <c r="I2080">
        <v>1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ユニフォーム高千穂恵也ICONIC</v>
      </c>
    </row>
    <row r="2081" spans="1:21" x14ac:dyDescent="0.35">
      <c r="A2081">
        <f>VLOOKUP(Receive[[#This Row],[No用]],SetNo[[No.用]:[vlookup 用]],2,FALSE)</f>
        <v>353</v>
      </c>
      <c r="B2081">
        <f>IF(ROW()=2,1,IF(A2080&lt;&gt;Receive[[#This Row],[No]],1,B2080+1))</f>
        <v>1</v>
      </c>
      <c r="C2081" t="s">
        <v>108</v>
      </c>
      <c r="D2081" s="1" t="s">
        <v>561</v>
      </c>
      <c r="E2081" s="1" t="s">
        <v>90</v>
      </c>
      <c r="F2081" s="1" t="s">
        <v>82</v>
      </c>
      <c r="G2081" s="1" t="s">
        <v>543</v>
      </c>
      <c r="H2081" t="s">
        <v>71</v>
      </c>
      <c r="I2081">
        <v>1</v>
      </c>
      <c r="J2081" t="s">
        <v>228</v>
      </c>
      <c r="K2081" s="1" t="s">
        <v>119</v>
      </c>
      <c r="L2081" s="1" t="s">
        <v>178</v>
      </c>
      <c r="M2081">
        <v>31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ユニフォーム広尾倖児ICONIC</v>
      </c>
    </row>
    <row r="2082" spans="1:21" x14ac:dyDescent="0.35">
      <c r="A2082">
        <f>VLOOKUP(Receive[[#This Row],[No用]],SetNo[[No.用]:[vlookup 用]],2,FALSE)</f>
        <v>353</v>
      </c>
      <c r="B2082">
        <f>IF(ROW()=2,1,IF(A2081&lt;&gt;Receive[[#This Row],[No]],1,B2081+1))</f>
        <v>2</v>
      </c>
      <c r="C2082" t="s">
        <v>108</v>
      </c>
      <c r="D2082" s="1" t="s">
        <v>561</v>
      </c>
      <c r="E2082" s="1" t="s">
        <v>90</v>
      </c>
      <c r="F2082" s="1" t="s">
        <v>82</v>
      </c>
      <c r="G2082" s="1" t="s">
        <v>543</v>
      </c>
      <c r="H2082" t="s">
        <v>71</v>
      </c>
      <c r="I2082">
        <v>1</v>
      </c>
      <c r="J2082" t="s">
        <v>228</v>
      </c>
      <c r="K2082" s="1" t="s">
        <v>230</v>
      </c>
      <c r="L2082" s="1" t="s">
        <v>162</v>
      </c>
      <c r="M2082">
        <v>28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ユニフォーム広尾倖児ICONIC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3</v>
      </c>
      <c r="C2083" t="s">
        <v>108</v>
      </c>
      <c r="D2083" s="1" t="s">
        <v>561</v>
      </c>
      <c r="E2083" s="1" t="s">
        <v>90</v>
      </c>
      <c r="F2083" s="1" t="s">
        <v>82</v>
      </c>
      <c r="G2083" s="1" t="s">
        <v>543</v>
      </c>
      <c r="H2083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28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ユニフォーム広尾倖児ICONIC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4</v>
      </c>
      <c r="C2084" t="s">
        <v>108</v>
      </c>
      <c r="D2084" s="1" t="s">
        <v>561</v>
      </c>
      <c r="E2084" s="1" t="s">
        <v>90</v>
      </c>
      <c r="F2084" s="1" t="s">
        <v>82</v>
      </c>
      <c r="G2084" s="1" t="s">
        <v>543</v>
      </c>
      <c r="H2084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28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ユニフォーム広尾倖児ICONIC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5</v>
      </c>
      <c r="C2085" t="s">
        <v>108</v>
      </c>
      <c r="D2085" s="1" t="s">
        <v>561</v>
      </c>
      <c r="E2085" s="1" t="s">
        <v>90</v>
      </c>
      <c r="F2085" s="1" t="s">
        <v>82</v>
      </c>
      <c r="G2085" s="1" t="s">
        <v>543</v>
      </c>
      <c r="H2085" t="s">
        <v>71</v>
      </c>
      <c r="I2085">
        <v>1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ユニフォーム広尾倖児ICONIC</v>
      </c>
    </row>
    <row r="2086" spans="1:21" x14ac:dyDescent="0.35">
      <c r="A2086">
        <f>VLOOKUP(Receive[[#This Row],[No用]],SetNo[[No.用]:[vlookup 用]],2,FALSE)</f>
        <v>354</v>
      </c>
      <c r="B2086">
        <f>IF(ROW()=2,1,IF(A2085&lt;&gt;Receive[[#This Row],[No]],1,B2085+1))</f>
        <v>1</v>
      </c>
      <c r="C2086" s="1" t="s">
        <v>737</v>
      </c>
      <c r="D2086" s="1" t="s">
        <v>561</v>
      </c>
      <c r="E2086" s="1" t="s">
        <v>77</v>
      </c>
      <c r="F2086" s="1" t="s">
        <v>82</v>
      </c>
      <c r="G2086" s="1" t="s">
        <v>543</v>
      </c>
      <c r="H2086" s="1" t="s">
        <v>544</v>
      </c>
      <c r="I2086">
        <v>1</v>
      </c>
      <c r="J2086" t="s">
        <v>228</v>
      </c>
      <c r="K2086" s="1" t="s">
        <v>119</v>
      </c>
      <c r="L2086" s="1" t="s">
        <v>178</v>
      </c>
      <c r="M2086">
        <v>31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カンフー広尾倖児ICONIC</v>
      </c>
    </row>
    <row r="2087" spans="1:21" x14ac:dyDescent="0.35">
      <c r="A2087">
        <f>VLOOKUP(Receive[[#This Row],[No用]],SetNo[[No.用]:[vlookup 用]],2,FALSE)</f>
        <v>354</v>
      </c>
      <c r="B2087">
        <f>IF(ROW()=2,1,IF(A2086&lt;&gt;Receive[[#This Row],[No]],1,B2086+1))</f>
        <v>2</v>
      </c>
      <c r="C2087" s="1" t="s">
        <v>737</v>
      </c>
      <c r="D2087" s="1" t="s">
        <v>561</v>
      </c>
      <c r="E2087" s="1" t="s">
        <v>77</v>
      </c>
      <c r="F2087" s="1" t="s">
        <v>82</v>
      </c>
      <c r="G2087" s="1" t="s">
        <v>543</v>
      </c>
      <c r="H2087" s="1" t="s">
        <v>544</v>
      </c>
      <c r="I2087">
        <v>1</v>
      </c>
      <c r="J2087" t="s">
        <v>228</v>
      </c>
      <c r="K2087" s="1" t="s">
        <v>230</v>
      </c>
      <c r="L2087" s="1" t="s">
        <v>162</v>
      </c>
      <c r="M2087">
        <v>28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カンフー広尾倖児ICONIC</v>
      </c>
    </row>
    <row r="2088" spans="1:21" x14ac:dyDescent="0.35">
      <c r="A2088">
        <f>VLOOKUP(Receive[[#This Row],[No用]],SetNo[[No.用]:[vlookup 用]],2,FALSE)</f>
        <v>354</v>
      </c>
      <c r="B2088">
        <f>IF(ROW()=2,1,IF(A2087&lt;&gt;Receive[[#This Row],[No]],1,B2087+1))</f>
        <v>3</v>
      </c>
      <c r="C2088" s="1" t="s">
        <v>737</v>
      </c>
      <c r="D2088" s="1" t="s">
        <v>561</v>
      </c>
      <c r="E2088" s="1" t="s">
        <v>77</v>
      </c>
      <c r="F2088" s="1" t="s">
        <v>82</v>
      </c>
      <c r="G2088" s="1" t="s">
        <v>543</v>
      </c>
      <c r="H2088" s="1" t="s">
        <v>544</v>
      </c>
      <c r="I2088">
        <v>1</v>
      </c>
      <c r="J2088" t="s">
        <v>228</v>
      </c>
      <c r="K2088" s="1" t="s">
        <v>120</v>
      </c>
      <c r="L2088" s="1" t="s">
        <v>178</v>
      </c>
      <c r="M2088">
        <v>31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カンフー広尾倖児ICONIC</v>
      </c>
    </row>
    <row r="2089" spans="1:21" x14ac:dyDescent="0.35">
      <c r="A2089">
        <f>VLOOKUP(Receive[[#This Row],[No用]],SetNo[[No.用]:[vlookup 用]],2,FALSE)</f>
        <v>354</v>
      </c>
      <c r="B2089">
        <f>IF(ROW()=2,1,IF(A2088&lt;&gt;Receive[[#This Row],[No]],1,B2088+1))</f>
        <v>4</v>
      </c>
      <c r="C2089" s="1" t="s">
        <v>737</v>
      </c>
      <c r="D2089" s="1" t="s">
        <v>561</v>
      </c>
      <c r="E2089" s="1" t="s">
        <v>77</v>
      </c>
      <c r="F2089" s="1" t="s">
        <v>82</v>
      </c>
      <c r="G2089" s="1" t="s">
        <v>543</v>
      </c>
      <c r="H2089" s="1" t="s">
        <v>544</v>
      </c>
      <c r="I2089">
        <v>1</v>
      </c>
      <c r="J2089" t="s">
        <v>228</v>
      </c>
      <c r="K2089" s="1" t="s">
        <v>164</v>
      </c>
      <c r="L2089" s="1" t="s">
        <v>162</v>
      </c>
      <c r="M2089">
        <v>28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カンフー広尾倖児ICONIC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5</v>
      </c>
      <c r="C2090" s="1" t="s">
        <v>737</v>
      </c>
      <c r="D2090" s="1" t="s">
        <v>561</v>
      </c>
      <c r="E2090" s="1" t="s">
        <v>77</v>
      </c>
      <c r="F2090" s="1" t="s">
        <v>82</v>
      </c>
      <c r="G2090" s="1" t="s">
        <v>543</v>
      </c>
      <c r="H2090" s="1" t="s">
        <v>544</v>
      </c>
      <c r="I2090">
        <v>1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カンフー広尾倖児ICONIC</v>
      </c>
    </row>
    <row r="2091" spans="1:21" x14ac:dyDescent="0.35">
      <c r="A2091">
        <f>VLOOKUP(Receive[[#This Row],[No用]],SetNo[[No.用]:[vlookup 用]],2,FALSE)</f>
        <v>355</v>
      </c>
      <c r="B2091">
        <f>IF(ROW()=2,1,IF(A2090&lt;&gt;Receive[[#This Row],[No]],1,B2090+1))</f>
        <v>1</v>
      </c>
      <c r="C2091" t="s">
        <v>108</v>
      </c>
      <c r="D2091" s="1" t="s">
        <v>563</v>
      </c>
      <c r="E2091" s="1" t="s">
        <v>90</v>
      </c>
      <c r="F2091" s="1" t="s">
        <v>74</v>
      </c>
      <c r="G2091" s="1" t="s">
        <v>543</v>
      </c>
      <c r="H2091" t="s">
        <v>71</v>
      </c>
      <c r="I2091">
        <v>1</v>
      </c>
      <c r="J2091" t="s">
        <v>228</v>
      </c>
      <c r="K2091" s="1" t="s">
        <v>119</v>
      </c>
      <c r="L2091" s="1" t="s">
        <v>162</v>
      </c>
      <c r="M2091">
        <v>27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ユニフォーム先島伊澄ICONIC</v>
      </c>
    </row>
    <row r="2092" spans="1:21" x14ac:dyDescent="0.35">
      <c r="A2092">
        <f>VLOOKUP(Receive[[#This Row],[No用]],SetNo[[No.用]:[vlookup 用]],2,FALSE)</f>
        <v>355</v>
      </c>
      <c r="B2092">
        <f>IF(ROW()=2,1,IF(A2091&lt;&gt;Receive[[#This Row],[No]],1,B2091+1))</f>
        <v>2</v>
      </c>
      <c r="C2092" t="s">
        <v>108</v>
      </c>
      <c r="D2092" s="1" t="s">
        <v>563</v>
      </c>
      <c r="E2092" s="1" t="s">
        <v>90</v>
      </c>
      <c r="F2092" s="1" t="s">
        <v>74</v>
      </c>
      <c r="G2092" s="1" t="s">
        <v>543</v>
      </c>
      <c r="H2092" t="s">
        <v>71</v>
      </c>
      <c r="I2092">
        <v>1</v>
      </c>
      <c r="J2092" t="s">
        <v>228</v>
      </c>
      <c r="K2092" s="1" t="s">
        <v>163</v>
      </c>
      <c r="L2092" s="1" t="s">
        <v>162</v>
      </c>
      <c r="M2092">
        <v>27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ユニフォーム先島伊澄ICONIC</v>
      </c>
    </row>
    <row r="2093" spans="1:21" x14ac:dyDescent="0.35">
      <c r="A2093">
        <f>VLOOKUP(Receive[[#This Row],[No用]],SetNo[[No.用]:[vlookup 用]],2,FALSE)</f>
        <v>355</v>
      </c>
      <c r="B2093">
        <f>IF(ROW()=2,1,IF(A2092&lt;&gt;Receive[[#This Row],[No]],1,B2092+1))</f>
        <v>3</v>
      </c>
      <c r="C2093" t="s">
        <v>108</v>
      </c>
      <c r="D2093" s="1" t="s">
        <v>563</v>
      </c>
      <c r="E2093" s="1" t="s">
        <v>90</v>
      </c>
      <c r="F2093" s="1" t="s">
        <v>74</v>
      </c>
      <c r="G2093" s="1" t="s">
        <v>543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162</v>
      </c>
      <c r="M2093">
        <v>27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ユニフォーム先島伊澄ICONIC</v>
      </c>
    </row>
    <row r="2094" spans="1:21" x14ac:dyDescent="0.35">
      <c r="A2094">
        <f>VLOOKUP(Receive[[#This Row],[No用]],SetNo[[No.用]:[vlookup 用]],2,FALSE)</f>
        <v>355</v>
      </c>
      <c r="B2094">
        <f>IF(ROW()=2,1,IF(A2093&lt;&gt;Receive[[#This Row],[No]],1,B2093+1))</f>
        <v>4</v>
      </c>
      <c r="C2094" t="s">
        <v>108</v>
      </c>
      <c r="D2094" s="1" t="s">
        <v>563</v>
      </c>
      <c r="E2094" s="1" t="s">
        <v>90</v>
      </c>
      <c r="F2094" s="1" t="s">
        <v>74</v>
      </c>
      <c r="G2094" s="1" t="s">
        <v>543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27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ユニフォーム先島伊澄ICONIC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5</v>
      </c>
      <c r="C2095" t="s">
        <v>108</v>
      </c>
      <c r="D2095" s="1" t="s">
        <v>563</v>
      </c>
      <c r="E2095" s="1" t="s">
        <v>90</v>
      </c>
      <c r="F2095" s="1" t="s">
        <v>74</v>
      </c>
      <c r="G2095" s="1" t="s">
        <v>543</v>
      </c>
      <c r="H2095" t="s">
        <v>71</v>
      </c>
      <c r="I2095">
        <v>1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ユニフォーム先島伊澄ICONIC</v>
      </c>
    </row>
    <row r="2096" spans="1:21" x14ac:dyDescent="0.35">
      <c r="A2096">
        <f>VLOOKUP(Receive[[#This Row],[No用]],SetNo[[No.用]:[vlookup 用]],2,FALSE)</f>
        <v>356</v>
      </c>
      <c r="B2096">
        <f>IF(ROW()=2,1,IF(A2095&lt;&gt;Receive[[#This Row],[No]],1,B2095+1))</f>
        <v>1</v>
      </c>
      <c r="C2096" t="s">
        <v>108</v>
      </c>
      <c r="D2096" s="1" t="s">
        <v>565</v>
      </c>
      <c r="E2096" s="1" t="s">
        <v>90</v>
      </c>
      <c r="F2096" s="1" t="s">
        <v>82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119</v>
      </c>
      <c r="L2096" s="1" t="s">
        <v>162</v>
      </c>
      <c r="M2096">
        <v>26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ユニフォーム背黒晃彦ICONIC</v>
      </c>
    </row>
    <row r="2097" spans="1:21" x14ac:dyDescent="0.35">
      <c r="A2097">
        <f>VLOOKUP(Receive[[#This Row],[No用]],SetNo[[No.用]:[vlookup 用]],2,FALSE)</f>
        <v>356</v>
      </c>
      <c r="B2097">
        <f>IF(ROW()=2,1,IF(A2096&lt;&gt;Receive[[#This Row],[No]],1,B2096+1))</f>
        <v>2</v>
      </c>
      <c r="C2097" t="s">
        <v>108</v>
      </c>
      <c r="D2097" s="1" t="s">
        <v>565</v>
      </c>
      <c r="E2097" s="1" t="s">
        <v>90</v>
      </c>
      <c r="F2097" s="1" t="s">
        <v>82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26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ユニフォーム背黒晃彦ICONIC</v>
      </c>
    </row>
    <row r="2098" spans="1:21" x14ac:dyDescent="0.35">
      <c r="A2098">
        <f>VLOOKUP(Receive[[#This Row],[No用]],SetNo[[No.用]:[vlookup 用]],2,FALSE)</f>
        <v>356</v>
      </c>
      <c r="B2098">
        <f>IF(ROW()=2,1,IF(A2097&lt;&gt;Receive[[#This Row],[No]],1,B2097+1))</f>
        <v>3</v>
      </c>
      <c r="C2098" t="s">
        <v>108</v>
      </c>
      <c r="D2098" s="1" t="s">
        <v>565</v>
      </c>
      <c r="E2098" s="1" t="s">
        <v>90</v>
      </c>
      <c r="F2098" s="1" t="s">
        <v>82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162</v>
      </c>
      <c r="M2098">
        <v>26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ユニフォーム背黒晃彦ICONIC</v>
      </c>
    </row>
    <row r="2099" spans="1:21" x14ac:dyDescent="0.35">
      <c r="A2099">
        <f>VLOOKUP(Receive[[#This Row],[No用]],SetNo[[No.用]:[vlookup 用]],2,FALSE)</f>
        <v>356</v>
      </c>
      <c r="B2099">
        <f>IF(ROW()=2,1,IF(A2098&lt;&gt;Receive[[#This Row],[No]],1,B2098+1))</f>
        <v>4</v>
      </c>
      <c r="C2099" t="s">
        <v>108</v>
      </c>
      <c r="D2099" s="1" t="s">
        <v>565</v>
      </c>
      <c r="E2099" s="1" t="s">
        <v>90</v>
      </c>
      <c r="F2099" s="1" t="s">
        <v>82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26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ユニフォーム背黒晃彦ICONIC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5</v>
      </c>
      <c r="C2100" t="s">
        <v>108</v>
      </c>
      <c r="D2100" s="1" t="s">
        <v>565</v>
      </c>
      <c r="E2100" s="1" t="s">
        <v>90</v>
      </c>
      <c r="F2100" s="1" t="s">
        <v>82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ユニフォーム背黒晃彦ICONIC</v>
      </c>
    </row>
    <row r="2101" spans="1:21" x14ac:dyDescent="0.35">
      <c r="A2101">
        <f>VLOOKUP(Receive[[#This Row],[No用]],SetNo[[No.用]:[vlookup 用]],2,FALSE)</f>
        <v>357</v>
      </c>
      <c r="B2101">
        <f>IF(ROW()=2,1,IF(A2100&lt;&gt;Receive[[#This Row],[No]],1,B2100+1))</f>
        <v>1</v>
      </c>
      <c r="C2101" t="s">
        <v>108</v>
      </c>
      <c r="D2101" s="1" t="s">
        <v>567</v>
      </c>
      <c r="E2101" s="1" t="s">
        <v>90</v>
      </c>
      <c r="F2101" s="1" t="s">
        <v>80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119</v>
      </c>
      <c r="L2101" s="1" t="s">
        <v>173</v>
      </c>
      <c r="M2101">
        <v>37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ユニフォーム赤間颯ICONIC</v>
      </c>
    </row>
    <row r="2102" spans="1:21" x14ac:dyDescent="0.35">
      <c r="A2102">
        <f>VLOOKUP(Receive[[#This Row],[No用]],SetNo[[No.用]:[vlookup 用]],2,FALSE)</f>
        <v>357</v>
      </c>
      <c r="B2102">
        <f>IF(ROW()=2,1,IF(A2101&lt;&gt;Receive[[#This Row],[No]],1,B2101+1))</f>
        <v>2</v>
      </c>
      <c r="C2102" t="s">
        <v>108</v>
      </c>
      <c r="D2102" s="1" t="s">
        <v>567</v>
      </c>
      <c r="E2102" s="1" t="s">
        <v>90</v>
      </c>
      <c r="F2102" s="1" t="s">
        <v>80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194</v>
      </c>
      <c r="L2102" s="1" t="s">
        <v>178</v>
      </c>
      <c r="M2102">
        <v>39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ユニフォーム赤間颯ICONIC</v>
      </c>
    </row>
    <row r="2103" spans="1:21" x14ac:dyDescent="0.35">
      <c r="A2103">
        <f>VLOOKUP(Receive[[#This Row],[No用]],SetNo[[No.用]:[vlookup 用]],2,FALSE)</f>
        <v>357</v>
      </c>
      <c r="B2103">
        <f>IF(ROW()=2,1,IF(A2102&lt;&gt;Receive[[#This Row],[No]],1,B2102+1))</f>
        <v>3</v>
      </c>
      <c r="C2103" t="s">
        <v>108</v>
      </c>
      <c r="D2103" s="1" t="s">
        <v>567</v>
      </c>
      <c r="E2103" s="1" t="s">
        <v>90</v>
      </c>
      <c r="F2103" s="1" t="s">
        <v>80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163</v>
      </c>
      <c r="L2103" s="1" t="s">
        <v>162</v>
      </c>
      <c r="M2103">
        <v>34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ユニフォーム赤間颯ICONIC</v>
      </c>
    </row>
    <row r="2104" spans="1:21" x14ac:dyDescent="0.35">
      <c r="A2104">
        <f>VLOOKUP(Receive[[#This Row],[No用]],SetNo[[No.用]:[vlookup 用]],2,FALSE)</f>
        <v>357</v>
      </c>
      <c r="B2104">
        <f>IF(ROW()=2,1,IF(A2103&lt;&gt;Receive[[#This Row],[No]],1,B2103+1))</f>
        <v>4</v>
      </c>
      <c r="C2104" t="s">
        <v>108</v>
      </c>
      <c r="D2104" s="1" t="s">
        <v>567</v>
      </c>
      <c r="E2104" s="1" t="s">
        <v>90</v>
      </c>
      <c r="F2104" s="1" t="s">
        <v>80</v>
      </c>
      <c r="G2104" s="1" t="s">
        <v>543</v>
      </c>
      <c r="H2104" t="s">
        <v>71</v>
      </c>
      <c r="I2104">
        <v>1</v>
      </c>
      <c r="J2104" t="s">
        <v>228</v>
      </c>
      <c r="K2104" s="1" t="s">
        <v>230</v>
      </c>
      <c r="L2104" s="1" t="s">
        <v>162</v>
      </c>
      <c r="M2104">
        <v>34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ユニフォーム赤間颯ICONIC</v>
      </c>
    </row>
    <row r="2105" spans="1:21" x14ac:dyDescent="0.35">
      <c r="A2105">
        <f>VLOOKUP(Receive[[#This Row],[No用]],SetNo[[No.用]:[vlookup 用]],2,FALSE)</f>
        <v>357</v>
      </c>
      <c r="B2105">
        <f>IF(ROW()=2,1,IF(A2104&lt;&gt;Receive[[#This Row],[No]],1,B2104+1))</f>
        <v>5</v>
      </c>
      <c r="C2105" t="s">
        <v>108</v>
      </c>
      <c r="D2105" s="1" t="s">
        <v>567</v>
      </c>
      <c r="E2105" s="1" t="s">
        <v>90</v>
      </c>
      <c r="F2105" s="1" t="s">
        <v>80</v>
      </c>
      <c r="G2105" s="1" t="s">
        <v>543</v>
      </c>
      <c r="H2105" t="s">
        <v>71</v>
      </c>
      <c r="I2105">
        <v>1</v>
      </c>
      <c r="J2105" t="s">
        <v>228</v>
      </c>
      <c r="K2105" s="1" t="s">
        <v>120</v>
      </c>
      <c r="L2105" s="1" t="s">
        <v>173</v>
      </c>
      <c r="M2105">
        <v>37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ユニフォーム赤間颯ICONIC</v>
      </c>
    </row>
    <row r="2106" spans="1:21" x14ac:dyDescent="0.35">
      <c r="A2106">
        <f>VLOOKUP(Receive[[#This Row],[No用]],SetNo[[No.用]:[vlookup 用]],2,FALSE)</f>
        <v>357</v>
      </c>
      <c r="B2106">
        <f>IF(ROW()=2,1,IF(A2105&lt;&gt;Receive[[#This Row],[No]],1,B2105+1))</f>
        <v>6</v>
      </c>
      <c r="C2106" t="s">
        <v>108</v>
      </c>
      <c r="D2106" s="1" t="s">
        <v>567</v>
      </c>
      <c r="E2106" s="1" t="s">
        <v>90</v>
      </c>
      <c r="F2106" s="1" t="s">
        <v>80</v>
      </c>
      <c r="G2106" s="1" t="s">
        <v>543</v>
      </c>
      <c r="H2106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34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ユニフォーム赤間颯ICONIC</v>
      </c>
    </row>
    <row r="2107" spans="1:21" x14ac:dyDescent="0.35">
      <c r="A2107">
        <f>VLOOKUP(Receive[[#This Row],[No用]],SetNo[[No.用]:[vlookup 用]],2,FALSE)</f>
        <v>357</v>
      </c>
      <c r="B2107">
        <f>IF(ROW()=2,1,IF(A2106&lt;&gt;Receive[[#This Row],[No]],1,B2106+1))</f>
        <v>7</v>
      </c>
      <c r="C2107" t="s">
        <v>108</v>
      </c>
      <c r="D2107" s="1" t="s">
        <v>567</v>
      </c>
      <c r="E2107" s="1" t="s">
        <v>90</v>
      </c>
      <c r="F2107" s="1" t="s">
        <v>80</v>
      </c>
      <c r="G2107" s="1" t="s">
        <v>543</v>
      </c>
      <c r="H2107" t="s">
        <v>71</v>
      </c>
      <c r="I2107">
        <v>1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ユニフォーム赤間颯ICONIC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8</v>
      </c>
      <c r="C2108" t="s">
        <v>108</v>
      </c>
      <c r="D2108" s="1" t="s">
        <v>567</v>
      </c>
      <c r="E2108" s="1" t="s">
        <v>90</v>
      </c>
      <c r="F2108" s="1" t="s">
        <v>80</v>
      </c>
      <c r="G2108" s="1" t="s">
        <v>543</v>
      </c>
      <c r="H2108" t="s">
        <v>71</v>
      </c>
      <c r="I2108">
        <v>1</v>
      </c>
      <c r="J2108" t="s">
        <v>228</v>
      </c>
      <c r="K2108" s="1" t="s">
        <v>183</v>
      </c>
      <c r="L2108" s="1" t="s">
        <v>224</v>
      </c>
      <c r="M2108">
        <v>50</v>
      </c>
      <c r="N2108">
        <v>0</v>
      </c>
      <c r="O2108">
        <v>61</v>
      </c>
      <c r="P2108">
        <v>0</v>
      </c>
      <c r="U2108" t="str">
        <f>Receive[[#This Row],[服装]]&amp;Receive[[#This Row],[名前]]&amp;Receive[[#This Row],[レアリティ]]</f>
        <v>ユニフォーム赤間颯ICONIC</v>
      </c>
    </row>
    <row r="2109" spans="1:21" x14ac:dyDescent="0.35">
      <c r="A2109">
        <f>VLOOKUP(Receive[[#This Row],[No用]],SetNo[[No.用]:[vlookup 用]],2,FALSE)</f>
        <v>358</v>
      </c>
      <c r="B2109">
        <f>IF(ROW()=2,1,IF(A2108&lt;&gt;Receive[[#This Row],[No]],1,B2108+1))</f>
        <v>1</v>
      </c>
      <c r="C2109" s="1" t="s">
        <v>108</v>
      </c>
      <c r="D2109" s="1" t="s">
        <v>1080</v>
      </c>
      <c r="E2109" s="1" t="s">
        <v>77</v>
      </c>
      <c r="F2109" s="1" t="s">
        <v>74</v>
      </c>
      <c r="G2109" s="1" t="s">
        <v>1081</v>
      </c>
      <c r="H2109" s="1" t="s">
        <v>544</v>
      </c>
      <c r="I2109">
        <v>1</v>
      </c>
      <c r="J2109" t="s">
        <v>228</v>
      </c>
      <c r="K2109" s="1" t="s">
        <v>119</v>
      </c>
      <c r="L2109" s="1" t="s">
        <v>162</v>
      </c>
      <c r="M2109">
        <v>29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ユニフォーム白峰周ICONIC</v>
      </c>
    </row>
    <row r="2110" spans="1:21" x14ac:dyDescent="0.35">
      <c r="A2110">
        <f>VLOOKUP(Receive[[#This Row],[No用]],SetNo[[No.用]:[vlookup 用]],2,FALSE)</f>
        <v>358</v>
      </c>
      <c r="B2110">
        <f>IF(ROW()=2,1,IF(A2109&lt;&gt;Receive[[#This Row],[No]],1,B2109+1))</f>
        <v>2</v>
      </c>
      <c r="C2110" s="1" t="s">
        <v>108</v>
      </c>
      <c r="D2110" s="1" t="s">
        <v>1080</v>
      </c>
      <c r="E2110" s="1" t="s">
        <v>77</v>
      </c>
      <c r="F2110" s="1" t="s">
        <v>74</v>
      </c>
      <c r="G2110" s="1" t="s">
        <v>1081</v>
      </c>
      <c r="H2110" s="1" t="s">
        <v>544</v>
      </c>
      <c r="I2110">
        <v>1</v>
      </c>
      <c r="J2110" t="s">
        <v>228</v>
      </c>
      <c r="K2110" s="1" t="s">
        <v>163</v>
      </c>
      <c r="L2110" s="1" t="s">
        <v>162</v>
      </c>
      <c r="M2110">
        <v>29</v>
      </c>
      <c r="N2110">
        <v>0</v>
      </c>
      <c r="O2110">
        <v>0</v>
      </c>
      <c r="P2110">
        <v>0</v>
      </c>
      <c r="R2110" s="1" t="s">
        <v>955</v>
      </c>
      <c r="S2110" s="1" t="s">
        <v>919</v>
      </c>
      <c r="T2110" s="1"/>
      <c r="U2110" t="str">
        <f>Receive[[#This Row],[服装]]&amp;Receive[[#This Row],[名前]]&amp;Receive[[#This Row],[レアリティ]]</f>
        <v>ユニフォーム白峰周ICONIC</v>
      </c>
    </row>
    <row r="2111" spans="1:21" x14ac:dyDescent="0.35">
      <c r="A2111">
        <f>VLOOKUP(Receive[[#This Row],[No用]],SetNo[[No.用]:[vlookup 用]],2,FALSE)</f>
        <v>358</v>
      </c>
      <c r="B2111">
        <f>IF(ROW()=2,1,IF(A2110&lt;&gt;Receive[[#This Row],[No]],1,B2110+1))</f>
        <v>3</v>
      </c>
      <c r="C2111" s="1" t="s">
        <v>108</v>
      </c>
      <c r="D2111" s="1" t="s">
        <v>1080</v>
      </c>
      <c r="E2111" s="1" t="s">
        <v>77</v>
      </c>
      <c r="F2111" s="1" t="s">
        <v>74</v>
      </c>
      <c r="G2111" s="1" t="s">
        <v>1081</v>
      </c>
      <c r="H2111" s="1" t="s">
        <v>544</v>
      </c>
      <c r="I2111">
        <v>1</v>
      </c>
      <c r="J2111" t="s">
        <v>228</v>
      </c>
      <c r="K2111" s="1" t="s">
        <v>230</v>
      </c>
      <c r="L2111" s="1" t="s">
        <v>162</v>
      </c>
      <c r="M2111">
        <v>29</v>
      </c>
      <c r="N2111">
        <v>0</v>
      </c>
      <c r="O2111">
        <v>0</v>
      </c>
      <c r="P2111">
        <v>0</v>
      </c>
      <c r="R2111" s="1" t="s">
        <v>955</v>
      </c>
      <c r="S2111" s="1" t="s">
        <v>940</v>
      </c>
      <c r="T2111" s="1"/>
      <c r="U2111" t="str">
        <f>Receive[[#This Row],[服装]]&amp;Receive[[#This Row],[名前]]&amp;Receive[[#This Row],[レアリティ]]</f>
        <v>ユニフォーム白峰周ICONIC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4</v>
      </c>
      <c r="C2112" s="1" t="s">
        <v>108</v>
      </c>
      <c r="D2112" s="1" t="s">
        <v>1080</v>
      </c>
      <c r="E2112" s="1" t="s">
        <v>77</v>
      </c>
      <c r="F2112" s="1" t="s">
        <v>74</v>
      </c>
      <c r="G2112" s="1" t="s">
        <v>1081</v>
      </c>
      <c r="H2112" s="1" t="s">
        <v>544</v>
      </c>
      <c r="I2112">
        <v>1</v>
      </c>
      <c r="J2112" t="s">
        <v>228</v>
      </c>
      <c r="K2112" s="1" t="s">
        <v>120</v>
      </c>
      <c r="L2112" s="1" t="s">
        <v>162</v>
      </c>
      <c r="M2112">
        <v>29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ユニフォーム白峰周ICONIC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5</v>
      </c>
      <c r="C2113" s="1" t="s">
        <v>108</v>
      </c>
      <c r="D2113" s="1" t="s">
        <v>1080</v>
      </c>
      <c r="E2113" s="1" t="s">
        <v>77</v>
      </c>
      <c r="F2113" s="1" t="s">
        <v>74</v>
      </c>
      <c r="G2113" s="1" t="s">
        <v>1081</v>
      </c>
      <c r="H2113" s="1" t="s">
        <v>544</v>
      </c>
      <c r="I2113">
        <v>1</v>
      </c>
      <c r="J2113" t="s">
        <v>228</v>
      </c>
      <c r="K2113" s="1" t="s">
        <v>164</v>
      </c>
      <c r="L2113" s="1" t="s">
        <v>162</v>
      </c>
      <c r="M2113">
        <v>29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ユニフォーム白峰周ICONIC</v>
      </c>
    </row>
    <row r="2114" spans="1:21" x14ac:dyDescent="0.35">
      <c r="A2114">
        <f>VLOOKUP(Receive[[#This Row],[No用]],SetNo[[No.用]:[vlookup 用]],2,FALSE)</f>
        <v>358</v>
      </c>
      <c r="B2114">
        <f>IF(ROW()=2,1,IF(A2113&lt;&gt;Receive[[#This Row],[No]],1,B2113+1))</f>
        <v>6</v>
      </c>
      <c r="C2114" s="1" t="s">
        <v>108</v>
      </c>
      <c r="D2114" s="1" t="s">
        <v>1080</v>
      </c>
      <c r="E2114" s="1" t="s">
        <v>77</v>
      </c>
      <c r="F2114" s="1" t="s">
        <v>74</v>
      </c>
      <c r="G2114" s="1" t="s">
        <v>1081</v>
      </c>
      <c r="H2114" s="1" t="s">
        <v>544</v>
      </c>
      <c r="I2114">
        <v>1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ユニフォーム白峰周ICONIC</v>
      </c>
    </row>
    <row r="2115" spans="1:21" x14ac:dyDescent="0.35">
      <c r="A2115">
        <f>VLOOKUP(Receive[[#This Row],[No用]],SetNo[[No.用]:[vlookup 用]],2,FALSE)</f>
        <v>359</v>
      </c>
      <c r="B2115">
        <f>IF(ROW()=2,1,IF(A2114&lt;&gt;Receive[[#This Row],[No]],1,B2114+1))</f>
        <v>1</v>
      </c>
      <c r="C2115" s="1" t="s">
        <v>108</v>
      </c>
      <c r="D2115" s="1" t="s">
        <v>1090</v>
      </c>
      <c r="E2115" s="1" t="s">
        <v>77</v>
      </c>
      <c r="F2115" s="1" t="s">
        <v>82</v>
      </c>
      <c r="G2115" s="1" t="s">
        <v>1081</v>
      </c>
      <c r="H2115" s="1" t="s">
        <v>544</v>
      </c>
      <c r="I2115">
        <v>1</v>
      </c>
      <c r="J2115" t="s">
        <v>228</v>
      </c>
      <c r="K2115" s="1" t="s">
        <v>163</v>
      </c>
      <c r="L2115" s="1" t="s">
        <v>162</v>
      </c>
      <c r="M2115">
        <v>27</v>
      </c>
      <c r="N2115">
        <v>0</v>
      </c>
      <c r="O2115">
        <v>0</v>
      </c>
      <c r="P2115">
        <v>0</v>
      </c>
      <c r="R2115" s="1" t="s">
        <v>955</v>
      </c>
      <c r="S2115" s="1" t="s">
        <v>919</v>
      </c>
      <c r="T2115" s="1"/>
      <c r="U2115" t="str">
        <f>Receive[[#This Row],[服装]]&amp;Receive[[#This Row],[名前]]&amp;Receive[[#This Row],[レアリティ]]</f>
        <v>ユニフォーム和倉久彦ICONIC</v>
      </c>
    </row>
    <row r="2116" spans="1:21" x14ac:dyDescent="0.35">
      <c r="A2116">
        <f>VLOOKUP(Receive[[#This Row],[No用]],SetNo[[No.用]:[vlookup 用]],2,FALSE)</f>
        <v>359</v>
      </c>
      <c r="B2116">
        <f>IF(ROW()=2,1,IF(A2115&lt;&gt;Receive[[#This Row],[No]],1,B2115+1))</f>
        <v>2</v>
      </c>
      <c r="C2116" s="1" t="s">
        <v>108</v>
      </c>
      <c r="D2116" s="1" t="s">
        <v>1090</v>
      </c>
      <c r="E2116" s="1" t="s">
        <v>77</v>
      </c>
      <c r="F2116" s="1" t="s">
        <v>82</v>
      </c>
      <c r="G2116" s="1" t="s">
        <v>1081</v>
      </c>
      <c r="H2116" s="1" t="s">
        <v>544</v>
      </c>
      <c r="I2116">
        <v>1</v>
      </c>
      <c r="J2116" t="s">
        <v>228</v>
      </c>
      <c r="K2116" s="1" t="s">
        <v>120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ユニフォーム和倉久彦ICONIC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3</v>
      </c>
      <c r="C2117" s="1" t="s">
        <v>108</v>
      </c>
      <c r="D2117" s="1" t="s">
        <v>1090</v>
      </c>
      <c r="E2117" s="1" t="s">
        <v>77</v>
      </c>
      <c r="F2117" s="1" t="s">
        <v>82</v>
      </c>
      <c r="G2117" s="1" t="s">
        <v>1081</v>
      </c>
      <c r="H2117" s="1" t="s">
        <v>544</v>
      </c>
      <c r="I2117">
        <v>1</v>
      </c>
      <c r="J2117" t="s">
        <v>228</v>
      </c>
      <c r="K2117" s="1" t="s">
        <v>164</v>
      </c>
      <c r="L2117" s="1" t="s">
        <v>162</v>
      </c>
      <c r="M2117">
        <v>27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ユニフォーム和倉久彦ICONIC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4</v>
      </c>
      <c r="C2118" s="1" t="s">
        <v>108</v>
      </c>
      <c r="D2118" s="1" t="s">
        <v>1090</v>
      </c>
      <c r="E2118" s="1" t="s">
        <v>77</v>
      </c>
      <c r="F2118" s="1" t="s">
        <v>82</v>
      </c>
      <c r="G2118" s="1" t="s">
        <v>1081</v>
      </c>
      <c r="H2118" s="1" t="s">
        <v>544</v>
      </c>
      <c r="I2118">
        <v>1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ユニフォーム和倉久彦ICONIC</v>
      </c>
    </row>
    <row r="2119" spans="1:21" x14ac:dyDescent="0.35">
      <c r="A2119">
        <f>VLOOKUP(Receive[[#This Row],[No用]],SetNo[[No.用]:[vlookup 用]],2,FALSE)</f>
        <v>360</v>
      </c>
      <c r="B2119">
        <f>IF(ROW()=2,1,IF(A2118&lt;&gt;Receive[[#This Row],[No]],1,B2118+1))</f>
        <v>1</v>
      </c>
      <c r="C2119" s="1" t="s">
        <v>108</v>
      </c>
      <c r="D2119" s="1" t="s">
        <v>1094</v>
      </c>
      <c r="E2119" s="1" t="s">
        <v>77</v>
      </c>
      <c r="F2119" s="1" t="s">
        <v>78</v>
      </c>
      <c r="G2119" s="1" t="s">
        <v>1081</v>
      </c>
      <c r="H2119" s="1" t="s">
        <v>544</v>
      </c>
      <c r="I2119">
        <v>1</v>
      </c>
      <c r="J2119" t="s">
        <v>228</v>
      </c>
      <c r="K2119" s="1" t="s">
        <v>119</v>
      </c>
      <c r="L2119" s="1" t="s">
        <v>162</v>
      </c>
      <c r="M2119">
        <v>25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ユニフォーム金沢伊織ICONIC</v>
      </c>
    </row>
    <row r="2120" spans="1:21" x14ac:dyDescent="0.35">
      <c r="A2120">
        <f>VLOOKUP(Receive[[#This Row],[No用]],SetNo[[No.用]:[vlookup 用]],2,FALSE)</f>
        <v>360</v>
      </c>
      <c r="B2120">
        <f>IF(ROW()=2,1,IF(A2119&lt;&gt;Receive[[#This Row],[No]],1,B2119+1))</f>
        <v>2</v>
      </c>
      <c r="C2120" s="1" t="s">
        <v>108</v>
      </c>
      <c r="D2120" s="1" t="s">
        <v>1094</v>
      </c>
      <c r="E2120" s="1" t="s">
        <v>77</v>
      </c>
      <c r="F2120" s="1" t="s">
        <v>78</v>
      </c>
      <c r="G2120" s="1" t="s">
        <v>1081</v>
      </c>
      <c r="H2120" s="1" t="s">
        <v>544</v>
      </c>
      <c r="I2120">
        <v>1</v>
      </c>
      <c r="J2120" t="s">
        <v>228</v>
      </c>
      <c r="K2120" s="1" t="s">
        <v>163</v>
      </c>
      <c r="L2120" s="1" t="s">
        <v>162</v>
      </c>
      <c r="M2120">
        <v>25</v>
      </c>
      <c r="N2120">
        <v>0</v>
      </c>
      <c r="O2120">
        <v>0</v>
      </c>
      <c r="P2120">
        <v>0</v>
      </c>
      <c r="R2120" s="1" t="s">
        <v>955</v>
      </c>
      <c r="S2120" s="1" t="s">
        <v>919</v>
      </c>
      <c r="T2120" s="1"/>
      <c r="U2120" t="str">
        <f>Receive[[#This Row],[服装]]&amp;Receive[[#This Row],[名前]]&amp;Receive[[#This Row],[レアリティ]]</f>
        <v>ユニフォーム金沢伊織ICONIC</v>
      </c>
    </row>
    <row r="2121" spans="1:21" x14ac:dyDescent="0.35">
      <c r="A2121">
        <f>VLOOKUP(Receive[[#This Row],[No用]],SetNo[[No.用]:[vlookup 用]],2,FALSE)</f>
        <v>360</v>
      </c>
      <c r="B2121">
        <f>IF(ROW()=2,1,IF(A2120&lt;&gt;Receive[[#This Row],[No]],1,B2120+1))</f>
        <v>3</v>
      </c>
      <c r="C2121" s="1" t="s">
        <v>108</v>
      </c>
      <c r="D2121" s="1" t="s">
        <v>1094</v>
      </c>
      <c r="E2121" s="1" t="s">
        <v>77</v>
      </c>
      <c r="F2121" s="1" t="s">
        <v>78</v>
      </c>
      <c r="G2121" s="1" t="s">
        <v>1081</v>
      </c>
      <c r="H2121" s="1" t="s">
        <v>544</v>
      </c>
      <c r="I2121">
        <v>1</v>
      </c>
      <c r="J2121" t="s">
        <v>228</v>
      </c>
      <c r="K2121" s="1" t="s">
        <v>120</v>
      </c>
      <c r="L2121" s="1" t="s">
        <v>162</v>
      </c>
      <c r="M2121">
        <v>25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ユニフォーム金沢伊織ICONIC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4</v>
      </c>
      <c r="C2122" s="1" t="s">
        <v>108</v>
      </c>
      <c r="D2122" s="1" t="s">
        <v>1094</v>
      </c>
      <c r="E2122" s="1" t="s">
        <v>77</v>
      </c>
      <c r="F2122" s="1" t="s">
        <v>78</v>
      </c>
      <c r="G2122" s="1" t="s">
        <v>1081</v>
      </c>
      <c r="H2122" s="1" t="s">
        <v>544</v>
      </c>
      <c r="I2122">
        <v>1</v>
      </c>
      <c r="J2122" t="s">
        <v>228</v>
      </c>
      <c r="K2122" s="1" t="s">
        <v>164</v>
      </c>
      <c r="L2122" s="1" t="s">
        <v>162</v>
      </c>
      <c r="M2122">
        <v>25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ユニフォーム金沢伊織ICONIC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5</v>
      </c>
      <c r="C2123" s="1" t="s">
        <v>108</v>
      </c>
      <c r="D2123" s="1" t="s">
        <v>1094</v>
      </c>
      <c r="E2123" s="1" t="s">
        <v>77</v>
      </c>
      <c r="F2123" s="1" t="s">
        <v>78</v>
      </c>
      <c r="G2123" s="1" t="s">
        <v>1081</v>
      </c>
      <c r="H2123" s="1" t="s">
        <v>544</v>
      </c>
      <c r="I2123">
        <v>1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ユニフォーム金沢伊織ICONIC</v>
      </c>
    </row>
    <row r="2124" spans="1:21" x14ac:dyDescent="0.35">
      <c r="A2124">
        <f>VLOOKUP(Receive[[#This Row],[No用]],SetNo[[No.用]:[vlookup 用]],2,FALSE)</f>
        <v>361</v>
      </c>
      <c r="B2124">
        <f>IF(ROW()=2,1,IF(A2123&lt;&gt;Receive[[#This Row],[No]],1,B2123+1))</f>
        <v>1</v>
      </c>
      <c r="C2124" s="1" t="s">
        <v>108</v>
      </c>
      <c r="D2124" s="1" t="s">
        <v>1098</v>
      </c>
      <c r="E2124" s="1" t="s">
        <v>77</v>
      </c>
      <c r="F2124" s="1" t="s">
        <v>82</v>
      </c>
      <c r="G2124" s="1" t="s">
        <v>1081</v>
      </c>
      <c r="H2124" s="1" t="s">
        <v>544</v>
      </c>
      <c r="I2124">
        <v>1</v>
      </c>
      <c r="J2124" t="s">
        <v>228</v>
      </c>
      <c r="K2124" s="1" t="s">
        <v>119</v>
      </c>
      <c r="L2124" s="1" t="s">
        <v>162</v>
      </c>
      <c r="M2124">
        <v>26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ユニフォーム志賀智也ICONIC</v>
      </c>
    </row>
    <row r="2125" spans="1:21" x14ac:dyDescent="0.35">
      <c r="A2125">
        <f>VLOOKUP(Receive[[#This Row],[No用]],SetNo[[No.用]:[vlookup 用]],2,FALSE)</f>
        <v>361</v>
      </c>
      <c r="B2125">
        <f>IF(ROW()=2,1,IF(A2124&lt;&gt;Receive[[#This Row],[No]],1,B2124+1))</f>
        <v>2</v>
      </c>
      <c r="C2125" s="1" t="s">
        <v>108</v>
      </c>
      <c r="D2125" s="1" t="s">
        <v>1098</v>
      </c>
      <c r="E2125" s="1" t="s">
        <v>77</v>
      </c>
      <c r="F2125" s="1" t="s">
        <v>82</v>
      </c>
      <c r="G2125" s="1" t="s">
        <v>1081</v>
      </c>
      <c r="H2125" s="1" t="s">
        <v>544</v>
      </c>
      <c r="I2125">
        <v>1</v>
      </c>
      <c r="J2125" t="s">
        <v>228</v>
      </c>
      <c r="K2125" s="1" t="s">
        <v>163</v>
      </c>
      <c r="L2125" s="1" t="s">
        <v>162</v>
      </c>
      <c r="M2125">
        <v>26</v>
      </c>
      <c r="N2125">
        <v>0</v>
      </c>
      <c r="O2125">
        <v>0</v>
      </c>
      <c r="P2125">
        <v>0</v>
      </c>
      <c r="R2125" s="1" t="s">
        <v>955</v>
      </c>
      <c r="S2125" s="1" t="s">
        <v>919</v>
      </c>
      <c r="U2125" t="str">
        <f>Receive[[#This Row],[服装]]&amp;Receive[[#This Row],[名前]]&amp;Receive[[#This Row],[レアリティ]]</f>
        <v>ユニフォーム志賀智也ICONIC</v>
      </c>
    </row>
    <row r="2126" spans="1:21" x14ac:dyDescent="0.35">
      <c r="A2126">
        <f>VLOOKUP(Receive[[#This Row],[No用]],SetNo[[No.用]:[vlookup 用]],2,FALSE)</f>
        <v>361</v>
      </c>
      <c r="B2126">
        <f>IF(ROW()=2,1,IF(A2125&lt;&gt;Receive[[#This Row],[No]],1,B2125+1))</f>
        <v>3</v>
      </c>
      <c r="C2126" s="1" t="s">
        <v>108</v>
      </c>
      <c r="D2126" s="1" t="s">
        <v>1098</v>
      </c>
      <c r="E2126" s="1" t="s">
        <v>77</v>
      </c>
      <c r="F2126" s="1" t="s">
        <v>82</v>
      </c>
      <c r="G2126" s="1" t="s">
        <v>1081</v>
      </c>
      <c r="H2126" s="1" t="s">
        <v>544</v>
      </c>
      <c r="I2126">
        <v>1</v>
      </c>
      <c r="J2126" t="s">
        <v>228</v>
      </c>
      <c r="K2126" s="1" t="s">
        <v>120</v>
      </c>
      <c r="L2126" s="1" t="s">
        <v>162</v>
      </c>
      <c r="M2126">
        <v>26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ユニフォーム志賀智也ICONIC</v>
      </c>
    </row>
    <row r="2127" spans="1:21" x14ac:dyDescent="0.35">
      <c r="A2127">
        <f>VLOOKUP(Receive[[#This Row],[No用]],SetNo[[No.用]:[vlookup 用]],2,FALSE)</f>
        <v>361</v>
      </c>
      <c r="B2127">
        <f>IF(ROW()=2,1,IF(A2126&lt;&gt;Receive[[#This Row],[No]],1,B2126+1))</f>
        <v>4</v>
      </c>
      <c r="C2127" s="1" t="s">
        <v>108</v>
      </c>
      <c r="D2127" s="1" t="s">
        <v>1098</v>
      </c>
      <c r="E2127" s="1" t="s">
        <v>77</v>
      </c>
      <c r="F2127" s="1" t="s">
        <v>82</v>
      </c>
      <c r="G2127" s="1" t="s">
        <v>1081</v>
      </c>
      <c r="H2127" s="1" t="s">
        <v>544</v>
      </c>
      <c r="I2127">
        <v>1</v>
      </c>
      <c r="J2127" t="s">
        <v>228</v>
      </c>
      <c r="K2127" s="1" t="s">
        <v>164</v>
      </c>
      <c r="L2127" s="1" t="s">
        <v>162</v>
      </c>
      <c r="M2127">
        <v>26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ユニフォーム志賀智也ICONIC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5</v>
      </c>
      <c r="C2128" s="1" t="s">
        <v>108</v>
      </c>
      <c r="D2128" s="1" t="s">
        <v>1098</v>
      </c>
      <c r="E2128" s="1" t="s">
        <v>77</v>
      </c>
      <c r="F2128" s="1" t="s">
        <v>82</v>
      </c>
      <c r="G2128" s="1" t="s">
        <v>1081</v>
      </c>
      <c r="H2128" s="1" t="s">
        <v>544</v>
      </c>
      <c r="I2128">
        <v>1</v>
      </c>
      <c r="J2128" t="s">
        <v>228</v>
      </c>
      <c r="K2128" s="1" t="s">
        <v>165</v>
      </c>
      <c r="L2128" s="1" t="s">
        <v>162</v>
      </c>
      <c r="M2128">
        <v>13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ユニフォーム志賀智也ICONIC</v>
      </c>
    </row>
    <row r="2129" spans="1:21" x14ac:dyDescent="0.35">
      <c r="A2129">
        <f>VLOOKUP(Receive[[#This Row],[No用]],SetNo[[No.用]:[vlookup 用]],2,FALSE)</f>
        <v>362</v>
      </c>
      <c r="B2129">
        <f>IF(ROW()=2,1,IF(A2128&lt;&gt;Receive[[#This Row],[No]],1,B2128+1))</f>
        <v>1</v>
      </c>
      <c r="C2129" s="1" t="s">
        <v>108</v>
      </c>
      <c r="D2129" s="1" t="s">
        <v>1111</v>
      </c>
      <c r="E2129" s="1" t="s">
        <v>77</v>
      </c>
      <c r="F2129" s="1" t="s">
        <v>80</v>
      </c>
      <c r="G2129" s="1" t="s">
        <v>1081</v>
      </c>
      <c r="H2129" s="1" t="s">
        <v>544</v>
      </c>
      <c r="I2129">
        <v>1</v>
      </c>
      <c r="J2129" t="s">
        <v>228</v>
      </c>
      <c r="K2129" s="1" t="s">
        <v>119</v>
      </c>
      <c r="L2129" s="1" t="s">
        <v>173</v>
      </c>
      <c r="M2129">
        <v>36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ユニフォーム輪島友和ICONIC</v>
      </c>
    </row>
    <row r="2130" spans="1:21" x14ac:dyDescent="0.35">
      <c r="A2130">
        <f>VLOOKUP(Receive[[#This Row],[No用]],SetNo[[No.用]:[vlookup 用]],2,FALSE)</f>
        <v>362</v>
      </c>
      <c r="B2130">
        <f>IF(ROW()=2,1,IF(A2129&lt;&gt;Receive[[#This Row],[No]],1,B2129+1))</f>
        <v>2</v>
      </c>
      <c r="C2130" s="1" t="s">
        <v>108</v>
      </c>
      <c r="D2130" s="1" t="s">
        <v>1111</v>
      </c>
      <c r="E2130" s="1" t="s">
        <v>77</v>
      </c>
      <c r="F2130" s="1" t="s">
        <v>80</v>
      </c>
      <c r="G2130" s="1" t="s">
        <v>1081</v>
      </c>
      <c r="H2130" s="1" t="s">
        <v>544</v>
      </c>
      <c r="I2130">
        <v>1</v>
      </c>
      <c r="J2130" t="s">
        <v>228</v>
      </c>
      <c r="K2130" s="1" t="s">
        <v>194</v>
      </c>
      <c r="L2130" s="1" t="s">
        <v>178</v>
      </c>
      <c r="M2130">
        <v>40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ユニフォーム輪島友和ICONIC</v>
      </c>
    </row>
    <row r="2131" spans="1:21" x14ac:dyDescent="0.35">
      <c r="A2131">
        <f>VLOOKUP(Receive[[#This Row],[No用]],SetNo[[No.用]:[vlookup 用]],2,FALSE)</f>
        <v>362</v>
      </c>
      <c r="B2131">
        <f>IF(ROW()=2,1,IF(A2130&lt;&gt;Receive[[#This Row],[No]],1,B2130+1))</f>
        <v>3</v>
      </c>
      <c r="C2131" s="1" t="s">
        <v>108</v>
      </c>
      <c r="D2131" s="1" t="s">
        <v>1111</v>
      </c>
      <c r="E2131" s="1" t="s">
        <v>77</v>
      </c>
      <c r="F2131" s="1" t="s">
        <v>80</v>
      </c>
      <c r="G2131" s="1" t="s">
        <v>1081</v>
      </c>
      <c r="H2131" s="1" t="s">
        <v>544</v>
      </c>
      <c r="I2131">
        <v>1</v>
      </c>
      <c r="J2131" t="s">
        <v>228</v>
      </c>
      <c r="K2131" s="1" t="s">
        <v>163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R2131" s="1" t="s">
        <v>955</v>
      </c>
      <c r="S2131" s="1" t="s">
        <v>919</v>
      </c>
      <c r="U2131" t="str">
        <f>Receive[[#This Row],[服装]]&amp;Receive[[#This Row],[名前]]&amp;Receive[[#This Row],[レアリティ]]</f>
        <v>ユニフォーム輪島友和ICONIC</v>
      </c>
    </row>
    <row r="2132" spans="1:21" x14ac:dyDescent="0.35">
      <c r="A2132">
        <f>VLOOKUP(Receive[[#This Row],[No用]],SetNo[[No.用]:[vlookup 用]],2,FALSE)</f>
        <v>362</v>
      </c>
      <c r="B2132">
        <f>IF(ROW()=2,1,IF(A2131&lt;&gt;Receive[[#This Row],[No]],1,B2131+1))</f>
        <v>4</v>
      </c>
      <c r="C2132" s="1" t="s">
        <v>108</v>
      </c>
      <c r="D2132" s="1" t="s">
        <v>1111</v>
      </c>
      <c r="E2132" s="1" t="s">
        <v>77</v>
      </c>
      <c r="F2132" s="1" t="s">
        <v>80</v>
      </c>
      <c r="G2132" s="1" t="s">
        <v>1081</v>
      </c>
      <c r="H2132" s="1" t="s">
        <v>544</v>
      </c>
      <c r="I2132">
        <v>1</v>
      </c>
      <c r="J2132" t="s">
        <v>228</v>
      </c>
      <c r="K2132" s="1" t="s">
        <v>230</v>
      </c>
      <c r="L2132" s="1" t="s">
        <v>162</v>
      </c>
      <c r="M2132">
        <v>33</v>
      </c>
      <c r="N2132">
        <v>0</v>
      </c>
      <c r="O2132">
        <v>0</v>
      </c>
      <c r="P2132">
        <v>0</v>
      </c>
      <c r="R2132" s="1" t="s">
        <v>955</v>
      </c>
      <c r="S2132" s="1" t="s">
        <v>940</v>
      </c>
      <c r="U2132" t="str">
        <f>Receive[[#This Row],[服装]]&amp;Receive[[#This Row],[名前]]&amp;Receive[[#This Row],[レアリティ]]</f>
        <v>ユニフォーム輪島友和ICONIC</v>
      </c>
    </row>
    <row r="2133" spans="1:21" x14ac:dyDescent="0.35">
      <c r="A2133">
        <f>VLOOKUP(Receive[[#This Row],[No用]],SetNo[[No.用]:[vlookup 用]],2,FALSE)</f>
        <v>362</v>
      </c>
      <c r="B2133">
        <f>IF(ROW()=2,1,IF(A2132&lt;&gt;Receive[[#This Row],[No]],1,B2132+1))</f>
        <v>5</v>
      </c>
      <c r="C2133" s="1" t="s">
        <v>108</v>
      </c>
      <c r="D2133" s="1" t="s">
        <v>1111</v>
      </c>
      <c r="E2133" s="1" t="s">
        <v>77</v>
      </c>
      <c r="F2133" s="1" t="s">
        <v>80</v>
      </c>
      <c r="G2133" s="1" t="s">
        <v>1081</v>
      </c>
      <c r="H2133" s="1" t="s">
        <v>544</v>
      </c>
      <c r="I2133">
        <v>1</v>
      </c>
      <c r="J2133" t="s">
        <v>228</v>
      </c>
      <c r="K2133" s="1" t="s">
        <v>120</v>
      </c>
      <c r="L2133" s="1" t="s">
        <v>173</v>
      </c>
      <c r="M2133">
        <v>36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ユニフォーム輪島友和ICONIC</v>
      </c>
    </row>
    <row r="2134" spans="1:21" x14ac:dyDescent="0.35">
      <c r="A2134">
        <f>VLOOKUP(Receive[[#This Row],[No用]],SetNo[[No.用]:[vlookup 用]],2,FALSE)</f>
        <v>362</v>
      </c>
      <c r="B2134">
        <f>IF(ROW()=2,1,IF(A2133&lt;&gt;Receive[[#This Row],[No]],1,B2133+1))</f>
        <v>6</v>
      </c>
      <c r="C2134" s="1" t="s">
        <v>108</v>
      </c>
      <c r="D2134" s="1" t="s">
        <v>1111</v>
      </c>
      <c r="E2134" s="1" t="s">
        <v>77</v>
      </c>
      <c r="F2134" s="1" t="s">
        <v>80</v>
      </c>
      <c r="G2134" s="1" t="s">
        <v>1081</v>
      </c>
      <c r="H2134" s="1" t="s">
        <v>544</v>
      </c>
      <c r="I2134">
        <v>1</v>
      </c>
      <c r="J2134" t="s">
        <v>228</v>
      </c>
      <c r="K2134" s="1" t="s">
        <v>164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ユニフォーム輪島友和ICONIC</v>
      </c>
    </row>
    <row r="2135" spans="1:21" x14ac:dyDescent="0.35">
      <c r="A2135">
        <f>VLOOKUP(Receive[[#This Row],[No用]],SetNo[[No.用]:[vlookup 用]],2,FALSE)</f>
        <v>362</v>
      </c>
      <c r="B2135">
        <f>IF(ROW()=2,1,IF(A2134&lt;&gt;Receive[[#This Row],[No]],1,B2134+1))</f>
        <v>7</v>
      </c>
      <c r="C2135" s="1" t="s">
        <v>108</v>
      </c>
      <c r="D2135" s="1" t="s">
        <v>1111</v>
      </c>
      <c r="E2135" s="1" t="s">
        <v>77</v>
      </c>
      <c r="F2135" s="1" t="s">
        <v>80</v>
      </c>
      <c r="G2135" s="1" t="s">
        <v>1081</v>
      </c>
      <c r="H2135" s="1" t="s">
        <v>544</v>
      </c>
      <c r="I2135">
        <v>1</v>
      </c>
      <c r="J2135" t="s">
        <v>228</v>
      </c>
      <c r="K2135" s="1" t="s">
        <v>165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ユニフォーム輪島友和ICONIC</v>
      </c>
    </row>
    <row r="2136" spans="1:21" x14ac:dyDescent="0.35">
      <c r="A2136">
        <f>VLOOKUP(Receive[[#This Row],[No用]],SetNo[[No.用]:[vlookup 用]],2,FALSE)</f>
        <v>362</v>
      </c>
      <c r="B2136">
        <f>IF(ROW()=2,1,IF(A2135&lt;&gt;Receive[[#This Row],[No]],1,B2135+1))</f>
        <v>8</v>
      </c>
      <c r="C2136" s="1" t="s">
        <v>108</v>
      </c>
      <c r="D2136" s="1" t="s">
        <v>1111</v>
      </c>
      <c r="E2136" s="1" t="s">
        <v>77</v>
      </c>
      <c r="F2136" s="1" t="s">
        <v>80</v>
      </c>
      <c r="G2136" s="1" t="s">
        <v>1081</v>
      </c>
      <c r="H2136" s="1" t="s">
        <v>544</v>
      </c>
      <c r="I2136">
        <v>1</v>
      </c>
      <c r="J2136" t="s">
        <v>228</v>
      </c>
      <c r="K2136" s="1" t="s">
        <v>120</v>
      </c>
      <c r="L2136" s="1" t="s">
        <v>224</v>
      </c>
      <c r="M2136">
        <v>46</v>
      </c>
      <c r="N2136">
        <v>0</v>
      </c>
      <c r="O2136">
        <v>56</v>
      </c>
      <c r="P2136">
        <v>0</v>
      </c>
      <c r="T2136" s="1" t="s">
        <v>1113</v>
      </c>
      <c r="U2136" t="str">
        <f>Receive[[#This Row],[服装]]&amp;Receive[[#This Row],[名前]]&amp;Receive[[#This Row],[レアリティ]]</f>
        <v>ユニフォーム輪島友和ICONIC</v>
      </c>
    </row>
    <row r="2137" spans="1:21" x14ac:dyDescent="0.35">
      <c r="A2137">
        <f>VLOOKUP(Receive[[#This Row],[No用]],SetNo[[No.用]:[vlookup 用]],2,FALSE)</f>
        <v>362</v>
      </c>
      <c r="B2137">
        <f>IF(ROW()=2,1,IF(A2136&lt;&gt;Receive[[#This Row],[No]],1,B2136+1))</f>
        <v>9</v>
      </c>
      <c r="C2137" s="1" t="s">
        <v>108</v>
      </c>
      <c r="D2137" s="1" t="s">
        <v>1111</v>
      </c>
      <c r="E2137" s="1" t="s">
        <v>77</v>
      </c>
      <c r="F2137" s="1" t="s">
        <v>80</v>
      </c>
      <c r="G2137" s="1" t="s">
        <v>1081</v>
      </c>
      <c r="H2137" s="1" t="s">
        <v>544</v>
      </c>
      <c r="I2137">
        <v>1</v>
      </c>
      <c r="J2137" t="s">
        <v>228</v>
      </c>
      <c r="K2137" s="1" t="s">
        <v>164</v>
      </c>
      <c r="L2137" s="1" t="s">
        <v>224</v>
      </c>
      <c r="M2137">
        <v>46</v>
      </c>
      <c r="N2137">
        <v>0</v>
      </c>
      <c r="O2137">
        <v>56</v>
      </c>
      <c r="P2137">
        <v>0</v>
      </c>
      <c r="T2137" s="1" t="s">
        <v>1114</v>
      </c>
      <c r="U2137" t="str">
        <f>Receive[[#This Row],[服装]]&amp;Receive[[#This Row],[名前]]&amp;Receive[[#This Row],[レアリティ]]</f>
        <v>ユニフォーム輪島友和ICONIC</v>
      </c>
    </row>
    <row r="2138" spans="1:21" x14ac:dyDescent="0.35">
      <c r="A2138">
        <f>VLOOKUP(Receive[[#This Row],[No用]],SetNo[[No.用]:[vlookup 用]],2,FALSE)</f>
        <v>363</v>
      </c>
      <c r="B2138">
        <f>IF(ROW()=2,1,IF(A2137&lt;&gt;Receive[[#This Row],[No]],1,B2137+1))</f>
        <v>1</v>
      </c>
      <c r="C2138" s="1" t="s">
        <v>108</v>
      </c>
      <c r="D2138" s="1" t="s">
        <v>1128</v>
      </c>
      <c r="E2138" s="1" t="s">
        <v>77</v>
      </c>
      <c r="F2138" s="1" t="s">
        <v>78</v>
      </c>
      <c r="G2138" s="1" t="s">
        <v>1081</v>
      </c>
      <c r="H2138" s="1" t="s">
        <v>544</v>
      </c>
      <c r="I2138">
        <v>1</v>
      </c>
      <c r="J2138" t="s">
        <v>228</v>
      </c>
      <c r="K2138" s="1" t="s">
        <v>119</v>
      </c>
      <c r="L2138" s="1" t="s">
        <v>162</v>
      </c>
      <c r="M2138">
        <v>31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ユニフォーム深谷謙朗ICONIC</v>
      </c>
    </row>
    <row r="2139" spans="1:21" x14ac:dyDescent="0.35">
      <c r="A2139">
        <f>VLOOKUP(Receive[[#This Row],[No用]],SetNo[[No.用]:[vlookup 用]],2,FALSE)</f>
        <v>363</v>
      </c>
      <c r="B2139">
        <f>IF(ROW()=2,1,IF(A2138&lt;&gt;Receive[[#This Row],[No]],1,B2138+1))</f>
        <v>2</v>
      </c>
      <c r="C2139" s="1" t="s">
        <v>108</v>
      </c>
      <c r="D2139" s="1" t="s">
        <v>1128</v>
      </c>
      <c r="E2139" s="1" t="s">
        <v>77</v>
      </c>
      <c r="F2139" s="1" t="s">
        <v>78</v>
      </c>
      <c r="G2139" s="1" t="s">
        <v>1081</v>
      </c>
      <c r="H2139" s="1" t="s">
        <v>544</v>
      </c>
      <c r="I2139">
        <v>1</v>
      </c>
      <c r="J2139" t="s">
        <v>228</v>
      </c>
      <c r="K2139" s="1" t="s">
        <v>120</v>
      </c>
      <c r="L2139" s="1" t="s">
        <v>162</v>
      </c>
      <c r="M2139">
        <v>31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ユニフォーム深谷謙朗ICONIC</v>
      </c>
    </row>
    <row r="2140" spans="1:21" x14ac:dyDescent="0.35">
      <c r="A2140">
        <f>VLOOKUP(Receive[[#This Row],[No用]],SetNo[[No.用]:[vlookup 用]],2,FALSE)</f>
        <v>363</v>
      </c>
      <c r="B2140">
        <f>IF(ROW()=2,1,IF(A2139&lt;&gt;Receive[[#This Row],[No]],1,B2139+1))</f>
        <v>3</v>
      </c>
      <c r="C2140" s="1" t="s">
        <v>108</v>
      </c>
      <c r="D2140" s="1" t="s">
        <v>1128</v>
      </c>
      <c r="E2140" s="1" t="s">
        <v>77</v>
      </c>
      <c r="F2140" s="1" t="s">
        <v>78</v>
      </c>
      <c r="G2140" s="1" t="s">
        <v>1081</v>
      </c>
      <c r="H2140" s="1" t="s">
        <v>544</v>
      </c>
      <c r="I2140">
        <v>1</v>
      </c>
      <c r="J2140" t="s">
        <v>228</v>
      </c>
      <c r="K2140" s="1" t="s">
        <v>164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ユニフォーム深谷謙朗ICONIC</v>
      </c>
    </row>
    <row r="2141" spans="1:21" x14ac:dyDescent="0.35">
      <c r="A2141">
        <f>VLOOKUP(Receive[[#This Row],[No用]],SetNo[[No.用]:[vlookup 用]],2,FALSE)</f>
        <v>363</v>
      </c>
      <c r="B2141">
        <f>IF(ROW()=2,1,IF(A2140&lt;&gt;Receive[[#This Row],[No]],1,B2140+1))</f>
        <v>4</v>
      </c>
      <c r="C2141" s="1" t="s">
        <v>108</v>
      </c>
      <c r="D2141" s="1" t="s">
        <v>1128</v>
      </c>
      <c r="E2141" s="1" t="s">
        <v>77</v>
      </c>
      <c r="F2141" s="1" t="s">
        <v>78</v>
      </c>
      <c r="G2141" s="1" t="s">
        <v>1081</v>
      </c>
      <c r="H2141" s="1" t="s">
        <v>544</v>
      </c>
      <c r="I2141">
        <v>1</v>
      </c>
      <c r="J2141" t="s">
        <v>228</v>
      </c>
      <c r="K2141" s="1" t="s">
        <v>165</v>
      </c>
      <c r="L2141" s="1" t="s">
        <v>162</v>
      </c>
      <c r="M2141">
        <v>13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65"/>
  <sheetViews>
    <sheetView topLeftCell="A917" workbookViewId="0">
      <selection activeCell="A927" sqref="A927:XFD928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918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918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1079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1079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897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897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897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916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711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914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942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942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942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942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942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t="s">
        <v>205</v>
      </c>
      <c r="D89" t="s">
        <v>139</v>
      </c>
      <c r="E89" t="s">
        <v>28</v>
      </c>
      <c r="F89" t="s">
        <v>26</v>
      </c>
      <c r="G89" t="s">
        <v>136</v>
      </c>
      <c r="H89" t="s">
        <v>71</v>
      </c>
      <c r="I89">
        <v>1</v>
      </c>
      <c r="J89" t="s">
        <v>231</v>
      </c>
      <c r="K89" t="s">
        <v>166</v>
      </c>
      <c r="L89" t="s">
        <v>162</v>
      </c>
      <c r="M89">
        <v>22</v>
      </c>
      <c r="N89">
        <v>0</v>
      </c>
      <c r="O89">
        <v>0</v>
      </c>
      <c r="P89">
        <v>0</v>
      </c>
      <c r="U89" t="str">
        <f>Toss[[#This Row],[服装]]&amp;Toss[[#This Row],[名前]]&amp;Toss[[#This Row],[レアリティ]]</f>
        <v>ユニフォーム月島蛍ICONIC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t="s">
        <v>205</v>
      </c>
      <c r="D90" t="s">
        <v>139</v>
      </c>
      <c r="E90" t="s">
        <v>28</v>
      </c>
      <c r="F90" t="s">
        <v>26</v>
      </c>
      <c r="G90" t="s">
        <v>136</v>
      </c>
      <c r="H90" t="s">
        <v>71</v>
      </c>
      <c r="I90">
        <v>1</v>
      </c>
      <c r="J90" t="s">
        <v>231</v>
      </c>
      <c r="K90" t="s">
        <v>167</v>
      </c>
      <c r="L90" t="s">
        <v>162</v>
      </c>
      <c r="M90">
        <v>23</v>
      </c>
      <c r="N90">
        <v>0</v>
      </c>
      <c r="O90">
        <v>0</v>
      </c>
      <c r="P90">
        <v>0</v>
      </c>
      <c r="U90" t="str">
        <f>Toss[[#This Row],[服装]]&amp;Toss[[#This Row],[名前]]&amp;Toss[[#This Row],[レアリティ]]</f>
        <v>ユニフォーム月島蛍ICONIC</v>
      </c>
    </row>
    <row r="91" spans="1:21" x14ac:dyDescent="0.35">
      <c r="A91">
        <f>VLOOKUP(Toss[[#This Row],[No用]],SetNo[[No.用]:[vlookup 用]],2,FALSE)</f>
        <v>19</v>
      </c>
      <c r="B91">
        <f>IF(ROW()=2,1,IF(A90&lt;&gt;Toss[[#This Row],[No]],1,B90+1))</f>
        <v>1</v>
      </c>
      <c r="C91" t="s">
        <v>116</v>
      </c>
      <c r="D91" t="s">
        <v>139</v>
      </c>
      <c r="E91" t="s">
        <v>23</v>
      </c>
      <c r="F91" t="s">
        <v>26</v>
      </c>
      <c r="G91" t="s">
        <v>136</v>
      </c>
      <c r="H91" t="s">
        <v>71</v>
      </c>
      <c r="I91">
        <v>1</v>
      </c>
      <c r="J91" t="s">
        <v>231</v>
      </c>
      <c r="K91" t="s">
        <v>166</v>
      </c>
      <c r="L91" t="s">
        <v>162</v>
      </c>
      <c r="M91">
        <v>22</v>
      </c>
      <c r="N91">
        <v>0</v>
      </c>
      <c r="O91">
        <v>0</v>
      </c>
      <c r="P91">
        <v>0</v>
      </c>
      <c r="U91" t="str">
        <f>Toss[[#This Row],[服装]]&amp;Toss[[#This Row],[名前]]&amp;Toss[[#This Row],[レアリティ]]</f>
        <v>水着月島蛍ICONIC</v>
      </c>
    </row>
    <row r="92" spans="1:21" x14ac:dyDescent="0.35">
      <c r="A92">
        <f>VLOOKUP(Toss[[#This Row],[No用]],SetNo[[No.用]:[vlookup 用]],2,FALSE)</f>
        <v>19</v>
      </c>
      <c r="B92">
        <f>IF(ROW()=2,1,IF(A91&lt;&gt;Toss[[#This Row],[No]],1,B91+1))</f>
        <v>2</v>
      </c>
      <c r="C92" t="s">
        <v>116</v>
      </c>
      <c r="D92" t="s">
        <v>139</v>
      </c>
      <c r="E92" t="s">
        <v>23</v>
      </c>
      <c r="F92" t="s">
        <v>26</v>
      </c>
      <c r="G92" t="s">
        <v>136</v>
      </c>
      <c r="H92" t="s">
        <v>71</v>
      </c>
      <c r="I92">
        <v>1</v>
      </c>
      <c r="J92" t="s">
        <v>231</v>
      </c>
      <c r="K92" t="s">
        <v>167</v>
      </c>
      <c r="L92" t="s">
        <v>162</v>
      </c>
      <c r="M92">
        <v>23</v>
      </c>
      <c r="N92">
        <v>0</v>
      </c>
      <c r="O92">
        <v>0</v>
      </c>
      <c r="P92">
        <v>0</v>
      </c>
      <c r="U92" t="str">
        <f>Toss[[#This Row],[服装]]&amp;Toss[[#This Row],[名前]]&amp;Toss[[#This Row],[レアリティ]]</f>
        <v>水着月島蛍ICONIC</v>
      </c>
    </row>
    <row r="93" spans="1:21" x14ac:dyDescent="0.3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231</v>
      </c>
      <c r="K93" t="s">
        <v>166</v>
      </c>
      <c r="L93" t="s">
        <v>162</v>
      </c>
      <c r="M93">
        <v>22</v>
      </c>
      <c r="N93">
        <v>0</v>
      </c>
      <c r="O93">
        <v>0</v>
      </c>
      <c r="P93">
        <v>0</v>
      </c>
      <c r="U93" t="str">
        <f>Toss[[#This Row],[服装]]&amp;Toss[[#This Row],[名前]]&amp;Toss[[#This Row],[レアリティ]]</f>
        <v>職業体験月島蛍ICONIC</v>
      </c>
    </row>
    <row r="94" spans="1:21" x14ac:dyDescent="0.3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231</v>
      </c>
      <c r="K94" t="s">
        <v>167</v>
      </c>
      <c r="L94" t="s">
        <v>162</v>
      </c>
      <c r="M94">
        <v>23</v>
      </c>
      <c r="N94">
        <v>0</v>
      </c>
      <c r="O94">
        <v>0</v>
      </c>
      <c r="P94">
        <v>0</v>
      </c>
      <c r="U94" t="str">
        <f>Toss[[#This Row],[服装]]&amp;Toss[[#This Row],[名前]]&amp;Toss[[#This Row],[レアリティ]]</f>
        <v>職業体験月島蛍ICONIC</v>
      </c>
    </row>
    <row r="95" spans="1:21" x14ac:dyDescent="0.35">
      <c r="A95">
        <f>VLOOKUP(Toss[[#This Row],[No用]],SetNo[[No.用]:[vlookup 用]],2,FALSE)</f>
        <v>21</v>
      </c>
      <c r="B95">
        <f>IF(ROW()=2,1,IF(A94&lt;&gt;Toss[[#This Row],[No]],1,B94+1))</f>
        <v>1</v>
      </c>
      <c r="C95" s="1" t="s">
        <v>608</v>
      </c>
      <c r="D95" s="1" t="s">
        <v>139</v>
      </c>
      <c r="E95" s="1" t="s">
        <v>90</v>
      </c>
      <c r="F95" s="1" t="s">
        <v>82</v>
      </c>
      <c r="G95" s="1" t="s">
        <v>136</v>
      </c>
      <c r="H95" s="1" t="s">
        <v>71</v>
      </c>
      <c r="I95">
        <v>1</v>
      </c>
      <c r="J95" t="s">
        <v>231</v>
      </c>
      <c r="K95" t="s">
        <v>166</v>
      </c>
      <c r="L95" t="s">
        <v>162</v>
      </c>
      <c r="M95">
        <v>22</v>
      </c>
      <c r="N95">
        <v>0</v>
      </c>
      <c r="O95">
        <v>0</v>
      </c>
      <c r="P95">
        <v>0</v>
      </c>
      <c r="U95" t="str">
        <f>Toss[[#This Row],[服装]]&amp;Toss[[#This Row],[名前]]&amp;Toss[[#This Row],[レアリティ]]</f>
        <v>1周年月島蛍ICONIC</v>
      </c>
    </row>
    <row r="96" spans="1:21" x14ac:dyDescent="0.35">
      <c r="A96">
        <f>VLOOKUP(Toss[[#This Row],[No用]],SetNo[[No.用]:[vlookup 用]],2,FALSE)</f>
        <v>21</v>
      </c>
      <c r="B96">
        <f>IF(ROW()=2,1,IF(A95&lt;&gt;Toss[[#This Row],[No]],1,B95+1))</f>
        <v>2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231</v>
      </c>
      <c r="K96" t="s">
        <v>167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Toss[[#This Row],[服装]]&amp;Toss[[#This Row],[名前]]&amp;Toss[[#This Row],[レアリティ]]</f>
        <v>1周年月島蛍ICONIC</v>
      </c>
    </row>
    <row r="97" spans="1:21" x14ac:dyDescent="0.35">
      <c r="A97">
        <f>VLOOKUP(Toss[[#This Row],[No用]],SetNo[[No.用]:[vlookup 用]],2,FALSE)</f>
        <v>22</v>
      </c>
      <c r="B97">
        <f>IF(ROW()=2,1,IF(A96&lt;&gt;Toss[[#This Row],[No]],1,B96+1))</f>
        <v>1</v>
      </c>
      <c r="C97" s="1" t="s">
        <v>708</v>
      </c>
      <c r="D97" s="1" t="s">
        <v>139</v>
      </c>
      <c r="E97" s="1" t="s">
        <v>73</v>
      </c>
      <c r="F97" s="1" t="s">
        <v>82</v>
      </c>
      <c r="G97" s="1" t="s">
        <v>136</v>
      </c>
      <c r="H97" s="1" t="s">
        <v>71</v>
      </c>
      <c r="I97">
        <v>1</v>
      </c>
      <c r="J97" t="s">
        <v>231</v>
      </c>
      <c r="K97" t="s">
        <v>166</v>
      </c>
      <c r="L97" t="s">
        <v>162</v>
      </c>
      <c r="M97">
        <v>22</v>
      </c>
      <c r="N97">
        <v>0</v>
      </c>
      <c r="O97">
        <v>0</v>
      </c>
      <c r="P97">
        <v>0</v>
      </c>
      <c r="U97" t="str">
        <f>Toss[[#This Row],[服装]]&amp;Toss[[#This Row],[名前]]&amp;Toss[[#This Row],[レアリティ]]</f>
        <v>花火月島蛍ICONIC</v>
      </c>
    </row>
    <row r="98" spans="1:21" x14ac:dyDescent="0.35">
      <c r="A98">
        <f>VLOOKUP(Toss[[#This Row],[No用]],SetNo[[No.用]:[vlookup 用]],2,FALSE)</f>
        <v>22</v>
      </c>
      <c r="B98">
        <f>IF(ROW()=2,1,IF(A97&lt;&gt;Toss[[#This Row],[No]],1,B97+1))</f>
        <v>2</v>
      </c>
      <c r="C98" s="1" t="s">
        <v>708</v>
      </c>
      <c r="D98" s="1" t="s">
        <v>139</v>
      </c>
      <c r="E98" s="1" t="s">
        <v>73</v>
      </c>
      <c r="F98" s="1" t="s">
        <v>82</v>
      </c>
      <c r="G98" s="1" t="s">
        <v>136</v>
      </c>
      <c r="H98" s="1" t="s">
        <v>71</v>
      </c>
      <c r="I98">
        <v>1</v>
      </c>
      <c r="J98" t="s">
        <v>231</v>
      </c>
      <c r="K98" t="s">
        <v>167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花火月島蛍ICONIC</v>
      </c>
    </row>
    <row r="99" spans="1:21" x14ac:dyDescent="0.35">
      <c r="A99">
        <f>VLOOKUP(Toss[[#This Row],[No用]],SetNo[[No.用]:[vlookup 用]],2,FALSE)</f>
        <v>23</v>
      </c>
      <c r="B99">
        <f>IF(ROW()=2,1,IF(A98&lt;&gt;Toss[[#This Row],[No]],1,B98+1))</f>
        <v>1</v>
      </c>
      <c r="C99" s="1" t="s">
        <v>782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231</v>
      </c>
      <c r="K99" t="s">
        <v>166</v>
      </c>
      <c r="L99" s="1" t="s">
        <v>178</v>
      </c>
      <c r="M99">
        <v>26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ジャージ月島蛍ICONIC</v>
      </c>
    </row>
    <row r="100" spans="1:21" x14ac:dyDescent="0.35">
      <c r="A100">
        <f>VLOOKUP(Toss[[#This Row],[No用]],SetNo[[No.用]:[vlookup 用]],2,FALSE)</f>
        <v>23</v>
      </c>
      <c r="B100">
        <f>IF(ROW()=2,1,IF(A99&lt;&gt;Toss[[#This Row],[No]],1,B99+1))</f>
        <v>2</v>
      </c>
      <c r="C100" s="1" t="s">
        <v>782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231</v>
      </c>
      <c r="K100" t="s">
        <v>167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ジャージ月島蛍ICONIC</v>
      </c>
    </row>
    <row r="101" spans="1:21" x14ac:dyDescent="0.35">
      <c r="A101">
        <f>VLOOKUP(Toss[[#This Row],[No用]],SetNo[[No.用]:[vlookup 用]],2,FALSE)</f>
        <v>23</v>
      </c>
      <c r="B101">
        <f>IF(ROW()=2,1,IF(A100&lt;&gt;Toss[[#This Row],[No]],1,B100+1))</f>
        <v>3</v>
      </c>
      <c r="C101" s="1" t="s">
        <v>782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 t="s">
        <v>817</v>
      </c>
      <c r="U101" t="str">
        <f>Toss[[#This Row],[服装]]&amp;Toss[[#This Row],[名前]]&amp;Toss[[#This Row],[レアリティ]]</f>
        <v>ジャージ月島蛍ICONIC</v>
      </c>
    </row>
    <row r="102" spans="1:21" x14ac:dyDescent="0.35">
      <c r="A102">
        <f>VLOOKUP(Toss[[#This Row],[No用]],SetNo[[No.用]:[vlookup 用]],2,FALSE)</f>
        <v>24</v>
      </c>
      <c r="B102">
        <f>IF(ROW()=2,1,IF(A101&lt;&gt;Toss[[#This Row],[No]],1,B101+1))</f>
        <v>1</v>
      </c>
      <c r="C102" s="1" t="s">
        <v>889</v>
      </c>
      <c r="D102" s="1" t="s">
        <v>139</v>
      </c>
      <c r="E102" s="1" t="s">
        <v>77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22</v>
      </c>
      <c r="N102">
        <v>0</v>
      </c>
      <c r="O102">
        <v>0</v>
      </c>
      <c r="P102">
        <v>0</v>
      </c>
      <c r="Q102" s="1"/>
      <c r="U102" t="str">
        <f>Toss[[#This Row],[服装]]&amp;Toss[[#This Row],[名前]]&amp;Toss[[#This Row],[レアリティ]]</f>
        <v>2周年月島蛍ICONIC</v>
      </c>
    </row>
    <row r="103" spans="1:21" x14ac:dyDescent="0.35">
      <c r="A103">
        <f>VLOOKUP(Toss[[#This Row],[No用]],SetNo[[No.用]:[vlookup 用]],2,FALSE)</f>
        <v>24</v>
      </c>
      <c r="B103">
        <f>IF(ROW()=2,1,IF(A102&lt;&gt;Toss[[#This Row],[No]],1,B102+1))</f>
        <v>2</v>
      </c>
      <c r="C103" s="1" t="s">
        <v>889</v>
      </c>
      <c r="D103" s="1" t="s">
        <v>139</v>
      </c>
      <c r="E103" s="1" t="s">
        <v>77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167</v>
      </c>
      <c r="L103" s="1" t="s">
        <v>162</v>
      </c>
      <c r="M103">
        <v>23</v>
      </c>
      <c r="N103">
        <v>0</v>
      </c>
      <c r="O103">
        <v>0</v>
      </c>
      <c r="P103">
        <v>0</v>
      </c>
      <c r="Q103" s="1"/>
      <c r="U103" t="str">
        <f>Toss[[#This Row],[服装]]&amp;Toss[[#This Row],[名前]]&amp;Toss[[#This Row],[レアリティ]]</f>
        <v>2周年月島蛍ICONIC</v>
      </c>
    </row>
    <row r="104" spans="1:21" x14ac:dyDescent="0.35">
      <c r="A104">
        <f>VLOOKUP(Toss[[#This Row],[No用]],SetNo[[No.用]:[vlookup 用]],2,FALSE)</f>
        <v>25</v>
      </c>
      <c r="B104">
        <f>IF(ROW()=2,1,IF(A103&lt;&gt;Toss[[#This Row],[No]],1,B103+1))</f>
        <v>1</v>
      </c>
      <c r="C104" s="1" t="s">
        <v>980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166</v>
      </c>
      <c r="L104" s="1" t="s">
        <v>162</v>
      </c>
      <c r="M104">
        <v>22</v>
      </c>
      <c r="N104">
        <v>0</v>
      </c>
      <c r="O104">
        <v>0</v>
      </c>
      <c r="P104">
        <v>0</v>
      </c>
      <c r="Q104" s="1"/>
      <c r="U104" t="str">
        <f>Toss[[#This Row],[服装]]&amp;Toss[[#This Row],[名前]]&amp;Toss[[#This Row],[レアリティ]]</f>
        <v>アート2月島蛍ICONIC</v>
      </c>
    </row>
    <row r="105" spans="1:21" x14ac:dyDescent="0.35">
      <c r="A105">
        <f>VLOOKUP(Toss[[#This Row],[No用]],SetNo[[No.用]:[vlookup 用]],2,FALSE)</f>
        <v>25</v>
      </c>
      <c r="B105">
        <f>IF(ROW()=2,1,IF(A104&lt;&gt;Toss[[#This Row],[No]],1,B104+1))</f>
        <v>2</v>
      </c>
      <c r="C105" s="1" t="s">
        <v>980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167</v>
      </c>
      <c r="L105" s="1" t="s">
        <v>162</v>
      </c>
      <c r="M105">
        <v>23</v>
      </c>
      <c r="N105">
        <v>0</v>
      </c>
      <c r="O105">
        <v>0</v>
      </c>
      <c r="P105">
        <v>0</v>
      </c>
      <c r="Q105" s="1"/>
      <c r="U105" t="str">
        <f>Toss[[#This Row],[服装]]&amp;Toss[[#This Row],[名前]]&amp;Toss[[#This Row],[レアリティ]]</f>
        <v>アート2月島蛍ICONIC</v>
      </c>
    </row>
    <row r="106" spans="1:21" x14ac:dyDescent="0.35">
      <c r="A106">
        <f>VLOOKUP(Toss[[#This Row],[No用]],SetNo[[No.用]:[vlookup 用]],2,FALSE)</f>
        <v>26</v>
      </c>
      <c r="B106">
        <f>IF(ROW()=2,1,IF(A105&lt;&gt;Toss[[#This Row],[No]],1,B105+1))</f>
        <v>1</v>
      </c>
      <c r="C106" s="1" t="s">
        <v>1061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166</v>
      </c>
      <c r="L106" s="1" t="s">
        <v>162</v>
      </c>
      <c r="M106">
        <v>23</v>
      </c>
      <c r="N106">
        <v>0</v>
      </c>
      <c r="O106">
        <v>0</v>
      </c>
      <c r="P106">
        <v>0</v>
      </c>
      <c r="Q106" s="1"/>
      <c r="U106" t="str">
        <f>Toss[[#This Row],[服装]]&amp;Toss[[#This Row],[名前]]&amp;Toss[[#This Row],[レアリティ]]</f>
        <v>焼き芋月島蛍ICONIC</v>
      </c>
    </row>
    <row r="107" spans="1:21" x14ac:dyDescent="0.35">
      <c r="A107">
        <f>VLOOKUP(Toss[[#This Row],[No用]],SetNo[[No.用]:[vlookup 用]],2,FALSE)</f>
        <v>26</v>
      </c>
      <c r="B107">
        <f>IF(ROW()=2,1,IF(A106&lt;&gt;Toss[[#This Row],[No]],1,B106+1))</f>
        <v>2</v>
      </c>
      <c r="C107" s="1" t="s">
        <v>1061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167</v>
      </c>
      <c r="L107" s="1" t="s">
        <v>162</v>
      </c>
      <c r="M107">
        <v>24</v>
      </c>
      <c r="N107">
        <v>0</v>
      </c>
      <c r="O107">
        <v>0</v>
      </c>
      <c r="P107">
        <v>0</v>
      </c>
      <c r="Q107" s="1"/>
      <c r="U107" t="str">
        <f>Toss[[#This Row],[服装]]&amp;Toss[[#This Row],[名前]]&amp;Toss[[#This Row],[レアリティ]]</f>
        <v>焼き芋月島蛍ICONIC</v>
      </c>
    </row>
    <row r="108" spans="1:21" x14ac:dyDescent="0.35">
      <c r="A108">
        <f>VLOOKUP(Toss[[#This Row],[No用]],SetNo[[No.用]:[vlookup 用]],2,FALSE)</f>
        <v>27</v>
      </c>
      <c r="B108">
        <f>IF(ROW()=2,1,IF(A107&lt;&gt;Toss[[#This Row],[No]],1,B107+1))</f>
        <v>1</v>
      </c>
      <c r="C108" t="s">
        <v>205</v>
      </c>
      <c r="D108" t="s">
        <v>140</v>
      </c>
      <c r="E108" t="s">
        <v>24</v>
      </c>
      <c r="F108" t="s">
        <v>26</v>
      </c>
      <c r="G108" t="s">
        <v>136</v>
      </c>
      <c r="H108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21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ユニフォーム山口忠ICONIC</v>
      </c>
    </row>
    <row r="109" spans="1:21" x14ac:dyDescent="0.35">
      <c r="A109">
        <f>VLOOKUP(Toss[[#This Row],[No用]],SetNo[[No.用]:[vlookup 用]],2,FALSE)</f>
        <v>27</v>
      </c>
      <c r="B109">
        <f>IF(ROW()=2,1,IF(A108&lt;&gt;Toss[[#This Row],[No]],1,B108+1))</f>
        <v>2</v>
      </c>
      <c r="C109" t="s">
        <v>205</v>
      </c>
      <c r="D109" t="s">
        <v>140</v>
      </c>
      <c r="E109" t="s">
        <v>24</v>
      </c>
      <c r="F109" t="s">
        <v>26</v>
      </c>
      <c r="G109" t="s">
        <v>136</v>
      </c>
      <c r="H109" t="s">
        <v>71</v>
      </c>
      <c r="I109">
        <v>1</v>
      </c>
      <c r="J109" t="s">
        <v>231</v>
      </c>
      <c r="K109" t="s">
        <v>169</v>
      </c>
      <c r="L109" t="s">
        <v>162</v>
      </c>
      <c r="M109">
        <v>22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ユニフォーム山口忠ICONIC</v>
      </c>
    </row>
    <row r="110" spans="1:21" x14ac:dyDescent="0.35">
      <c r="A110">
        <f>VLOOKUP(Toss[[#This Row],[No用]],SetNo[[No.用]:[vlookup 用]],2,FALSE)</f>
        <v>27</v>
      </c>
      <c r="B110">
        <f>IF(ROW()=2,1,IF(A109&lt;&gt;Toss[[#This Row],[No]],1,B109+1))</f>
        <v>3</v>
      </c>
      <c r="C110" t="s">
        <v>205</v>
      </c>
      <c r="D110" t="s">
        <v>140</v>
      </c>
      <c r="E110" t="s">
        <v>24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167</v>
      </c>
      <c r="L110" t="s">
        <v>162</v>
      </c>
      <c r="M110">
        <v>21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ユニフォーム山口忠ICONIC</v>
      </c>
    </row>
    <row r="111" spans="1:21" x14ac:dyDescent="0.35">
      <c r="A111">
        <f>VLOOKUP(Toss[[#This Row],[No用]],SetNo[[No.用]:[vlookup 用]],2,FALSE)</f>
        <v>28</v>
      </c>
      <c r="B111">
        <f>IF(ROW()=2,1,IF(A110&lt;&gt;Toss[[#This Row],[No]],1,B110+1))</f>
        <v>1</v>
      </c>
      <c r="C111" t="s">
        <v>116</v>
      </c>
      <c r="D111" t="s">
        <v>140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166</v>
      </c>
      <c r="L111" t="s">
        <v>162</v>
      </c>
      <c r="M111">
        <v>21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水着山口忠ICONIC</v>
      </c>
    </row>
    <row r="112" spans="1:21" x14ac:dyDescent="0.35">
      <c r="A112">
        <f>VLOOKUP(Toss[[#This Row],[No用]],SetNo[[No.用]:[vlookup 用]],2,FALSE)</f>
        <v>28</v>
      </c>
      <c r="B112">
        <f>IF(ROW()=2,1,IF(A111&lt;&gt;Toss[[#This Row],[No]],1,B111+1))</f>
        <v>2</v>
      </c>
      <c r="C112" t="s">
        <v>116</v>
      </c>
      <c r="D112" t="s">
        <v>140</v>
      </c>
      <c r="E112" t="s">
        <v>28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169</v>
      </c>
      <c r="L112" t="s">
        <v>162</v>
      </c>
      <c r="M112">
        <v>22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水着山口忠ICONIC</v>
      </c>
    </row>
    <row r="113" spans="1:21" x14ac:dyDescent="0.35">
      <c r="A113">
        <f>VLOOKUP(Toss[[#This Row],[No用]],SetNo[[No.用]:[vlookup 用]],2,FALSE)</f>
        <v>28</v>
      </c>
      <c r="B113">
        <f>IF(ROW()=2,1,IF(A112&lt;&gt;Toss[[#This Row],[No]],1,B112+1))</f>
        <v>3</v>
      </c>
      <c r="C113" t="s">
        <v>116</v>
      </c>
      <c r="D113" t="s">
        <v>140</v>
      </c>
      <c r="E113" t="s">
        <v>28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21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水着山口忠ICONIC</v>
      </c>
    </row>
    <row r="114" spans="1:21" x14ac:dyDescent="0.35">
      <c r="A114">
        <f>VLOOKUP(Toss[[#This Row],[No用]],SetNo[[No.用]:[vlookup 用]],2,FALSE)</f>
        <v>29</v>
      </c>
      <c r="B114">
        <f>IF(ROW()=2,1,IF(A113&lt;&gt;Toss[[#This Row],[No]],1,B113+1))</f>
        <v>1</v>
      </c>
      <c r="C114" s="1" t="s">
        <v>597</v>
      </c>
      <c r="D114" t="s">
        <v>140</v>
      </c>
      <c r="E114" t="s">
        <v>23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19</v>
      </c>
      <c r="N114">
        <v>0</v>
      </c>
      <c r="O114">
        <v>0</v>
      </c>
      <c r="P114">
        <v>0</v>
      </c>
      <c r="U114" t="str">
        <f>Toss[[#This Row],[服装]]&amp;Toss[[#This Row],[名前]]&amp;Toss[[#This Row],[レアリティ]]</f>
        <v>雪遊び山口忠ICONIC</v>
      </c>
    </row>
    <row r="115" spans="1:21" x14ac:dyDescent="0.35">
      <c r="A115">
        <f>VLOOKUP(Toss[[#This Row],[No用]],SetNo[[No.用]:[vlookup 用]],2,FALSE)</f>
        <v>29</v>
      </c>
      <c r="B115">
        <f>IF(ROW()=2,1,IF(A114&lt;&gt;Toss[[#This Row],[No]],1,B114+1))</f>
        <v>2</v>
      </c>
      <c r="C115" s="1" t="s">
        <v>597</v>
      </c>
      <c r="D115" t="s">
        <v>140</v>
      </c>
      <c r="E115" t="s">
        <v>23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169</v>
      </c>
      <c r="L115" t="s">
        <v>162</v>
      </c>
      <c r="M115">
        <v>20</v>
      </c>
      <c r="N115">
        <v>0</v>
      </c>
      <c r="O115">
        <v>0</v>
      </c>
      <c r="P115">
        <v>0</v>
      </c>
      <c r="U115" t="str">
        <f>Toss[[#This Row],[服装]]&amp;Toss[[#This Row],[名前]]&amp;Toss[[#This Row],[レアリティ]]</f>
        <v>雪遊び山口忠ICONIC</v>
      </c>
    </row>
    <row r="116" spans="1:21" x14ac:dyDescent="0.35">
      <c r="A116">
        <f>VLOOKUP(Toss[[#This Row],[No用]],SetNo[[No.用]:[vlookup 用]],2,FALSE)</f>
        <v>29</v>
      </c>
      <c r="B116">
        <f>IF(ROW()=2,1,IF(A115&lt;&gt;Toss[[#This Row],[No]],1,B115+1))</f>
        <v>3</v>
      </c>
      <c r="C116" s="1" t="s">
        <v>597</v>
      </c>
      <c r="D116" t="s">
        <v>140</v>
      </c>
      <c r="E116" t="s">
        <v>23</v>
      </c>
      <c r="F116" t="s">
        <v>82</v>
      </c>
      <c r="G116" t="s">
        <v>136</v>
      </c>
      <c r="H116" t="s">
        <v>71</v>
      </c>
      <c r="I116">
        <v>1</v>
      </c>
      <c r="J116" t="s">
        <v>231</v>
      </c>
      <c r="K116" t="s">
        <v>167</v>
      </c>
      <c r="L116" t="s">
        <v>162</v>
      </c>
      <c r="M116">
        <v>19</v>
      </c>
      <c r="N116">
        <v>0</v>
      </c>
      <c r="O116">
        <v>0</v>
      </c>
      <c r="P116">
        <v>0</v>
      </c>
      <c r="U116" t="str">
        <f>Toss[[#This Row],[服装]]&amp;Toss[[#This Row],[名前]]&amp;Toss[[#This Row],[レアリティ]]</f>
        <v>雪遊び山口忠ICONIC</v>
      </c>
    </row>
    <row r="117" spans="1:21" x14ac:dyDescent="0.35">
      <c r="A117">
        <f>VLOOKUP(Toss[[#This Row],[No用]],SetNo[[No.用]:[vlookup 用]],2,FALSE)</f>
        <v>30</v>
      </c>
      <c r="B117">
        <f>IF(ROW()=2,1,IF(A116&lt;&gt;Toss[[#This Row],[No]],1,B116+1))</f>
        <v>1</v>
      </c>
      <c r="C117" s="1" t="s">
        <v>735</v>
      </c>
      <c r="D117" s="1" t="s">
        <v>140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スパイ山口忠ICONIC</v>
      </c>
    </row>
    <row r="118" spans="1:21" x14ac:dyDescent="0.35">
      <c r="A118">
        <f>VLOOKUP(Toss[[#This Row],[No用]],SetNo[[No.用]:[vlookup 用]],2,FALSE)</f>
        <v>30</v>
      </c>
      <c r="B118">
        <f>IF(ROW()=2,1,IF(A117&lt;&gt;Toss[[#This Row],[No]],1,B117+1))</f>
        <v>2</v>
      </c>
      <c r="C118" s="1" t="s">
        <v>735</v>
      </c>
      <c r="D118" s="1" t="s">
        <v>140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スパイ山口忠ICONIC</v>
      </c>
    </row>
    <row r="119" spans="1:21" x14ac:dyDescent="0.35">
      <c r="A119">
        <f>VLOOKUP(Toss[[#This Row],[No用]],SetNo[[No.用]:[vlookup 用]],2,FALSE)</f>
        <v>30</v>
      </c>
      <c r="B119">
        <f>IF(ROW()=2,1,IF(A118&lt;&gt;Toss[[#This Row],[No]],1,B118+1))</f>
        <v>3</v>
      </c>
      <c r="C119" s="1" t="s">
        <v>735</v>
      </c>
      <c r="D119" s="1" t="s">
        <v>140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スパイ山口忠ICONIC</v>
      </c>
    </row>
    <row r="120" spans="1:21" x14ac:dyDescent="0.35">
      <c r="A120">
        <f>VLOOKUP(Toss[[#This Row],[No用]],SetNo[[No.用]:[vlookup 用]],2,FALSE)</f>
        <v>31</v>
      </c>
      <c r="B120">
        <f>IF(ROW()=2,1,IF(A119&lt;&gt;Toss[[#This Row],[No]],1,B119+1))</f>
        <v>1</v>
      </c>
      <c r="C120" s="1" t="s">
        <v>782</v>
      </c>
      <c r="D120" s="1" t="s">
        <v>140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ジャージ山口忠ICONIC</v>
      </c>
    </row>
    <row r="121" spans="1:21" x14ac:dyDescent="0.35">
      <c r="A121">
        <f>VLOOKUP(Toss[[#This Row],[No用]],SetNo[[No.用]:[vlookup 用]],2,FALSE)</f>
        <v>31</v>
      </c>
      <c r="B121">
        <f>IF(ROW()=2,1,IF(A120&lt;&gt;Toss[[#This Row],[No]],1,B120+1))</f>
        <v>2</v>
      </c>
      <c r="C121" s="1" t="s">
        <v>782</v>
      </c>
      <c r="D121" s="1" t="s">
        <v>140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ジャージ山口忠ICONIC</v>
      </c>
    </row>
    <row r="122" spans="1:21" x14ac:dyDescent="0.35">
      <c r="A122">
        <f>VLOOKUP(Toss[[#This Row],[No用]],SetNo[[No.用]:[vlookup 用]],2,FALSE)</f>
        <v>31</v>
      </c>
      <c r="B122">
        <f>IF(ROW()=2,1,IF(A121&lt;&gt;Toss[[#This Row],[No]],1,B121+1))</f>
        <v>3</v>
      </c>
      <c r="C122" s="1" t="s">
        <v>782</v>
      </c>
      <c r="D122" s="1" t="s">
        <v>140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ジャージ山口忠ICONIC</v>
      </c>
    </row>
    <row r="123" spans="1:21" x14ac:dyDescent="0.35">
      <c r="A123">
        <f>VLOOKUP(Toss[[#This Row],[No用]],SetNo[[No.用]:[vlookup 用]],2,FALSE)</f>
        <v>32</v>
      </c>
      <c r="B123">
        <f>IF(ROW()=2,1,IF(A122&lt;&gt;Toss[[#This Row],[No]],1,B122+1))</f>
        <v>1</v>
      </c>
      <c r="C123" s="1" t="s">
        <v>1061</v>
      </c>
      <c r="D123" s="1" t="s">
        <v>140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焼き芋山口忠ICONIC</v>
      </c>
    </row>
    <row r="124" spans="1:21" x14ac:dyDescent="0.35">
      <c r="A124">
        <f>VLOOKUP(Toss[[#This Row],[No用]],SetNo[[No.用]:[vlookup 用]],2,FALSE)</f>
        <v>32</v>
      </c>
      <c r="B124">
        <f>IF(ROW()=2,1,IF(A123&lt;&gt;Toss[[#This Row],[No]],1,B123+1))</f>
        <v>2</v>
      </c>
      <c r="C124" s="1" t="s">
        <v>1061</v>
      </c>
      <c r="D124" s="1" t="s">
        <v>140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焼き芋山口忠ICONIC</v>
      </c>
    </row>
    <row r="125" spans="1:21" x14ac:dyDescent="0.35">
      <c r="A125">
        <f>VLOOKUP(Toss[[#This Row],[No用]],SetNo[[No.用]:[vlookup 用]],2,FALSE)</f>
        <v>32</v>
      </c>
      <c r="B125">
        <f>IF(ROW()=2,1,IF(A124&lt;&gt;Toss[[#This Row],[No]],1,B124+1))</f>
        <v>3</v>
      </c>
      <c r="C125" s="1" t="s">
        <v>1061</v>
      </c>
      <c r="D125" s="1" t="s">
        <v>140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焼き芋山口忠ICONIC</v>
      </c>
    </row>
    <row r="126" spans="1:21" x14ac:dyDescent="0.35">
      <c r="A126">
        <f>VLOOKUP(Toss[[#This Row],[No用]],SetNo[[No.用]:[vlookup 用]],2,FALSE)</f>
        <v>33</v>
      </c>
      <c r="B126">
        <f>IF(ROW()=2,1,IF(A125&lt;&gt;Toss[[#This Row],[No]],1,B125+1))</f>
        <v>1</v>
      </c>
      <c r="C126" t="s">
        <v>205</v>
      </c>
      <c r="D126" t="s">
        <v>141</v>
      </c>
      <c r="E126" t="s">
        <v>28</v>
      </c>
      <c r="F126" t="s">
        <v>21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27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ユニフォーム西谷夕ICONIC</v>
      </c>
    </row>
    <row r="127" spans="1:21" x14ac:dyDescent="0.35">
      <c r="A127">
        <f>VLOOKUP(Toss[[#This Row],[No用]],SetNo[[No.用]:[vlookup 用]],2,FALSE)</f>
        <v>34</v>
      </c>
      <c r="B127">
        <f>IF(ROW()=2,1,IF(A126&lt;&gt;Toss[[#This Row],[No]],1,B126+1))</f>
        <v>1</v>
      </c>
      <c r="C127" t="s">
        <v>149</v>
      </c>
      <c r="D127" t="s">
        <v>141</v>
      </c>
      <c r="E127" t="s">
        <v>23</v>
      </c>
      <c r="F127" t="s">
        <v>21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制服西谷夕ICONIC</v>
      </c>
    </row>
    <row r="128" spans="1:21" x14ac:dyDescent="0.35">
      <c r="A128">
        <f>VLOOKUP(Toss[[#This Row],[No用]],SetNo[[No.用]:[vlookup 用]],2,FALSE)</f>
        <v>35</v>
      </c>
      <c r="B128">
        <f>IF(ROW()=2,1,IF(A127&lt;&gt;Toss[[#This Row],[No]],1,B127+1))</f>
        <v>1</v>
      </c>
      <c r="C128" s="1" t="s">
        <v>587</v>
      </c>
      <c r="D128" t="s">
        <v>141</v>
      </c>
      <c r="E128" t="s">
        <v>73</v>
      </c>
      <c r="F128" t="s">
        <v>80</v>
      </c>
      <c r="G128" t="s">
        <v>136</v>
      </c>
      <c r="H128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33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Xmas西谷夕ICONIC</v>
      </c>
    </row>
    <row r="129" spans="1:21" x14ac:dyDescent="0.35">
      <c r="A129">
        <f>VLOOKUP(Toss[[#This Row],[No用]],SetNo[[No.用]:[vlookup 用]],2,FALSE)</f>
        <v>36</v>
      </c>
      <c r="B129">
        <f>IF(ROW()=2,1,IF(A128&lt;&gt;Toss[[#This Row],[No]],1,B128+1))</f>
        <v>1</v>
      </c>
      <c r="C129" s="1" t="s">
        <v>673</v>
      </c>
      <c r="D129" s="1" t="s">
        <v>141</v>
      </c>
      <c r="E129" s="1" t="s">
        <v>90</v>
      </c>
      <c r="F129" s="1" t="s">
        <v>80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s="1" t="s">
        <v>178</v>
      </c>
      <c r="M129">
        <v>30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バーガー西谷夕ICONIC</v>
      </c>
    </row>
    <row r="130" spans="1:21" x14ac:dyDescent="0.35">
      <c r="A130">
        <f>VLOOKUP(Toss[[#This Row],[No用]],SetNo[[No.用]:[vlookup 用]],2,FALSE)</f>
        <v>37</v>
      </c>
      <c r="B130">
        <f>IF(ROW()=2,1,IF(A129&lt;&gt;Toss[[#This Row],[No]],1,B129+1))</f>
        <v>1</v>
      </c>
      <c r="C130" s="1" t="s">
        <v>770</v>
      </c>
      <c r="D130" s="1" t="s">
        <v>141</v>
      </c>
      <c r="E130" s="1" t="s">
        <v>77</v>
      </c>
      <c r="F130" s="1" t="s">
        <v>80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s="1" t="s">
        <v>162</v>
      </c>
      <c r="M130">
        <v>27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文化祭2西谷夕ICONIC</v>
      </c>
    </row>
    <row r="131" spans="1:21" x14ac:dyDescent="0.35">
      <c r="A131">
        <f>VLOOKUP(Toss[[#This Row],[No用]],SetNo[[No.用]:[vlookup 用]],2,FALSE)</f>
        <v>38</v>
      </c>
      <c r="B131">
        <f>IF(ROW()=2,1,IF(A130&lt;&gt;Toss[[#This Row],[No]],1,B130+1))</f>
        <v>1</v>
      </c>
      <c r="C131" s="1" t="s">
        <v>889</v>
      </c>
      <c r="D131" s="1" t="s">
        <v>141</v>
      </c>
      <c r="E131" s="1" t="s">
        <v>73</v>
      </c>
      <c r="F131" s="1" t="s">
        <v>80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s="1" t="s">
        <v>178</v>
      </c>
      <c r="M131">
        <v>30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2周年西谷夕ICONIC</v>
      </c>
    </row>
    <row r="132" spans="1:21" x14ac:dyDescent="0.35">
      <c r="A132">
        <f>VLOOKUP(Toss[[#This Row],[No用]],SetNo[[No.用]:[vlookup 用]],2,FALSE)</f>
        <v>39</v>
      </c>
      <c r="B132">
        <f>IF(ROW()=2,1,IF(A131&lt;&gt;Toss[[#This Row],[No]],1,B131+1))</f>
        <v>1</v>
      </c>
      <c r="C132" s="1" t="s">
        <v>1079</v>
      </c>
      <c r="D132" s="1" t="s">
        <v>141</v>
      </c>
      <c r="E132" s="1" t="s">
        <v>90</v>
      </c>
      <c r="F132" s="1" t="s">
        <v>80</v>
      </c>
      <c r="G132" s="1" t="s">
        <v>136</v>
      </c>
      <c r="H132" s="1" t="s">
        <v>71</v>
      </c>
      <c r="I132">
        <v>1</v>
      </c>
      <c r="J132" t="s">
        <v>231</v>
      </c>
      <c r="K132" t="s">
        <v>371</v>
      </c>
      <c r="L132" s="1" t="s">
        <v>162</v>
      </c>
      <c r="M132">
        <v>27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ハロウィン西谷夕ICONIC</v>
      </c>
    </row>
    <row r="133" spans="1:21" x14ac:dyDescent="0.35">
      <c r="A133">
        <f>VLOOKUP(Toss[[#This Row],[No用]],SetNo[[No.用]:[vlookup 用]],2,FALSE)</f>
        <v>40</v>
      </c>
      <c r="B133">
        <f>IF(ROW()=2,1,IF(A132&lt;&gt;Toss[[#This Row],[No]],1,B132+1))</f>
        <v>1</v>
      </c>
      <c r="C133" t="s">
        <v>205</v>
      </c>
      <c r="D133" t="s">
        <v>142</v>
      </c>
      <c r="E133" t="s">
        <v>24</v>
      </c>
      <c r="F133" t="s">
        <v>25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ユニフォーム田中龍之介ICONIC</v>
      </c>
    </row>
    <row r="134" spans="1:21" x14ac:dyDescent="0.35">
      <c r="A134">
        <f>VLOOKUP(Toss[[#This Row],[No用]],SetNo[[No.用]:[vlookup 用]],2,FALSE)</f>
        <v>40</v>
      </c>
      <c r="B134">
        <f>IF(ROW()=2,1,IF(A133&lt;&gt;Toss[[#This Row],[No]],1,B133+1))</f>
        <v>2</v>
      </c>
      <c r="C134" t="s">
        <v>205</v>
      </c>
      <c r="D134" t="s">
        <v>142</v>
      </c>
      <c r="E134" t="s">
        <v>24</v>
      </c>
      <c r="F134" t="s">
        <v>25</v>
      </c>
      <c r="G134" t="s">
        <v>136</v>
      </c>
      <c r="H134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27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ユニフォーム田中龍之介ICONIC</v>
      </c>
    </row>
    <row r="135" spans="1:21" x14ac:dyDescent="0.35">
      <c r="A135">
        <f>VLOOKUP(Toss[[#This Row],[No用]],SetNo[[No.用]:[vlookup 用]],2,FALSE)</f>
        <v>41</v>
      </c>
      <c r="B135">
        <f>IF(ROW()=2,1,IF(A134&lt;&gt;Toss[[#This Row],[No]],1,B134+1))</f>
        <v>1</v>
      </c>
      <c r="C135" t="s">
        <v>149</v>
      </c>
      <c r="D135" t="s">
        <v>142</v>
      </c>
      <c r="E135" t="s">
        <v>28</v>
      </c>
      <c r="F135" t="s">
        <v>25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制服田中龍之介ICONIC</v>
      </c>
    </row>
    <row r="136" spans="1:21" x14ac:dyDescent="0.35">
      <c r="A136">
        <f>VLOOKUP(Toss[[#This Row],[No用]],SetNo[[No.用]:[vlookup 用]],2,FALSE)</f>
        <v>41</v>
      </c>
      <c r="B136">
        <f>IF(ROW()=2,1,IF(A135&lt;&gt;Toss[[#This Row],[No]],1,B135+1))</f>
        <v>2</v>
      </c>
      <c r="C136" t="s">
        <v>149</v>
      </c>
      <c r="D136" t="s">
        <v>142</v>
      </c>
      <c r="E136" t="s">
        <v>28</v>
      </c>
      <c r="F136" t="s">
        <v>25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178</v>
      </c>
      <c r="M136">
        <v>30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制服田中龍之介ICONIC</v>
      </c>
    </row>
    <row r="137" spans="1:21" x14ac:dyDescent="0.35">
      <c r="A137">
        <f>VLOOKUP(Toss[[#This Row],[No用]],SetNo[[No.用]:[vlookup 用]],2,FALSE)</f>
        <v>42</v>
      </c>
      <c r="B137">
        <f>IF(ROW()=2,1,IF(A136&lt;&gt;Toss[[#This Row],[No]],1,B136+1))</f>
        <v>1</v>
      </c>
      <c r="C137" s="1" t="s">
        <v>591</v>
      </c>
      <c r="D137" s="1" t="s">
        <v>142</v>
      </c>
      <c r="E137" s="1" t="s">
        <v>73</v>
      </c>
      <c r="F137" t="s">
        <v>78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新年田中龍之介ICONIC</v>
      </c>
    </row>
    <row r="138" spans="1:21" x14ac:dyDescent="0.35">
      <c r="A138">
        <f>VLOOKUP(Toss[[#This Row],[No用]],SetNo[[No.用]:[vlookup 用]],2,FALSE)</f>
        <v>42</v>
      </c>
      <c r="B138">
        <f>IF(ROW()=2,1,IF(A137&lt;&gt;Toss[[#This Row],[No]],1,B137+1))</f>
        <v>2</v>
      </c>
      <c r="C138" s="1" t="s">
        <v>591</v>
      </c>
      <c r="D138" s="1" t="s">
        <v>142</v>
      </c>
      <c r="E138" s="1" t="s">
        <v>73</v>
      </c>
      <c r="F138" t="s">
        <v>78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新年田中龍之介ICONIC</v>
      </c>
    </row>
    <row r="139" spans="1:21" x14ac:dyDescent="0.35">
      <c r="A139">
        <f>VLOOKUP(Toss[[#This Row],[No用]],SetNo[[No.用]:[vlookup 用]],2,FALSE)</f>
        <v>43</v>
      </c>
      <c r="B139">
        <f>IF(ROW()=2,1,IF(A138&lt;&gt;Toss[[#This Row],[No]],1,B138+1))</f>
        <v>1</v>
      </c>
      <c r="C139" s="1" t="s">
        <v>632</v>
      </c>
      <c r="D139" s="1" t="s">
        <v>142</v>
      </c>
      <c r="E139" s="1" t="s">
        <v>90</v>
      </c>
      <c r="F139" s="1" t="s">
        <v>78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RPG田中龍之介ICONIC</v>
      </c>
    </row>
    <row r="140" spans="1:21" x14ac:dyDescent="0.35">
      <c r="A140">
        <f>VLOOKUP(Toss[[#This Row],[No用]],SetNo[[No.用]:[vlookup 用]],2,FALSE)</f>
        <v>43</v>
      </c>
      <c r="B140">
        <f>IF(ROW()=2,1,IF(A139&lt;&gt;Toss[[#This Row],[No]],1,B139+1))</f>
        <v>2</v>
      </c>
      <c r="C140" s="1" t="s">
        <v>632</v>
      </c>
      <c r="D140" s="1" t="s">
        <v>142</v>
      </c>
      <c r="E140" s="1" t="s">
        <v>90</v>
      </c>
      <c r="F140" s="1" t="s">
        <v>78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RPG田中龍之介ICONIC</v>
      </c>
    </row>
    <row r="141" spans="1:21" x14ac:dyDescent="0.35">
      <c r="A141">
        <f>VLOOKUP(Toss[[#This Row],[No用]],SetNo[[No.用]:[vlookup 用]],2,FALSE)</f>
        <v>44</v>
      </c>
      <c r="B141">
        <f>IF(ROW()=2,1,IF(A140&lt;&gt;Toss[[#This Row],[No]],1,B140+1))</f>
        <v>1</v>
      </c>
      <c r="C141" s="1" t="s">
        <v>743</v>
      </c>
      <c r="D141" s="1" t="s">
        <v>142</v>
      </c>
      <c r="E141" s="1" t="s">
        <v>90</v>
      </c>
      <c r="F141" s="1" t="s">
        <v>78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仮装田中龍之介ICONIC</v>
      </c>
    </row>
    <row r="142" spans="1:21" x14ac:dyDescent="0.35">
      <c r="A142">
        <f>VLOOKUP(Toss[[#This Row],[No用]],SetNo[[No.用]:[vlookup 用]],2,FALSE)</f>
        <v>44</v>
      </c>
      <c r="B142">
        <f>IF(ROW()=2,1,IF(A141&lt;&gt;Toss[[#This Row],[No]],1,B141+1))</f>
        <v>2</v>
      </c>
      <c r="C142" s="1" t="s">
        <v>743</v>
      </c>
      <c r="D142" s="1" t="s">
        <v>142</v>
      </c>
      <c r="E142" s="1" t="s">
        <v>90</v>
      </c>
      <c r="F142" s="1" t="s">
        <v>78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仮装田中龍之介ICONIC</v>
      </c>
    </row>
    <row r="143" spans="1:21" x14ac:dyDescent="0.35">
      <c r="A143">
        <f>VLOOKUP(Toss[[#This Row],[No用]],SetNo[[No.用]:[vlookup 用]],2,FALSE)</f>
        <v>45</v>
      </c>
      <c r="B143">
        <f>IF(ROW()=2,1,IF(A142&lt;&gt;Toss[[#This Row],[No]],1,B142+1))</f>
        <v>1</v>
      </c>
      <c r="C143" t="s">
        <v>205</v>
      </c>
      <c r="D143" t="s">
        <v>143</v>
      </c>
      <c r="E143" t="s">
        <v>28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ユニフォーム澤村大地ICONIC</v>
      </c>
    </row>
    <row r="144" spans="1:21" x14ac:dyDescent="0.35">
      <c r="A144">
        <f>VLOOKUP(Toss[[#This Row],[No用]],SetNo[[No.用]:[vlookup 用]],2,FALSE)</f>
        <v>45</v>
      </c>
      <c r="B144">
        <f>IF(ROW()=2,1,IF(A143&lt;&gt;Toss[[#This Row],[No]],1,B143+1))</f>
        <v>2</v>
      </c>
      <c r="C144" t="s">
        <v>205</v>
      </c>
      <c r="D144" t="s">
        <v>143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ユニフォーム澤村大地ICONIC</v>
      </c>
    </row>
    <row r="145" spans="1:21" x14ac:dyDescent="0.35">
      <c r="A145">
        <f>VLOOKUP(Toss[[#This Row],[No用]],SetNo[[No.用]:[vlookup 用]],2,FALSE)</f>
        <v>46</v>
      </c>
      <c r="B145">
        <f>IF(ROW()=2,1,IF(A144&lt;&gt;Toss[[#This Row],[No]],1,B144+1))</f>
        <v>1</v>
      </c>
      <c r="C145" t="s">
        <v>117</v>
      </c>
      <c r="D145" t="s">
        <v>143</v>
      </c>
      <c r="E145" t="s">
        <v>23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22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プール掃除澤村大地ICONIC</v>
      </c>
    </row>
    <row r="146" spans="1:21" x14ac:dyDescent="0.35">
      <c r="A146">
        <f>VLOOKUP(Toss[[#This Row],[No用]],SetNo[[No.用]:[vlookup 用]],2,FALSE)</f>
        <v>46</v>
      </c>
      <c r="B146">
        <f>IF(ROW()=2,1,IF(A145&lt;&gt;Toss[[#This Row],[No]],1,B145+1))</f>
        <v>2</v>
      </c>
      <c r="C146" t="s">
        <v>117</v>
      </c>
      <c r="D146" t="s">
        <v>143</v>
      </c>
      <c r="E146" t="s">
        <v>23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167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プール掃除澤村大地ICONIC</v>
      </c>
    </row>
    <row r="147" spans="1:21" x14ac:dyDescent="0.35">
      <c r="A147">
        <f>VLOOKUP(Toss[[#This Row],[No用]],SetNo[[No.用]:[vlookup 用]],2,FALSE)</f>
        <v>47</v>
      </c>
      <c r="B147">
        <f>IF(ROW()=2,1,IF(A146&lt;&gt;Toss[[#This Row],[No]],1,B146+1))</f>
        <v>1</v>
      </c>
      <c r="C147" s="1" t="s">
        <v>581</v>
      </c>
      <c r="D147" t="s">
        <v>143</v>
      </c>
      <c r="E147" s="1" t="s">
        <v>90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166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文化祭澤村大地ICONIC</v>
      </c>
    </row>
    <row r="148" spans="1:21" x14ac:dyDescent="0.35">
      <c r="A148">
        <f>VLOOKUP(Toss[[#This Row],[No用]],SetNo[[No.用]:[vlookup 用]],2,FALSE)</f>
        <v>47</v>
      </c>
      <c r="B148">
        <f>IF(ROW()=2,1,IF(A147&lt;&gt;Toss[[#This Row],[No]],1,B147+1))</f>
        <v>2</v>
      </c>
      <c r="C148" s="1" t="s">
        <v>581</v>
      </c>
      <c r="D148" t="s">
        <v>143</v>
      </c>
      <c r="E148" s="1" t="s">
        <v>90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文化祭澤村大地ICONIC</v>
      </c>
    </row>
    <row r="149" spans="1:21" x14ac:dyDescent="0.35">
      <c r="A149">
        <f>VLOOKUP(Toss[[#This Row],[No用]],SetNo[[No.用]:[vlookup 用]],2,FALSE)</f>
        <v>48</v>
      </c>
      <c r="B149">
        <f>IF(ROW()=2,1,IF(A148&lt;&gt;Toss[[#This Row],[No]],1,B148+1))</f>
        <v>1</v>
      </c>
      <c r="C149" s="1" t="s">
        <v>632</v>
      </c>
      <c r="D149" s="1" t="s">
        <v>143</v>
      </c>
      <c r="E149" s="1" t="s">
        <v>77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RPG澤村大地ICONIC</v>
      </c>
    </row>
    <row r="150" spans="1:21" x14ac:dyDescent="0.35">
      <c r="A150">
        <f>VLOOKUP(Toss[[#This Row],[No用]],SetNo[[No.用]:[vlookup 用]],2,FALSE)</f>
        <v>48</v>
      </c>
      <c r="B150">
        <f>IF(ROW()=2,1,IF(A149&lt;&gt;Toss[[#This Row],[No]],1,B149+1))</f>
        <v>2</v>
      </c>
      <c r="C150" s="1" t="s">
        <v>632</v>
      </c>
      <c r="D150" s="1" t="s">
        <v>143</v>
      </c>
      <c r="E150" s="1" t="s">
        <v>77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RPG澤村大地ICONIC</v>
      </c>
    </row>
    <row r="151" spans="1:21" x14ac:dyDescent="0.35">
      <c r="A151">
        <f>VLOOKUP(Toss[[#This Row],[No用]],SetNo[[No.用]:[vlookup 用]],2,FALSE)</f>
        <v>49</v>
      </c>
      <c r="B151">
        <f>IF(ROW()=2,1,IF(A150&lt;&gt;Toss[[#This Row],[No]],1,B150+1))</f>
        <v>1</v>
      </c>
      <c r="C151" s="1" t="s">
        <v>826</v>
      </c>
      <c r="D151" s="1" t="s">
        <v>143</v>
      </c>
      <c r="E151" s="1" t="s">
        <v>73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新年2澤村大地ICONIC</v>
      </c>
    </row>
    <row r="152" spans="1:21" x14ac:dyDescent="0.35">
      <c r="A152">
        <f>VLOOKUP(Toss[[#This Row],[No用]],SetNo[[No.用]:[vlookup 用]],2,FALSE)</f>
        <v>49</v>
      </c>
      <c r="B152">
        <f>IF(ROW()=2,1,IF(A151&lt;&gt;Toss[[#This Row],[No]],1,B151+1))</f>
        <v>2</v>
      </c>
      <c r="C152" s="1" t="s">
        <v>826</v>
      </c>
      <c r="D152" s="1" t="s">
        <v>143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167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新年2澤村大地ICONIC</v>
      </c>
    </row>
    <row r="153" spans="1:21" x14ac:dyDescent="0.35">
      <c r="A153">
        <f>VLOOKUP(Toss[[#This Row],[No用]],SetNo[[No.用]:[vlookup 用]],2,FALSE)</f>
        <v>50</v>
      </c>
      <c r="B153">
        <f>IF(ROW()=2,1,IF(A152&lt;&gt;Toss[[#This Row],[No]],1,B152+1))</f>
        <v>1</v>
      </c>
      <c r="C153" t="s">
        <v>205</v>
      </c>
      <c r="D153" t="s">
        <v>144</v>
      </c>
      <c r="E153" t="s">
        <v>24</v>
      </c>
      <c r="F153" t="s">
        <v>31</v>
      </c>
      <c r="G153" t="s">
        <v>136</v>
      </c>
      <c r="H153" t="s">
        <v>71</v>
      </c>
      <c r="I153">
        <v>1</v>
      </c>
      <c r="J153" t="s">
        <v>231</v>
      </c>
      <c r="K153" t="s">
        <v>166</v>
      </c>
      <c r="L153" t="s">
        <v>173</v>
      </c>
      <c r="M153">
        <v>32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ユニフォーム菅原考支ICONIC</v>
      </c>
    </row>
    <row r="154" spans="1:21" x14ac:dyDescent="0.35">
      <c r="A154">
        <f>VLOOKUP(Toss[[#This Row],[No用]],SetNo[[No.用]:[vlookup 用]],2,FALSE)</f>
        <v>50</v>
      </c>
      <c r="B154">
        <f>IF(ROW()=2,1,IF(A153&lt;&gt;Toss[[#This Row],[No]],1,B153+1))</f>
        <v>2</v>
      </c>
      <c r="C154" t="s">
        <v>205</v>
      </c>
      <c r="D154" t="s">
        <v>144</v>
      </c>
      <c r="E154" t="s">
        <v>24</v>
      </c>
      <c r="F154" t="s">
        <v>31</v>
      </c>
      <c r="G154" t="s">
        <v>136</v>
      </c>
      <c r="H154" t="s">
        <v>71</v>
      </c>
      <c r="I154">
        <v>1</v>
      </c>
      <c r="J154" t="s">
        <v>231</v>
      </c>
      <c r="K154" t="s">
        <v>169</v>
      </c>
      <c r="L154" t="s">
        <v>162</v>
      </c>
      <c r="M154">
        <v>29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ユニフォーム菅原考支ICONIC</v>
      </c>
    </row>
    <row r="155" spans="1:21" x14ac:dyDescent="0.35">
      <c r="A155">
        <f>VLOOKUP(Toss[[#This Row],[No用]],SetNo[[No.用]:[vlookup 用]],2,FALSE)</f>
        <v>50</v>
      </c>
      <c r="B155">
        <f>IF(ROW()=2,1,IF(A154&lt;&gt;Toss[[#This Row],[No]],1,B154+1))</f>
        <v>3</v>
      </c>
      <c r="C155" t="s">
        <v>205</v>
      </c>
      <c r="D155" t="s">
        <v>144</v>
      </c>
      <c r="E155" t="s">
        <v>24</v>
      </c>
      <c r="F155" t="s">
        <v>31</v>
      </c>
      <c r="G155" t="s">
        <v>136</v>
      </c>
      <c r="H155" t="s">
        <v>71</v>
      </c>
      <c r="I155">
        <v>1</v>
      </c>
      <c r="J155" t="s">
        <v>231</v>
      </c>
      <c r="K155" t="s">
        <v>233</v>
      </c>
      <c r="L155" t="s">
        <v>173</v>
      </c>
      <c r="M155">
        <v>35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ユニフォーム菅原考支ICONIC</v>
      </c>
    </row>
    <row r="156" spans="1:21" x14ac:dyDescent="0.35">
      <c r="A156">
        <f>VLOOKUP(Toss[[#This Row],[No用]],SetNo[[No.用]:[vlookup 用]],2,FALSE)</f>
        <v>50</v>
      </c>
      <c r="B156">
        <f>IF(ROW()=2,1,IF(A155&lt;&gt;Toss[[#This Row],[No]],1,B155+1))</f>
        <v>4</v>
      </c>
      <c r="C156" t="s">
        <v>205</v>
      </c>
      <c r="D156" t="s">
        <v>144</v>
      </c>
      <c r="E156" t="s">
        <v>24</v>
      </c>
      <c r="F156" t="s">
        <v>31</v>
      </c>
      <c r="G156" t="s">
        <v>136</v>
      </c>
      <c r="H156" t="s">
        <v>71</v>
      </c>
      <c r="I156">
        <v>1</v>
      </c>
      <c r="J156" t="s">
        <v>231</v>
      </c>
      <c r="K156" t="s">
        <v>172</v>
      </c>
      <c r="L156" t="s">
        <v>162</v>
      </c>
      <c r="M156">
        <v>24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ユニフォーム菅原考支ICONIC</v>
      </c>
    </row>
    <row r="157" spans="1:21" x14ac:dyDescent="0.35">
      <c r="A157">
        <f>VLOOKUP(Toss[[#This Row],[No用]],SetNo[[No.用]:[vlookup 用]],2,FALSE)</f>
        <v>50</v>
      </c>
      <c r="B157">
        <f>IF(ROW()=2,1,IF(A156&lt;&gt;Toss[[#This Row],[No]],1,B156+1))</f>
        <v>5</v>
      </c>
      <c r="C157" t="s">
        <v>205</v>
      </c>
      <c r="D157" t="s">
        <v>144</v>
      </c>
      <c r="E157" t="s">
        <v>24</v>
      </c>
      <c r="F157" t="s">
        <v>31</v>
      </c>
      <c r="G157" t="s">
        <v>136</v>
      </c>
      <c r="H157" t="s">
        <v>71</v>
      </c>
      <c r="I157">
        <v>1</v>
      </c>
      <c r="J157" t="s">
        <v>231</v>
      </c>
      <c r="K157" t="s">
        <v>232</v>
      </c>
      <c r="L157" t="s">
        <v>162</v>
      </c>
      <c r="M157">
        <v>24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ユニフォーム菅原考支ICONIC</v>
      </c>
    </row>
    <row r="158" spans="1:21" x14ac:dyDescent="0.35">
      <c r="A158">
        <f>VLOOKUP(Toss[[#This Row],[No用]],SetNo[[No.用]:[vlookup 用]],2,FALSE)</f>
        <v>50</v>
      </c>
      <c r="B158">
        <f>IF(ROW()=2,1,IF(A157&lt;&gt;Toss[[#This Row],[No]],1,B157+1))</f>
        <v>6</v>
      </c>
      <c r="C158" t="s">
        <v>205</v>
      </c>
      <c r="D158" t="s">
        <v>144</v>
      </c>
      <c r="E158" t="s">
        <v>24</v>
      </c>
      <c r="F158" t="s">
        <v>31</v>
      </c>
      <c r="G158" t="s">
        <v>136</v>
      </c>
      <c r="H158" t="s">
        <v>71</v>
      </c>
      <c r="I158">
        <v>1</v>
      </c>
      <c r="J158" t="s">
        <v>231</v>
      </c>
      <c r="K158" t="s">
        <v>183</v>
      </c>
      <c r="L158" t="s">
        <v>224</v>
      </c>
      <c r="M158">
        <v>37</v>
      </c>
      <c r="N158">
        <v>0</v>
      </c>
      <c r="O158">
        <v>47</v>
      </c>
      <c r="P158">
        <v>0</v>
      </c>
      <c r="U158" t="str">
        <f>Toss[[#This Row],[服装]]&amp;Toss[[#This Row],[名前]]&amp;Toss[[#This Row],[レアリティ]]</f>
        <v>ユニフォーム菅原考支ICONIC</v>
      </c>
    </row>
    <row r="159" spans="1:21" x14ac:dyDescent="0.35">
      <c r="A159">
        <f>VLOOKUP(Toss[[#This Row],[No用]],SetNo[[No.用]:[vlookup 用]],2,FALSE)</f>
        <v>51</v>
      </c>
      <c r="B159">
        <f>IF(ROW()=2,1,IF(A158&lt;&gt;Toss[[#This Row],[No]],1,B158+1))</f>
        <v>1</v>
      </c>
      <c r="C159" t="s">
        <v>117</v>
      </c>
      <c r="D159" t="s">
        <v>144</v>
      </c>
      <c r="E159" t="s">
        <v>28</v>
      </c>
      <c r="F159" t="s">
        <v>31</v>
      </c>
      <c r="G159" t="s">
        <v>136</v>
      </c>
      <c r="H159" t="s">
        <v>71</v>
      </c>
      <c r="I159">
        <v>1</v>
      </c>
      <c r="J159" t="s">
        <v>231</v>
      </c>
      <c r="K159" t="s">
        <v>166</v>
      </c>
      <c r="L159" t="s">
        <v>173</v>
      </c>
      <c r="M159">
        <v>32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プール掃除菅原考支ICONIC</v>
      </c>
    </row>
    <row r="160" spans="1:21" x14ac:dyDescent="0.35">
      <c r="A160">
        <f>VLOOKUP(Toss[[#This Row],[No用]],SetNo[[No.用]:[vlookup 用]],2,FALSE)</f>
        <v>51</v>
      </c>
      <c r="B160">
        <f>IF(ROW()=2,1,IF(A159&lt;&gt;Toss[[#This Row],[No]],1,B159+1))</f>
        <v>2</v>
      </c>
      <c r="C160" t="s">
        <v>117</v>
      </c>
      <c r="D160" t="s">
        <v>144</v>
      </c>
      <c r="E160" t="s">
        <v>28</v>
      </c>
      <c r="F160" t="s">
        <v>31</v>
      </c>
      <c r="G160" t="s">
        <v>136</v>
      </c>
      <c r="H160" t="s">
        <v>71</v>
      </c>
      <c r="I160">
        <v>1</v>
      </c>
      <c r="J160" t="s">
        <v>231</v>
      </c>
      <c r="K160" t="s">
        <v>169</v>
      </c>
      <c r="L160" t="s">
        <v>162</v>
      </c>
      <c r="M160">
        <v>29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プール掃除菅原考支ICONIC</v>
      </c>
    </row>
    <row r="161" spans="1:21" x14ac:dyDescent="0.35">
      <c r="A161">
        <f>VLOOKUP(Toss[[#This Row],[No用]],SetNo[[No.用]:[vlookup 用]],2,FALSE)</f>
        <v>51</v>
      </c>
      <c r="B161">
        <f>IF(ROW()=2,1,IF(A160&lt;&gt;Toss[[#This Row],[No]],1,B160+1))</f>
        <v>3</v>
      </c>
      <c r="C161" t="s">
        <v>117</v>
      </c>
      <c r="D161" t="s">
        <v>144</v>
      </c>
      <c r="E161" t="s">
        <v>28</v>
      </c>
      <c r="F161" t="s">
        <v>31</v>
      </c>
      <c r="G161" t="s">
        <v>136</v>
      </c>
      <c r="H161" t="s">
        <v>71</v>
      </c>
      <c r="I161">
        <v>1</v>
      </c>
      <c r="J161" t="s">
        <v>231</v>
      </c>
      <c r="K161" t="s">
        <v>233</v>
      </c>
      <c r="L161" t="s">
        <v>173</v>
      </c>
      <c r="M161">
        <v>35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プール掃除菅原考支ICONIC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4</v>
      </c>
      <c r="C162" t="s">
        <v>117</v>
      </c>
      <c r="D162" t="s">
        <v>144</v>
      </c>
      <c r="E162" t="s">
        <v>28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172</v>
      </c>
      <c r="L162" t="s">
        <v>178</v>
      </c>
      <c r="M162">
        <v>27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5</v>
      </c>
      <c r="C163" t="s">
        <v>117</v>
      </c>
      <c r="D163" t="s">
        <v>144</v>
      </c>
      <c r="E163" t="s">
        <v>28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232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6</v>
      </c>
      <c r="C164" t="s">
        <v>117</v>
      </c>
      <c r="D164" t="s">
        <v>144</v>
      </c>
      <c r="E164" t="s">
        <v>28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183</v>
      </c>
      <c r="L164" t="s">
        <v>224</v>
      </c>
      <c r="M164">
        <v>37</v>
      </c>
      <c r="N164">
        <v>0</v>
      </c>
      <c r="O164">
        <v>47</v>
      </c>
      <c r="P164">
        <v>0</v>
      </c>
      <c r="U164" t="str">
        <f>Toss[[#This Row],[服装]]&amp;Toss[[#This Row],[名前]]&amp;Toss[[#This Row],[レアリティ]]</f>
        <v>プール掃除菅原考支ICONIC</v>
      </c>
    </row>
    <row r="165" spans="1:21" x14ac:dyDescent="0.35">
      <c r="A165">
        <f>VLOOKUP(Toss[[#This Row],[No用]],SetNo[[No.用]:[vlookup 用]],2,FALSE)</f>
        <v>52</v>
      </c>
      <c r="B165">
        <f>IF(ROW()=2,1,IF(A164&lt;&gt;Toss[[#This Row],[No]],1,B164+1))</f>
        <v>1</v>
      </c>
      <c r="C165" s="1" t="s">
        <v>581</v>
      </c>
      <c r="D165" t="s">
        <v>144</v>
      </c>
      <c r="E165" s="1" t="s">
        <v>73</v>
      </c>
      <c r="F165" s="1" t="s">
        <v>74</v>
      </c>
      <c r="G165" t="s">
        <v>136</v>
      </c>
      <c r="H165" t="s">
        <v>71</v>
      </c>
      <c r="I165">
        <v>1</v>
      </c>
      <c r="J165" t="s">
        <v>231</v>
      </c>
      <c r="K165" t="s">
        <v>166</v>
      </c>
      <c r="L165" t="s">
        <v>173</v>
      </c>
      <c r="M165">
        <v>32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文化祭菅原考支ICONIC</v>
      </c>
    </row>
    <row r="166" spans="1:21" x14ac:dyDescent="0.35">
      <c r="A166">
        <f>VLOOKUP(Toss[[#This Row],[No用]],SetNo[[No.用]:[vlookup 用]],2,FALSE)</f>
        <v>52</v>
      </c>
      <c r="B166">
        <f>IF(ROW()=2,1,IF(A165&lt;&gt;Toss[[#This Row],[No]],1,B165+1))</f>
        <v>2</v>
      </c>
      <c r="C166" s="1" t="s">
        <v>581</v>
      </c>
      <c r="D166" t="s">
        <v>144</v>
      </c>
      <c r="E166" s="1" t="s">
        <v>73</v>
      </c>
      <c r="F166" s="1" t="s">
        <v>74</v>
      </c>
      <c r="G166" t="s">
        <v>136</v>
      </c>
      <c r="H166" t="s">
        <v>71</v>
      </c>
      <c r="I166">
        <v>1</v>
      </c>
      <c r="J166" t="s">
        <v>231</v>
      </c>
      <c r="K166" t="s">
        <v>169</v>
      </c>
      <c r="L166" t="s">
        <v>162</v>
      </c>
      <c r="M166">
        <v>29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文化祭菅原考支ICONIC</v>
      </c>
    </row>
    <row r="167" spans="1:21" x14ac:dyDescent="0.35">
      <c r="A167">
        <f>VLOOKUP(Toss[[#This Row],[No用]],SetNo[[No.用]:[vlookup 用]],2,FALSE)</f>
        <v>52</v>
      </c>
      <c r="B167">
        <f>IF(ROW()=2,1,IF(A166&lt;&gt;Toss[[#This Row],[No]],1,B166+1))</f>
        <v>3</v>
      </c>
      <c r="C167" s="1" t="s">
        <v>581</v>
      </c>
      <c r="D167" t="s">
        <v>144</v>
      </c>
      <c r="E167" s="1" t="s">
        <v>73</v>
      </c>
      <c r="F167" s="1" t="s">
        <v>74</v>
      </c>
      <c r="G167" t="s">
        <v>136</v>
      </c>
      <c r="H167" t="s">
        <v>71</v>
      </c>
      <c r="I167">
        <v>1</v>
      </c>
      <c r="J167" t="s">
        <v>231</v>
      </c>
      <c r="K167" t="s">
        <v>233</v>
      </c>
      <c r="L167" t="s">
        <v>173</v>
      </c>
      <c r="M167">
        <v>35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文化祭菅原考支ICONIC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4</v>
      </c>
      <c r="C168" s="1" t="s">
        <v>581</v>
      </c>
      <c r="D168" t="s">
        <v>144</v>
      </c>
      <c r="E168" s="1" t="s">
        <v>73</v>
      </c>
      <c r="F168" s="1" t="s">
        <v>74</v>
      </c>
      <c r="G168" t="s">
        <v>136</v>
      </c>
      <c r="H168" t="s">
        <v>71</v>
      </c>
      <c r="I168">
        <v>1</v>
      </c>
      <c r="J168" t="s">
        <v>231</v>
      </c>
      <c r="K168" t="s">
        <v>172</v>
      </c>
      <c r="L168" s="1" t="s">
        <v>162</v>
      </c>
      <c r="M168">
        <v>24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文化祭菅原考支ICONIC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5</v>
      </c>
      <c r="C169" s="1" t="s">
        <v>581</v>
      </c>
      <c r="D169" t="s">
        <v>144</v>
      </c>
      <c r="E169" s="1" t="s">
        <v>73</v>
      </c>
      <c r="F169" s="1" t="s">
        <v>74</v>
      </c>
      <c r="G169" t="s">
        <v>136</v>
      </c>
      <c r="H169" t="s">
        <v>71</v>
      </c>
      <c r="I169">
        <v>1</v>
      </c>
      <c r="J169" t="s">
        <v>231</v>
      </c>
      <c r="K169" t="s">
        <v>232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文化祭菅原考支ICONIC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6</v>
      </c>
      <c r="C170" s="1" t="s">
        <v>581</v>
      </c>
      <c r="D170" t="s">
        <v>144</v>
      </c>
      <c r="E170" s="1" t="s">
        <v>73</v>
      </c>
      <c r="F170" s="1" t="s">
        <v>74</v>
      </c>
      <c r="G170" t="s">
        <v>136</v>
      </c>
      <c r="H170" t="s">
        <v>71</v>
      </c>
      <c r="I170">
        <v>1</v>
      </c>
      <c r="J170" t="s">
        <v>231</v>
      </c>
      <c r="K170" t="s">
        <v>183</v>
      </c>
      <c r="L170" t="s">
        <v>224</v>
      </c>
      <c r="M170">
        <v>37</v>
      </c>
      <c r="N170">
        <v>0</v>
      </c>
      <c r="O170">
        <v>47</v>
      </c>
      <c r="P170">
        <v>0</v>
      </c>
      <c r="U170" t="str">
        <f>Toss[[#This Row],[服装]]&amp;Toss[[#This Row],[名前]]&amp;Toss[[#This Row],[レアリティ]]</f>
        <v>文化祭菅原考支ICONIC</v>
      </c>
    </row>
    <row r="171" spans="1:21" x14ac:dyDescent="0.35">
      <c r="A171">
        <f>VLOOKUP(Toss[[#This Row],[No用]],SetNo[[No.用]:[vlookup 用]],2,FALSE)</f>
        <v>53</v>
      </c>
      <c r="B171">
        <f>IF(ROW()=2,1,IF(A170&lt;&gt;Toss[[#This Row],[No]],1,B170+1))</f>
        <v>1</v>
      </c>
      <c r="C171" s="1" t="s">
        <v>679</v>
      </c>
      <c r="D171" s="1" t="s">
        <v>144</v>
      </c>
      <c r="E171" s="1" t="s">
        <v>90</v>
      </c>
      <c r="F171" s="1" t="s">
        <v>74</v>
      </c>
      <c r="G171" s="1" t="s">
        <v>136</v>
      </c>
      <c r="H171" s="1" t="s">
        <v>71</v>
      </c>
      <c r="I171">
        <v>1</v>
      </c>
      <c r="J171" t="s">
        <v>231</v>
      </c>
      <c r="K171" s="1" t="s">
        <v>166</v>
      </c>
      <c r="L171" s="1" t="s">
        <v>173</v>
      </c>
      <c r="M171">
        <v>32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梅雨菅原考支ICONIC</v>
      </c>
    </row>
    <row r="172" spans="1:21" x14ac:dyDescent="0.35">
      <c r="A172">
        <f>VLOOKUP(Toss[[#This Row],[No用]],SetNo[[No.用]:[vlookup 用]],2,FALSE)</f>
        <v>53</v>
      </c>
      <c r="B172">
        <f>IF(ROW()=2,1,IF(A171&lt;&gt;Toss[[#This Row],[No]],1,B171+1))</f>
        <v>2</v>
      </c>
      <c r="C172" s="1" t="s">
        <v>679</v>
      </c>
      <c r="D172" s="1" t="s">
        <v>144</v>
      </c>
      <c r="E172" s="1" t="s">
        <v>90</v>
      </c>
      <c r="F172" s="1" t="s">
        <v>74</v>
      </c>
      <c r="G172" s="1" t="s">
        <v>136</v>
      </c>
      <c r="H172" s="1" t="s">
        <v>71</v>
      </c>
      <c r="I172">
        <v>1</v>
      </c>
      <c r="J172" t="s">
        <v>231</v>
      </c>
      <c r="K172" s="1" t="s">
        <v>169</v>
      </c>
      <c r="L172" s="1" t="s">
        <v>178</v>
      </c>
      <c r="M172">
        <v>31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梅雨菅原考支ICONIC</v>
      </c>
    </row>
    <row r="173" spans="1:21" x14ac:dyDescent="0.35">
      <c r="A173">
        <f>VLOOKUP(Toss[[#This Row],[No用]],SetNo[[No.用]:[vlookup 用]],2,FALSE)</f>
        <v>53</v>
      </c>
      <c r="B173">
        <f>IF(ROW()=2,1,IF(A172&lt;&gt;Toss[[#This Row],[No]],1,B172+1))</f>
        <v>3</v>
      </c>
      <c r="C173" s="1" t="s">
        <v>679</v>
      </c>
      <c r="D173" s="1" t="s">
        <v>144</v>
      </c>
      <c r="E173" s="1" t="s">
        <v>90</v>
      </c>
      <c r="F173" s="1" t="s">
        <v>74</v>
      </c>
      <c r="G173" s="1" t="s">
        <v>136</v>
      </c>
      <c r="H173" s="1" t="s">
        <v>71</v>
      </c>
      <c r="I173">
        <v>1</v>
      </c>
      <c r="J173" t="s">
        <v>231</v>
      </c>
      <c r="K173" s="1" t="s">
        <v>181</v>
      </c>
      <c r="L173" s="1" t="s">
        <v>173</v>
      </c>
      <c r="M173">
        <v>35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梅雨菅原考支ICONIC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4</v>
      </c>
      <c r="C174" s="1" t="s">
        <v>679</v>
      </c>
      <c r="D174" s="1" t="s">
        <v>144</v>
      </c>
      <c r="E174" s="1" t="s">
        <v>90</v>
      </c>
      <c r="F174" s="1" t="s">
        <v>74</v>
      </c>
      <c r="G174" s="1" t="s">
        <v>136</v>
      </c>
      <c r="H174" s="1" t="s">
        <v>71</v>
      </c>
      <c r="I174">
        <v>1</v>
      </c>
      <c r="J174" t="s">
        <v>231</v>
      </c>
      <c r="K174" s="1" t="s">
        <v>233</v>
      </c>
      <c r="L174" s="1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梅雨菅原考支ICONIC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5</v>
      </c>
      <c r="C175" s="1" t="s">
        <v>679</v>
      </c>
      <c r="D175" s="1" t="s">
        <v>144</v>
      </c>
      <c r="E175" s="1" t="s">
        <v>90</v>
      </c>
      <c r="F175" s="1" t="s">
        <v>74</v>
      </c>
      <c r="G175" s="1" t="s">
        <v>136</v>
      </c>
      <c r="H175" s="1" t="s">
        <v>71</v>
      </c>
      <c r="I175">
        <v>1</v>
      </c>
      <c r="J175" t="s">
        <v>231</v>
      </c>
      <c r="K175" s="1" t="s">
        <v>172</v>
      </c>
      <c r="L175" s="1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梅雨菅原考支ICONIC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6</v>
      </c>
      <c r="C176" s="1" t="s">
        <v>679</v>
      </c>
      <c r="D176" s="1" t="s">
        <v>144</v>
      </c>
      <c r="E176" s="1" t="s">
        <v>90</v>
      </c>
      <c r="F176" s="1" t="s">
        <v>74</v>
      </c>
      <c r="G176" s="1" t="s">
        <v>136</v>
      </c>
      <c r="H176" s="1" t="s">
        <v>71</v>
      </c>
      <c r="I176">
        <v>1</v>
      </c>
      <c r="J176" t="s">
        <v>231</v>
      </c>
      <c r="K176" s="1" t="s">
        <v>232</v>
      </c>
      <c r="L176" s="1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梅雨菅原考支ICONIC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7</v>
      </c>
      <c r="C177" s="1" t="s">
        <v>679</v>
      </c>
      <c r="D177" s="1" t="s">
        <v>144</v>
      </c>
      <c r="E177" s="1" t="s">
        <v>90</v>
      </c>
      <c r="F177" s="1" t="s">
        <v>74</v>
      </c>
      <c r="G177" s="1" t="s">
        <v>136</v>
      </c>
      <c r="H177" s="1" t="s">
        <v>71</v>
      </c>
      <c r="I177">
        <v>1</v>
      </c>
      <c r="J177" t="s">
        <v>231</v>
      </c>
      <c r="K177" s="1" t="s">
        <v>183</v>
      </c>
      <c r="L177" s="1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梅雨菅原考支ICONIC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8</v>
      </c>
      <c r="C178" s="1" t="s">
        <v>679</v>
      </c>
      <c r="D178" s="1" t="s">
        <v>144</v>
      </c>
      <c r="E178" s="1" t="s">
        <v>90</v>
      </c>
      <c r="F178" s="1" t="s">
        <v>74</v>
      </c>
      <c r="G178" s="1" t="s">
        <v>136</v>
      </c>
      <c r="H178" s="1" t="s">
        <v>71</v>
      </c>
      <c r="I178">
        <v>1</v>
      </c>
      <c r="J178" t="s">
        <v>231</v>
      </c>
      <c r="K178" s="1" t="s">
        <v>182</v>
      </c>
      <c r="L178" s="1" t="s">
        <v>224</v>
      </c>
      <c r="M178">
        <v>38</v>
      </c>
      <c r="N178">
        <v>0</v>
      </c>
      <c r="O178">
        <v>48</v>
      </c>
      <c r="P178">
        <v>0</v>
      </c>
      <c r="U178" t="str">
        <f>Toss[[#This Row],[服装]]&amp;Toss[[#This Row],[名前]]&amp;Toss[[#This Row],[レアリティ]]</f>
        <v>梅雨菅原考支ICONIC</v>
      </c>
    </row>
    <row r="179" spans="1:21" x14ac:dyDescent="0.35">
      <c r="A179">
        <f>VLOOKUP(Toss[[#This Row],[No用]],SetNo[[No.用]:[vlookup 用]],2,FALSE)</f>
        <v>54</v>
      </c>
      <c r="B179">
        <f>IF(ROW()=2,1,IF(A178&lt;&gt;Toss[[#This Row],[No]],1,B178+1))</f>
        <v>1</v>
      </c>
      <c r="C179" s="1" t="s">
        <v>801</v>
      </c>
      <c r="D179" s="1" t="s">
        <v>144</v>
      </c>
      <c r="E179" s="1" t="s">
        <v>77</v>
      </c>
      <c r="F179" s="1" t="s">
        <v>74</v>
      </c>
      <c r="G179" s="1" t="s">
        <v>136</v>
      </c>
      <c r="H179" s="1" t="s">
        <v>71</v>
      </c>
      <c r="I179">
        <v>1</v>
      </c>
      <c r="J179" t="s">
        <v>231</v>
      </c>
      <c r="K179" s="1" t="s">
        <v>166</v>
      </c>
      <c r="L179" s="1" t="s">
        <v>178</v>
      </c>
      <c r="M179">
        <v>31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Xmas2菅原考支ICONIC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2</v>
      </c>
      <c r="C180" s="1" t="s">
        <v>801</v>
      </c>
      <c r="D180" s="1" t="s">
        <v>144</v>
      </c>
      <c r="E180" s="1" t="s">
        <v>77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169</v>
      </c>
      <c r="L180" s="1" t="s">
        <v>178</v>
      </c>
      <c r="M180">
        <v>31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Xmas2菅原考支ICONIC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3</v>
      </c>
      <c r="C181" s="1" t="s">
        <v>801</v>
      </c>
      <c r="D181" s="1" t="s">
        <v>144</v>
      </c>
      <c r="E181" s="1" t="s">
        <v>77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233</v>
      </c>
      <c r="L181" s="1" t="s">
        <v>173</v>
      </c>
      <c r="M181">
        <v>36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Xmas2菅原考支ICONIC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4</v>
      </c>
      <c r="C182" s="1" t="s">
        <v>801</v>
      </c>
      <c r="D182" s="1" t="s">
        <v>144</v>
      </c>
      <c r="E182" s="1" t="s">
        <v>77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172</v>
      </c>
      <c r="L182" s="1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Xmas2菅原考支ICONIC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5</v>
      </c>
      <c r="C183" s="1" t="s">
        <v>801</v>
      </c>
      <c r="D183" s="1" t="s">
        <v>144</v>
      </c>
      <c r="E183" s="1" t="s">
        <v>77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Xmas2菅原考支ICONIC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6</v>
      </c>
      <c r="C184" s="1" t="s">
        <v>801</v>
      </c>
      <c r="D184" s="1" t="s">
        <v>144</v>
      </c>
      <c r="E184" s="1" t="s">
        <v>77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233</v>
      </c>
      <c r="L184" s="1" t="s">
        <v>224</v>
      </c>
      <c r="M184">
        <v>38</v>
      </c>
      <c r="N184">
        <v>0</v>
      </c>
      <c r="O184">
        <v>48</v>
      </c>
      <c r="P184">
        <v>0</v>
      </c>
      <c r="U184" t="str">
        <f>Toss[[#This Row],[服装]]&amp;Toss[[#This Row],[名前]]&amp;Toss[[#This Row],[レアリティ]]</f>
        <v>Xmas2菅原考支ICONIC</v>
      </c>
    </row>
    <row r="185" spans="1:21" x14ac:dyDescent="0.35">
      <c r="A185">
        <f>VLOOKUP(Toss[[#This Row],[No用]],SetNo[[No.用]:[vlookup 用]],2,FALSE)</f>
        <v>55</v>
      </c>
      <c r="B185">
        <f>IF(ROW()=2,1,IF(A184&lt;&gt;Toss[[#This Row],[No]],1,B184+1))</f>
        <v>1</v>
      </c>
      <c r="C185" s="1" t="s">
        <v>999</v>
      </c>
      <c r="D185" s="1" t="s">
        <v>144</v>
      </c>
      <c r="E185" s="1" t="s">
        <v>73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166</v>
      </c>
      <c r="L185" s="1" t="s">
        <v>173</v>
      </c>
      <c r="M185">
        <v>32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夏祭り2菅原考支ICONIC</v>
      </c>
    </row>
    <row r="186" spans="1:21" x14ac:dyDescent="0.35">
      <c r="A186">
        <f>VLOOKUP(Toss[[#This Row],[No用]],SetNo[[No.用]:[vlookup 用]],2,FALSE)</f>
        <v>55</v>
      </c>
      <c r="B186">
        <f>IF(ROW()=2,1,IF(A185&lt;&gt;Toss[[#This Row],[No]],1,B185+1))</f>
        <v>2</v>
      </c>
      <c r="C186" s="1" t="s">
        <v>999</v>
      </c>
      <c r="D186" s="1" t="s">
        <v>144</v>
      </c>
      <c r="E186" s="1" t="s">
        <v>73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169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夏祭り2菅原考支ICONIC</v>
      </c>
    </row>
    <row r="187" spans="1:21" x14ac:dyDescent="0.35">
      <c r="A187">
        <f>VLOOKUP(Toss[[#This Row],[No用]],SetNo[[No.用]:[vlookup 用]],2,FALSE)</f>
        <v>55</v>
      </c>
      <c r="B187">
        <f>IF(ROW()=2,1,IF(A186&lt;&gt;Toss[[#This Row],[No]],1,B186+1))</f>
        <v>3</v>
      </c>
      <c r="C187" s="1" t="s">
        <v>999</v>
      </c>
      <c r="D187" s="1" t="s">
        <v>144</v>
      </c>
      <c r="E187" s="1" t="s">
        <v>73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夏祭り2菅原考支ICONIC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4</v>
      </c>
      <c r="C188" s="1" t="s">
        <v>999</v>
      </c>
      <c r="D188" s="1" t="s">
        <v>144</v>
      </c>
      <c r="E188" s="1" t="s">
        <v>73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178</v>
      </c>
      <c r="M188">
        <v>27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夏祭り2菅原考支ICONIC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5</v>
      </c>
      <c r="C189" s="1" t="s">
        <v>999</v>
      </c>
      <c r="D189" s="1" t="s">
        <v>144</v>
      </c>
      <c r="E189" s="1" t="s">
        <v>73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178</v>
      </c>
      <c r="M189">
        <v>27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夏祭り2菅原考支ICONIC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6</v>
      </c>
      <c r="C190" s="1" t="s">
        <v>999</v>
      </c>
      <c r="D190" s="1" t="s">
        <v>144</v>
      </c>
      <c r="E190" s="1" t="s">
        <v>73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夏祭り2菅原考支ICONIC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7</v>
      </c>
      <c r="C191" s="1" t="s">
        <v>999</v>
      </c>
      <c r="D191" s="1" t="s">
        <v>144</v>
      </c>
      <c r="E191" s="1" t="s">
        <v>73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224</v>
      </c>
      <c r="M191">
        <v>37</v>
      </c>
      <c r="N191">
        <v>0</v>
      </c>
      <c r="O191">
        <v>47</v>
      </c>
      <c r="P191">
        <v>0</v>
      </c>
      <c r="Q191" s="1" t="s">
        <v>1050</v>
      </c>
      <c r="R191" s="1" t="s">
        <v>1001</v>
      </c>
      <c r="S191" s="1" t="s">
        <v>1002</v>
      </c>
      <c r="T191" s="1"/>
      <c r="U191" t="str">
        <f>Toss[[#This Row],[服装]]&amp;Toss[[#This Row],[名前]]&amp;Toss[[#This Row],[レアリティ]]</f>
        <v>夏祭り2菅原考支ICONIC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8</v>
      </c>
      <c r="C192" s="1" t="s">
        <v>999</v>
      </c>
      <c r="D192" s="1" t="s">
        <v>144</v>
      </c>
      <c r="E192" s="1" t="s">
        <v>73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夏祭り2菅原考支ICONIC</v>
      </c>
    </row>
    <row r="193" spans="1:21" x14ac:dyDescent="0.35">
      <c r="A193">
        <f>VLOOKUP(Toss[[#This Row],[No用]],SetNo[[No.用]:[vlookup 用]],2,FALSE)</f>
        <v>56</v>
      </c>
      <c r="B193">
        <f>IF(ROW()=2,1,IF(A192&lt;&gt;Toss[[#This Row],[No]],1,B192+1))</f>
        <v>1</v>
      </c>
      <c r="C193" t="s">
        <v>205</v>
      </c>
      <c r="D193" t="s">
        <v>145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231</v>
      </c>
      <c r="K193" t="s">
        <v>166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ユニフォーム東峰旭ICONIC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2</v>
      </c>
      <c r="C194" t="s">
        <v>205</v>
      </c>
      <c r="D194" t="s">
        <v>145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231</v>
      </c>
      <c r="K194" t="s">
        <v>167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ユニフォーム東峰旭ICONIC</v>
      </c>
    </row>
    <row r="195" spans="1:21" x14ac:dyDescent="0.35">
      <c r="A195">
        <f>VLOOKUP(Toss[[#This Row],[No用]],SetNo[[No.用]:[vlookup 用]],2,FALSE)</f>
        <v>57</v>
      </c>
      <c r="B195">
        <f>IF(ROW()=2,1,IF(A194&lt;&gt;Toss[[#This Row],[No]],1,B194+1))</f>
        <v>1</v>
      </c>
      <c r="C195" t="s">
        <v>117</v>
      </c>
      <c r="D195" t="s">
        <v>145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231</v>
      </c>
      <c r="K195" t="s">
        <v>166</v>
      </c>
      <c r="L195" t="s">
        <v>162</v>
      </c>
      <c r="M195">
        <v>19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プール掃除東峰旭ICONIC</v>
      </c>
    </row>
    <row r="196" spans="1:21" x14ac:dyDescent="0.35">
      <c r="A196">
        <f>VLOOKUP(Toss[[#This Row],[No用]],SetNo[[No.用]:[vlookup 用]],2,FALSE)</f>
        <v>57</v>
      </c>
      <c r="B196">
        <f>IF(ROW()=2,1,IF(A195&lt;&gt;Toss[[#This Row],[No]],1,B195+1))</f>
        <v>2</v>
      </c>
      <c r="C196" t="s">
        <v>117</v>
      </c>
      <c r="D196" t="s">
        <v>145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231</v>
      </c>
      <c r="K196" t="s">
        <v>167</v>
      </c>
      <c r="L196" t="s">
        <v>162</v>
      </c>
      <c r="M196">
        <v>19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プール掃除東峰旭ICONIC</v>
      </c>
    </row>
    <row r="197" spans="1:21" x14ac:dyDescent="0.35">
      <c r="A197">
        <f>VLOOKUP(Toss[[#This Row],[No用]],SetNo[[No.用]:[vlookup 用]],2,FALSE)</f>
        <v>58</v>
      </c>
      <c r="B197">
        <f>IF(ROW()=2,1,IF(A196&lt;&gt;Toss[[#This Row],[No]],1,B196+1))</f>
        <v>1</v>
      </c>
      <c r="C197" s="1" t="s">
        <v>631</v>
      </c>
      <c r="D197" s="1" t="s">
        <v>145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231</v>
      </c>
      <c r="K197" t="s">
        <v>166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サバゲ東峰旭ICONIC</v>
      </c>
    </row>
    <row r="198" spans="1:21" x14ac:dyDescent="0.35">
      <c r="A198">
        <f>VLOOKUP(Toss[[#This Row],[No用]],SetNo[[No.用]:[vlookup 用]],2,FALSE)</f>
        <v>58</v>
      </c>
      <c r="B198">
        <f>IF(ROW()=2,1,IF(A197&lt;&gt;Toss[[#This Row],[No]],1,B197+1))</f>
        <v>2</v>
      </c>
      <c r="C198" s="1" t="s">
        <v>631</v>
      </c>
      <c r="D198" s="1" t="s">
        <v>145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231</v>
      </c>
      <c r="K198" t="s">
        <v>167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サバゲ東峰旭ICONIC</v>
      </c>
    </row>
    <row r="199" spans="1:21" x14ac:dyDescent="0.35">
      <c r="A199">
        <f>VLOOKUP(Toss[[#This Row],[No用]],SetNo[[No.用]:[vlookup 用]],2,FALSE)</f>
        <v>59</v>
      </c>
      <c r="B199">
        <f>IF(ROW()=2,1,IF(A198&lt;&gt;Toss[[#This Row],[No]],1,B198+1))</f>
        <v>1</v>
      </c>
      <c r="C199" s="1" t="s">
        <v>1034</v>
      </c>
      <c r="D199" s="1" t="s">
        <v>145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231</v>
      </c>
      <c r="K199" t="s">
        <v>166</v>
      </c>
      <c r="L199" t="s">
        <v>162</v>
      </c>
      <c r="M199">
        <v>23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夏祭り2東峰旭ICONIC</v>
      </c>
    </row>
    <row r="200" spans="1:21" x14ac:dyDescent="0.35">
      <c r="A200">
        <f>VLOOKUP(Toss[[#This Row],[No用]],SetNo[[No.用]:[vlookup 用]],2,FALSE)</f>
        <v>59</v>
      </c>
      <c r="B200">
        <f>IF(ROW()=2,1,IF(A199&lt;&gt;Toss[[#This Row],[No]],1,B199+1))</f>
        <v>2</v>
      </c>
      <c r="C200" s="1" t="s">
        <v>1034</v>
      </c>
      <c r="D200" s="1" t="s">
        <v>145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231</v>
      </c>
      <c r="K200" t="s">
        <v>167</v>
      </c>
      <c r="L200" t="s">
        <v>162</v>
      </c>
      <c r="M200">
        <v>22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夏祭り2東峰旭ICONIC</v>
      </c>
    </row>
    <row r="201" spans="1:21" x14ac:dyDescent="0.35">
      <c r="A201">
        <f>VLOOKUP(Toss[[#This Row],[No用]],SetNo[[No.用]:[vlookup 用]],2,FALSE)</f>
        <v>60</v>
      </c>
      <c r="B201">
        <f>IF(ROW()=2,1,IF(A200&lt;&gt;Toss[[#This Row],[No]],1,B200+1))</f>
        <v>1</v>
      </c>
      <c r="C201" t="s">
        <v>205</v>
      </c>
      <c r="D201" t="s">
        <v>145</v>
      </c>
      <c r="E201" t="s">
        <v>28</v>
      </c>
      <c r="F201" t="s">
        <v>25</v>
      </c>
      <c r="G201" t="s">
        <v>136</v>
      </c>
      <c r="H201" t="s">
        <v>218</v>
      </c>
      <c r="I201">
        <v>1</v>
      </c>
      <c r="J201" t="s">
        <v>231</v>
      </c>
      <c r="K201" t="s">
        <v>166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ユニフォーム東峰旭YELL</v>
      </c>
    </row>
    <row r="202" spans="1:21" x14ac:dyDescent="0.35">
      <c r="A202">
        <f>VLOOKUP(Toss[[#This Row],[No用]],SetNo[[No.用]:[vlookup 用]],2,FALSE)</f>
        <v>60</v>
      </c>
      <c r="B202">
        <f>IF(ROW()=2,1,IF(A201&lt;&gt;Toss[[#This Row],[No]],1,B201+1))</f>
        <v>2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218</v>
      </c>
      <c r="I202">
        <v>1</v>
      </c>
      <c r="J202" t="s">
        <v>231</v>
      </c>
      <c r="K202" t="s">
        <v>167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ユニフォーム東峰旭YELL</v>
      </c>
    </row>
    <row r="203" spans="1:21" x14ac:dyDescent="0.35">
      <c r="A203">
        <f>VLOOKUP(Toss[[#This Row],[No用]],SetNo[[No.用]:[vlookup 用]],2,FALSE)</f>
        <v>61</v>
      </c>
      <c r="B203">
        <f>IF(ROW()=2,1,IF(A202&lt;&gt;Toss[[#This Row],[No]],1,B202+1))</f>
        <v>1</v>
      </c>
      <c r="C203" t="s">
        <v>205</v>
      </c>
      <c r="D203" t="s">
        <v>146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166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ユニフォーム縁下力ICONIC</v>
      </c>
    </row>
    <row r="204" spans="1:21" x14ac:dyDescent="0.35">
      <c r="A204">
        <f>VLOOKUP(Toss[[#This Row],[No用]],SetNo[[No.用]:[vlookup 用]],2,FALSE)</f>
        <v>62</v>
      </c>
      <c r="B204">
        <f>IF(ROW()=2,1,IF(A203&lt;&gt;Toss[[#This Row],[No]],1,B203+1))</f>
        <v>1</v>
      </c>
      <c r="C204" t="s">
        <v>364</v>
      </c>
      <c r="D204" t="s">
        <v>146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探偵縁下力ICONIC</v>
      </c>
    </row>
    <row r="205" spans="1:21" x14ac:dyDescent="0.35">
      <c r="A205">
        <f>VLOOKUP(Toss[[#This Row],[No用]],SetNo[[No.用]:[vlookup 用]],2,FALSE)</f>
        <v>63</v>
      </c>
      <c r="B205">
        <f>IF(ROW()=2,1,IF(A204&lt;&gt;Toss[[#This Row],[No]],1,B204+1))</f>
        <v>1</v>
      </c>
      <c r="C205" s="1" t="s">
        <v>632</v>
      </c>
      <c r="D205" s="1" t="s">
        <v>146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231</v>
      </c>
      <c r="K205" t="s">
        <v>166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RPG縁下力ICONIC</v>
      </c>
    </row>
    <row r="206" spans="1:21" x14ac:dyDescent="0.35">
      <c r="A206">
        <f>VLOOKUP(Toss[[#This Row],[No用]],SetNo[[No.用]:[vlookup 用]],2,FALSE)</f>
        <v>64</v>
      </c>
      <c r="B206">
        <f>IF(ROW()=2,1,IF(A205&lt;&gt;Toss[[#This Row],[No]],1,B205+1))</f>
        <v>1</v>
      </c>
      <c r="C206" s="1" t="s">
        <v>708</v>
      </c>
      <c r="D206" s="1" t="s">
        <v>146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花火縁下力ICONIC</v>
      </c>
    </row>
    <row r="207" spans="1:21" x14ac:dyDescent="0.35">
      <c r="A207">
        <f>VLOOKUP(Toss[[#This Row],[No用]],SetNo[[No.用]:[vlookup 用]],2,FALSE)</f>
        <v>65</v>
      </c>
      <c r="B207">
        <f>IF(ROW()=2,1,IF(A206&lt;&gt;Toss[[#This Row],[No]],1,B206+1))</f>
        <v>1</v>
      </c>
      <c r="C207" t="s">
        <v>205</v>
      </c>
      <c r="D207" t="s">
        <v>147</v>
      </c>
      <c r="E207" t="s">
        <v>24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166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ユニフォーム木下久志ICONIC</v>
      </c>
    </row>
    <row r="208" spans="1:21" x14ac:dyDescent="0.35">
      <c r="A208">
        <f>VLOOKUP(Toss[[#This Row],[No用]],SetNo[[No.用]:[vlookup 用]],2,FALSE)</f>
        <v>65</v>
      </c>
      <c r="B208">
        <f>IF(ROW()=2,1,IF(A207&lt;&gt;Toss[[#This Row],[No]],1,B207+1))</f>
        <v>2</v>
      </c>
      <c r="C208" t="s">
        <v>205</v>
      </c>
      <c r="D208" t="s">
        <v>147</v>
      </c>
      <c r="E208" t="s">
        <v>24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167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ユニフォーム木下久志ICONIC</v>
      </c>
    </row>
    <row r="209" spans="1:21" x14ac:dyDescent="0.35">
      <c r="A209">
        <f>VLOOKUP(Toss[[#This Row],[No用]],SetNo[[No.用]:[vlookup 用]],2,FALSE)</f>
        <v>66</v>
      </c>
      <c r="B209">
        <f>IF(ROW()=2,1,IF(A208&lt;&gt;Toss[[#This Row],[No]],1,B208+1))</f>
        <v>1</v>
      </c>
      <c r="C209" s="1" t="s">
        <v>929</v>
      </c>
      <c r="D209" s="1" t="s">
        <v>147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166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妖木下久志ICONIC</v>
      </c>
    </row>
    <row r="210" spans="1:21" x14ac:dyDescent="0.35">
      <c r="A210">
        <f>VLOOKUP(Toss[[#This Row],[No用]],SetNo[[No.用]:[vlookup 用]],2,FALSE)</f>
        <v>66</v>
      </c>
      <c r="B210">
        <f>IF(ROW()=2,1,IF(A209&lt;&gt;Toss[[#This Row],[No]],1,B209+1))</f>
        <v>2</v>
      </c>
      <c r="C210" s="1" t="s">
        <v>929</v>
      </c>
      <c r="D210" s="1" t="s">
        <v>147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167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妖木下久志ICONIC</v>
      </c>
    </row>
    <row r="211" spans="1:21" x14ac:dyDescent="0.35">
      <c r="A211">
        <f>VLOOKUP(Toss[[#This Row],[No用]],SetNo[[No.用]:[vlookup 用]],2,FALSE)</f>
        <v>67</v>
      </c>
      <c r="B211">
        <f>IF(ROW()=2,1,IF(A210&lt;&gt;Toss[[#This Row],[No]],1,B210+1))</f>
        <v>1</v>
      </c>
      <c r="C211" t="s">
        <v>205</v>
      </c>
      <c r="D211" t="s">
        <v>148</v>
      </c>
      <c r="E211" t="s">
        <v>24</v>
      </c>
      <c r="F211" t="s">
        <v>26</v>
      </c>
      <c r="G211" t="s">
        <v>136</v>
      </c>
      <c r="H211" t="s">
        <v>71</v>
      </c>
      <c r="I211">
        <v>1</v>
      </c>
      <c r="J211" t="s">
        <v>231</v>
      </c>
      <c r="K211" t="s">
        <v>166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ユニフォーム成田一仁ICONIC</v>
      </c>
    </row>
    <row r="212" spans="1:21" x14ac:dyDescent="0.35">
      <c r="A212">
        <f>VLOOKUP(Toss[[#This Row],[No用]],SetNo[[No.用]:[vlookup 用]],2,FALSE)</f>
        <v>67</v>
      </c>
      <c r="B212">
        <f>IF(ROW()=2,1,IF(A211&lt;&gt;Toss[[#This Row],[No]],1,B211+1))</f>
        <v>2</v>
      </c>
      <c r="C212" t="s">
        <v>205</v>
      </c>
      <c r="D212" t="s">
        <v>148</v>
      </c>
      <c r="E212" t="s">
        <v>24</v>
      </c>
      <c r="F212" t="s">
        <v>26</v>
      </c>
      <c r="G212" t="s">
        <v>136</v>
      </c>
      <c r="H212" t="s">
        <v>71</v>
      </c>
      <c r="I212">
        <v>1</v>
      </c>
      <c r="J212" t="s">
        <v>231</v>
      </c>
      <c r="K212" t="s">
        <v>167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ユニフォーム成田一仁ICONIC</v>
      </c>
    </row>
    <row r="213" spans="1:21" x14ac:dyDescent="0.35">
      <c r="A213">
        <f>VLOOKUP(Toss[[#This Row],[No用]],SetNo[[No.用]:[vlookup 用]],2,FALSE)</f>
        <v>68</v>
      </c>
      <c r="B213">
        <f>IF(ROW()=2,1,IF(A212&lt;&gt;Toss[[#This Row],[No]],1,B212+1))</f>
        <v>1</v>
      </c>
      <c r="C213" t="s">
        <v>108</v>
      </c>
      <c r="D213" t="s">
        <v>39</v>
      </c>
      <c r="E213" t="s">
        <v>24</v>
      </c>
      <c r="F213" t="s">
        <v>31</v>
      </c>
      <c r="G213" t="s">
        <v>27</v>
      </c>
      <c r="H213" t="s">
        <v>71</v>
      </c>
      <c r="I213">
        <v>1</v>
      </c>
      <c r="J213" t="s">
        <v>231</v>
      </c>
      <c r="K213" t="s">
        <v>166</v>
      </c>
      <c r="L213" t="s">
        <v>173</v>
      </c>
      <c r="M213">
        <v>30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ユニフォーム孤爪研磨ICONIC</v>
      </c>
    </row>
    <row r="214" spans="1:21" x14ac:dyDescent="0.35">
      <c r="A214">
        <f>VLOOKUP(Toss[[#This Row],[No用]],SetNo[[No.用]:[vlookup 用]],2,FALSE)</f>
        <v>68</v>
      </c>
      <c r="B214">
        <f>IF(ROW()=2,1,IF(A213&lt;&gt;Toss[[#This Row],[No]],1,B213+1))</f>
        <v>2</v>
      </c>
      <c r="C214" t="s">
        <v>108</v>
      </c>
      <c r="D214" t="s">
        <v>39</v>
      </c>
      <c r="E214" t="s">
        <v>24</v>
      </c>
      <c r="F214" t="s">
        <v>31</v>
      </c>
      <c r="G214" t="s">
        <v>27</v>
      </c>
      <c r="H214" t="s">
        <v>71</v>
      </c>
      <c r="I214">
        <v>1</v>
      </c>
      <c r="J214" t="s">
        <v>231</v>
      </c>
      <c r="K214" t="s">
        <v>169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ユニフォーム孤爪研磨ICONIC</v>
      </c>
    </row>
    <row r="215" spans="1:21" x14ac:dyDescent="0.35">
      <c r="A215">
        <f>VLOOKUP(Toss[[#This Row],[No用]],SetNo[[No.用]:[vlookup 用]],2,FALSE)</f>
        <v>68</v>
      </c>
      <c r="B215">
        <f>IF(ROW()=2,1,IF(A214&lt;&gt;Toss[[#This Row],[No]],1,B214+1))</f>
        <v>3</v>
      </c>
      <c r="C215" t="s">
        <v>108</v>
      </c>
      <c r="D215" t="s">
        <v>39</v>
      </c>
      <c r="E215" t="s">
        <v>24</v>
      </c>
      <c r="F215" t="s">
        <v>31</v>
      </c>
      <c r="G215" t="s">
        <v>27</v>
      </c>
      <c r="H215" t="s">
        <v>71</v>
      </c>
      <c r="I215">
        <v>1</v>
      </c>
      <c r="J215" t="s">
        <v>231</v>
      </c>
      <c r="K215" t="s">
        <v>172</v>
      </c>
      <c r="L215" t="s">
        <v>162</v>
      </c>
      <c r="M215">
        <v>31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ユニフォーム孤爪研磨ICONIC</v>
      </c>
    </row>
    <row r="216" spans="1:21" x14ac:dyDescent="0.35">
      <c r="A216">
        <f>VLOOKUP(Toss[[#This Row],[No用]],SetNo[[No.用]:[vlookup 用]],2,FALSE)</f>
        <v>68</v>
      </c>
      <c r="B216">
        <f>IF(ROW()=2,1,IF(A215&lt;&gt;Toss[[#This Row],[No]],1,B215+1))</f>
        <v>4</v>
      </c>
      <c r="C216" t="s">
        <v>108</v>
      </c>
      <c r="D216" t="s">
        <v>39</v>
      </c>
      <c r="E216" t="s">
        <v>24</v>
      </c>
      <c r="F216" t="s">
        <v>31</v>
      </c>
      <c r="G216" t="s">
        <v>27</v>
      </c>
      <c r="H216" t="s">
        <v>71</v>
      </c>
      <c r="I216">
        <v>1</v>
      </c>
      <c r="J216" t="s">
        <v>231</v>
      </c>
      <c r="K216" t="s">
        <v>232</v>
      </c>
      <c r="L216" t="s">
        <v>173</v>
      </c>
      <c r="M216">
        <v>33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ユニフォーム孤爪研磨ICONIC</v>
      </c>
    </row>
    <row r="217" spans="1:21" x14ac:dyDescent="0.35">
      <c r="A217">
        <f>VLOOKUP(Toss[[#This Row],[No用]],SetNo[[No.用]:[vlookup 用]],2,FALSE)</f>
        <v>68</v>
      </c>
      <c r="B217">
        <f>IF(ROW()=2,1,IF(A216&lt;&gt;Toss[[#This Row],[No]],1,B216+1))</f>
        <v>5</v>
      </c>
      <c r="C217" t="s">
        <v>108</v>
      </c>
      <c r="D217" t="s">
        <v>39</v>
      </c>
      <c r="E217" t="s">
        <v>24</v>
      </c>
      <c r="F217" t="s">
        <v>31</v>
      </c>
      <c r="G217" t="s">
        <v>27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ユニフォーム孤爪研磨ICONIC</v>
      </c>
    </row>
    <row r="218" spans="1:21" x14ac:dyDescent="0.35">
      <c r="A218">
        <f>VLOOKUP(Toss[[#This Row],[No用]],SetNo[[No.用]:[vlookup 用]],2,FALSE)</f>
        <v>68</v>
      </c>
      <c r="B218">
        <f>IF(ROW()=2,1,IF(A217&lt;&gt;Toss[[#This Row],[No]],1,B217+1))</f>
        <v>6</v>
      </c>
      <c r="C218" t="s">
        <v>108</v>
      </c>
      <c r="D218" t="s">
        <v>39</v>
      </c>
      <c r="E218" t="s">
        <v>24</v>
      </c>
      <c r="F218" t="s">
        <v>31</v>
      </c>
      <c r="G218" t="s">
        <v>27</v>
      </c>
      <c r="H218" t="s">
        <v>71</v>
      </c>
      <c r="I218">
        <v>1</v>
      </c>
      <c r="J218" t="s">
        <v>231</v>
      </c>
      <c r="K218" t="s">
        <v>183</v>
      </c>
      <c r="L218" t="s">
        <v>224</v>
      </c>
      <c r="M218">
        <v>42</v>
      </c>
      <c r="N218">
        <v>0</v>
      </c>
      <c r="O218">
        <v>52</v>
      </c>
      <c r="P218">
        <v>0</v>
      </c>
      <c r="U218" t="str">
        <f>Toss[[#This Row],[服装]]&amp;Toss[[#This Row],[名前]]&amp;Toss[[#This Row],[レアリティ]]</f>
        <v>ユニフォーム孤爪研磨ICONIC</v>
      </c>
    </row>
    <row r="219" spans="1:21" x14ac:dyDescent="0.35">
      <c r="A219">
        <f>VLOOKUP(Toss[[#This Row],[No用]],SetNo[[No.用]:[vlookup 用]],2,FALSE)</f>
        <v>68</v>
      </c>
      <c r="B219">
        <f>IF(ROW()=2,1,IF(A218&lt;&gt;Toss[[#This Row],[No]],1,B218+1))</f>
        <v>7</v>
      </c>
      <c r="C219" t="s">
        <v>108</v>
      </c>
      <c r="D219" t="s">
        <v>39</v>
      </c>
      <c r="E219" t="s">
        <v>24</v>
      </c>
      <c r="F219" t="s">
        <v>31</v>
      </c>
      <c r="G219" t="s">
        <v>27</v>
      </c>
      <c r="H219" t="s">
        <v>71</v>
      </c>
      <c r="I219">
        <v>1</v>
      </c>
      <c r="J219" t="s">
        <v>231</v>
      </c>
      <c r="K219" t="s">
        <v>183</v>
      </c>
      <c r="L219" t="s">
        <v>224</v>
      </c>
      <c r="M219">
        <v>42</v>
      </c>
      <c r="N219">
        <v>0</v>
      </c>
      <c r="O219">
        <v>52</v>
      </c>
      <c r="P219">
        <v>0</v>
      </c>
      <c r="Q219" s="1" t="s">
        <v>612</v>
      </c>
      <c r="U219" t="str">
        <f>Toss[[#This Row],[服装]]&amp;Toss[[#This Row],[名前]]&amp;Toss[[#This Row],[レアリティ]]</f>
        <v>ユニフォーム孤爪研磨ICONIC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8</v>
      </c>
      <c r="C220" t="s">
        <v>108</v>
      </c>
      <c r="D220" t="s">
        <v>39</v>
      </c>
      <c r="E220" t="s">
        <v>24</v>
      </c>
      <c r="F220" t="s">
        <v>31</v>
      </c>
      <c r="G220" t="s">
        <v>27</v>
      </c>
      <c r="H220" t="s">
        <v>71</v>
      </c>
      <c r="I220">
        <v>1</v>
      </c>
      <c r="J220" t="s">
        <v>231</v>
      </c>
      <c r="K220" t="s">
        <v>183</v>
      </c>
      <c r="L220" t="s">
        <v>224</v>
      </c>
      <c r="M220">
        <v>42</v>
      </c>
      <c r="N220">
        <v>0</v>
      </c>
      <c r="O220">
        <v>52</v>
      </c>
      <c r="P220">
        <v>0</v>
      </c>
      <c r="Q220" s="1" t="s">
        <v>1004</v>
      </c>
      <c r="U220" t="str">
        <f>Toss[[#This Row],[服装]]&amp;Toss[[#This Row],[名前]]&amp;Toss[[#This Row],[レアリティ]]</f>
        <v>ユニフォーム孤爪研磨ICONIC</v>
      </c>
    </row>
    <row r="221" spans="1:21" x14ac:dyDescent="0.35">
      <c r="A221">
        <f>VLOOKUP(Toss[[#This Row],[No用]],SetNo[[No.用]:[vlookup 用]],2,FALSE)</f>
        <v>69</v>
      </c>
      <c r="B221">
        <f>IF(ROW()=2,1,IF(A220&lt;&gt;Toss[[#This Row],[No]],1,B220+1))</f>
        <v>1</v>
      </c>
      <c r="C221" t="s">
        <v>149</v>
      </c>
      <c r="D221" t="s">
        <v>39</v>
      </c>
      <c r="E221" t="s">
        <v>90</v>
      </c>
      <c r="F221" t="s">
        <v>31</v>
      </c>
      <c r="G221" t="s">
        <v>27</v>
      </c>
      <c r="H221" t="s">
        <v>71</v>
      </c>
      <c r="I221">
        <v>1</v>
      </c>
      <c r="J221" t="s">
        <v>231</v>
      </c>
      <c r="K221" t="s">
        <v>166</v>
      </c>
      <c r="L221" t="s">
        <v>261</v>
      </c>
      <c r="M221">
        <v>30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制服孤爪研磨ICONIC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2</v>
      </c>
      <c r="C222" t="s">
        <v>149</v>
      </c>
      <c r="D222" t="s">
        <v>39</v>
      </c>
      <c r="E222" t="s">
        <v>90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169</v>
      </c>
      <c r="L222" t="s">
        <v>261</v>
      </c>
      <c r="M222">
        <v>31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制服孤爪研磨ICONIC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3</v>
      </c>
      <c r="C223" t="s">
        <v>149</v>
      </c>
      <c r="D223" t="s">
        <v>39</v>
      </c>
      <c r="E223" t="s">
        <v>90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172</v>
      </c>
      <c r="L223" t="s">
        <v>178</v>
      </c>
      <c r="M223">
        <v>32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制服孤爪研磨ICONIC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4</v>
      </c>
      <c r="C224" t="s">
        <v>149</v>
      </c>
      <c r="D224" t="s">
        <v>39</v>
      </c>
      <c r="E224" t="s">
        <v>90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232</v>
      </c>
      <c r="L224" t="s">
        <v>173</v>
      </c>
      <c r="M224">
        <v>33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制服孤爪研磨ICONIC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5</v>
      </c>
      <c r="C225" t="s">
        <v>149</v>
      </c>
      <c r="D225" t="s">
        <v>39</v>
      </c>
      <c r="E225" t="s">
        <v>90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制服孤爪研磨ICONIC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6</v>
      </c>
      <c r="C226" t="s">
        <v>149</v>
      </c>
      <c r="D226" t="s">
        <v>39</v>
      </c>
      <c r="E226" t="s">
        <v>90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183</v>
      </c>
      <c r="L226" t="s">
        <v>224</v>
      </c>
      <c r="M226">
        <v>42</v>
      </c>
      <c r="N226">
        <v>0</v>
      </c>
      <c r="O226">
        <v>52</v>
      </c>
      <c r="P226">
        <v>0</v>
      </c>
      <c r="U226" t="str">
        <f>Toss[[#This Row],[服装]]&amp;Toss[[#This Row],[名前]]&amp;Toss[[#This Row],[レアリティ]]</f>
        <v>制服孤爪研磨ICONIC</v>
      </c>
    </row>
    <row r="227" spans="1:21" x14ac:dyDescent="0.35">
      <c r="A227">
        <f>VLOOKUP(Toss[[#This Row],[No用]],SetNo[[No.用]:[vlookup 用]],2,FALSE)</f>
        <v>70</v>
      </c>
      <c r="B227">
        <f>IF(ROW()=2,1,IF(A226&lt;&gt;Toss[[#This Row],[No]],1,B226+1))</f>
        <v>1</v>
      </c>
      <c r="C227" t="s">
        <v>150</v>
      </c>
      <c r="D227" t="s">
        <v>39</v>
      </c>
      <c r="E227" t="s">
        <v>77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166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夏祭り孤爪研磨ICONIC</v>
      </c>
    </row>
    <row r="228" spans="1:21" x14ac:dyDescent="0.35">
      <c r="A228">
        <f>VLOOKUP(Toss[[#This Row],[No用]],SetNo[[No.用]:[vlookup 用]],2,FALSE)</f>
        <v>70</v>
      </c>
      <c r="B228">
        <f>IF(ROW()=2,1,IF(A227&lt;&gt;Toss[[#This Row],[No]],1,B227+1))</f>
        <v>2</v>
      </c>
      <c r="C228" t="s">
        <v>150</v>
      </c>
      <c r="D228" t="s">
        <v>39</v>
      </c>
      <c r="E228" t="s">
        <v>77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169</v>
      </c>
      <c r="L228" t="s">
        <v>173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夏祭り孤爪研磨ICONIC</v>
      </c>
    </row>
    <row r="229" spans="1:21" x14ac:dyDescent="0.35">
      <c r="A229">
        <f>VLOOKUP(Toss[[#This Row],[No用]],SetNo[[No.用]:[vlookup 用]],2,FALSE)</f>
        <v>70</v>
      </c>
      <c r="B229">
        <f>IF(ROW()=2,1,IF(A228&lt;&gt;Toss[[#This Row],[No]],1,B228+1))</f>
        <v>3</v>
      </c>
      <c r="C229" t="s">
        <v>150</v>
      </c>
      <c r="D229" t="s">
        <v>39</v>
      </c>
      <c r="E229" t="s">
        <v>77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172</v>
      </c>
      <c r="L229" t="s">
        <v>162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夏祭り孤爪研磨ICONIC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4</v>
      </c>
      <c r="C230" t="s">
        <v>150</v>
      </c>
      <c r="D230" t="s">
        <v>39</v>
      </c>
      <c r="E230" t="s">
        <v>77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232</v>
      </c>
      <c r="L230" t="s">
        <v>162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夏祭り孤爪研磨ICONIC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5</v>
      </c>
      <c r="C231" t="s">
        <v>150</v>
      </c>
      <c r="D231" t="s">
        <v>39</v>
      </c>
      <c r="E231" t="s">
        <v>77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夏祭り孤爪研磨ICONIC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6</v>
      </c>
      <c r="C232" t="s">
        <v>150</v>
      </c>
      <c r="D232" t="s">
        <v>39</v>
      </c>
      <c r="E232" t="s">
        <v>77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232</v>
      </c>
      <c r="L232" t="s">
        <v>224</v>
      </c>
      <c r="M232">
        <v>42</v>
      </c>
      <c r="N232">
        <v>0</v>
      </c>
      <c r="O232">
        <v>52</v>
      </c>
      <c r="P232">
        <v>0</v>
      </c>
      <c r="U232" t="str">
        <f>Toss[[#This Row],[服装]]&amp;Toss[[#This Row],[名前]]&amp;Toss[[#This Row],[レアリティ]]</f>
        <v>夏祭り孤爪研磨ICONIC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7</v>
      </c>
      <c r="C233" t="s">
        <v>150</v>
      </c>
      <c r="D233" t="s">
        <v>39</v>
      </c>
      <c r="E233" t="s">
        <v>77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1003</v>
      </c>
      <c r="U233" t="str">
        <f>Toss[[#This Row],[服装]]&amp;Toss[[#This Row],[名前]]&amp;Toss[[#This Row],[レアリティ]]</f>
        <v>夏祭り孤爪研磨ICONIC</v>
      </c>
    </row>
    <row r="234" spans="1:21" x14ac:dyDescent="0.3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608</v>
      </c>
      <c r="D234" s="1" t="s">
        <v>39</v>
      </c>
      <c r="E234" s="1" t="s">
        <v>73</v>
      </c>
      <c r="F234" s="1" t="s">
        <v>31</v>
      </c>
      <c r="G234" s="1" t="s">
        <v>27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173</v>
      </c>
      <c r="M234">
        <v>30</v>
      </c>
      <c r="N234">
        <v>0</v>
      </c>
      <c r="O234">
        <v>0</v>
      </c>
      <c r="P234">
        <v>0</v>
      </c>
      <c r="Q234" s="1"/>
      <c r="U234" t="str">
        <f>Toss[[#This Row],[服装]]&amp;Toss[[#This Row],[名前]]&amp;Toss[[#This Row],[レアリティ]]</f>
        <v>1周年孤爪研磨ICONIC</v>
      </c>
    </row>
    <row r="235" spans="1:21" x14ac:dyDescent="0.35">
      <c r="A235">
        <f>VLOOKUP(Toss[[#This Row],[No用]],SetNo[[No.用]:[vlookup 用]],2,FALSE)</f>
        <v>71</v>
      </c>
      <c r="B235">
        <f>IF(ROW()=2,1,IF(A234&lt;&gt;Toss[[#This Row],[No]],1,B234+1))</f>
        <v>2</v>
      </c>
      <c r="C235" s="1" t="s">
        <v>608</v>
      </c>
      <c r="D235" s="1" t="s">
        <v>39</v>
      </c>
      <c r="E235" s="1" t="s">
        <v>73</v>
      </c>
      <c r="F235" s="1" t="s">
        <v>31</v>
      </c>
      <c r="G235" s="1" t="s">
        <v>27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173</v>
      </c>
      <c r="M235">
        <v>31</v>
      </c>
      <c r="N235">
        <v>0</v>
      </c>
      <c r="O235">
        <v>0</v>
      </c>
      <c r="P235">
        <v>0</v>
      </c>
      <c r="Q235" s="1"/>
      <c r="U235" t="str">
        <f>Toss[[#This Row],[服装]]&amp;Toss[[#This Row],[名前]]&amp;Toss[[#This Row],[レアリティ]]</f>
        <v>1周年孤爪研磨ICONIC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3</v>
      </c>
      <c r="C236" s="1" t="s">
        <v>608</v>
      </c>
      <c r="D236" s="1" t="s">
        <v>39</v>
      </c>
      <c r="E236" s="1" t="s">
        <v>73</v>
      </c>
      <c r="F236" s="1" t="s">
        <v>31</v>
      </c>
      <c r="G236" s="1" t="s">
        <v>27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178</v>
      </c>
      <c r="M236">
        <v>34</v>
      </c>
      <c r="N236">
        <v>0</v>
      </c>
      <c r="O236">
        <v>0</v>
      </c>
      <c r="P236">
        <v>0</v>
      </c>
      <c r="Q236" s="1"/>
      <c r="U236" t="str">
        <f>Toss[[#This Row],[服装]]&amp;Toss[[#This Row],[名前]]&amp;Toss[[#This Row],[レアリティ]]</f>
        <v>1周年孤爪研磨ICONIC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4</v>
      </c>
      <c r="C237" s="1" t="s">
        <v>608</v>
      </c>
      <c r="D237" s="1" t="s">
        <v>39</v>
      </c>
      <c r="E237" s="1" t="s">
        <v>73</v>
      </c>
      <c r="F237" s="1" t="s">
        <v>31</v>
      </c>
      <c r="G237" s="1" t="s">
        <v>27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178</v>
      </c>
      <c r="M237">
        <v>34</v>
      </c>
      <c r="N237">
        <v>0</v>
      </c>
      <c r="O237">
        <v>0</v>
      </c>
      <c r="P237">
        <v>0</v>
      </c>
      <c r="Q237" s="1"/>
      <c r="U237" t="str">
        <f>Toss[[#This Row],[服装]]&amp;Toss[[#This Row],[名前]]&amp;Toss[[#This Row],[レアリティ]]</f>
        <v>1周年孤爪研磨ICONIC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5</v>
      </c>
      <c r="C238" s="1" t="s">
        <v>608</v>
      </c>
      <c r="D238" s="1" t="s">
        <v>39</v>
      </c>
      <c r="E238" s="1" t="s">
        <v>73</v>
      </c>
      <c r="F238" s="1" t="s">
        <v>31</v>
      </c>
      <c r="G238" s="1" t="s">
        <v>27</v>
      </c>
      <c r="H238" s="1" t="s">
        <v>71</v>
      </c>
      <c r="I238">
        <v>1</v>
      </c>
      <c r="J238" t="s">
        <v>231</v>
      </c>
      <c r="K238" s="1" t="s">
        <v>232</v>
      </c>
      <c r="L238" s="1" t="s">
        <v>173</v>
      </c>
      <c r="M238">
        <v>33</v>
      </c>
      <c r="N238">
        <v>0</v>
      </c>
      <c r="O238">
        <v>0</v>
      </c>
      <c r="P238">
        <v>0</v>
      </c>
      <c r="Q238" s="1"/>
      <c r="U238" t="str">
        <f>Toss[[#This Row],[服装]]&amp;Toss[[#This Row],[名前]]&amp;Toss[[#This Row],[レアリティ]]</f>
        <v>1周年孤爪研磨ICONIC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6</v>
      </c>
      <c r="C239" s="1" t="s">
        <v>608</v>
      </c>
      <c r="D239" s="1" t="s">
        <v>39</v>
      </c>
      <c r="E239" s="1" t="s">
        <v>73</v>
      </c>
      <c r="F239" s="1" t="s">
        <v>31</v>
      </c>
      <c r="G239" s="1" t="s">
        <v>27</v>
      </c>
      <c r="H239" s="1" t="s">
        <v>71</v>
      </c>
      <c r="I239">
        <v>1</v>
      </c>
      <c r="J239" t="s">
        <v>231</v>
      </c>
      <c r="K239" s="1" t="s">
        <v>183</v>
      </c>
      <c r="L239" s="1" t="s">
        <v>224</v>
      </c>
      <c r="M239">
        <v>42</v>
      </c>
      <c r="N239">
        <v>0</v>
      </c>
      <c r="O239">
        <v>52</v>
      </c>
      <c r="P239">
        <v>0</v>
      </c>
      <c r="Q239" s="1" t="s">
        <v>1003</v>
      </c>
      <c r="U239" t="str">
        <f>Toss[[#This Row],[服装]]&amp;Toss[[#This Row],[名前]]&amp;Toss[[#This Row],[レアリティ]]</f>
        <v>1周年孤爪研磨ICONIC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7</v>
      </c>
      <c r="C240" s="1" t="s">
        <v>608</v>
      </c>
      <c r="D240" s="1" t="s">
        <v>39</v>
      </c>
      <c r="E240" s="1" t="s">
        <v>73</v>
      </c>
      <c r="F240" s="1" t="s">
        <v>31</v>
      </c>
      <c r="G240" s="1" t="s">
        <v>27</v>
      </c>
      <c r="H240" s="1" t="s">
        <v>71</v>
      </c>
      <c r="I240">
        <v>1</v>
      </c>
      <c r="J240" t="s">
        <v>231</v>
      </c>
      <c r="K240" s="1" t="s">
        <v>183</v>
      </c>
      <c r="L240" s="1" t="s">
        <v>224</v>
      </c>
      <c r="M240">
        <v>42</v>
      </c>
      <c r="N240">
        <v>0</v>
      </c>
      <c r="O240">
        <v>52</v>
      </c>
      <c r="P240">
        <v>0</v>
      </c>
      <c r="Q240" s="1"/>
      <c r="U240" t="str">
        <f>Toss[[#This Row],[服装]]&amp;Toss[[#This Row],[名前]]&amp;Toss[[#This Row],[レアリティ]]</f>
        <v>1周年孤爪研磨ICONIC</v>
      </c>
    </row>
    <row r="241" spans="1:21" x14ac:dyDescent="0.35">
      <c r="A241">
        <f>VLOOKUP(Toss[[#This Row],[No用]],SetNo[[No.用]:[vlookup 用]],2,FALSE)</f>
        <v>72</v>
      </c>
      <c r="B241">
        <f>IF(ROW()=2,1,IF(A240&lt;&gt;Toss[[#This Row],[No]],1,B240+1))</f>
        <v>1</v>
      </c>
      <c r="C241" s="1" t="s">
        <v>735</v>
      </c>
      <c r="D241" s="1" t="s">
        <v>39</v>
      </c>
      <c r="E241" s="1" t="s">
        <v>90</v>
      </c>
      <c r="F241" s="1" t="s">
        <v>31</v>
      </c>
      <c r="G241" s="1" t="s">
        <v>27</v>
      </c>
      <c r="H241" s="1" t="s">
        <v>71</v>
      </c>
      <c r="I241">
        <v>1</v>
      </c>
      <c r="J241" t="s">
        <v>231</v>
      </c>
      <c r="K241" s="1" t="s">
        <v>166</v>
      </c>
      <c r="L241" s="1" t="s">
        <v>173</v>
      </c>
      <c r="M241">
        <v>30</v>
      </c>
      <c r="N241" s="6">
        <v>0</v>
      </c>
      <c r="O241">
        <v>0</v>
      </c>
      <c r="P241">
        <v>0</v>
      </c>
      <c r="Q241" s="1"/>
      <c r="U241" t="str">
        <f>Toss[[#This Row],[服装]]&amp;Toss[[#This Row],[名前]]&amp;Toss[[#This Row],[レアリティ]]</f>
        <v>スパイ孤爪研磨ICONIC</v>
      </c>
    </row>
    <row r="242" spans="1:21" x14ac:dyDescent="0.35">
      <c r="A242">
        <f>VLOOKUP(Toss[[#This Row],[No用]],SetNo[[No.用]:[vlookup 用]],2,FALSE)</f>
        <v>72</v>
      </c>
      <c r="B242">
        <f>IF(ROW()=2,1,IF(A241&lt;&gt;Toss[[#This Row],[No]],1,B241+1))</f>
        <v>2</v>
      </c>
      <c r="C242" s="1" t="s">
        <v>735</v>
      </c>
      <c r="D242" s="1" t="s">
        <v>39</v>
      </c>
      <c r="E242" s="1" t="s">
        <v>90</v>
      </c>
      <c r="F242" s="1" t="s">
        <v>31</v>
      </c>
      <c r="G242" s="1" t="s">
        <v>27</v>
      </c>
      <c r="H242" s="1" t="s">
        <v>71</v>
      </c>
      <c r="I242">
        <v>1</v>
      </c>
      <c r="J242" t="s">
        <v>231</v>
      </c>
      <c r="K242" s="1" t="s">
        <v>169</v>
      </c>
      <c r="L242" s="1" t="s">
        <v>173</v>
      </c>
      <c r="M242">
        <v>31</v>
      </c>
      <c r="N242" s="6">
        <v>0</v>
      </c>
      <c r="O242">
        <v>0</v>
      </c>
      <c r="P242">
        <v>0</v>
      </c>
      <c r="Q242" s="1"/>
      <c r="U242" t="str">
        <f>Toss[[#This Row],[服装]]&amp;Toss[[#This Row],[名前]]&amp;Toss[[#This Row],[レアリティ]]</f>
        <v>スパイ孤爪研磨ICONIC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3</v>
      </c>
      <c r="C243" s="1" t="s">
        <v>735</v>
      </c>
      <c r="D243" s="1" t="s">
        <v>39</v>
      </c>
      <c r="E243" s="1" t="s">
        <v>90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172</v>
      </c>
      <c r="L243" s="1" t="s">
        <v>162</v>
      </c>
      <c r="M243">
        <v>29</v>
      </c>
      <c r="N243" s="6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スパイ孤爪研磨ICONIC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4</v>
      </c>
      <c r="C244" s="1" t="s">
        <v>735</v>
      </c>
      <c r="D244" s="1" t="s">
        <v>39</v>
      </c>
      <c r="E244" s="1" t="s">
        <v>90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232</v>
      </c>
      <c r="L244" s="1" t="s">
        <v>173</v>
      </c>
      <c r="M244">
        <v>33</v>
      </c>
      <c r="N244" s="6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スパイ孤爪研磨ICONIC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5</v>
      </c>
      <c r="C245" s="1" t="s">
        <v>735</v>
      </c>
      <c r="D245" s="1" t="s">
        <v>39</v>
      </c>
      <c r="E245" s="1" t="s">
        <v>90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167</v>
      </c>
      <c r="L245" s="1" t="s">
        <v>162</v>
      </c>
      <c r="M245">
        <v>24</v>
      </c>
      <c r="N245" s="6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スパイ孤爪研磨ICONIC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6</v>
      </c>
      <c r="C246" s="1" t="s">
        <v>735</v>
      </c>
      <c r="D246" s="1" t="s">
        <v>39</v>
      </c>
      <c r="E246" s="1" t="s">
        <v>90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183</v>
      </c>
      <c r="L246" s="1" t="s">
        <v>224</v>
      </c>
      <c r="M246">
        <v>42</v>
      </c>
      <c r="N246" s="6">
        <v>0</v>
      </c>
      <c r="O246">
        <v>52</v>
      </c>
      <c r="P246">
        <v>0</v>
      </c>
      <c r="Q246" s="1"/>
      <c r="U246" t="str">
        <f>Toss[[#This Row],[服装]]&amp;Toss[[#This Row],[名前]]&amp;Toss[[#This Row],[レアリティ]]</f>
        <v>スパイ孤爪研磨ICONIC</v>
      </c>
    </row>
    <row r="247" spans="1:21" x14ac:dyDescent="0.35">
      <c r="A247">
        <f>VLOOKUP(Toss[[#This Row],[No用]],SetNo[[No.用]:[vlookup 用]],2,FALSE)</f>
        <v>73</v>
      </c>
      <c r="B247">
        <f>IF(ROW()=2,1,IF(A246&lt;&gt;Toss[[#This Row],[No]],1,B246+1))</f>
        <v>1</v>
      </c>
      <c r="C247" s="1" t="s">
        <v>801</v>
      </c>
      <c r="D247" s="1" t="s">
        <v>39</v>
      </c>
      <c r="E247" s="1" t="s">
        <v>77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32</v>
      </c>
      <c r="N247" s="6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Xmas2孤爪研磨ICONIC</v>
      </c>
    </row>
    <row r="248" spans="1:21" x14ac:dyDescent="0.35">
      <c r="A248">
        <f>VLOOKUP(Toss[[#This Row],[No用]],SetNo[[No.用]:[vlookup 用]],2,FALSE)</f>
        <v>73</v>
      </c>
      <c r="B248">
        <f>IF(ROW()=2,1,IF(A247&lt;&gt;Toss[[#This Row],[No]],1,B247+1))</f>
        <v>2</v>
      </c>
      <c r="C248" s="1" t="s">
        <v>801</v>
      </c>
      <c r="D248" s="1" t="s">
        <v>39</v>
      </c>
      <c r="E248" s="1" t="s">
        <v>77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32</v>
      </c>
      <c r="N248" s="6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Xmas2孤爪研磨ICONIC</v>
      </c>
    </row>
    <row r="249" spans="1:21" x14ac:dyDescent="0.35">
      <c r="A249">
        <f>VLOOKUP(Toss[[#This Row],[No用]],SetNo[[No.用]:[vlookup 用]],2,FALSE)</f>
        <v>73</v>
      </c>
      <c r="B249">
        <f>IF(ROW()=2,1,IF(A248&lt;&gt;Toss[[#This Row],[No]],1,B248+1))</f>
        <v>3</v>
      </c>
      <c r="C249" s="1" t="s">
        <v>801</v>
      </c>
      <c r="D249" s="1" t="s">
        <v>39</v>
      </c>
      <c r="E249" s="1" t="s">
        <v>77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172</v>
      </c>
      <c r="L249" s="1" t="s">
        <v>178</v>
      </c>
      <c r="M249">
        <v>34</v>
      </c>
      <c r="N249" s="6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Xmas2孤爪研磨ICONIC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4</v>
      </c>
      <c r="C250" s="1" t="s">
        <v>801</v>
      </c>
      <c r="D250" s="1" t="s">
        <v>39</v>
      </c>
      <c r="E250" s="1" t="s">
        <v>77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232</v>
      </c>
      <c r="L250" s="1" t="s">
        <v>173</v>
      </c>
      <c r="M250">
        <v>34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Xmas2孤爪研磨ICONIC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5</v>
      </c>
      <c r="C251" s="1" t="s">
        <v>801</v>
      </c>
      <c r="D251" s="1" t="s">
        <v>39</v>
      </c>
      <c r="E251" s="1" t="s">
        <v>77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24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Xmas2孤爪研磨ICONIC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6</v>
      </c>
      <c r="C252" s="1" t="s">
        <v>801</v>
      </c>
      <c r="D252" s="1" t="s">
        <v>39</v>
      </c>
      <c r="E252" s="1" t="s">
        <v>77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232</v>
      </c>
      <c r="L252" s="1" t="s">
        <v>224</v>
      </c>
      <c r="M252">
        <v>43</v>
      </c>
      <c r="N252" s="6">
        <v>0</v>
      </c>
      <c r="O252">
        <v>53</v>
      </c>
      <c r="P252">
        <v>0</v>
      </c>
      <c r="Q252" s="1"/>
      <c r="U252" t="str">
        <f>Toss[[#This Row],[服装]]&amp;Toss[[#This Row],[名前]]&amp;Toss[[#This Row],[レアリティ]]</f>
        <v>Xmas2孤爪研磨ICONIC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7</v>
      </c>
      <c r="C253" s="1" t="s">
        <v>801</v>
      </c>
      <c r="D253" s="1" t="s">
        <v>39</v>
      </c>
      <c r="E253" s="1" t="s">
        <v>77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 s="6">
        <v>0</v>
      </c>
      <c r="O253">
        <v>52</v>
      </c>
      <c r="P253">
        <v>0</v>
      </c>
      <c r="Q253" s="1" t="s">
        <v>1004</v>
      </c>
      <c r="U253" t="str">
        <f>Toss[[#This Row],[服装]]&amp;Toss[[#This Row],[名前]]&amp;Toss[[#This Row],[レアリティ]]</f>
        <v>Xmas2孤爪研磨ICONIC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8</v>
      </c>
      <c r="C254" s="1" t="s">
        <v>801</v>
      </c>
      <c r="D254" s="1" t="s">
        <v>39</v>
      </c>
      <c r="E254" s="1" t="s">
        <v>77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182</v>
      </c>
      <c r="L254" s="1" t="s">
        <v>224</v>
      </c>
      <c r="M254">
        <v>43</v>
      </c>
      <c r="N254" s="6">
        <v>0</v>
      </c>
      <c r="O254">
        <v>53</v>
      </c>
      <c r="P254">
        <v>0</v>
      </c>
      <c r="Q254" s="1"/>
      <c r="U254" t="str">
        <f>Toss[[#This Row],[服装]]&amp;Toss[[#This Row],[名前]]&amp;Toss[[#This Row],[レアリティ]]</f>
        <v>Xmas2孤爪研磨ICONIC</v>
      </c>
    </row>
    <row r="255" spans="1:21" x14ac:dyDescent="0.35">
      <c r="A255">
        <f>VLOOKUP(Toss[[#This Row],[No用]],SetNo[[No.用]:[vlookup 用]],2,FALSE)</f>
        <v>74</v>
      </c>
      <c r="B255">
        <f>IF(ROW()=2,1,IF(A254&lt;&gt;Toss[[#This Row],[No]],1,B254+1))</f>
        <v>1</v>
      </c>
      <c r="C255" s="1" t="s">
        <v>942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173</v>
      </c>
      <c r="M255">
        <v>30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中学生孤爪研磨ICONIC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2</v>
      </c>
      <c r="C256" s="1" t="s">
        <v>942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169</v>
      </c>
      <c r="L256" s="1" t="s">
        <v>173</v>
      </c>
      <c r="M256">
        <v>31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中学生孤爪研磨ICONIC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3</v>
      </c>
      <c r="C257" s="1" t="s">
        <v>942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172</v>
      </c>
      <c r="L257" s="1" t="s">
        <v>162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中学生孤爪研磨ICONIC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4</v>
      </c>
      <c r="C258" s="1" t="s">
        <v>942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232</v>
      </c>
      <c r="L258" s="1" t="s">
        <v>173</v>
      </c>
      <c r="M258">
        <v>33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中学生孤爪研磨ICONIC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5</v>
      </c>
      <c r="C259" s="1" t="s">
        <v>942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167</v>
      </c>
      <c r="L259" s="1" t="s">
        <v>162</v>
      </c>
      <c r="M259">
        <v>24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中学生孤爪研磨ICONIC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6</v>
      </c>
      <c r="C260" s="1" t="s">
        <v>942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183</v>
      </c>
      <c r="L260" s="1" t="s">
        <v>224</v>
      </c>
      <c r="M260">
        <v>42</v>
      </c>
      <c r="N260" s="6">
        <v>0</v>
      </c>
      <c r="O260">
        <v>52</v>
      </c>
      <c r="P260">
        <v>0</v>
      </c>
      <c r="Q260" s="1"/>
      <c r="U260" t="str">
        <f>Toss[[#This Row],[服装]]&amp;Toss[[#This Row],[名前]]&amp;Toss[[#This Row],[レアリティ]]</f>
        <v>中学生孤爪研磨ICONIC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7</v>
      </c>
      <c r="C261" s="1" t="s">
        <v>942</v>
      </c>
      <c r="D261" s="1" t="s">
        <v>39</v>
      </c>
      <c r="E261" s="1" t="s">
        <v>73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 t="s">
        <v>1003</v>
      </c>
      <c r="U261" t="str">
        <f>Toss[[#This Row],[服装]]&amp;Toss[[#This Row],[名前]]&amp;Toss[[#This Row],[レアリティ]]</f>
        <v>中学生孤爪研磨ICONIC</v>
      </c>
    </row>
    <row r="262" spans="1:21" x14ac:dyDescent="0.35">
      <c r="A262">
        <f>VLOOKUP(Toss[[#This Row],[No用]],SetNo[[No.用]:[vlookup 用]],2,FALSE)</f>
        <v>75</v>
      </c>
      <c r="B262">
        <f>IF(ROW()=2,1,IF(A261&lt;&gt;Toss[[#This Row],[No]],1,B261+1))</f>
        <v>1</v>
      </c>
      <c r="C262" s="1" t="s">
        <v>1079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ハロウィン孤爪研磨ICONIC</v>
      </c>
    </row>
    <row r="263" spans="1:21" x14ac:dyDescent="0.35">
      <c r="A263">
        <f>VLOOKUP(Toss[[#This Row],[No用]],SetNo[[No.用]:[vlookup 用]],2,FALSE)</f>
        <v>75</v>
      </c>
      <c r="B263">
        <f>IF(ROW()=2,1,IF(A262&lt;&gt;Toss[[#This Row],[No]],1,B262+1))</f>
        <v>2</v>
      </c>
      <c r="C263" s="1" t="s">
        <v>1079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Toss[[#This Row],[服装]]&amp;Toss[[#This Row],[名前]]&amp;Toss[[#This Row],[レアリティ]]</f>
        <v>ハロウィン孤爪研磨ICONIC</v>
      </c>
    </row>
    <row r="264" spans="1:21" ht="14.4" customHeight="1" x14ac:dyDescent="0.35">
      <c r="A264">
        <f>VLOOKUP(Toss[[#This Row],[No用]],SetNo[[No.用]:[vlookup 用]],2,FALSE)</f>
        <v>75</v>
      </c>
      <c r="B264">
        <f>IF(ROW()=2,1,IF(A263&lt;&gt;Toss[[#This Row],[No]],1,B263+1))</f>
        <v>3</v>
      </c>
      <c r="C264" s="1" t="s">
        <v>1079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363</v>
      </c>
      <c r="L264" s="1" t="s">
        <v>173</v>
      </c>
      <c r="M264">
        <v>36</v>
      </c>
      <c r="N264">
        <v>0</v>
      </c>
      <c r="O264">
        <v>0</v>
      </c>
      <c r="P264">
        <v>0</v>
      </c>
      <c r="U264" t="str">
        <f>Toss[[#This Row],[服装]]&amp;Toss[[#This Row],[名前]]&amp;Toss[[#This Row],[レアリティ]]</f>
        <v>ハロウィン孤爪研磨ICONIC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4</v>
      </c>
      <c r="C265" s="1" t="s">
        <v>1079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162</v>
      </c>
      <c r="M265">
        <v>28</v>
      </c>
      <c r="N265">
        <v>0</v>
      </c>
      <c r="O265">
        <v>0</v>
      </c>
      <c r="P265">
        <v>0</v>
      </c>
      <c r="U265" t="str">
        <f>Toss[[#This Row],[服装]]&amp;Toss[[#This Row],[名前]]&amp;Toss[[#This Row],[レアリティ]]</f>
        <v>ハロウィン孤爪研磨ICONIC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5</v>
      </c>
      <c r="C266" s="1" t="s">
        <v>1079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Toss[[#This Row],[服装]]&amp;Toss[[#This Row],[名前]]&amp;Toss[[#This Row],[レアリティ]]</f>
        <v>ハロウィン孤爪研磨ICONIC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6</v>
      </c>
      <c r="C267" s="1" t="s">
        <v>1079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363</v>
      </c>
      <c r="L267" s="1" t="s">
        <v>224</v>
      </c>
      <c r="M267">
        <v>44</v>
      </c>
      <c r="N267">
        <v>0</v>
      </c>
      <c r="O267">
        <v>54</v>
      </c>
      <c r="P267">
        <v>0</v>
      </c>
      <c r="Q267" s="1" t="s">
        <v>1108</v>
      </c>
      <c r="R267" s="1" t="s">
        <v>1106</v>
      </c>
      <c r="U267" t="str">
        <f>Toss[[#This Row],[服装]]&amp;Toss[[#This Row],[名前]]&amp;Toss[[#This Row],[レアリティ]]</f>
        <v>ハロウィン孤爪研磨ICONIC</v>
      </c>
    </row>
    <row r="268" spans="1:21" x14ac:dyDescent="0.35">
      <c r="A268">
        <f>VLOOKUP(Toss[[#This Row],[No用]],SetNo[[No.用]:[vlookup 用]],2,FALSE)</f>
        <v>76</v>
      </c>
      <c r="B268">
        <f>IF(ROW()=2,1,IF(A267&lt;&gt;Toss[[#This Row],[No]],1,B267+1))</f>
        <v>1</v>
      </c>
      <c r="C268" t="s">
        <v>108</v>
      </c>
      <c r="D268" t="s">
        <v>40</v>
      </c>
      <c r="E268" t="s">
        <v>23</v>
      </c>
      <c r="F268" t="s">
        <v>26</v>
      </c>
      <c r="G268" t="s">
        <v>27</v>
      </c>
      <c r="H268" t="s">
        <v>71</v>
      </c>
      <c r="I268">
        <v>1</v>
      </c>
      <c r="J268" t="s">
        <v>231</v>
      </c>
      <c r="K268" t="s">
        <v>166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Toss[[#This Row],[服装]]&amp;Toss[[#This Row],[名前]]&amp;Toss[[#This Row],[レアリティ]]</f>
        <v>ユニフォーム黒尾鉄朗ICONIC</v>
      </c>
    </row>
    <row r="269" spans="1:21" x14ac:dyDescent="0.35">
      <c r="A269">
        <f>VLOOKUP(Toss[[#This Row],[No用]],SetNo[[No.用]:[vlookup 用]],2,FALSE)</f>
        <v>76</v>
      </c>
      <c r="B269">
        <f>IF(ROW()=2,1,IF(A268&lt;&gt;Toss[[#This Row],[No]],1,B268+1))</f>
        <v>2</v>
      </c>
      <c r="C269" t="s">
        <v>108</v>
      </c>
      <c r="D269" t="s">
        <v>40</v>
      </c>
      <c r="E269" t="s">
        <v>23</v>
      </c>
      <c r="F269" t="s">
        <v>26</v>
      </c>
      <c r="G269" t="s">
        <v>27</v>
      </c>
      <c r="H269" t="s">
        <v>71</v>
      </c>
      <c r="I269">
        <v>1</v>
      </c>
      <c r="J269" t="s">
        <v>231</v>
      </c>
      <c r="K269" t="s">
        <v>167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Toss[[#This Row],[服装]]&amp;Toss[[#This Row],[名前]]&amp;Toss[[#This Row],[レアリティ]]</f>
        <v>ユニフォーム黒尾鉄朗ICONIC</v>
      </c>
    </row>
    <row r="270" spans="1:21" x14ac:dyDescent="0.35">
      <c r="A270">
        <f>VLOOKUP(Toss[[#This Row],[No用]],SetNo[[No.用]:[vlookup 用]],2,FALSE)</f>
        <v>77</v>
      </c>
      <c r="B270">
        <f>IF(ROW()=2,1,IF(A269&lt;&gt;Toss[[#This Row],[No]],1,B269+1))</f>
        <v>1</v>
      </c>
      <c r="C270" t="s">
        <v>149</v>
      </c>
      <c r="D270" t="s">
        <v>40</v>
      </c>
      <c r="E270" t="s">
        <v>73</v>
      </c>
      <c r="F270" t="s">
        <v>26</v>
      </c>
      <c r="G270" t="s">
        <v>27</v>
      </c>
      <c r="H270" t="s">
        <v>71</v>
      </c>
      <c r="I270">
        <v>1</v>
      </c>
      <c r="J270" t="s">
        <v>231</v>
      </c>
      <c r="K270" t="s">
        <v>166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Toss[[#This Row],[服装]]&amp;Toss[[#This Row],[名前]]&amp;Toss[[#This Row],[レアリティ]]</f>
        <v>制服黒尾鉄朗ICONIC</v>
      </c>
    </row>
    <row r="271" spans="1:21" x14ac:dyDescent="0.35">
      <c r="A271">
        <f>VLOOKUP(Toss[[#This Row],[No用]],SetNo[[No.用]:[vlookup 用]],2,FALSE)</f>
        <v>77</v>
      </c>
      <c r="B271">
        <f>IF(ROW()=2,1,IF(A270&lt;&gt;Toss[[#This Row],[No]],1,B270+1))</f>
        <v>2</v>
      </c>
      <c r="C271" t="s">
        <v>149</v>
      </c>
      <c r="D271" t="s">
        <v>40</v>
      </c>
      <c r="E271" t="s">
        <v>73</v>
      </c>
      <c r="F271" t="s">
        <v>26</v>
      </c>
      <c r="G271" t="s">
        <v>27</v>
      </c>
      <c r="H271" t="s">
        <v>71</v>
      </c>
      <c r="I271">
        <v>1</v>
      </c>
      <c r="J271" t="s">
        <v>231</v>
      </c>
      <c r="K271" t="s">
        <v>167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制服黒尾鉄朗ICONIC</v>
      </c>
    </row>
    <row r="272" spans="1:21" x14ac:dyDescent="0.35">
      <c r="A272">
        <f>VLOOKUP(Toss[[#This Row],[No用]],SetNo[[No.用]:[vlookup 用]],2,FALSE)</f>
        <v>78</v>
      </c>
      <c r="B272">
        <f>IF(ROW()=2,1,IF(A271&lt;&gt;Toss[[#This Row],[No]],1,B271+1))</f>
        <v>1</v>
      </c>
      <c r="C272" t="s">
        <v>150</v>
      </c>
      <c r="D272" t="s">
        <v>40</v>
      </c>
      <c r="E272" t="s">
        <v>90</v>
      </c>
      <c r="F272" t="s">
        <v>26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夏祭り黒尾鉄朗ICONIC</v>
      </c>
    </row>
    <row r="273" spans="1:21" x14ac:dyDescent="0.35">
      <c r="A273">
        <f>VLOOKUP(Toss[[#This Row],[No用]],SetNo[[No.用]:[vlookup 用]],2,FALSE)</f>
        <v>78</v>
      </c>
      <c r="B273">
        <f>IF(ROW()=2,1,IF(A272&lt;&gt;Toss[[#This Row],[No]],1,B272+1))</f>
        <v>2</v>
      </c>
      <c r="C273" t="s">
        <v>150</v>
      </c>
      <c r="D273" t="s">
        <v>40</v>
      </c>
      <c r="E273" t="s">
        <v>90</v>
      </c>
      <c r="F273" t="s">
        <v>26</v>
      </c>
      <c r="G273" t="s">
        <v>27</v>
      </c>
      <c r="H273" t="s">
        <v>71</v>
      </c>
      <c r="I273">
        <v>1</v>
      </c>
      <c r="J273" t="s">
        <v>231</v>
      </c>
      <c r="K273" t="s">
        <v>167</v>
      </c>
      <c r="L273" t="s">
        <v>162</v>
      </c>
      <c r="M273">
        <v>29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夏祭り黒尾鉄朗ICONIC</v>
      </c>
    </row>
    <row r="274" spans="1:21" x14ac:dyDescent="0.35">
      <c r="A274">
        <f>VLOOKUP(Toss[[#This Row],[No用]],SetNo[[No.用]:[vlookup 用]],2,FALSE)</f>
        <v>79</v>
      </c>
      <c r="B274">
        <f>IF(ROW()=2,1,IF(A273&lt;&gt;Toss[[#This Row],[No]],1,B273+1))</f>
        <v>1</v>
      </c>
      <c r="C274" s="1" t="s">
        <v>608</v>
      </c>
      <c r="D274" s="1" t="s">
        <v>40</v>
      </c>
      <c r="E274" s="1" t="s">
        <v>77</v>
      </c>
      <c r="F274" s="1" t="s">
        <v>26</v>
      </c>
      <c r="G274" s="1" t="s">
        <v>27</v>
      </c>
      <c r="H274" s="1" t="s">
        <v>71</v>
      </c>
      <c r="I274">
        <v>1</v>
      </c>
      <c r="J274" t="s">
        <v>231</v>
      </c>
      <c r="K274" t="s">
        <v>166</v>
      </c>
      <c r="L274" t="s">
        <v>162</v>
      </c>
      <c r="M274">
        <v>21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1周年黒尾鉄朗ICONIC</v>
      </c>
    </row>
    <row r="275" spans="1:21" x14ac:dyDescent="0.35">
      <c r="A275">
        <f>VLOOKUP(Toss[[#This Row],[No用]],SetNo[[No.用]:[vlookup 用]],2,FALSE)</f>
        <v>79</v>
      </c>
      <c r="B275">
        <f>IF(ROW()=2,1,IF(A274&lt;&gt;Toss[[#This Row],[No]],1,B274+1))</f>
        <v>2</v>
      </c>
      <c r="C275" s="1" t="s">
        <v>608</v>
      </c>
      <c r="D275" s="1" t="s">
        <v>40</v>
      </c>
      <c r="E275" s="1" t="s">
        <v>77</v>
      </c>
      <c r="F275" s="1" t="s">
        <v>26</v>
      </c>
      <c r="G275" s="1" t="s">
        <v>27</v>
      </c>
      <c r="H275" s="1" t="s">
        <v>71</v>
      </c>
      <c r="I275">
        <v>1</v>
      </c>
      <c r="J275" t="s">
        <v>231</v>
      </c>
      <c r="K275" t="s">
        <v>167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1周年黒尾鉄朗ICONIC</v>
      </c>
    </row>
    <row r="276" spans="1:21" x14ac:dyDescent="0.35">
      <c r="A276">
        <f>VLOOKUP(Toss[[#This Row],[No用]],SetNo[[No.用]:[vlookup 用]],2,FALSE)</f>
        <v>80</v>
      </c>
      <c r="B276">
        <f>IF(ROW()=2,1,IF(A275&lt;&gt;Toss[[#This Row],[No]],1,B275+1))</f>
        <v>1</v>
      </c>
      <c r="C276" s="1" t="s">
        <v>684</v>
      </c>
      <c r="D276" s="1" t="s">
        <v>40</v>
      </c>
      <c r="E276" s="1" t="s">
        <v>73</v>
      </c>
      <c r="F276" s="1" t="s">
        <v>26</v>
      </c>
      <c r="G276" s="1" t="s">
        <v>27</v>
      </c>
      <c r="H276" s="1" t="s">
        <v>71</v>
      </c>
      <c r="I276">
        <v>1</v>
      </c>
      <c r="J276" t="s">
        <v>231</v>
      </c>
      <c r="K276" t="s">
        <v>166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キャンプ黒尾鉄朗ICONIC</v>
      </c>
    </row>
    <row r="277" spans="1:21" x14ac:dyDescent="0.35">
      <c r="A277">
        <f>VLOOKUP(Toss[[#This Row],[No用]],SetNo[[No.用]:[vlookup 用]],2,FALSE)</f>
        <v>80</v>
      </c>
      <c r="B277">
        <f>IF(ROW()=2,1,IF(A276&lt;&gt;Toss[[#This Row],[No]],1,B276+1))</f>
        <v>2</v>
      </c>
      <c r="C277" s="1" t="s">
        <v>684</v>
      </c>
      <c r="D277" s="1" t="s">
        <v>40</v>
      </c>
      <c r="E277" s="1" t="s">
        <v>73</v>
      </c>
      <c r="F277" s="1" t="s">
        <v>26</v>
      </c>
      <c r="G277" s="1" t="s">
        <v>27</v>
      </c>
      <c r="H277" s="1" t="s">
        <v>71</v>
      </c>
      <c r="I277">
        <v>1</v>
      </c>
      <c r="J277" t="s">
        <v>231</v>
      </c>
      <c r="K277" t="s">
        <v>167</v>
      </c>
      <c r="L277" t="s">
        <v>162</v>
      </c>
      <c r="M277">
        <v>29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キャンプ黒尾鉄朗ICONIC</v>
      </c>
    </row>
    <row r="278" spans="1:21" x14ac:dyDescent="0.35">
      <c r="A278">
        <f>VLOOKUP(Toss[[#This Row],[No用]],SetNo[[No.用]:[vlookup 用]],2,FALSE)</f>
        <v>81</v>
      </c>
      <c r="B278">
        <f>IF(ROW()=2,1,IF(A277&lt;&gt;Toss[[#This Row],[No]],1,B277+1))</f>
        <v>1</v>
      </c>
      <c r="C278" s="1" t="s">
        <v>770</v>
      </c>
      <c r="D278" s="1" t="s">
        <v>40</v>
      </c>
      <c r="E278" s="1" t="s">
        <v>90</v>
      </c>
      <c r="F278" s="1" t="s">
        <v>26</v>
      </c>
      <c r="G278" s="1" t="s">
        <v>27</v>
      </c>
      <c r="H278" s="1" t="s">
        <v>71</v>
      </c>
      <c r="I278">
        <v>1</v>
      </c>
      <c r="J278" t="s">
        <v>231</v>
      </c>
      <c r="K278" t="s">
        <v>166</v>
      </c>
      <c r="L278" t="s">
        <v>162</v>
      </c>
      <c r="M278">
        <v>21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文化祭2黒尾鉄朗ICONIC</v>
      </c>
    </row>
    <row r="279" spans="1:21" x14ac:dyDescent="0.35">
      <c r="A279">
        <f>VLOOKUP(Toss[[#This Row],[No用]],SetNo[[No.用]:[vlookup 用]],2,FALSE)</f>
        <v>81</v>
      </c>
      <c r="B279">
        <f>IF(ROW()=2,1,IF(A278&lt;&gt;Toss[[#This Row],[No]],1,B278+1))</f>
        <v>2</v>
      </c>
      <c r="C279" s="1" t="s">
        <v>770</v>
      </c>
      <c r="D279" s="1" t="s">
        <v>40</v>
      </c>
      <c r="E279" s="1" t="s">
        <v>90</v>
      </c>
      <c r="F279" s="1" t="s">
        <v>26</v>
      </c>
      <c r="G279" s="1" t="s">
        <v>27</v>
      </c>
      <c r="H279" s="1" t="s">
        <v>71</v>
      </c>
      <c r="I279">
        <v>1</v>
      </c>
      <c r="J279" t="s">
        <v>231</v>
      </c>
      <c r="K279" t="s">
        <v>167</v>
      </c>
      <c r="L279" t="s">
        <v>162</v>
      </c>
      <c r="M279">
        <v>29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文化祭2黒尾鉄朗ICONIC</v>
      </c>
    </row>
    <row r="280" spans="1:21" x14ac:dyDescent="0.3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942</v>
      </c>
      <c r="D280" s="1" t="s">
        <v>40</v>
      </c>
      <c r="E280" s="1" t="s">
        <v>77</v>
      </c>
      <c r="F280" s="1" t="s">
        <v>26</v>
      </c>
      <c r="G280" s="1" t="s">
        <v>27</v>
      </c>
      <c r="H280" s="1" t="s">
        <v>71</v>
      </c>
      <c r="I280">
        <v>1</v>
      </c>
      <c r="J280" t="s">
        <v>231</v>
      </c>
      <c r="K280" t="s">
        <v>166</v>
      </c>
      <c r="L280" t="s">
        <v>162</v>
      </c>
      <c r="M280">
        <v>21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中学生黒尾鉄朗ICONIC</v>
      </c>
    </row>
    <row r="281" spans="1:21" x14ac:dyDescent="0.3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942</v>
      </c>
      <c r="D281" s="1" t="s">
        <v>40</v>
      </c>
      <c r="E281" s="1" t="s">
        <v>77</v>
      </c>
      <c r="F281" s="1" t="s">
        <v>26</v>
      </c>
      <c r="G281" s="1" t="s">
        <v>27</v>
      </c>
      <c r="H281" s="1" t="s">
        <v>71</v>
      </c>
      <c r="I281">
        <v>1</v>
      </c>
      <c r="J281" t="s">
        <v>231</v>
      </c>
      <c r="K281" t="s">
        <v>167</v>
      </c>
      <c r="L281" t="s">
        <v>162</v>
      </c>
      <c r="M281">
        <v>29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中学生黒尾鉄朗ICONIC</v>
      </c>
    </row>
    <row r="282" spans="1:21" x14ac:dyDescent="0.35">
      <c r="A282">
        <f>VLOOKUP(Toss[[#This Row],[No用]],SetNo[[No.用]:[vlookup 用]],2,FALSE)</f>
        <v>83</v>
      </c>
      <c r="B282">
        <f>IF(ROW()=2,1,IF(A281&lt;&gt;Toss[[#This Row],[No]],1,B281+1))</f>
        <v>1</v>
      </c>
      <c r="C282" s="1" t="s">
        <v>1079</v>
      </c>
      <c r="D282" s="1" t="s">
        <v>40</v>
      </c>
      <c r="E282" s="1" t="s">
        <v>73</v>
      </c>
      <c r="F282" s="1" t="s">
        <v>26</v>
      </c>
      <c r="G282" s="1" t="s">
        <v>27</v>
      </c>
      <c r="H282" s="1" t="s">
        <v>71</v>
      </c>
      <c r="I282">
        <v>1</v>
      </c>
      <c r="J282" t="s">
        <v>231</v>
      </c>
      <c r="K282" t="s">
        <v>166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ハロウィン黒尾鉄朗ICONIC</v>
      </c>
    </row>
    <row r="283" spans="1:21" x14ac:dyDescent="0.35">
      <c r="A283">
        <f>VLOOKUP(Toss[[#This Row],[No用]],SetNo[[No.用]:[vlookup 用]],2,FALSE)</f>
        <v>83</v>
      </c>
      <c r="B283">
        <f>IF(ROW()=2,1,IF(A282&lt;&gt;Toss[[#This Row],[No]],1,B282+1))</f>
        <v>2</v>
      </c>
      <c r="C283" s="1" t="s">
        <v>1079</v>
      </c>
      <c r="D283" s="1" t="s">
        <v>40</v>
      </c>
      <c r="E283" s="1" t="s">
        <v>73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167</v>
      </c>
      <c r="L283" t="s">
        <v>162</v>
      </c>
      <c r="M283">
        <v>29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ハロウィン黒尾鉄朗ICONIC</v>
      </c>
    </row>
    <row r="284" spans="1:21" x14ac:dyDescent="0.35">
      <c r="A284">
        <f>VLOOKUP(Toss[[#This Row],[No用]],SetNo[[No.用]:[vlookup 用]],2,FALSE)</f>
        <v>84</v>
      </c>
      <c r="B284">
        <f>IF(ROW()=2,1,IF(A281&lt;&gt;Toss[[#This Row],[No]],1,B281+1))</f>
        <v>1</v>
      </c>
      <c r="C284" t="s">
        <v>108</v>
      </c>
      <c r="D284" t="s">
        <v>41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166</v>
      </c>
      <c r="L284" t="s">
        <v>162</v>
      </c>
      <c r="M284">
        <v>30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ユニフォーム灰羽リエーフICONIC</v>
      </c>
    </row>
    <row r="285" spans="1:21" x14ac:dyDescent="0.35">
      <c r="A285">
        <f>VLOOKUP(Toss[[#This Row],[No用]],SetNo[[No.用]:[vlookup 用]],2,FALSE)</f>
        <v>84</v>
      </c>
      <c r="B285">
        <f>IF(ROW()=2,1,IF(A284&lt;&gt;Toss[[#This Row],[No]],1,B284+1))</f>
        <v>2</v>
      </c>
      <c r="C285" t="s">
        <v>108</v>
      </c>
      <c r="D285" t="s">
        <v>41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167</v>
      </c>
      <c r="L285" t="s">
        <v>162</v>
      </c>
      <c r="M285">
        <v>30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ユニフォーム灰羽リエーフICONIC</v>
      </c>
    </row>
    <row r="286" spans="1:21" x14ac:dyDescent="0.3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t="s">
        <v>364</v>
      </c>
      <c r="D286" t="s">
        <v>41</v>
      </c>
      <c r="E286" t="s">
        <v>24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166</v>
      </c>
      <c r="L286" t="s">
        <v>162</v>
      </c>
      <c r="M286">
        <v>30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探偵灰羽リエーフICONIC</v>
      </c>
    </row>
    <row r="287" spans="1:21" x14ac:dyDescent="0.3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t="s">
        <v>364</v>
      </c>
      <c r="D287" t="s">
        <v>41</v>
      </c>
      <c r="E287" t="s">
        <v>24</v>
      </c>
      <c r="F287" t="s">
        <v>26</v>
      </c>
      <c r="G287" t="s">
        <v>27</v>
      </c>
      <c r="H287" t="s">
        <v>71</v>
      </c>
      <c r="I287">
        <v>1</v>
      </c>
      <c r="J287" t="s">
        <v>231</v>
      </c>
      <c r="K287" t="s">
        <v>167</v>
      </c>
      <c r="L287" t="s">
        <v>162</v>
      </c>
      <c r="M287">
        <v>30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探偵灰羽リエーフICONIC</v>
      </c>
    </row>
    <row r="288" spans="1:21" x14ac:dyDescent="0.35">
      <c r="A288">
        <f>VLOOKUP(Toss[[#This Row],[No用]],SetNo[[No.用]:[vlookup 用]],2,FALSE)</f>
        <v>86</v>
      </c>
      <c r="B288">
        <f>IF(ROW()=2,1,IF(A287&lt;&gt;Toss[[#This Row],[No]],1,B287+1))</f>
        <v>1</v>
      </c>
      <c r="C288" s="1" t="s">
        <v>650</v>
      </c>
      <c r="D288" s="1" t="s">
        <v>41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166</v>
      </c>
      <c r="L288" t="s">
        <v>162</v>
      </c>
      <c r="M288">
        <v>30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路地裏灰羽リエーフICONIC</v>
      </c>
    </row>
    <row r="289" spans="1:21" x14ac:dyDescent="0.35">
      <c r="A289">
        <f>VLOOKUP(Toss[[#This Row],[No用]],SetNo[[No.用]:[vlookup 用]],2,FALSE)</f>
        <v>86</v>
      </c>
      <c r="B289">
        <f>IF(ROW()=2,1,IF(A288&lt;&gt;Toss[[#This Row],[No]],1,B288+1))</f>
        <v>2</v>
      </c>
      <c r="C289" s="1" t="s">
        <v>650</v>
      </c>
      <c r="D289" s="1" t="s">
        <v>41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167</v>
      </c>
      <c r="L289" t="s">
        <v>162</v>
      </c>
      <c r="M289">
        <v>30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路地裏灰羽リエーフICONIC</v>
      </c>
    </row>
    <row r="290" spans="1:21" x14ac:dyDescent="0.35">
      <c r="A290">
        <f>VLOOKUP(Toss[[#This Row],[No用]],SetNo[[No.用]:[vlookup 用]],2,FALSE)</f>
        <v>87</v>
      </c>
      <c r="B290">
        <f>IF(ROW()=2,1,IF(A289&lt;&gt;Toss[[#This Row],[No]],1,B289+1))</f>
        <v>1</v>
      </c>
      <c r="C290" s="1" t="s">
        <v>770</v>
      </c>
      <c r="D290" s="1" t="s">
        <v>41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166</v>
      </c>
      <c r="L290" t="s">
        <v>162</v>
      </c>
      <c r="M290">
        <v>30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文化祭2灰羽リエーフICONIC</v>
      </c>
    </row>
    <row r="291" spans="1:21" x14ac:dyDescent="0.35">
      <c r="A291">
        <f>VLOOKUP(Toss[[#This Row],[No用]],SetNo[[No.用]:[vlookup 用]],2,FALSE)</f>
        <v>87</v>
      </c>
      <c r="B291">
        <f>IF(ROW()=2,1,IF(A290&lt;&gt;Toss[[#This Row],[No]],1,B290+1))</f>
        <v>2</v>
      </c>
      <c r="C291" s="1" t="s">
        <v>770</v>
      </c>
      <c r="D291" s="1" t="s">
        <v>41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167</v>
      </c>
      <c r="L291" t="s">
        <v>162</v>
      </c>
      <c r="M291">
        <v>30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文化祭2灰羽リエーフICONIC</v>
      </c>
    </row>
    <row r="292" spans="1:21" x14ac:dyDescent="0.35">
      <c r="A292">
        <f>VLOOKUP(Toss[[#This Row],[No用]],SetNo[[No.用]:[vlookup 用]],2,FALSE)</f>
        <v>88</v>
      </c>
      <c r="B292">
        <f>IF(ROW()=2,1,IF(A291&lt;&gt;Toss[[#This Row],[No]],1,B291+1))</f>
        <v>1</v>
      </c>
      <c r="C292" s="1" t="s">
        <v>987</v>
      </c>
      <c r="D292" s="1" t="s">
        <v>41</v>
      </c>
      <c r="E292" s="1" t="s">
        <v>90</v>
      </c>
      <c r="F292" s="1" t="s">
        <v>82</v>
      </c>
      <c r="G292" s="1" t="s">
        <v>27</v>
      </c>
      <c r="H292" s="1" t="s">
        <v>71</v>
      </c>
      <c r="I292">
        <v>1</v>
      </c>
      <c r="J292" t="s">
        <v>231</v>
      </c>
      <c r="K292" t="s">
        <v>166</v>
      </c>
      <c r="L292" t="s">
        <v>162</v>
      </c>
      <c r="M292">
        <v>30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サバゲ2灰羽リエーフICONIC</v>
      </c>
    </row>
    <row r="293" spans="1:21" x14ac:dyDescent="0.35">
      <c r="A293">
        <f>VLOOKUP(Toss[[#This Row],[No用]],SetNo[[No.用]:[vlookup 用]],2,FALSE)</f>
        <v>88</v>
      </c>
      <c r="B293">
        <f>IF(ROW()=2,1,IF(A292&lt;&gt;Toss[[#This Row],[No]],1,B292+1))</f>
        <v>2</v>
      </c>
      <c r="C293" s="1" t="s">
        <v>987</v>
      </c>
      <c r="D293" s="1" t="s">
        <v>41</v>
      </c>
      <c r="E293" s="1" t="s">
        <v>90</v>
      </c>
      <c r="F293" s="1" t="s">
        <v>82</v>
      </c>
      <c r="G293" s="1" t="s">
        <v>27</v>
      </c>
      <c r="H293" s="1" t="s">
        <v>71</v>
      </c>
      <c r="I293">
        <v>1</v>
      </c>
      <c r="J293" t="s">
        <v>231</v>
      </c>
      <c r="K293" t="s">
        <v>167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サバゲ2灰羽リエーフICONIC</v>
      </c>
    </row>
    <row r="294" spans="1:21" x14ac:dyDescent="0.35">
      <c r="A294">
        <f>VLOOKUP(Toss[[#This Row],[No用]],SetNo[[No.用]:[vlookup 用]],2,FALSE)</f>
        <v>89</v>
      </c>
      <c r="B294">
        <f>IF(ROW()=2,1,IF(A293&lt;&gt;Toss[[#This Row],[No]],1,B293+1))</f>
        <v>1</v>
      </c>
      <c r="C294" t="s">
        <v>108</v>
      </c>
      <c r="D294" t="s">
        <v>42</v>
      </c>
      <c r="E294" t="s">
        <v>24</v>
      </c>
      <c r="F294" t="s">
        <v>21</v>
      </c>
      <c r="G294" t="s">
        <v>27</v>
      </c>
      <c r="H294" t="s">
        <v>71</v>
      </c>
      <c r="I294">
        <v>1</v>
      </c>
      <c r="J294" t="s">
        <v>231</v>
      </c>
      <c r="K294" t="s">
        <v>166</v>
      </c>
      <c r="L294" t="s">
        <v>162</v>
      </c>
      <c r="M294">
        <v>28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ユニフォーム夜久衛輔ICONIC</v>
      </c>
    </row>
    <row r="295" spans="1:21" x14ac:dyDescent="0.35">
      <c r="A295">
        <f>VLOOKUP(Toss[[#This Row],[No用]],SetNo[[No.用]:[vlookup 用]],2,FALSE)</f>
        <v>89</v>
      </c>
      <c r="B295">
        <f>IF(ROW()=2,1,IF(A294&lt;&gt;Toss[[#This Row],[No]],1,B294+1))</f>
        <v>2</v>
      </c>
      <c r="C295" t="s">
        <v>108</v>
      </c>
      <c r="D295" t="s">
        <v>42</v>
      </c>
      <c r="E295" t="s">
        <v>24</v>
      </c>
      <c r="F295" t="s">
        <v>21</v>
      </c>
      <c r="G295" t="s">
        <v>27</v>
      </c>
      <c r="H295" t="s">
        <v>71</v>
      </c>
      <c r="I295">
        <v>1</v>
      </c>
      <c r="J295" t="s">
        <v>231</v>
      </c>
      <c r="K295" t="s">
        <v>169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ユニフォーム夜久衛輔ICONIC</v>
      </c>
    </row>
    <row r="296" spans="1:21" x14ac:dyDescent="0.35">
      <c r="A296">
        <f>VLOOKUP(Toss[[#This Row],[No用]],SetNo[[No.用]:[vlookup 用]],2,FALSE)</f>
        <v>90</v>
      </c>
      <c r="B296">
        <f>IF(ROW()=2,1,IF(A295&lt;&gt;Toss[[#This Row],[No]],1,B295+1))</f>
        <v>1</v>
      </c>
      <c r="C296" s="1" t="s">
        <v>608</v>
      </c>
      <c r="D296" s="1" t="s">
        <v>42</v>
      </c>
      <c r="E296" s="1" t="s">
        <v>77</v>
      </c>
      <c r="F296" s="1" t="s">
        <v>21</v>
      </c>
      <c r="G296" s="1" t="s">
        <v>27</v>
      </c>
      <c r="H296" s="1" t="s">
        <v>71</v>
      </c>
      <c r="I296">
        <v>1</v>
      </c>
      <c r="J296" t="s">
        <v>231</v>
      </c>
      <c r="K296" t="s">
        <v>166</v>
      </c>
      <c r="L296" s="1" t="s">
        <v>178</v>
      </c>
      <c r="M296">
        <v>31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1周年夜久衛輔ICONIC</v>
      </c>
    </row>
    <row r="297" spans="1:21" x14ac:dyDescent="0.35">
      <c r="A297">
        <f>VLOOKUP(Toss[[#This Row],[No用]],SetNo[[No.用]:[vlookup 用]],2,FALSE)</f>
        <v>90</v>
      </c>
      <c r="B297">
        <f>IF(ROW()=2,1,IF(A296&lt;&gt;Toss[[#This Row],[No]],1,B296+1))</f>
        <v>2</v>
      </c>
      <c r="C297" s="1" t="s">
        <v>608</v>
      </c>
      <c r="D297" s="1" t="s">
        <v>42</v>
      </c>
      <c r="E297" s="1" t="s">
        <v>77</v>
      </c>
      <c r="F297" s="1" t="s">
        <v>21</v>
      </c>
      <c r="G297" s="1" t="s">
        <v>27</v>
      </c>
      <c r="H297" s="1" t="s">
        <v>71</v>
      </c>
      <c r="I297">
        <v>1</v>
      </c>
      <c r="J297" t="s">
        <v>231</v>
      </c>
      <c r="K297" t="s">
        <v>169</v>
      </c>
      <c r="L297" t="s">
        <v>162</v>
      </c>
      <c r="M297">
        <v>28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1周年夜久衛輔ICONIC</v>
      </c>
    </row>
    <row r="298" spans="1:21" x14ac:dyDescent="0.35">
      <c r="A298">
        <f>VLOOKUP(Toss[[#This Row],[No用]],SetNo[[No.用]:[vlookup 用]],2,FALSE)</f>
        <v>91</v>
      </c>
      <c r="B298">
        <f>IF(ROW()=2,1,IF(A297&lt;&gt;Toss[[#This Row],[No]],1,B297+1))</f>
        <v>1</v>
      </c>
      <c r="C298" s="1" t="s">
        <v>708</v>
      </c>
      <c r="D298" s="1" t="s">
        <v>42</v>
      </c>
      <c r="E298" s="1" t="s">
        <v>73</v>
      </c>
      <c r="F298" s="1" t="s">
        <v>21</v>
      </c>
      <c r="G298" s="1" t="s">
        <v>27</v>
      </c>
      <c r="H298" s="1" t="s">
        <v>71</v>
      </c>
      <c r="I298">
        <v>1</v>
      </c>
      <c r="J298" t="s">
        <v>231</v>
      </c>
      <c r="K298" t="s">
        <v>166</v>
      </c>
      <c r="L298" s="1" t="s">
        <v>178</v>
      </c>
      <c r="M298">
        <v>31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花火夜久衛輔ICONIC</v>
      </c>
    </row>
    <row r="299" spans="1:21" x14ac:dyDescent="0.35">
      <c r="A299">
        <f>VLOOKUP(Toss[[#This Row],[No用]],SetNo[[No.用]:[vlookup 用]],2,FALSE)</f>
        <v>91</v>
      </c>
      <c r="B299">
        <f>IF(ROW()=2,1,IF(A298&lt;&gt;Toss[[#This Row],[No]],1,B298+1))</f>
        <v>2</v>
      </c>
      <c r="C299" s="1" t="s">
        <v>708</v>
      </c>
      <c r="D299" s="1" t="s">
        <v>42</v>
      </c>
      <c r="E299" s="1" t="s">
        <v>73</v>
      </c>
      <c r="F299" s="1" t="s">
        <v>21</v>
      </c>
      <c r="G299" s="1" t="s">
        <v>27</v>
      </c>
      <c r="H299" s="1" t="s">
        <v>71</v>
      </c>
      <c r="I299">
        <v>1</v>
      </c>
      <c r="J299" t="s">
        <v>231</v>
      </c>
      <c r="K299" t="s">
        <v>169</v>
      </c>
      <c r="L299" t="s">
        <v>162</v>
      </c>
      <c r="M299">
        <v>28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花火夜久衛輔ICONIC</v>
      </c>
    </row>
    <row r="300" spans="1:21" x14ac:dyDescent="0.35">
      <c r="A300">
        <f>VLOOKUP(Toss[[#This Row],[No用]],SetNo[[No.用]:[vlookup 用]],2,FALSE)</f>
        <v>92</v>
      </c>
      <c r="B300">
        <f>IF(ROW()=2,1,IF(A299&lt;&gt;Toss[[#This Row],[No]],1,B299+1))</f>
        <v>1</v>
      </c>
      <c r="C300" s="1" t="s">
        <v>889</v>
      </c>
      <c r="D300" s="1" t="s">
        <v>42</v>
      </c>
      <c r="E300" s="1" t="s">
        <v>90</v>
      </c>
      <c r="F300" s="1" t="s">
        <v>80</v>
      </c>
      <c r="G300" s="1" t="s">
        <v>27</v>
      </c>
      <c r="H300" s="1" t="s">
        <v>71</v>
      </c>
      <c r="I300">
        <v>1</v>
      </c>
      <c r="J300" t="s">
        <v>231</v>
      </c>
      <c r="K300" t="s">
        <v>166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2周年夜久衛輔ICONIC</v>
      </c>
    </row>
    <row r="301" spans="1:21" x14ac:dyDescent="0.35">
      <c r="A301">
        <f>VLOOKUP(Toss[[#This Row],[No用]],SetNo[[No.用]:[vlookup 用]],2,FALSE)</f>
        <v>92</v>
      </c>
      <c r="B301">
        <f>IF(ROW()=2,1,IF(A300&lt;&gt;Toss[[#This Row],[No]],1,B300+1))</f>
        <v>2</v>
      </c>
      <c r="C301" s="1" t="s">
        <v>889</v>
      </c>
      <c r="D301" s="1" t="s">
        <v>42</v>
      </c>
      <c r="E301" s="1" t="s">
        <v>90</v>
      </c>
      <c r="F301" s="1" t="s">
        <v>80</v>
      </c>
      <c r="G301" s="1" t="s">
        <v>27</v>
      </c>
      <c r="H301" s="1" t="s">
        <v>71</v>
      </c>
      <c r="I301">
        <v>1</v>
      </c>
      <c r="J301" t="s">
        <v>231</v>
      </c>
      <c r="K301" t="s">
        <v>169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2周年夜久衛輔ICONIC</v>
      </c>
    </row>
    <row r="302" spans="1:21" x14ac:dyDescent="0.35">
      <c r="A302">
        <f>VLOOKUP(Toss[[#This Row],[No用]],SetNo[[No.用]:[vlookup 用]],2,FALSE)</f>
        <v>93</v>
      </c>
      <c r="B302">
        <f>IF(ROW()=2,1,IF(A301&lt;&gt;Toss[[#This Row],[No]],1,B301+1))</f>
        <v>1</v>
      </c>
      <c r="C302" s="1" t="s">
        <v>990</v>
      </c>
      <c r="D302" s="1" t="s">
        <v>42</v>
      </c>
      <c r="E302" s="1" t="s">
        <v>77</v>
      </c>
      <c r="F302" s="1" t="s">
        <v>21</v>
      </c>
      <c r="G302" s="1" t="s">
        <v>27</v>
      </c>
      <c r="H302" s="1" t="s">
        <v>71</v>
      </c>
      <c r="I302">
        <v>1</v>
      </c>
      <c r="J302" t="s">
        <v>231</v>
      </c>
      <c r="K302" t="s">
        <v>166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水着2夜久衛輔ICONIC</v>
      </c>
    </row>
    <row r="303" spans="1:21" x14ac:dyDescent="0.35">
      <c r="A303">
        <f>VLOOKUP(Toss[[#This Row],[No用]],SetNo[[No.用]:[vlookup 用]],2,FALSE)</f>
        <v>93</v>
      </c>
      <c r="B303">
        <f>IF(ROW()=2,1,IF(A302&lt;&gt;Toss[[#This Row],[No]],1,B302+1))</f>
        <v>2</v>
      </c>
      <c r="C303" s="1" t="s">
        <v>990</v>
      </c>
      <c r="D303" s="1" t="s">
        <v>42</v>
      </c>
      <c r="E303" s="1" t="s">
        <v>77</v>
      </c>
      <c r="F303" s="1" t="s">
        <v>21</v>
      </c>
      <c r="G303" s="1" t="s">
        <v>27</v>
      </c>
      <c r="H303" s="1" t="s">
        <v>71</v>
      </c>
      <c r="I303">
        <v>1</v>
      </c>
      <c r="J303" t="s">
        <v>231</v>
      </c>
      <c r="K303" t="s">
        <v>169</v>
      </c>
      <c r="L303" s="1" t="s">
        <v>178</v>
      </c>
      <c r="M303">
        <v>31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水着2夜久衛輔ICONIC</v>
      </c>
    </row>
    <row r="304" spans="1:21" x14ac:dyDescent="0.35">
      <c r="A304">
        <f>VLOOKUP(Toss[[#This Row],[No用]],SetNo[[No.用]:[vlookup 用]],2,FALSE)</f>
        <v>94</v>
      </c>
      <c r="B304">
        <f>IF(ROW()=2,1,IF(A303&lt;&gt;Toss[[#This Row],[No]],1,B303+1))</f>
        <v>1</v>
      </c>
      <c r="C304" t="s">
        <v>108</v>
      </c>
      <c r="D304" t="s">
        <v>43</v>
      </c>
      <c r="E304" t="s">
        <v>24</v>
      </c>
      <c r="F304" t="s">
        <v>25</v>
      </c>
      <c r="G304" t="s">
        <v>27</v>
      </c>
      <c r="H304" t="s">
        <v>71</v>
      </c>
      <c r="I304">
        <v>1</v>
      </c>
      <c r="J304" t="s">
        <v>231</v>
      </c>
      <c r="K304" t="s">
        <v>166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ユニフォーム福永招平ICONIC</v>
      </c>
    </row>
    <row r="305" spans="1:21" x14ac:dyDescent="0.35">
      <c r="A305">
        <f>VLOOKUP(Toss[[#This Row],[No用]],SetNo[[No.用]:[vlookup 用]],2,FALSE)</f>
        <v>94</v>
      </c>
      <c r="B305">
        <f>IF(ROW()=2,1,IF(A304&lt;&gt;Toss[[#This Row],[No]],1,B304+1))</f>
        <v>2</v>
      </c>
      <c r="C305" t="s">
        <v>108</v>
      </c>
      <c r="D305" t="s">
        <v>43</v>
      </c>
      <c r="E305" t="s">
        <v>24</v>
      </c>
      <c r="F305" t="s">
        <v>25</v>
      </c>
      <c r="G305" t="s">
        <v>27</v>
      </c>
      <c r="H305" t="s">
        <v>71</v>
      </c>
      <c r="I305">
        <v>1</v>
      </c>
      <c r="J305" t="s">
        <v>231</v>
      </c>
      <c r="K305" t="s">
        <v>167</v>
      </c>
      <c r="L305" t="s">
        <v>162</v>
      </c>
      <c r="M305">
        <v>25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ユニフォーム福永招平ICONIC</v>
      </c>
    </row>
    <row r="306" spans="1:21" x14ac:dyDescent="0.35">
      <c r="A306">
        <f>VLOOKUP(Toss[[#This Row],[No用]],SetNo[[No.用]:[vlookup 用]],2,FALSE)</f>
        <v>95</v>
      </c>
      <c r="B306">
        <f>IF(ROW()=2,1,IF(A305&lt;&gt;Toss[[#This Row],[No]],1,B305+1))</f>
        <v>1</v>
      </c>
      <c r="C306" s="1" t="s">
        <v>673</v>
      </c>
      <c r="D306" s="1" t="s">
        <v>43</v>
      </c>
      <c r="E306" s="1" t="s">
        <v>77</v>
      </c>
      <c r="F306" s="1" t="s">
        <v>25</v>
      </c>
      <c r="G306" s="1" t="s">
        <v>27</v>
      </c>
      <c r="H306" s="1" t="s">
        <v>71</v>
      </c>
      <c r="I306">
        <v>1</v>
      </c>
      <c r="J306" t="s">
        <v>231</v>
      </c>
      <c r="K306" t="s">
        <v>166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バーガー福永招平ICONIC</v>
      </c>
    </row>
    <row r="307" spans="1:21" x14ac:dyDescent="0.35">
      <c r="A307">
        <f>VLOOKUP(Toss[[#This Row],[No用]],SetNo[[No.用]:[vlookup 用]],2,FALSE)</f>
        <v>95</v>
      </c>
      <c r="B307">
        <f>IF(ROW()=2,1,IF(A306&lt;&gt;Toss[[#This Row],[No]],1,B306+1))</f>
        <v>2</v>
      </c>
      <c r="C307" s="1" t="s">
        <v>673</v>
      </c>
      <c r="D307" s="1" t="s">
        <v>43</v>
      </c>
      <c r="E307" s="1" t="s">
        <v>77</v>
      </c>
      <c r="F307" s="1" t="s">
        <v>25</v>
      </c>
      <c r="G307" s="1" t="s">
        <v>27</v>
      </c>
      <c r="H307" s="1" t="s">
        <v>71</v>
      </c>
      <c r="I307">
        <v>1</v>
      </c>
      <c r="J307" t="s">
        <v>231</v>
      </c>
      <c r="K307" t="s">
        <v>167</v>
      </c>
      <c r="L307" t="s">
        <v>162</v>
      </c>
      <c r="M307">
        <v>25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バーガー福永招平ICONIC</v>
      </c>
    </row>
    <row r="308" spans="1:21" x14ac:dyDescent="0.35">
      <c r="A308">
        <f>VLOOKUP(Toss[[#This Row],[No用]],SetNo[[No.用]:[vlookup 用]],2,FALSE)</f>
        <v>96</v>
      </c>
      <c r="B308">
        <f>IF(ROW()=2,1,IF(A307&lt;&gt;Toss[[#This Row],[No]],1,B307+1))</f>
        <v>1</v>
      </c>
      <c r="C308" s="1" t="s">
        <v>980</v>
      </c>
      <c r="D308" s="1" t="s">
        <v>43</v>
      </c>
      <c r="E308" s="1" t="s">
        <v>73</v>
      </c>
      <c r="F308" s="1" t="s">
        <v>25</v>
      </c>
      <c r="G308" s="1" t="s">
        <v>27</v>
      </c>
      <c r="H308" s="1" t="s">
        <v>71</v>
      </c>
      <c r="I308">
        <v>1</v>
      </c>
      <c r="J308" t="s">
        <v>231</v>
      </c>
      <c r="K308" t="s">
        <v>166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アート2福永招平ICONIC</v>
      </c>
    </row>
    <row r="309" spans="1:21" x14ac:dyDescent="0.35">
      <c r="A309">
        <f>VLOOKUP(Toss[[#This Row],[No用]],SetNo[[No.用]:[vlookup 用]],2,FALSE)</f>
        <v>96</v>
      </c>
      <c r="B309">
        <f>IF(ROW()=2,1,IF(A308&lt;&gt;Toss[[#This Row],[No]],1,B308+1))</f>
        <v>2</v>
      </c>
      <c r="C309" s="1" t="s">
        <v>980</v>
      </c>
      <c r="D309" s="1" t="s">
        <v>43</v>
      </c>
      <c r="E309" s="1" t="s">
        <v>73</v>
      </c>
      <c r="F309" s="1" t="s">
        <v>25</v>
      </c>
      <c r="G309" s="1" t="s">
        <v>27</v>
      </c>
      <c r="H309" s="1" t="s">
        <v>71</v>
      </c>
      <c r="I309">
        <v>1</v>
      </c>
      <c r="J309" t="s">
        <v>231</v>
      </c>
      <c r="K309" t="s">
        <v>167</v>
      </c>
      <c r="L309" t="s">
        <v>162</v>
      </c>
      <c r="M309">
        <v>25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アート2福永招平ICONIC</v>
      </c>
    </row>
    <row r="310" spans="1:21" x14ac:dyDescent="0.35">
      <c r="A310">
        <f>VLOOKUP(Toss[[#This Row],[No用]],SetNo[[No.用]:[vlookup 用]],2,FALSE)</f>
        <v>97</v>
      </c>
      <c r="B310">
        <f>IF(ROW()=2,1,IF(A309&lt;&gt;Toss[[#This Row],[No]],1,B309+1))</f>
        <v>1</v>
      </c>
      <c r="C310" t="s">
        <v>108</v>
      </c>
      <c r="D310" t="s">
        <v>44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166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ユニフォーム犬岡走ICONIC</v>
      </c>
    </row>
    <row r="311" spans="1:21" x14ac:dyDescent="0.35">
      <c r="A311">
        <f>VLOOKUP(Toss[[#This Row],[No用]],SetNo[[No.用]:[vlookup 用]],2,FALSE)</f>
        <v>97</v>
      </c>
      <c r="B311">
        <f>IF(ROW()=2,1,IF(A310&lt;&gt;Toss[[#This Row],[No]],1,B310+1))</f>
        <v>2</v>
      </c>
      <c r="C311" t="s">
        <v>108</v>
      </c>
      <c r="D311" t="s">
        <v>44</v>
      </c>
      <c r="E311" t="s">
        <v>24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167</v>
      </c>
      <c r="L311" t="s">
        <v>162</v>
      </c>
      <c r="M311">
        <v>25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ユニフォーム犬岡走ICONIC</v>
      </c>
    </row>
    <row r="312" spans="1:21" x14ac:dyDescent="0.35">
      <c r="A312">
        <f>VLOOKUP(Toss[[#This Row],[No用]],SetNo[[No.用]:[vlookup 用]],2,FALSE)</f>
        <v>98</v>
      </c>
      <c r="B312">
        <f>IF(ROW()=2,1,IF(A311&lt;&gt;Toss[[#This Row],[No]],1,B311+1))</f>
        <v>1</v>
      </c>
      <c r="C312" s="1" t="s">
        <v>591</v>
      </c>
      <c r="D312" t="s">
        <v>44</v>
      </c>
      <c r="E312" s="1" t="s">
        <v>77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166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新年犬岡走ICONIC</v>
      </c>
    </row>
    <row r="313" spans="1:21" x14ac:dyDescent="0.35">
      <c r="A313">
        <f>VLOOKUP(Toss[[#This Row],[No用]],SetNo[[No.用]:[vlookup 用]],2,FALSE)</f>
        <v>98</v>
      </c>
      <c r="B313">
        <f>IF(ROW()=2,1,IF(A312&lt;&gt;Toss[[#This Row],[No]],1,B312+1))</f>
        <v>2</v>
      </c>
      <c r="C313" s="1" t="s">
        <v>591</v>
      </c>
      <c r="D313" t="s">
        <v>44</v>
      </c>
      <c r="E313" s="1" t="s">
        <v>77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167</v>
      </c>
      <c r="L313" t="s">
        <v>162</v>
      </c>
      <c r="M313">
        <v>25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新年犬岡走ICONIC</v>
      </c>
    </row>
    <row r="314" spans="1:21" x14ac:dyDescent="0.35">
      <c r="A314">
        <f>VLOOKUP(Toss[[#This Row],[No用]],SetNo[[No.用]:[vlookup 用]],2,FALSE)</f>
        <v>99</v>
      </c>
      <c r="B314">
        <f>IF(ROW()=2,1,IF(A313&lt;&gt;Toss[[#This Row],[No]],1,B313+1))</f>
        <v>1</v>
      </c>
      <c r="C314" t="s">
        <v>108</v>
      </c>
      <c r="D314" t="s">
        <v>45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166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ユニフォーム山本猛虎ICONIC</v>
      </c>
    </row>
    <row r="315" spans="1:21" x14ac:dyDescent="0.35">
      <c r="A315">
        <f>VLOOKUP(Toss[[#This Row],[No用]],SetNo[[No.用]:[vlookup 用]],2,FALSE)</f>
        <v>100</v>
      </c>
      <c r="B315">
        <f>IF(ROW()=2,1,IF(A314&lt;&gt;Toss[[#This Row],[No]],1,B314+1))</f>
        <v>1</v>
      </c>
      <c r="C315" s="1" t="s">
        <v>591</v>
      </c>
      <c r="D315" t="s">
        <v>45</v>
      </c>
      <c r="E315" s="1" t="s">
        <v>77</v>
      </c>
      <c r="F315" t="s">
        <v>25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新年山本猛虎ICONIC</v>
      </c>
    </row>
    <row r="316" spans="1:21" x14ac:dyDescent="0.35">
      <c r="A316">
        <f>VLOOKUP(Toss[[#This Row],[No用]],SetNo[[No.用]:[vlookup 用]],2,FALSE)</f>
        <v>101</v>
      </c>
      <c r="B316">
        <f>IF(ROW()=2,1,IF(A315&lt;&gt;Toss[[#This Row],[No]],1,B315+1))</f>
        <v>1</v>
      </c>
      <c r="C316" t="s">
        <v>108</v>
      </c>
      <c r="D316" t="s">
        <v>46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166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ユニフォーム芝山優生ICONIC</v>
      </c>
    </row>
    <row r="317" spans="1:21" x14ac:dyDescent="0.35">
      <c r="A317">
        <f>VLOOKUP(Toss[[#This Row],[No用]],SetNo[[No.用]:[vlookup 用]],2,FALSE)</f>
        <v>102</v>
      </c>
      <c r="B317">
        <f>IF(ROW()=2,1,IF(A316&lt;&gt;Toss[[#This Row],[No]],1,B316+1))</f>
        <v>1</v>
      </c>
      <c r="C317" s="1" t="s">
        <v>1061</v>
      </c>
      <c r="D317" s="1" t="s">
        <v>46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25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焼き芋芝山優生ICONIC</v>
      </c>
    </row>
    <row r="318" spans="1:21" x14ac:dyDescent="0.35">
      <c r="A318">
        <f>VLOOKUP(Toss[[#This Row],[No用]],SetNo[[No.用]:[vlookup 用]],2,FALSE)</f>
        <v>103</v>
      </c>
      <c r="B318">
        <f>IF(ROW()=2,1,IF(A317&lt;&gt;Toss[[#This Row],[No]],1,B317+1))</f>
        <v>1</v>
      </c>
      <c r="C318" t="s">
        <v>108</v>
      </c>
      <c r="D318" t="s">
        <v>47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166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ユニフォーム海信之ICONIC</v>
      </c>
    </row>
    <row r="319" spans="1:21" x14ac:dyDescent="0.35">
      <c r="A319">
        <f>VLOOKUP(Toss[[#This Row],[No用]],SetNo[[No.用]:[vlookup 用]],2,FALSE)</f>
        <v>103</v>
      </c>
      <c r="B319">
        <f>IF(ROW()=2,1,IF(A318&lt;&gt;Toss[[#This Row],[No]],1,B318+1))</f>
        <v>2</v>
      </c>
      <c r="C319" t="s">
        <v>108</v>
      </c>
      <c r="D319" t="s">
        <v>47</v>
      </c>
      <c r="E319" t="s">
        <v>24</v>
      </c>
      <c r="F319" t="s">
        <v>25</v>
      </c>
      <c r="G319" t="s">
        <v>27</v>
      </c>
      <c r="H319" t="s">
        <v>71</v>
      </c>
      <c r="I319">
        <v>1</v>
      </c>
      <c r="J319" t="s">
        <v>231</v>
      </c>
      <c r="K319" t="s">
        <v>167</v>
      </c>
      <c r="L319" t="s">
        <v>162</v>
      </c>
      <c r="M319">
        <v>26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ユニフォーム海信之ICONIC</v>
      </c>
    </row>
    <row r="320" spans="1:21" x14ac:dyDescent="0.35">
      <c r="A320">
        <f>VLOOKUP(Toss[[#This Row],[No用]],SetNo[[No.用]:[vlookup 用]],2,FALSE)</f>
        <v>104</v>
      </c>
      <c r="B320">
        <f>IF(ROW()=2,1,IF(A319&lt;&gt;Toss[[#This Row],[No]],1,B319+1))</f>
        <v>1</v>
      </c>
      <c r="C320" s="1" t="s">
        <v>918</v>
      </c>
      <c r="D320" s="1" t="s">
        <v>47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166</v>
      </c>
      <c r="L320" t="s">
        <v>162</v>
      </c>
      <c r="M320">
        <v>24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遊園地海信之ICONIC</v>
      </c>
    </row>
    <row r="321" spans="1:21" x14ac:dyDescent="0.35">
      <c r="A321">
        <f>VLOOKUP(Toss[[#This Row],[No用]],SetNo[[No.用]:[vlookup 用]],2,FALSE)</f>
        <v>104</v>
      </c>
      <c r="B321">
        <f>IF(ROW()=2,1,IF(A320&lt;&gt;Toss[[#This Row],[No]],1,B320+1))</f>
        <v>2</v>
      </c>
      <c r="C321" s="1" t="s">
        <v>918</v>
      </c>
      <c r="D321" s="1" t="s">
        <v>47</v>
      </c>
      <c r="E321" s="1" t="s">
        <v>77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167</v>
      </c>
      <c r="L321" t="s">
        <v>162</v>
      </c>
      <c r="M321">
        <v>26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遊園地海信之ICONIC</v>
      </c>
    </row>
    <row r="322" spans="1:21" x14ac:dyDescent="0.35">
      <c r="A322">
        <f>VLOOKUP(Toss[[#This Row],[No用]],SetNo[[No.用]:[vlookup 用]],2,FALSE)</f>
        <v>105</v>
      </c>
      <c r="B322">
        <f>IF(ROW()=2,1,IF(A321&lt;&gt;Toss[[#This Row],[No]],1,B321+1))</f>
        <v>1</v>
      </c>
      <c r="C322" t="s">
        <v>108</v>
      </c>
      <c r="D322" t="s">
        <v>47</v>
      </c>
      <c r="E322" t="s">
        <v>90</v>
      </c>
      <c r="F322" t="s">
        <v>78</v>
      </c>
      <c r="G322" t="s">
        <v>27</v>
      </c>
      <c r="H322" t="s">
        <v>151</v>
      </c>
      <c r="I322">
        <v>1</v>
      </c>
      <c r="J322" t="s">
        <v>231</v>
      </c>
      <c r="K322" t="s">
        <v>166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ユニフォーム海信之YELL</v>
      </c>
    </row>
    <row r="323" spans="1:21" x14ac:dyDescent="0.35">
      <c r="A323">
        <f>VLOOKUP(Toss[[#This Row],[No用]],SetNo[[No.用]:[vlookup 用]],2,FALSE)</f>
        <v>105</v>
      </c>
      <c r="B323">
        <f>IF(ROW()=2,1,IF(A322&lt;&gt;Toss[[#This Row],[No]],1,B322+1))</f>
        <v>2</v>
      </c>
      <c r="C323" t="s">
        <v>108</v>
      </c>
      <c r="D323" t="s">
        <v>47</v>
      </c>
      <c r="E323" t="s">
        <v>90</v>
      </c>
      <c r="F323" t="s">
        <v>78</v>
      </c>
      <c r="G323" t="s">
        <v>27</v>
      </c>
      <c r="H323" t="s">
        <v>151</v>
      </c>
      <c r="I323">
        <v>1</v>
      </c>
      <c r="J323" t="s">
        <v>231</v>
      </c>
      <c r="K323" t="s">
        <v>167</v>
      </c>
      <c r="L323" t="s">
        <v>162</v>
      </c>
      <c r="M323">
        <v>26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ユニフォーム海信之YELL</v>
      </c>
    </row>
    <row r="324" spans="1:21" x14ac:dyDescent="0.35">
      <c r="A324">
        <f>VLOOKUP(Toss[[#This Row],[No用]],SetNo[[No.用]:[vlookup 用]],2,FALSE)</f>
        <v>106</v>
      </c>
      <c r="B324">
        <f>IF(ROW()=2,1,IF(A323&lt;&gt;Toss[[#This Row],[No]],1,B323+1))</f>
        <v>1</v>
      </c>
      <c r="C324" s="1" t="s">
        <v>108</v>
      </c>
      <c r="D324" s="1" t="s">
        <v>688</v>
      </c>
      <c r="E324" s="1" t="s">
        <v>90</v>
      </c>
      <c r="F324" s="1" t="s">
        <v>74</v>
      </c>
      <c r="G324" s="1" t="s">
        <v>27</v>
      </c>
      <c r="H324" s="1" t="s">
        <v>544</v>
      </c>
      <c r="I324">
        <v>1</v>
      </c>
      <c r="J324" t="s">
        <v>231</v>
      </c>
      <c r="K324" s="1" t="s">
        <v>166</v>
      </c>
      <c r="L324" s="1" t="s">
        <v>178</v>
      </c>
      <c r="M324">
        <v>35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ユニフォーム手白球彦ICONIC</v>
      </c>
    </row>
    <row r="325" spans="1:21" x14ac:dyDescent="0.35">
      <c r="A325">
        <f>VLOOKUP(Toss[[#This Row],[No用]],SetNo[[No.用]:[vlookup 用]],2,FALSE)</f>
        <v>106</v>
      </c>
      <c r="B325">
        <f>IF(ROW()=2,1,IF(A324&lt;&gt;Toss[[#This Row],[No]],1,B324+1))</f>
        <v>2</v>
      </c>
      <c r="C325" s="1" t="s">
        <v>108</v>
      </c>
      <c r="D325" s="1" t="s">
        <v>688</v>
      </c>
      <c r="E325" s="1" t="s">
        <v>90</v>
      </c>
      <c r="F325" s="1" t="s">
        <v>74</v>
      </c>
      <c r="G325" s="1" t="s">
        <v>27</v>
      </c>
      <c r="H325" s="1" t="s">
        <v>544</v>
      </c>
      <c r="I325">
        <v>1</v>
      </c>
      <c r="J325" t="s">
        <v>231</v>
      </c>
      <c r="K325" s="1" t="s">
        <v>169</v>
      </c>
      <c r="L325" s="1" t="s">
        <v>178</v>
      </c>
      <c r="M325">
        <v>35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ユニフォーム手白球彦ICONIC</v>
      </c>
    </row>
    <row r="326" spans="1:21" x14ac:dyDescent="0.35">
      <c r="A326">
        <f>VLOOKUP(Toss[[#This Row],[No用]],SetNo[[No.用]:[vlookup 用]],2,FALSE)</f>
        <v>106</v>
      </c>
      <c r="B326">
        <f>IF(ROW()=2,1,IF(A325&lt;&gt;Toss[[#This Row],[No]],1,B325+1))</f>
        <v>3</v>
      </c>
      <c r="C326" s="1" t="s">
        <v>108</v>
      </c>
      <c r="D326" s="1" t="s">
        <v>688</v>
      </c>
      <c r="E326" s="1" t="s">
        <v>90</v>
      </c>
      <c r="F326" s="1" t="s">
        <v>74</v>
      </c>
      <c r="G326" s="1" t="s">
        <v>27</v>
      </c>
      <c r="H326" s="1" t="s">
        <v>544</v>
      </c>
      <c r="I326">
        <v>1</v>
      </c>
      <c r="J326" t="s">
        <v>231</v>
      </c>
      <c r="K326" s="1" t="s">
        <v>172</v>
      </c>
      <c r="L326" s="1" t="s">
        <v>162</v>
      </c>
      <c r="M326">
        <v>32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ユニフォーム手白球彦ICONIC</v>
      </c>
    </row>
    <row r="327" spans="1:21" x14ac:dyDescent="0.35">
      <c r="A327">
        <f>VLOOKUP(Toss[[#This Row],[No用]],SetNo[[No.用]:[vlookup 用]],2,FALSE)</f>
        <v>106</v>
      </c>
      <c r="B327">
        <f>IF(ROW()=2,1,IF(A326&lt;&gt;Toss[[#This Row],[No]],1,B326+1))</f>
        <v>4</v>
      </c>
      <c r="C327" s="1" t="s">
        <v>108</v>
      </c>
      <c r="D327" s="1" t="s">
        <v>688</v>
      </c>
      <c r="E327" s="1" t="s">
        <v>90</v>
      </c>
      <c r="F327" s="1" t="s">
        <v>74</v>
      </c>
      <c r="G327" s="1" t="s">
        <v>27</v>
      </c>
      <c r="H327" s="1" t="s">
        <v>544</v>
      </c>
      <c r="I327">
        <v>1</v>
      </c>
      <c r="J327" t="s">
        <v>231</v>
      </c>
      <c r="K327" s="1" t="s">
        <v>232</v>
      </c>
      <c r="L327" s="1" t="s">
        <v>162</v>
      </c>
      <c r="M327">
        <v>32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ユニフォーム手白球彦ICONIC</v>
      </c>
    </row>
    <row r="328" spans="1:21" x14ac:dyDescent="0.35">
      <c r="A328">
        <f>VLOOKUP(Toss[[#This Row],[No用]],SetNo[[No.用]:[vlookup 用]],2,FALSE)</f>
        <v>106</v>
      </c>
      <c r="B328">
        <f>IF(ROW()=2,1,IF(A327&lt;&gt;Toss[[#This Row],[No]],1,B327+1))</f>
        <v>5</v>
      </c>
      <c r="C328" s="1" t="s">
        <v>108</v>
      </c>
      <c r="D328" s="1" t="s">
        <v>688</v>
      </c>
      <c r="E328" s="1" t="s">
        <v>90</v>
      </c>
      <c r="F328" s="1" t="s">
        <v>74</v>
      </c>
      <c r="G328" s="1" t="s">
        <v>27</v>
      </c>
      <c r="H328" s="1" t="s">
        <v>544</v>
      </c>
      <c r="I328">
        <v>1</v>
      </c>
      <c r="J328" t="s">
        <v>231</v>
      </c>
      <c r="K328" s="1" t="s">
        <v>167</v>
      </c>
      <c r="L328" s="1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ユニフォーム手白球彦ICONIC</v>
      </c>
    </row>
    <row r="329" spans="1:21" x14ac:dyDescent="0.35">
      <c r="A329">
        <f>VLOOKUP(Toss[[#This Row],[No用]],SetNo[[No.用]:[vlookup 用]],2,FALSE)</f>
        <v>107</v>
      </c>
      <c r="B329">
        <f>IF(ROW()=2,1,IF(A328&lt;&gt;Toss[[#This Row],[No]],1,B328+1))</f>
        <v>1</v>
      </c>
      <c r="C329" t="s">
        <v>205</v>
      </c>
      <c r="D329" t="s">
        <v>48</v>
      </c>
      <c r="E329" t="s">
        <v>23</v>
      </c>
      <c r="F329" t="s">
        <v>26</v>
      </c>
      <c r="G329" t="s">
        <v>49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ユニフォーム青根高伸ICONIC</v>
      </c>
    </row>
    <row r="330" spans="1:21" x14ac:dyDescent="0.35">
      <c r="A330">
        <f>VLOOKUP(Toss[[#This Row],[No用]],SetNo[[No.用]:[vlookup 用]],2,FALSE)</f>
        <v>107</v>
      </c>
      <c r="B330">
        <f>IF(ROW()=2,1,IF(A329&lt;&gt;Toss[[#This Row],[No]],1,B329+1))</f>
        <v>2</v>
      </c>
      <c r="C330" t="s">
        <v>205</v>
      </c>
      <c r="D330" t="s">
        <v>48</v>
      </c>
      <c r="E330" t="s">
        <v>23</v>
      </c>
      <c r="F330" t="s">
        <v>26</v>
      </c>
      <c r="G330" t="s">
        <v>49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ユニフォーム青根高伸ICONIC</v>
      </c>
    </row>
    <row r="331" spans="1:21" x14ac:dyDescent="0.35">
      <c r="A331">
        <f>VLOOKUP(Toss[[#This Row],[No用]],SetNo[[No.用]:[vlookup 用]],2,FALSE)</f>
        <v>108</v>
      </c>
      <c r="B331">
        <f>IF(ROW()=2,1,IF(A330&lt;&gt;Toss[[#This Row],[No]],1,B330+1))</f>
        <v>1</v>
      </c>
      <c r="C331" t="s">
        <v>149</v>
      </c>
      <c r="D331" t="s">
        <v>48</v>
      </c>
      <c r="E331" t="s">
        <v>23</v>
      </c>
      <c r="F331" t="s">
        <v>26</v>
      </c>
      <c r="G331" t="s">
        <v>49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制服青根高伸ICONIC</v>
      </c>
    </row>
    <row r="332" spans="1:21" x14ac:dyDescent="0.35">
      <c r="A332">
        <f>VLOOKUP(Toss[[#This Row],[No用]],SetNo[[No.用]:[vlookup 用]],2,FALSE)</f>
        <v>108</v>
      </c>
      <c r="B332">
        <f>IF(ROW()=2,1,IF(A331&lt;&gt;Toss[[#This Row],[No]],1,B331+1))</f>
        <v>2</v>
      </c>
      <c r="C332" t="s">
        <v>149</v>
      </c>
      <c r="D332" t="s">
        <v>48</v>
      </c>
      <c r="E332" t="s">
        <v>23</v>
      </c>
      <c r="F332" t="s">
        <v>26</v>
      </c>
      <c r="G332" t="s">
        <v>49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制服青根高伸ICONIC</v>
      </c>
    </row>
    <row r="333" spans="1:21" x14ac:dyDescent="0.35">
      <c r="A333">
        <f>VLOOKUP(Toss[[#This Row],[No用]],SetNo[[No.用]:[vlookup 用]],2,FALSE)</f>
        <v>109</v>
      </c>
      <c r="B333">
        <f>IF(ROW()=2,1,IF(A332&lt;&gt;Toss[[#This Row],[No]],1,B332+1))</f>
        <v>1</v>
      </c>
      <c r="C333" t="s">
        <v>117</v>
      </c>
      <c r="D333" t="s">
        <v>48</v>
      </c>
      <c r="E333" t="s">
        <v>24</v>
      </c>
      <c r="F333" t="s">
        <v>26</v>
      </c>
      <c r="G333" t="s">
        <v>49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プール掃除青根高伸ICONIC</v>
      </c>
    </row>
    <row r="334" spans="1:21" x14ac:dyDescent="0.35">
      <c r="A334">
        <f>VLOOKUP(Toss[[#This Row],[No用]],SetNo[[No.用]:[vlookup 用]],2,FALSE)</f>
        <v>109</v>
      </c>
      <c r="B334">
        <f>IF(ROW()=2,1,IF(A333&lt;&gt;Toss[[#This Row],[No]],1,B333+1))</f>
        <v>2</v>
      </c>
      <c r="C334" t="s">
        <v>117</v>
      </c>
      <c r="D334" t="s">
        <v>48</v>
      </c>
      <c r="E334" t="s">
        <v>24</v>
      </c>
      <c r="F334" t="s">
        <v>26</v>
      </c>
      <c r="G334" t="s">
        <v>49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プール掃除青根高伸ICONIC</v>
      </c>
    </row>
    <row r="335" spans="1:21" x14ac:dyDescent="0.35">
      <c r="A335">
        <f>VLOOKUP(Toss[[#This Row],[No用]],SetNo[[No.用]:[vlookup 用]],2,FALSE)</f>
        <v>110</v>
      </c>
      <c r="B335">
        <f>IF(ROW()=2,1,IF(A334&lt;&gt;Toss[[#This Row],[No]],1,B334+1))</f>
        <v>1</v>
      </c>
      <c r="C335" s="1" t="s">
        <v>684</v>
      </c>
      <c r="D335" s="1" t="s">
        <v>48</v>
      </c>
      <c r="E335" s="1" t="s">
        <v>77</v>
      </c>
      <c r="F335" s="1" t="s">
        <v>26</v>
      </c>
      <c r="G335" s="1" t="s">
        <v>49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キャンプ青根高伸ICONIC</v>
      </c>
    </row>
    <row r="336" spans="1:21" x14ac:dyDescent="0.35">
      <c r="A336">
        <f>VLOOKUP(Toss[[#This Row],[No用]],SetNo[[No.用]:[vlookup 用]],2,FALSE)</f>
        <v>110</v>
      </c>
      <c r="B336">
        <f>IF(ROW()=2,1,IF(A335&lt;&gt;Toss[[#This Row],[No]],1,B335+1))</f>
        <v>2</v>
      </c>
      <c r="C336" s="1" t="s">
        <v>684</v>
      </c>
      <c r="D336" s="1" t="s">
        <v>48</v>
      </c>
      <c r="E336" s="1" t="s">
        <v>77</v>
      </c>
      <c r="F336" s="1" t="s">
        <v>26</v>
      </c>
      <c r="G336" s="1" t="s">
        <v>49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キャンプ青根高伸ICONIC</v>
      </c>
    </row>
    <row r="337" spans="1:21" x14ac:dyDescent="0.35">
      <c r="A337">
        <f>VLOOKUP(Toss[[#This Row],[No用]],SetNo[[No.用]:[vlookup 用]],2,FALSE)</f>
        <v>111</v>
      </c>
      <c r="B337">
        <f>IF(ROW()=2,1,IF(A336&lt;&gt;Toss[[#This Row],[No]],1,B336+1))</f>
        <v>1</v>
      </c>
      <c r="C337" s="1" t="s">
        <v>766</v>
      </c>
      <c r="D337" s="1" t="s">
        <v>48</v>
      </c>
      <c r="E337" s="1" t="s">
        <v>90</v>
      </c>
      <c r="F337" s="1" t="s">
        <v>26</v>
      </c>
      <c r="G337" s="1" t="s">
        <v>49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甲冑青根高伸ICONIC</v>
      </c>
    </row>
    <row r="338" spans="1:21" x14ac:dyDescent="0.35">
      <c r="A338">
        <f>VLOOKUP(Toss[[#This Row],[No用]],SetNo[[No.用]:[vlookup 用]],2,FALSE)</f>
        <v>111</v>
      </c>
      <c r="B338">
        <f>IF(ROW()=2,1,IF(A337&lt;&gt;Toss[[#This Row],[No]],1,B337+1))</f>
        <v>2</v>
      </c>
      <c r="C338" s="1" t="s">
        <v>763</v>
      </c>
      <c r="D338" s="1" t="s">
        <v>48</v>
      </c>
      <c r="E338" s="1" t="s">
        <v>90</v>
      </c>
      <c r="F338" s="1" t="s">
        <v>26</v>
      </c>
      <c r="G338" s="1" t="s">
        <v>49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26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甲冑青根高伸ICONIC</v>
      </c>
    </row>
    <row r="339" spans="1:21" x14ac:dyDescent="0.35">
      <c r="A339">
        <f>VLOOKUP(Toss[[#This Row],[No用]],SetNo[[No.用]:[vlookup 用]],2,FALSE)</f>
        <v>112</v>
      </c>
      <c r="B339">
        <f>IF(ROW()=2,1,IF(A338&lt;&gt;Toss[[#This Row],[No]],1,B338+1))</f>
        <v>1</v>
      </c>
      <c r="C339" t="s">
        <v>205</v>
      </c>
      <c r="D339" t="s">
        <v>50</v>
      </c>
      <c r="E339" t="s">
        <v>28</v>
      </c>
      <c r="F339" t="s">
        <v>25</v>
      </c>
      <c r="G339" t="s">
        <v>49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ユニフォーム二口堅治ICONIC</v>
      </c>
    </row>
    <row r="340" spans="1:21" x14ac:dyDescent="0.35">
      <c r="A340">
        <f>VLOOKUP(Toss[[#This Row],[No用]],SetNo[[No.用]:[vlookup 用]],2,FALSE)</f>
        <v>112</v>
      </c>
      <c r="B340">
        <f>IF(ROW()=2,1,IF(A339&lt;&gt;Toss[[#This Row],[No]],1,B339+1))</f>
        <v>2</v>
      </c>
      <c r="C340" t="s">
        <v>205</v>
      </c>
      <c r="D340" t="s">
        <v>50</v>
      </c>
      <c r="E340" t="s">
        <v>28</v>
      </c>
      <c r="F340" t="s">
        <v>25</v>
      </c>
      <c r="G340" t="s">
        <v>49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ユニフォーム二口堅治ICONIC</v>
      </c>
    </row>
    <row r="341" spans="1:21" x14ac:dyDescent="0.35">
      <c r="A341">
        <f>VLOOKUP(Toss[[#This Row],[No用]],SetNo[[No.用]:[vlookup 用]],2,FALSE)</f>
        <v>113</v>
      </c>
      <c r="B341">
        <f>IF(ROW()=2,1,IF(A340&lt;&gt;Toss[[#This Row],[No]],1,B340+1))</f>
        <v>1</v>
      </c>
      <c r="C341" t="s">
        <v>149</v>
      </c>
      <c r="D341" t="s">
        <v>50</v>
      </c>
      <c r="E341" t="s">
        <v>28</v>
      </c>
      <c r="F341" t="s">
        <v>25</v>
      </c>
      <c r="G341" t="s">
        <v>49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制服二口堅治ICONIC</v>
      </c>
    </row>
    <row r="342" spans="1:21" x14ac:dyDescent="0.35">
      <c r="A342">
        <f>VLOOKUP(Toss[[#This Row],[No用]],SetNo[[No.用]:[vlookup 用]],2,FALSE)</f>
        <v>113</v>
      </c>
      <c r="B342">
        <f>IF(ROW()=2,1,IF(A341&lt;&gt;Toss[[#This Row],[No]],1,B341+1))</f>
        <v>2</v>
      </c>
      <c r="C342" t="s">
        <v>149</v>
      </c>
      <c r="D342" t="s">
        <v>50</v>
      </c>
      <c r="E342" t="s">
        <v>28</v>
      </c>
      <c r="F342" t="s">
        <v>25</v>
      </c>
      <c r="G342" t="s">
        <v>49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32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制服二口堅治ICONIC</v>
      </c>
    </row>
    <row r="343" spans="1:21" x14ac:dyDescent="0.35">
      <c r="A343">
        <f>VLOOKUP(Toss[[#This Row],[No用]],SetNo[[No.用]:[vlookup 用]],2,FALSE)</f>
        <v>114</v>
      </c>
      <c r="B343">
        <f>IF(ROW()=2,1,IF(A342&lt;&gt;Toss[[#This Row],[No]],1,B342+1))</f>
        <v>1</v>
      </c>
      <c r="C343" t="s">
        <v>117</v>
      </c>
      <c r="D343" t="s">
        <v>50</v>
      </c>
      <c r="E343" t="s">
        <v>23</v>
      </c>
      <c r="F343" t="s">
        <v>25</v>
      </c>
      <c r="G343" t="s">
        <v>49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プール掃除二口堅治ICONIC</v>
      </c>
    </row>
    <row r="344" spans="1:21" x14ac:dyDescent="0.35">
      <c r="A344">
        <f>VLOOKUP(Toss[[#This Row],[No用]],SetNo[[No.用]:[vlookup 用]],2,FALSE)</f>
        <v>114</v>
      </c>
      <c r="B344">
        <f>IF(ROW()=2,1,IF(A343&lt;&gt;Toss[[#This Row],[No]],1,B343+1))</f>
        <v>2</v>
      </c>
      <c r="C344" t="s">
        <v>117</v>
      </c>
      <c r="D344" t="s">
        <v>50</v>
      </c>
      <c r="E344" t="s">
        <v>23</v>
      </c>
      <c r="F344" t="s">
        <v>25</v>
      </c>
      <c r="G344" t="s">
        <v>49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プール掃除二口堅治ICONIC</v>
      </c>
    </row>
    <row r="345" spans="1:21" x14ac:dyDescent="0.35">
      <c r="A345">
        <f>VLOOKUP(Toss[[#This Row],[No用]],SetNo[[No.用]:[vlookup 用]],2,FALSE)</f>
        <v>115</v>
      </c>
      <c r="B345">
        <f>IF(ROW()=2,1,IF(A344&lt;&gt;Toss[[#This Row],[No]],1,B344+1))</f>
        <v>1</v>
      </c>
      <c r="C345" s="1" t="s">
        <v>650</v>
      </c>
      <c r="D345" s="1" t="s">
        <v>50</v>
      </c>
      <c r="E345" s="1" t="s">
        <v>90</v>
      </c>
      <c r="F345" s="1" t="s">
        <v>25</v>
      </c>
      <c r="G345" s="1" t="s">
        <v>49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路地裏二口堅治ICONIC</v>
      </c>
    </row>
    <row r="346" spans="1:21" x14ac:dyDescent="0.35">
      <c r="A346">
        <f>VLOOKUP(Toss[[#This Row],[No用]],SetNo[[No.用]:[vlookup 用]],2,FALSE)</f>
        <v>115</v>
      </c>
      <c r="B346">
        <f>IF(ROW()=2,1,IF(A345&lt;&gt;Toss[[#This Row],[No]],1,B345+1))</f>
        <v>2</v>
      </c>
      <c r="C346" s="1" t="s">
        <v>650</v>
      </c>
      <c r="D346" s="1" t="s">
        <v>50</v>
      </c>
      <c r="E346" s="1" t="s">
        <v>90</v>
      </c>
      <c r="F346" s="1" t="s">
        <v>25</v>
      </c>
      <c r="G346" s="1" t="s">
        <v>49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路地裏二口堅治ICONIC</v>
      </c>
    </row>
    <row r="347" spans="1:21" x14ac:dyDescent="0.35">
      <c r="A347">
        <f>VLOOKUP(Toss[[#This Row],[No用]],SetNo[[No.用]:[vlookup 用]],2,FALSE)</f>
        <v>116</v>
      </c>
      <c r="B347">
        <f>IF(ROW()=2,1,IF(A346&lt;&gt;Toss[[#This Row],[No]],1,B346+1))</f>
        <v>1</v>
      </c>
      <c r="C347" s="1" t="s">
        <v>763</v>
      </c>
      <c r="D347" s="1" t="s">
        <v>50</v>
      </c>
      <c r="E347" s="1" t="s">
        <v>77</v>
      </c>
      <c r="F347" s="1" t="s">
        <v>25</v>
      </c>
      <c r="G347" s="1" t="s">
        <v>49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甲冑二口堅治ICONIC</v>
      </c>
    </row>
    <row r="348" spans="1:21" x14ac:dyDescent="0.35">
      <c r="A348">
        <f>VLOOKUP(Toss[[#This Row],[No用]],SetNo[[No.用]:[vlookup 用]],2,FALSE)</f>
        <v>116</v>
      </c>
      <c r="B348">
        <f>IF(ROW()=2,1,IF(A347&lt;&gt;Toss[[#This Row],[No]],1,B347+1))</f>
        <v>2</v>
      </c>
      <c r="C348" s="1" t="s">
        <v>763</v>
      </c>
      <c r="D348" s="1" t="s">
        <v>50</v>
      </c>
      <c r="E348" s="1" t="s">
        <v>77</v>
      </c>
      <c r="F348" s="1" t="s">
        <v>25</v>
      </c>
      <c r="G348" s="1" t="s">
        <v>49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32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甲冑二口堅治ICONIC</v>
      </c>
    </row>
    <row r="349" spans="1:21" x14ac:dyDescent="0.35">
      <c r="A349">
        <f>VLOOKUP(Toss[[#This Row],[No用]],SetNo[[No.用]:[vlookup 用]],2,FALSE)</f>
        <v>117</v>
      </c>
      <c r="B349">
        <f>IF(ROW()=2,1,IF(A348&lt;&gt;Toss[[#This Row],[No]],1,B348+1))</f>
        <v>1</v>
      </c>
      <c r="C349" s="1" t="s">
        <v>889</v>
      </c>
      <c r="D349" s="1" t="s">
        <v>50</v>
      </c>
      <c r="E349" s="1" t="s">
        <v>73</v>
      </c>
      <c r="F349" s="1" t="s">
        <v>25</v>
      </c>
      <c r="G349" s="1" t="s">
        <v>49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2周年二口堅治ICONIC</v>
      </c>
    </row>
    <row r="350" spans="1:21" x14ac:dyDescent="0.35">
      <c r="A350">
        <f>VLOOKUP(Toss[[#This Row],[No用]],SetNo[[No.用]:[vlookup 用]],2,FALSE)</f>
        <v>117</v>
      </c>
      <c r="B350">
        <f>IF(ROW()=2,1,IF(A349&lt;&gt;Toss[[#This Row],[No]],1,B349+1))</f>
        <v>2</v>
      </c>
      <c r="C350" s="1" t="s">
        <v>889</v>
      </c>
      <c r="D350" s="1" t="s">
        <v>50</v>
      </c>
      <c r="E350" s="1" t="s">
        <v>73</v>
      </c>
      <c r="F350" s="1" t="s">
        <v>25</v>
      </c>
      <c r="G350" s="1" t="s">
        <v>49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2周年二口堅治ICONIC</v>
      </c>
    </row>
    <row r="351" spans="1:21" x14ac:dyDescent="0.35">
      <c r="A351">
        <f>VLOOKUP(Toss[[#This Row],[No用]],SetNo[[No.用]:[vlookup 用]],2,FALSE)</f>
        <v>118</v>
      </c>
      <c r="B351">
        <f>IF(ROW()=2,1,IF(A350&lt;&gt;Toss[[#This Row],[No]],1,B350+1))</f>
        <v>1</v>
      </c>
      <c r="C351" s="1" t="s">
        <v>980</v>
      </c>
      <c r="D351" s="1" t="s">
        <v>50</v>
      </c>
      <c r="E351" s="1" t="s">
        <v>90</v>
      </c>
      <c r="F351" s="1" t="s">
        <v>25</v>
      </c>
      <c r="G351" s="1" t="s">
        <v>49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アート2二口堅治ICONIC</v>
      </c>
    </row>
    <row r="352" spans="1:21" x14ac:dyDescent="0.35">
      <c r="A352">
        <f>VLOOKUP(Toss[[#This Row],[No用]],SetNo[[No.用]:[vlookup 用]],2,FALSE)</f>
        <v>118</v>
      </c>
      <c r="B352">
        <f>IF(ROW()=2,1,IF(A351&lt;&gt;Toss[[#This Row],[No]],1,B351+1))</f>
        <v>2</v>
      </c>
      <c r="C352" s="1" t="s">
        <v>980</v>
      </c>
      <c r="D352" s="1" t="s">
        <v>50</v>
      </c>
      <c r="E352" s="1" t="s">
        <v>90</v>
      </c>
      <c r="F352" s="1" t="s">
        <v>25</v>
      </c>
      <c r="G352" s="1" t="s">
        <v>49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アート2二口堅治ICONIC</v>
      </c>
    </row>
    <row r="353" spans="1:21" x14ac:dyDescent="0.35">
      <c r="A353">
        <f>VLOOKUP(Toss[[#This Row],[No用]],SetNo[[No.用]:[vlookup 用]],2,FALSE)</f>
        <v>119</v>
      </c>
      <c r="B353">
        <f>IF(ROW()=2,1,IF(A352&lt;&gt;Toss[[#This Row],[No]],1,B352+1))</f>
        <v>1</v>
      </c>
      <c r="C353" t="s">
        <v>205</v>
      </c>
      <c r="D353" t="s">
        <v>362</v>
      </c>
      <c r="E353" t="s">
        <v>23</v>
      </c>
      <c r="F353" t="s">
        <v>31</v>
      </c>
      <c r="G353" t="s">
        <v>49</v>
      </c>
      <c r="H353" t="s">
        <v>71</v>
      </c>
      <c r="I353">
        <v>1</v>
      </c>
      <c r="J353" t="s">
        <v>231</v>
      </c>
      <c r="K353" s="1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ユニフォーム黄金川貫至ICONIC</v>
      </c>
    </row>
    <row r="354" spans="1:21" x14ac:dyDescent="0.35">
      <c r="A354">
        <f>VLOOKUP(Toss[[#This Row],[No用]],SetNo[[No.用]:[vlookup 用]],2,FALSE)</f>
        <v>119</v>
      </c>
      <c r="B354">
        <f>IF(ROW()=2,1,IF(A353&lt;&gt;Toss[[#This Row],[No]],1,B353+1))</f>
        <v>2</v>
      </c>
      <c r="C354" t="s">
        <v>205</v>
      </c>
      <c r="D354" t="s">
        <v>362</v>
      </c>
      <c r="E354" t="s">
        <v>23</v>
      </c>
      <c r="F354" t="s">
        <v>31</v>
      </c>
      <c r="G354" t="s">
        <v>49</v>
      </c>
      <c r="H354" t="s">
        <v>71</v>
      </c>
      <c r="I354">
        <v>1</v>
      </c>
      <c r="J354" t="s">
        <v>231</v>
      </c>
      <c r="K354" s="1" t="s">
        <v>169</v>
      </c>
      <c r="L354" s="1" t="s">
        <v>173</v>
      </c>
      <c r="M354">
        <v>34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ユニフォーム黄金川貫至ICONIC</v>
      </c>
    </row>
    <row r="355" spans="1:21" x14ac:dyDescent="0.35">
      <c r="A355">
        <f>VLOOKUP(Toss[[#This Row],[No用]],SetNo[[No.用]:[vlookup 用]],2,FALSE)</f>
        <v>119</v>
      </c>
      <c r="B355">
        <f>IF(ROW()=2,1,IF(A354&lt;&gt;Toss[[#This Row],[No]],1,B354+1))</f>
        <v>3</v>
      </c>
      <c r="C355" t="s">
        <v>205</v>
      </c>
      <c r="D355" t="s">
        <v>362</v>
      </c>
      <c r="E355" t="s">
        <v>23</v>
      </c>
      <c r="F355" t="s">
        <v>31</v>
      </c>
      <c r="G355" t="s">
        <v>49</v>
      </c>
      <c r="H355" t="s">
        <v>71</v>
      </c>
      <c r="I355">
        <v>1</v>
      </c>
      <c r="J355" t="s">
        <v>231</v>
      </c>
      <c r="K355" s="1" t="s">
        <v>233</v>
      </c>
      <c r="L355" s="1" t="s">
        <v>173</v>
      </c>
      <c r="M355">
        <v>42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ユニフォーム黄金川貫至ICONIC</v>
      </c>
    </row>
    <row r="356" spans="1:21" x14ac:dyDescent="0.35">
      <c r="A356">
        <f>VLOOKUP(Toss[[#This Row],[No用]],SetNo[[No.用]:[vlookup 用]],2,FALSE)</f>
        <v>119</v>
      </c>
      <c r="B356">
        <f>IF(ROW()=2,1,IF(A355&lt;&gt;Toss[[#This Row],[No]],1,B355+1))</f>
        <v>4</v>
      </c>
      <c r="C356" t="s">
        <v>205</v>
      </c>
      <c r="D356" t="s">
        <v>362</v>
      </c>
      <c r="E356" t="s">
        <v>23</v>
      </c>
      <c r="F356" t="s">
        <v>31</v>
      </c>
      <c r="G356" t="s">
        <v>49</v>
      </c>
      <c r="H356" t="s">
        <v>71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ユニフォーム黄金川貫至ICONIC</v>
      </c>
    </row>
    <row r="357" spans="1:21" x14ac:dyDescent="0.35">
      <c r="A357">
        <f>VLOOKUP(Toss[[#This Row],[No用]],SetNo[[No.用]:[vlookup 用]],2,FALSE)</f>
        <v>119</v>
      </c>
      <c r="B357">
        <f>IF(ROW()=2,1,IF(A356&lt;&gt;Toss[[#This Row],[No]],1,B356+1))</f>
        <v>5</v>
      </c>
      <c r="C357" t="s">
        <v>205</v>
      </c>
      <c r="D357" t="s">
        <v>362</v>
      </c>
      <c r="E357" t="s">
        <v>23</v>
      </c>
      <c r="F357" t="s">
        <v>31</v>
      </c>
      <c r="G357" t="s">
        <v>49</v>
      </c>
      <c r="H357" t="s">
        <v>71</v>
      </c>
      <c r="I357">
        <v>1</v>
      </c>
      <c r="J357" t="s">
        <v>231</v>
      </c>
      <c r="K357" s="1" t="s">
        <v>363</v>
      </c>
      <c r="L357" s="1" t="s">
        <v>173</v>
      </c>
      <c r="M357">
        <v>36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ユニフォーム黄金川貫至ICONIC</v>
      </c>
    </row>
    <row r="358" spans="1:21" x14ac:dyDescent="0.35">
      <c r="A358">
        <f>VLOOKUP(Toss[[#This Row],[No用]],SetNo[[No.用]:[vlookup 用]],2,FALSE)</f>
        <v>119</v>
      </c>
      <c r="B358">
        <f>IF(ROW()=2,1,IF(A357&lt;&gt;Toss[[#This Row],[No]],1,B357+1))</f>
        <v>6</v>
      </c>
      <c r="C358" t="s">
        <v>205</v>
      </c>
      <c r="D358" t="s">
        <v>362</v>
      </c>
      <c r="E358" t="s">
        <v>23</v>
      </c>
      <c r="F358" t="s">
        <v>31</v>
      </c>
      <c r="G358" t="s">
        <v>49</v>
      </c>
      <c r="H358" t="s">
        <v>71</v>
      </c>
      <c r="I358">
        <v>1</v>
      </c>
      <c r="J358" t="s">
        <v>231</v>
      </c>
      <c r="K358" s="1" t="s">
        <v>232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ユニフォーム黄金川貫至ICONIC</v>
      </c>
    </row>
    <row r="359" spans="1:21" x14ac:dyDescent="0.35">
      <c r="A359">
        <f>VLOOKUP(Toss[[#This Row],[No用]],SetNo[[No.用]:[vlookup 用]],2,FALSE)</f>
        <v>119</v>
      </c>
      <c r="B359">
        <f>IF(ROW()=2,1,IF(A358&lt;&gt;Toss[[#This Row],[No]],1,B358+1))</f>
        <v>7</v>
      </c>
      <c r="C359" t="s">
        <v>205</v>
      </c>
      <c r="D359" t="s">
        <v>362</v>
      </c>
      <c r="E359" t="s">
        <v>23</v>
      </c>
      <c r="F359" t="s">
        <v>31</v>
      </c>
      <c r="G359" t="s">
        <v>49</v>
      </c>
      <c r="H359" t="s">
        <v>71</v>
      </c>
      <c r="I359">
        <v>1</v>
      </c>
      <c r="J359" t="s">
        <v>231</v>
      </c>
      <c r="K359" s="1" t="s">
        <v>167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ユニフォーム黄金川貫至ICONIC</v>
      </c>
    </row>
    <row r="360" spans="1:21" x14ac:dyDescent="0.35">
      <c r="A360">
        <f>VLOOKUP(Toss[[#This Row],[No用]],SetNo[[No.用]:[vlookup 用]],2,FALSE)</f>
        <v>120</v>
      </c>
      <c r="B360">
        <f>IF(ROW()=2,1,IF(A359&lt;&gt;Toss[[#This Row],[No]],1,B359+1))</f>
        <v>1</v>
      </c>
      <c r="C360" t="s">
        <v>149</v>
      </c>
      <c r="D360" t="s">
        <v>362</v>
      </c>
      <c r="E360" t="s">
        <v>23</v>
      </c>
      <c r="F360" t="s">
        <v>31</v>
      </c>
      <c r="G360" t="s">
        <v>49</v>
      </c>
      <c r="H360" t="s">
        <v>71</v>
      </c>
      <c r="I360">
        <v>1</v>
      </c>
      <c r="J360" t="s">
        <v>231</v>
      </c>
      <c r="K360" s="1" t="s">
        <v>166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制服黄金川貫至ICONIC</v>
      </c>
    </row>
    <row r="361" spans="1:21" x14ac:dyDescent="0.35">
      <c r="A361">
        <f>VLOOKUP(Toss[[#This Row],[No用]],SetNo[[No.用]:[vlookup 用]],2,FALSE)</f>
        <v>120</v>
      </c>
      <c r="B361">
        <f>IF(ROW()=2,1,IF(A360&lt;&gt;Toss[[#This Row],[No]],1,B360+1))</f>
        <v>2</v>
      </c>
      <c r="C361" t="s">
        <v>149</v>
      </c>
      <c r="D361" t="s">
        <v>362</v>
      </c>
      <c r="E361" t="s">
        <v>23</v>
      </c>
      <c r="F361" t="s">
        <v>31</v>
      </c>
      <c r="G361" t="s">
        <v>49</v>
      </c>
      <c r="H361" t="s">
        <v>71</v>
      </c>
      <c r="I361">
        <v>1</v>
      </c>
      <c r="J361" t="s">
        <v>231</v>
      </c>
      <c r="K361" s="1" t="s">
        <v>169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制服黄金川貫至ICONIC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3</v>
      </c>
      <c r="C362" t="s">
        <v>149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233</v>
      </c>
      <c r="L362" s="1" t="s">
        <v>173</v>
      </c>
      <c r="M362">
        <v>42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4</v>
      </c>
      <c r="C363" t="s">
        <v>149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172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5</v>
      </c>
      <c r="C364" t="s">
        <v>149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363</v>
      </c>
      <c r="L364" s="1" t="s">
        <v>173</v>
      </c>
      <c r="M364">
        <v>36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6</v>
      </c>
      <c r="C365" t="s">
        <v>149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232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制服黄金川貫至ICONIC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7</v>
      </c>
      <c r="C366" t="s">
        <v>149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167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8</v>
      </c>
      <c r="C367" t="s">
        <v>149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183</v>
      </c>
      <c r="L367" s="1" t="s">
        <v>224</v>
      </c>
      <c r="M367">
        <v>42</v>
      </c>
      <c r="N367">
        <v>0</v>
      </c>
      <c r="O367">
        <v>52</v>
      </c>
      <c r="P367">
        <v>0</v>
      </c>
      <c r="U367" t="str">
        <f>Toss[[#This Row],[服装]]&amp;Toss[[#This Row],[名前]]&amp;Toss[[#This Row],[レアリティ]]</f>
        <v>制服黄金川貫至ICONIC</v>
      </c>
    </row>
    <row r="368" spans="1:21" x14ac:dyDescent="0.35">
      <c r="A368">
        <f>VLOOKUP(Toss[[#This Row],[No用]],SetNo[[No.用]:[vlookup 用]],2,FALSE)</f>
        <v>121</v>
      </c>
      <c r="B368">
        <f>IF(ROW()=2,1,IF(A367&lt;&gt;Toss[[#This Row],[No]],1,B367+1))</f>
        <v>1</v>
      </c>
      <c r="C368" s="1" t="s">
        <v>553</v>
      </c>
      <c r="D368" t="s">
        <v>362</v>
      </c>
      <c r="E368" s="1" t="s">
        <v>90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職業体験黄金川貫至ICONIC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2</v>
      </c>
      <c r="C369" s="1" t="s">
        <v>553</v>
      </c>
      <c r="D369" t="s">
        <v>362</v>
      </c>
      <c r="E369" s="1" t="s">
        <v>90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職業体験黄金川貫至ICONIC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3</v>
      </c>
      <c r="C370" s="1" t="s">
        <v>553</v>
      </c>
      <c r="D370" t="s">
        <v>362</v>
      </c>
      <c r="E370" s="1" t="s">
        <v>90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職業体験黄金川貫至ICONIC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4</v>
      </c>
      <c r="C371" s="1" t="s">
        <v>553</v>
      </c>
      <c r="D371" t="s">
        <v>362</v>
      </c>
      <c r="E371" s="1" t="s">
        <v>90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職業体験黄金川貫至ICONIC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5</v>
      </c>
      <c r="C372" s="1" t="s">
        <v>553</v>
      </c>
      <c r="D372" t="s">
        <v>362</v>
      </c>
      <c r="E372" s="1" t="s">
        <v>90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職業体験黄金川貫至ICONIC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6</v>
      </c>
      <c r="C373" s="1" t="s">
        <v>553</v>
      </c>
      <c r="D373" t="s">
        <v>362</v>
      </c>
      <c r="E373" s="1" t="s">
        <v>90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職業体験黄金川貫至ICONIC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7</v>
      </c>
      <c r="C374" s="1" t="s">
        <v>553</v>
      </c>
      <c r="D374" t="s">
        <v>362</v>
      </c>
      <c r="E374" s="1" t="s">
        <v>90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職業体験黄金川貫至ICONIC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8</v>
      </c>
      <c r="C375" s="1" t="s">
        <v>553</v>
      </c>
      <c r="D375" t="s">
        <v>362</v>
      </c>
      <c r="E375" s="1" t="s">
        <v>90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224</v>
      </c>
      <c r="M375">
        <v>45</v>
      </c>
      <c r="N375">
        <v>0</v>
      </c>
      <c r="O375">
        <v>55</v>
      </c>
      <c r="P375">
        <v>0</v>
      </c>
      <c r="U375" t="str">
        <f>Toss[[#This Row],[服装]]&amp;Toss[[#This Row],[名前]]&amp;Toss[[#This Row],[レアリティ]]</f>
        <v>職業体験黄金川貫至ICONIC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9</v>
      </c>
      <c r="C376" s="1" t="s">
        <v>553</v>
      </c>
      <c r="D376" t="s">
        <v>362</v>
      </c>
      <c r="E376" s="1" t="s">
        <v>90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職業体験黄金川貫至ICONIC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735</v>
      </c>
      <c r="D377" s="1" t="s">
        <v>362</v>
      </c>
      <c r="E377" s="1" t="s">
        <v>77</v>
      </c>
      <c r="F377" s="1" t="s">
        <v>31</v>
      </c>
      <c r="G377" s="1" t="s">
        <v>49</v>
      </c>
      <c r="H377" s="1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スパイ黄金川貫至ICONIC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735</v>
      </c>
      <c r="D378" s="1" t="s">
        <v>362</v>
      </c>
      <c r="E378" s="1" t="s">
        <v>77</v>
      </c>
      <c r="F378" s="1" t="s">
        <v>31</v>
      </c>
      <c r="G378" s="1" t="s">
        <v>49</v>
      </c>
      <c r="H378" s="1" t="s">
        <v>71</v>
      </c>
      <c r="I378">
        <v>1</v>
      </c>
      <c r="J378" t="s">
        <v>231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スパイ黄金川貫至ICONIC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735</v>
      </c>
      <c r="D379" s="1" t="s">
        <v>362</v>
      </c>
      <c r="E379" s="1" t="s">
        <v>77</v>
      </c>
      <c r="F379" s="1" t="s">
        <v>31</v>
      </c>
      <c r="G379" s="1" t="s">
        <v>49</v>
      </c>
      <c r="H379" s="1" t="s">
        <v>71</v>
      </c>
      <c r="I379">
        <v>1</v>
      </c>
      <c r="J379" t="s">
        <v>231</v>
      </c>
      <c r="K379" s="1" t="s">
        <v>233</v>
      </c>
      <c r="L379" s="1" t="s">
        <v>162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スパイ黄金川貫至ICONIC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735</v>
      </c>
      <c r="D380" s="1" t="s">
        <v>362</v>
      </c>
      <c r="E380" s="1" t="s">
        <v>77</v>
      </c>
      <c r="F380" s="1" t="s">
        <v>31</v>
      </c>
      <c r="G380" s="1" t="s">
        <v>49</v>
      </c>
      <c r="H380" s="1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スパイ黄金川貫至ICONIC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735</v>
      </c>
      <c r="D381" s="1" t="s">
        <v>362</v>
      </c>
      <c r="E381" s="1" t="s">
        <v>77</v>
      </c>
      <c r="F381" s="1" t="s">
        <v>31</v>
      </c>
      <c r="G381" s="1" t="s">
        <v>49</v>
      </c>
      <c r="H381" s="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スパイ黄金川貫至ICONIC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735</v>
      </c>
      <c r="D382" s="1" t="s">
        <v>362</v>
      </c>
      <c r="E382" s="1" t="s">
        <v>77</v>
      </c>
      <c r="F382" s="1" t="s">
        <v>31</v>
      </c>
      <c r="G382" s="1" t="s">
        <v>49</v>
      </c>
      <c r="H382" s="1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スパイ黄金川貫至ICONIC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735</v>
      </c>
      <c r="D383" s="1" t="s">
        <v>362</v>
      </c>
      <c r="E383" s="1" t="s">
        <v>77</v>
      </c>
      <c r="F383" s="1" t="s">
        <v>31</v>
      </c>
      <c r="G383" s="1" t="s">
        <v>49</v>
      </c>
      <c r="H383" s="1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スパイ黄金川貫至ICONIC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735</v>
      </c>
      <c r="D384" s="1" t="s">
        <v>362</v>
      </c>
      <c r="E384" s="1" t="s">
        <v>77</v>
      </c>
      <c r="F384" s="1" t="s">
        <v>31</v>
      </c>
      <c r="G384" s="1" t="s">
        <v>49</v>
      </c>
      <c r="H384" s="1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スパイ黄金川貫至ICONIC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735</v>
      </c>
      <c r="D385" s="1" t="s">
        <v>362</v>
      </c>
      <c r="E385" s="1" t="s">
        <v>77</v>
      </c>
      <c r="F385" s="1" t="s">
        <v>31</v>
      </c>
      <c r="G385" s="1" t="s">
        <v>49</v>
      </c>
      <c r="H385" s="1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45</v>
      </c>
      <c r="N385">
        <v>0</v>
      </c>
      <c r="O385">
        <v>55</v>
      </c>
      <c r="P385">
        <v>0</v>
      </c>
      <c r="Q385" s="1" t="s">
        <v>769</v>
      </c>
      <c r="U385" t="str">
        <f>Toss[[#This Row],[服装]]&amp;Toss[[#This Row],[名前]]&amp;Toss[[#This Row],[レアリティ]]</f>
        <v>スパイ黄金川貫至ICONIC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1061</v>
      </c>
      <c r="D386" s="1" t="s">
        <v>362</v>
      </c>
      <c r="E386" s="1" t="s">
        <v>73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178</v>
      </c>
      <c r="M386">
        <v>33</v>
      </c>
      <c r="N386">
        <v>0</v>
      </c>
      <c r="O386">
        <v>0</v>
      </c>
      <c r="P386">
        <v>0</v>
      </c>
      <c r="Q386" s="1"/>
      <c r="U386" t="str">
        <f>Toss[[#This Row],[服装]]&amp;Toss[[#This Row],[名前]]&amp;Toss[[#This Row],[レアリティ]]</f>
        <v>焼き芋黄金川貫至ICONIC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1061</v>
      </c>
      <c r="D387" s="1" t="s">
        <v>362</v>
      </c>
      <c r="E387" s="1" t="s">
        <v>73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173</v>
      </c>
      <c r="M387">
        <v>35</v>
      </c>
      <c r="N387">
        <v>0</v>
      </c>
      <c r="O387">
        <v>0</v>
      </c>
      <c r="P387">
        <v>0</v>
      </c>
      <c r="Q387" s="1"/>
      <c r="U387" t="str">
        <f>Toss[[#This Row],[服装]]&amp;Toss[[#This Row],[名前]]&amp;Toss[[#This Row],[レアリティ]]</f>
        <v>焼き芋黄金川貫至ICONIC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1061</v>
      </c>
      <c r="D388" s="1" t="s">
        <v>362</v>
      </c>
      <c r="E388" s="1" t="s">
        <v>73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173</v>
      </c>
      <c r="M388">
        <v>43</v>
      </c>
      <c r="N388">
        <v>0</v>
      </c>
      <c r="O388">
        <v>0</v>
      </c>
      <c r="P388">
        <v>0</v>
      </c>
      <c r="Q388" s="1"/>
      <c r="U388" t="str">
        <f>Toss[[#This Row],[服装]]&amp;Toss[[#This Row],[名前]]&amp;Toss[[#This Row],[レアリティ]]</f>
        <v>焼き芋黄金川貫至ICONIC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1061</v>
      </c>
      <c r="D389" s="1" t="s">
        <v>362</v>
      </c>
      <c r="E389" s="1" t="s">
        <v>73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33</v>
      </c>
      <c r="N389">
        <v>0</v>
      </c>
      <c r="O389">
        <v>0</v>
      </c>
      <c r="P389">
        <v>0</v>
      </c>
      <c r="Q389" s="1"/>
      <c r="U389" t="str">
        <f>Toss[[#This Row],[服装]]&amp;Toss[[#This Row],[名前]]&amp;Toss[[#This Row],[レアリティ]]</f>
        <v>焼き芋黄金川貫至ICONIC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1061</v>
      </c>
      <c r="D390" s="1" t="s">
        <v>362</v>
      </c>
      <c r="E390" s="1" t="s">
        <v>73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37</v>
      </c>
      <c r="N390">
        <v>0</v>
      </c>
      <c r="O390">
        <v>0</v>
      </c>
      <c r="P390">
        <v>0</v>
      </c>
      <c r="Q390" s="1"/>
      <c r="U390" t="str">
        <f>Toss[[#This Row],[服装]]&amp;Toss[[#This Row],[名前]]&amp;Toss[[#This Row],[レアリティ]]</f>
        <v>焼き芋黄金川貫至ICONIC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1061</v>
      </c>
      <c r="D391" s="1" t="s">
        <v>362</v>
      </c>
      <c r="E391" s="1" t="s">
        <v>73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173</v>
      </c>
      <c r="M391">
        <v>39</v>
      </c>
      <c r="N391">
        <v>0</v>
      </c>
      <c r="O391">
        <v>0</v>
      </c>
      <c r="P391">
        <v>0</v>
      </c>
      <c r="Q391" s="1"/>
      <c r="U391" t="str">
        <f>Toss[[#This Row],[服装]]&amp;Toss[[#This Row],[名前]]&amp;Toss[[#This Row],[レアリティ]]</f>
        <v>焼き芋黄金川貫至ICONIC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1061</v>
      </c>
      <c r="D392" s="1" t="s">
        <v>362</v>
      </c>
      <c r="E392" s="1" t="s">
        <v>73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28</v>
      </c>
      <c r="N392">
        <v>0</v>
      </c>
      <c r="O392">
        <v>0</v>
      </c>
      <c r="P392">
        <v>0</v>
      </c>
      <c r="Q392" s="1"/>
      <c r="U392" t="str">
        <f>Toss[[#This Row],[服装]]&amp;Toss[[#This Row],[名前]]&amp;Toss[[#This Row],[レアリティ]]</f>
        <v>焼き芋黄金川貫至ICONIC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1061</v>
      </c>
      <c r="D393" s="1" t="s">
        <v>362</v>
      </c>
      <c r="E393" s="1" t="s">
        <v>73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/>
      <c r="U393" t="str">
        <f>Toss[[#This Row],[服装]]&amp;Toss[[#This Row],[名前]]&amp;Toss[[#This Row],[レアリティ]]</f>
        <v>焼き芋黄金川貫至ICONIC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1061</v>
      </c>
      <c r="D394" s="1" t="s">
        <v>362</v>
      </c>
      <c r="E394" s="1" t="s">
        <v>73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Toss[[#This Row],[服装]]&amp;Toss[[#This Row],[名前]]&amp;Toss[[#This Row],[レアリティ]]</f>
        <v>焼き芋黄金川貫至ICONIC</v>
      </c>
    </row>
    <row r="395" spans="1:21" x14ac:dyDescent="0.35">
      <c r="A395">
        <f>VLOOKUP(Toss[[#This Row],[No用]],SetNo[[No.用]:[vlookup 用]],2,FALSE)</f>
        <v>123</v>
      </c>
      <c r="B395">
        <f>IF(ROW()=2,1,IF(A394&lt;&gt;Toss[[#This Row],[No]],1,B394+1))</f>
        <v>10</v>
      </c>
      <c r="C395" s="1" t="s">
        <v>1061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232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1</v>
      </c>
      <c r="C396" t="s">
        <v>205</v>
      </c>
      <c r="D396" t="s">
        <v>51</v>
      </c>
      <c r="E396" t="s">
        <v>23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ユニフォーム小原豊ICONIC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2</v>
      </c>
      <c r="C397" t="s">
        <v>205</v>
      </c>
      <c r="D397" t="s">
        <v>51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ユニフォーム小原豊ICONIC</v>
      </c>
    </row>
    <row r="398" spans="1:21" x14ac:dyDescent="0.35">
      <c r="A398">
        <f>VLOOKUP(Toss[[#This Row],[No用]],SetNo[[No.用]:[vlookup 用]],2,FALSE)</f>
        <v>125</v>
      </c>
      <c r="B398">
        <f>IF(ROW()=2,1,IF(A397&lt;&gt;Toss[[#This Row],[No]],1,B397+1))</f>
        <v>1</v>
      </c>
      <c r="C398" t="s">
        <v>205</v>
      </c>
      <c r="D398" t="s">
        <v>52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s="1" t="s">
        <v>166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ユニフォーム女川太郎ICONIC</v>
      </c>
    </row>
    <row r="399" spans="1:21" x14ac:dyDescent="0.35">
      <c r="A399">
        <f>VLOOKUP(Toss[[#This Row],[No用]],SetNo[[No.用]:[vlookup 用]],2,FALSE)</f>
        <v>125</v>
      </c>
      <c r="B399">
        <f>IF(ROW()=2,1,IF(A398&lt;&gt;Toss[[#This Row],[No]],1,B398+1))</f>
        <v>2</v>
      </c>
      <c r="C399" t="s">
        <v>205</v>
      </c>
      <c r="D399" t="s">
        <v>52</v>
      </c>
      <c r="E399" t="s">
        <v>23</v>
      </c>
      <c r="F399" t="s">
        <v>25</v>
      </c>
      <c r="G399" t="s">
        <v>49</v>
      </c>
      <c r="H399" t="s">
        <v>71</v>
      </c>
      <c r="I399">
        <v>1</v>
      </c>
      <c r="J399" t="s">
        <v>231</v>
      </c>
      <c r="K399" s="1" t="s">
        <v>167</v>
      </c>
      <c r="L399" s="1" t="s">
        <v>162</v>
      </c>
      <c r="M399">
        <v>27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ユニフォーム女川太郎ICONIC</v>
      </c>
    </row>
    <row r="400" spans="1:21" x14ac:dyDescent="0.35">
      <c r="A400">
        <f>VLOOKUP(Toss[[#This Row],[No用]],SetNo[[No.用]:[vlookup 用]],2,FALSE)</f>
        <v>126</v>
      </c>
      <c r="B400">
        <f>IF(ROW()=2,1,IF(A399&lt;&gt;Toss[[#This Row],[No]],1,B399+1))</f>
        <v>1</v>
      </c>
      <c r="C400" s="1" t="s">
        <v>990</v>
      </c>
      <c r="D400" s="1" t="s">
        <v>52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166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水着2女川太郎ICONIC</v>
      </c>
    </row>
    <row r="401" spans="1:21" x14ac:dyDescent="0.35">
      <c r="A401">
        <f>VLOOKUP(Toss[[#This Row],[No用]],SetNo[[No.用]:[vlookup 用]],2,FALSE)</f>
        <v>126</v>
      </c>
      <c r="B401">
        <f>IF(ROW()=2,1,IF(A400&lt;&gt;Toss[[#This Row],[No]],1,B400+1))</f>
        <v>2</v>
      </c>
      <c r="C401" s="1" t="s">
        <v>990</v>
      </c>
      <c r="D401" s="1" t="s">
        <v>52</v>
      </c>
      <c r="E401" s="1" t="s">
        <v>90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水着2女川太郎ICONIC</v>
      </c>
    </row>
    <row r="402" spans="1:21" x14ac:dyDescent="0.35">
      <c r="A402">
        <f>VLOOKUP(Toss[[#This Row],[No用]],SetNo[[No.用]:[vlookup 用]],2,FALSE)</f>
        <v>127</v>
      </c>
      <c r="B402">
        <f>IF(ROW()=2,1,IF(A401&lt;&gt;Toss[[#This Row],[No]],1,B401+1))</f>
        <v>1</v>
      </c>
      <c r="C402" t="s">
        <v>205</v>
      </c>
      <c r="D402" t="s">
        <v>53</v>
      </c>
      <c r="E402" t="s">
        <v>23</v>
      </c>
      <c r="F402" t="s">
        <v>21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162</v>
      </c>
      <c r="M402">
        <v>31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ユニフォーム作並浩輔ICONIC</v>
      </c>
    </row>
    <row r="403" spans="1:21" x14ac:dyDescent="0.3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963</v>
      </c>
      <c r="D403" s="1" t="s">
        <v>53</v>
      </c>
      <c r="E403" s="1" t="s">
        <v>90</v>
      </c>
      <c r="F403" s="1" t="s">
        <v>21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162</v>
      </c>
      <c r="M403">
        <v>31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職業体験2作並浩輔ICONIC</v>
      </c>
    </row>
    <row r="404" spans="1:21" x14ac:dyDescent="0.3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t="s">
        <v>205</v>
      </c>
      <c r="D404" t="s">
        <v>54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ユニフォーム吹上仁悟ICONIC</v>
      </c>
    </row>
    <row r="405" spans="1:21" x14ac:dyDescent="0.3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t="s">
        <v>205</v>
      </c>
      <c r="D405" t="s">
        <v>54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ユニフォーム吹上仁悟ICONIC</v>
      </c>
    </row>
    <row r="406" spans="1:21" x14ac:dyDescent="0.3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108</v>
      </c>
      <c r="D406" s="1" t="s">
        <v>614</v>
      </c>
      <c r="E406" s="1" t="s">
        <v>23</v>
      </c>
      <c r="F406" s="1" t="s">
        <v>74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ユニフォーム茂庭要ICONIC</v>
      </c>
    </row>
    <row r="407" spans="1:21" x14ac:dyDescent="0.3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108</v>
      </c>
      <c r="D407" s="1" t="s">
        <v>614</v>
      </c>
      <c r="E407" s="1" t="s">
        <v>23</v>
      </c>
      <c r="F407" s="1" t="s">
        <v>74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36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ユニフォーム茂庭要ICONIC</v>
      </c>
    </row>
    <row r="408" spans="1:21" x14ac:dyDescent="0.3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108</v>
      </c>
      <c r="D408" s="1" t="s">
        <v>614</v>
      </c>
      <c r="E408" s="1" t="s">
        <v>23</v>
      </c>
      <c r="F408" s="1" t="s">
        <v>74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181</v>
      </c>
      <c r="L408" s="1" t="s">
        <v>173</v>
      </c>
      <c r="M408">
        <v>39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ユニフォーム茂庭要ICONIC</v>
      </c>
    </row>
    <row r="409" spans="1:21" x14ac:dyDescent="0.3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108</v>
      </c>
      <c r="D409" s="1" t="s">
        <v>614</v>
      </c>
      <c r="E409" s="1" t="s">
        <v>23</v>
      </c>
      <c r="F409" s="1" t="s">
        <v>74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33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ユニフォーム茂庭要ICONIC</v>
      </c>
    </row>
    <row r="410" spans="1:21" x14ac:dyDescent="0.3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108</v>
      </c>
      <c r="D410" s="1" t="s">
        <v>614</v>
      </c>
      <c r="E410" s="1" t="s">
        <v>23</v>
      </c>
      <c r="F410" s="1" t="s">
        <v>74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ユニフォーム茂庭要ICONIC</v>
      </c>
    </row>
    <row r="411" spans="1:21" x14ac:dyDescent="0.3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108</v>
      </c>
      <c r="D411" s="1" t="s">
        <v>614</v>
      </c>
      <c r="E411" s="1" t="s">
        <v>23</v>
      </c>
      <c r="F411" s="1" t="s">
        <v>74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167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ユニフォーム茂庭要ICONIC</v>
      </c>
    </row>
    <row r="412" spans="1:21" x14ac:dyDescent="0.3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108</v>
      </c>
      <c r="D412" s="1" t="s">
        <v>614</v>
      </c>
      <c r="E412" s="1" t="s">
        <v>23</v>
      </c>
      <c r="F412" s="1" t="s">
        <v>74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U412" t="str">
        <f>Toss[[#This Row],[服装]]&amp;Toss[[#This Row],[名前]]&amp;Toss[[#This Row],[レアリティ]]</f>
        <v>ユニフォーム茂庭要ICONIC</v>
      </c>
    </row>
    <row r="413" spans="1:21" x14ac:dyDescent="0.35">
      <c r="A413">
        <f>VLOOKUP(Toss[[#This Row],[No用]],SetNo[[No.用]:[vlookup 用]],2,FALSE)</f>
        <v>131</v>
      </c>
      <c r="B413">
        <f>IF(ROW()=2,1,IF(A412&lt;&gt;Toss[[#This Row],[No]],1,B412+1))</f>
        <v>1</v>
      </c>
      <c r="C413" s="1" t="s">
        <v>108</v>
      </c>
      <c r="D413" s="1" t="s">
        <v>616</v>
      </c>
      <c r="E413" s="1" t="s">
        <v>23</v>
      </c>
      <c r="F413" s="1" t="s">
        <v>82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ユニフォーム鎌先靖志ICONIC</v>
      </c>
    </row>
    <row r="414" spans="1:21" x14ac:dyDescent="0.35">
      <c r="A414">
        <f>VLOOKUP(Toss[[#This Row],[No用]],SetNo[[No.用]:[vlookup 用]],2,FALSE)</f>
        <v>131</v>
      </c>
      <c r="B414">
        <f>IF(ROW()=2,1,IF(A413&lt;&gt;Toss[[#This Row],[No]],1,B413+1))</f>
        <v>2</v>
      </c>
      <c r="C414" s="1" t="s">
        <v>108</v>
      </c>
      <c r="D414" s="1" t="s">
        <v>616</v>
      </c>
      <c r="E414" s="1" t="s">
        <v>23</v>
      </c>
      <c r="F414" s="1" t="s">
        <v>82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30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ユニフォーム鎌先靖志ICONIC</v>
      </c>
    </row>
    <row r="415" spans="1:21" x14ac:dyDescent="0.35">
      <c r="A415">
        <f>VLOOKUP(Toss[[#This Row],[No用]],SetNo[[No.用]:[vlookup 用]],2,FALSE)</f>
        <v>132</v>
      </c>
      <c r="B415">
        <f>IF(ROW()=2,1,IF(A414&lt;&gt;Toss[[#This Row],[No]],1,B414+1))</f>
        <v>1</v>
      </c>
      <c r="C415" s="1" t="s">
        <v>763</v>
      </c>
      <c r="D415" s="1" t="s">
        <v>616</v>
      </c>
      <c r="E415" s="1" t="s">
        <v>90</v>
      </c>
      <c r="F415" s="1" t="s">
        <v>82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甲冑鎌先靖志ICONIC</v>
      </c>
    </row>
    <row r="416" spans="1:21" x14ac:dyDescent="0.35">
      <c r="A416">
        <f>VLOOKUP(Toss[[#This Row],[No用]],SetNo[[No.用]:[vlookup 用]],2,FALSE)</f>
        <v>132</v>
      </c>
      <c r="B416">
        <f>IF(ROW()=2,1,IF(A415&lt;&gt;Toss[[#This Row],[No]],1,B415+1))</f>
        <v>2</v>
      </c>
      <c r="C416" s="1" t="s">
        <v>763</v>
      </c>
      <c r="D416" s="1" t="s">
        <v>616</v>
      </c>
      <c r="E416" s="1" t="s">
        <v>90</v>
      </c>
      <c r="F416" s="1" t="s">
        <v>82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30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甲冑鎌先靖志ICONIC</v>
      </c>
    </row>
    <row r="417" spans="1:21" x14ac:dyDescent="0.35">
      <c r="A417">
        <f>VLOOKUP(Toss[[#This Row],[No用]],SetNo[[No.用]:[vlookup 用]],2,FALSE)</f>
        <v>133</v>
      </c>
      <c r="B417">
        <f>IF(ROW()=2,1,IF(A416&lt;&gt;Toss[[#This Row],[No]],1,B416+1))</f>
        <v>1</v>
      </c>
      <c r="C417" s="1" t="s">
        <v>108</v>
      </c>
      <c r="D417" s="1" t="s">
        <v>618</v>
      </c>
      <c r="E417" s="1" t="s">
        <v>23</v>
      </c>
      <c r="F417" s="1" t="s">
        <v>78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23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ユニフォーム笹谷武仁ICONIC</v>
      </c>
    </row>
    <row r="418" spans="1:21" x14ac:dyDescent="0.35">
      <c r="A418">
        <f>VLOOKUP(Toss[[#This Row],[No用]],SetNo[[No.用]:[vlookup 用]],2,FALSE)</f>
        <v>133</v>
      </c>
      <c r="B418">
        <f>IF(ROW()=2,1,IF(A417&lt;&gt;Toss[[#This Row],[No]],1,B417+1))</f>
        <v>2</v>
      </c>
      <c r="C418" s="1" t="s">
        <v>108</v>
      </c>
      <c r="D418" s="1" t="s">
        <v>618</v>
      </c>
      <c r="E418" s="1" t="s">
        <v>23</v>
      </c>
      <c r="F418" s="1" t="s">
        <v>78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162</v>
      </c>
      <c r="M418">
        <v>23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ユニフォーム笹谷武仁ICONIC</v>
      </c>
    </row>
    <row r="419" spans="1:21" x14ac:dyDescent="0.35">
      <c r="A419">
        <f>VLOOKUP(Toss[[#This Row],[No用]],SetNo[[No.用]:[vlookup 用]],2,FALSE)</f>
        <v>133</v>
      </c>
      <c r="B419">
        <f>IF(ROW()=2,1,IF(A418&lt;&gt;Toss[[#This Row],[No]],1,B418+1))</f>
        <v>3</v>
      </c>
      <c r="C419" s="1" t="s">
        <v>108</v>
      </c>
      <c r="D419" s="1" t="s">
        <v>618</v>
      </c>
      <c r="E419" s="1" t="s">
        <v>23</v>
      </c>
      <c r="F419" s="1" t="s">
        <v>78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23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ユニフォーム笹谷武仁ICONIC</v>
      </c>
    </row>
    <row r="420" spans="1:21" x14ac:dyDescent="0.3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t="s">
        <v>205</v>
      </c>
      <c r="D420" t="s">
        <v>30</v>
      </c>
      <c r="E420" t="s">
        <v>23</v>
      </c>
      <c r="F420" t="s">
        <v>31</v>
      </c>
      <c r="G420" t="s">
        <v>20</v>
      </c>
      <c r="H420" t="s">
        <v>71</v>
      </c>
      <c r="I420">
        <v>1</v>
      </c>
      <c r="J420" t="s">
        <v>231</v>
      </c>
      <c r="K420" s="1" t="s">
        <v>166</v>
      </c>
      <c r="L420" s="1" t="s">
        <v>173</v>
      </c>
      <c r="M420">
        <v>33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ユニフォーム及川徹ICONIC</v>
      </c>
    </row>
    <row r="421" spans="1:21" x14ac:dyDescent="0.3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t="s">
        <v>205</v>
      </c>
      <c r="D421" t="s">
        <v>30</v>
      </c>
      <c r="E421" t="s">
        <v>23</v>
      </c>
      <c r="F421" t="s">
        <v>31</v>
      </c>
      <c r="G421" t="s">
        <v>20</v>
      </c>
      <c r="H42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33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ユニフォーム及川徹ICONIC</v>
      </c>
    </row>
    <row r="422" spans="1:21" x14ac:dyDescent="0.3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t="s">
        <v>205</v>
      </c>
      <c r="D422" t="s">
        <v>30</v>
      </c>
      <c r="E422" t="s">
        <v>23</v>
      </c>
      <c r="F422" t="s">
        <v>31</v>
      </c>
      <c r="G422" t="s">
        <v>20</v>
      </c>
      <c r="H422" t="s">
        <v>71</v>
      </c>
      <c r="I422">
        <v>1</v>
      </c>
      <c r="J422" t="s">
        <v>231</v>
      </c>
      <c r="K422" s="1" t="s">
        <v>233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ユニフォーム及川徹ICONIC</v>
      </c>
    </row>
    <row r="423" spans="1:21" x14ac:dyDescent="0.3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t="s">
        <v>205</v>
      </c>
      <c r="D423" t="s">
        <v>30</v>
      </c>
      <c r="E423" t="s">
        <v>23</v>
      </c>
      <c r="F423" t="s">
        <v>31</v>
      </c>
      <c r="G423" t="s">
        <v>20</v>
      </c>
      <c r="H423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ユニフォーム及川徹ICONIC</v>
      </c>
    </row>
    <row r="424" spans="1:21" x14ac:dyDescent="0.3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t="s">
        <v>205</v>
      </c>
      <c r="D424" t="s">
        <v>30</v>
      </c>
      <c r="E424" t="s">
        <v>23</v>
      </c>
      <c r="F424" t="s">
        <v>31</v>
      </c>
      <c r="G424" t="s">
        <v>20</v>
      </c>
      <c r="H424" t="s">
        <v>71</v>
      </c>
      <c r="I424">
        <v>1</v>
      </c>
      <c r="J424" t="s">
        <v>231</v>
      </c>
      <c r="K424" s="1" t="s">
        <v>232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ユニフォーム及川徹ICONIC</v>
      </c>
    </row>
    <row r="425" spans="1:21" x14ac:dyDescent="0.3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t="s">
        <v>205</v>
      </c>
      <c r="D425" t="s">
        <v>30</v>
      </c>
      <c r="E425" t="s">
        <v>23</v>
      </c>
      <c r="F425" t="s">
        <v>31</v>
      </c>
      <c r="G425" t="s">
        <v>20</v>
      </c>
      <c r="H425" t="s">
        <v>71</v>
      </c>
      <c r="I425">
        <v>1</v>
      </c>
      <c r="J425" t="s">
        <v>231</v>
      </c>
      <c r="K425" s="1" t="s">
        <v>167</v>
      </c>
      <c r="L425" s="1" t="s">
        <v>173</v>
      </c>
      <c r="M425">
        <v>42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ユニフォーム及川徹ICONIC</v>
      </c>
    </row>
    <row r="426" spans="1:21" x14ac:dyDescent="0.35">
      <c r="A426">
        <f>VLOOKUP(Toss[[#This Row],[No用]],SetNo[[No.用]:[vlookup 用]],2,FALSE)</f>
        <v>135</v>
      </c>
      <c r="B426">
        <f>IF(ROW()=2,1,IF(A425&lt;&gt;Toss[[#This Row],[No]],1,B425+1))</f>
        <v>1</v>
      </c>
      <c r="C426" t="s">
        <v>117</v>
      </c>
      <c r="D426" t="s">
        <v>30</v>
      </c>
      <c r="E426" t="s">
        <v>24</v>
      </c>
      <c r="F426" t="s">
        <v>31</v>
      </c>
      <c r="G426" t="s">
        <v>20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プール掃除及川徹ICONIC</v>
      </c>
    </row>
    <row r="427" spans="1:21" x14ac:dyDescent="0.35">
      <c r="A427">
        <f>VLOOKUP(Toss[[#This Row],[No用]],SetNo[[No.用]:[vlookup 用]],2,FALSE)</f>
        <v>135</v>
      </c>
      <c r="B427">
        <f>IF(ROW()=2,1,IF(A426&lt;&gt;Toss[[#This Row],[No]],1,B426+1))</f>
        <v>2</v>
      </c>
      <c r="C427" t="s">
        <v>117</v>
      </c>
      <c r="D427" t="s">
        <v>30</v>
      </c>
      <c r="E427" t="s">
        <v>24</v>
      </c>
      <c r="F427" t="s">
        <v>31</v>
      </c>
      <c r="G427" t="s">
        <v>20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プール掃除及川徹ICONIC</v>
      </c>
    </row>
    <row r="428" spans="1:21" x14ac:dyDescent="0.35">
      <c r="A428">
        <f>VLOOKUP(Toss[[#This Row],[No用]],SetNo[[No.用]:[vlookup 用]],2,FALSE)</f>
        <v>135</v>
      </c>
      <c r="B428">
        <f>IF(ROW()=2,1,IF(A427&lt;&gt;Toss[[#This Row],[No]],1,B427+1))</f>
        <v>3</v>
      </c>
      <c r="C428" t="s">
        <v>117</v>
      </c>
      <c r="D428" t="s">
        <v>30</v>
      </c>
      <c r="E428" t="s">
        <v>24</v>
      </c>
      <c r="F428" t="s">
        <v>31</v>
      </c>
      <c r="G428" t="s">
        <v>20</v>
      </c>
      <c r="H428" t="s">
        <v>71</v>
      </c>
      <c r="I428">
        <v>1</v>
      </c>
      <c r="J428" t="s">
        <v>231</v>
      </c>
      <c r="K428" s="1" t="s">
        <v>233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プール掃除及川徹ICONIC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4</v>
      </c>
      <c r="C429" t="s">
        <v>117</v>
      </c>
      <c r="D429" t="s">
        <v>30</v>
      </c>
      <c r="E429" t="s">
        <v>24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プール掃除及川徹ICONIC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5</v>
      </c>
      <c r="C430" t="s">
        <v>117</v>
      </c>
      <c r="D430" t="s">
        <v>30</v>
      </c>
      <c r="E430" t="s">
        <v>24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232</v>
      </c>
      <c r="L430" s="1" t="s">
        <v>173</v>
      </c>
      <c r="M430">
        <v>39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プール掃除及川徹ICONIC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6</v>
      </c>
      <c r="C431" t="s">
        <v>117</v>
      </c>
      <c r="D431" t="s">
        <v>30</v>
      </c>
      <c r="E431" t="s">
        <v>24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167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プール掃除及川徹ICONIC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7</v>
      </c>
      <c r="C432" t="s">
        <v>117</v>
      </c>
      <c r="D432" t="s">
        <v>30</v>
      </c>
      <c r="E432" t="s">
        <v>24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232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Toss[[#This Row],[服装]]&amp;Toss[[#This Row],[名前]]&amp;Toss[[#This Row],[レアリティ]]</f>
        <v>プール掃除及川徹ICONIC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8</v>
      </c>
      <c r="C433" t="s">
        <v>117</v>
      </c>
      <c r="D433" t="s">
        <v>30</v>
      </c>
      <c r="E433" t="s">
        <v>24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51</v>
      </c>
      <c r="N433">
        <v>0</v>
      </c>
      <c r="O433">
        <v>61</v>
      </c>
      <c r="P433">
        <v>0</v>
      </c>
      <c r="Q433" s="1" t="s">
        <v>1052</v>
      </c>
      <c r="U433" t="str">
        <f>Toss[[#This Row],[服装]]&amp;Toss[[#This Row],[名前]]&amp;Toss[[#This Row],[レアリティ]]</f>
        <v>プール掃除及川徹ICONIC</v>
      </c>
    </row>
    <row r="434" spans="1:21" x14ac:dyDescent="0.35">
      <c r="A434">
        <f>VLOOKUP(Toss[[#This Row],[No用]],SetNo[[No.用]:[vlookup 用]],2,FALSE)</f>
        <v>136</v>
      </c>
      <c r="B434">
        <f>IF(ROW()=2,1,IF(A433&lt;&gt;Toss[[#This Row],[No]],1,B433+1))</f>
        <v>1</v>
      </c>
      <c r="C434" s="1" t="s">
        <v>587</v>
      </c>
      <c r="D434" t="s">
        <v>30</v>
      </c>
      <c r="E434" s="1" t="s">
        <v>77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166</v>
      </c>
      <c r="L434" s="1" t="s">
        <v>173</v>
      </c>
      <c r="M434">
        <v>33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Xmas及川徹ICONIC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2</v>
      </c>
      <c r="C435" s="1" t="s">
        <v>587</v>
      </c>
      <c r="D435" t="s">
        <v>30</v>
      </c>
      <c r="E435" s="1" t="s">
        <v>77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33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Xmas及川徹ICONIC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3</v>
      </c>
      <c r="C436" s="1" t="s">
        <v>587</v>
      </c>
      <c r="D436" t="s">
        <v>30</v>
      </c>
      <c r="E436" s="1" t="s">
        <v>77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233</v>
      </c>
      <c r="L436" s="1" t="s">
        <v>162</v>
      </c>
      <c r="M436">
        <v>33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Xmas及川徹ICONIC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4</v>
      </c>
      <c r="C437" s="1" t="s">
        <v>587</v>
      </c>
      <c r="D437" t="s">
        <v>30</v>
      </c>
      <c r="E437" s="1" t="s">
        <v>77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33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Xmas及川徹ICONIC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5</v>
      </c>
      <c r="C438" s="1" t="s">
        <v>587</v>
      </c>
      <c r="D438" t="s">
        <v>30</v>
      </c>
      <c r="E438" s="1" t="s">
        <v>77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232</v>
      </c>
      <c r="L438" s="1" t="s">
        <v>178</v>
      </c>
      <c r="M438">
        <v>36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Xmas及川徹ICONIC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6</v>
      </c>
      <c r="C439" s="1" t="s">
        <v>587</v>
      </c>
      <c r="D439" t="s">
        <v>30</v>
      </c>
      <c r="E439" s="1" t="s">
        <v>77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167</v>
      </c>
      <c r="L439" s="1" t="s">
        <v>173</v>
      </c>
      <c r="M439">
        <v>42</v>
      </c>
      <c r="N439">
        <v>0</v>
      </c>
      <c r="O439">
        <v>0</v>
      </c>
      <c r="P439">
        <v>0</v>
      </c>
      <c r="Q439" s="1"/>
      <c r="U439" t="str">
        <f>Toss[[#This Row],[服装]]&amp;Toss[[#This Row],[名前]]&amp;Toss[[#This Row],[レアリティ]]</f>
        <v>Xmas及川徹ICONIC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7</v>
      </c>
      <c r="C440" s="1" t="s">
        <v>587</v>
      </c>
      <c r="D440" t="s">
        <v>30</v>
      </c>
      <c r="E440" s="1" t="s">
        <v>77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51</v>
      </c>
      <c r="N440">
        <v>0</v>
      </c>
      <c r="O440">
        <v>61</v>
      </c>
      <c r="P440">
        <v>0</v>
      </c>
      <c r="Q440" s="1"/>
      <c r="U440" t="str">
        <f>Toss[[#This Row],[服装]]&amp;Toss[[#This Row],[名前]]&amp;Toss[[#This Row],[レアリティ]]</f>
        <v>Xmas及川徹ICONIC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8</v>
      </c>
      <c r="C441" s="1" t="s">
        <v>587</v>
      </c>
      <c r="D441" t="s">
        <v>30</v>
      </c>
      <c r="E441" s="1" t="s">
        <v>77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Q441" s="1"/>
      <c r="U441" t="str">
        <f>Toss[[#This Row],[服装]]&amp;Toss[[#This Row],[名前]]&amp;Toss[[#This Row],[レアリティ]]</f>
        <v>Xmas及川徹ICONIC</v>
      </c>
    </row>
    <row r="442" spans="1:21" x14ac:dyDescent="0.35">
      <c r="A442">
        <f>VLOOKUP(Toss[[#This Row],[No用]],SetNo[[No.用]:[vlookup 用]],2,FALSE)</f>
        <v>137</v>
      </c>
      <c r="B442">
        <f>IF(ROW()=2,1,IF(A441&lt;&gt;Toss[[#This Row],[No]],1,B441+1))</f>
        <v>1</v>
      </c>
      <c r="C442" s="1" t="s">
        <v>149</v>
      </c>
      <c r="D442" t="s">
        <v>30</v>
      </c>
      <c r="E442" s="1" t="s">
        <v>73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33</v>
      </c>
      <c r="N442">
        <v>0</v>
      </c>
      <c r="O442">
        <v>0</v>
      </c>
      <c r="P442">
        <v>0</v>
      </c>
      <c r="Q442" s="1"/>
      <c r="U442" t="str">
        <f>Toss[[#This Row],[服装]]&amp;Toss[[#This Row],[名前]]&amp;Toss[[#This Row],[レアリティ]]</f>
        <v>制服及川徹ICONIC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2</v>
      </c>
      <c r="C443" s="1" t="s">
        <v>149</v>
      </c>
      <c r="D443" t="s">
        <v>30</v>
      </c>
      <c r="E443" s="1" t="s">
        <v>73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制服及川徹ICONIC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3</v>
      </c>
      <c r="C444" s="1" t="s">
        <v>149</v>
      </c>
      <c r="D444" t="s">
        <v>30</v>
      </c>
      <c r="E444" s="1" t="s">
        <v>73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233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制服及川徹ICONIC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4</v>
      </c>
      <c r="C445" s="1" t="s">
        <v>149</v>
      </c>
      <c r="D445" t="s">
        <v>30</v>
      </c>
      <c r="E445" s="1" t="s">
        <v>73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制服及川徹ICONIC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5</v>
      </c>
      <c r="C446" s="1" t="s">
        <v>149</v>
      </c>
      <c r="D446" t="s">
        <v>30</v>
      </c>
      <c r="E446" s="1" t="s">
        <v>73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制服及川徹ICONIC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6</v>
      </c>
      <c r="C447" s="1" t="s">
        <v>149</v>
      </c>
      <c r="D447" t="s">
        <v>30</v>
      </c>
      <c r="E447" s="1" t="s">
        <v>73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167</v>
      </c>
      <c r="L447" s="1" t="s">
        <v>173</v>
      </c>
      <c r="M447">
        <v>42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制服及川徹ICONIC</v>
      </c>
    </row>
    <row r="448" spans="1:21" x14ac:dyDescent="0.35">
      <c r="A448">
        <f>VLOOKUP(Toss[[#This Row],[No用]],SetNo[[No.用]:[vlookup 用]],2,FALSE)</f>
        <v>138</v>
      </c>
      <c r="B448">
        <f>IF(ROW()=2,1,IF(A447&lt;&gt;Toss[[#This Row],[No]],1,B447+1))</f>
        <v>1</v>
      </c>
      <c r="C448" s="1" t="s">
        <v>650</v>
      </c>
      <c r="D448" s="1" t="s">
        <v>30</v>
      </c>
      <c r="E448" s="1" t="s">
        <v>90</v>
      </c>
      <c r="F448" s="1" t="s">
        <v>31</v>
      </c>
      <c r="G448" s="1" t="s">
        <v>20</v>
      </c>
      <c r="H448" s="1" t="s">
        <v>71</v>
      </c>
      <c r="I448">
        <v>1</v>
      </c>
      <c r="J448" t="s">
        <v>231</v>
      </c>
      <c r="K448" s="1" t="s">
        <v>166</v>
      </c>
      <c r="L448" s="1" t="s">
        <v>173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路地裏及川徹ICONIC</v>
      </c>
    </row>
    <row r="449" spans="1:21" x14ac:dyDescent="0.35">
      <c r="A449">
        <f>VLOOKUP(Toss[[#This Row],[No用]],SetNo[[No.用]:[vlookup 用]],2,FALSE)</f>
        <v>138</v>
      </c>
      <c r="B449">
        <f>IF(ROW()=2,1,IF(A448&lt;&gt;Toss[[#This Row],[No]],1,B448+1))</f>
        <v>2</v>
      </c>
      <c r="C449" s="1" t="s">
        <v>650</v>
      </c>
      <c r="D449" s="1" t="s">
        <v>30</v>
      </c>
      <c r="E449" s="1" t="s">
        <v>90</v>
      </c>
      <c r="F449" s="1" t="s">
        <v>31</v>
      </c>
      <c r="G449" s="1" t="s">
        <v>20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路地裏及川徹ICONIC</v>
      </c>
    </row>
    <row r="450" spans="1:21" x14ac:dyDescent="0.35">
      <c r="A450">
        <f>VLOOKUP(Toss[[#This Row],[No用]],SetNo[[No.用]:[vlookup 用]],2,FALSE)</f>
        <v>138</v>
      </c>
      <c r="B450">
        <f>IF(ROW()=2,1,IF(A449&lt;&gt;Toss[[#This Row],[No]],1,B449+1))</f>
        <v>3</v>
      </c>
      <c r="C450" s="1" t="s">
        <v>650</v>
      </c>
      <c r="D450" s="1" t="s">
        <v>30</v>
      </c>
      <c r="E450" s="1" t="s">
        <v>90</v>
      </c>
      <c r="F450" s="1" t="s">
        <v>31</v>
      </c>
      <c r="G450" s="1" t="s">
        <v>20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178</v>
      </c>
      <c r="M450">
        <v>36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路地裏及川徹ICONIC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4</v>
      </c>
      <c r="C451" s="1" t="s">
        <v>650</v>
      </c>
      <c r="D451" s="1" t="s">
        <v>30</v>
      </c>
      <c r="E451" s="1" t="s">
        <v>90</v>
      </c>
      <c r="F451" s="1" t="s">
        <v>31</v>
      </c>
      <c r="G451" s="1" t="s">
        <v>20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178</v>
      </c>
      <c r="M451">
        <v>36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路地裏及川徹ICONIC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5</v>
      </c>
      <c r="C452" s="1" t="s">
        <v>650</v>
      </c>
      <c r="D452" s="1" t="s">
        <v>30</v>
      </c>
      <c r="E452" s="1" t="s">
        <v>90</v>
      </c>
      <c r="F452" s="1" t="s">
        <v>31</v>
      </c>
      <c r="G452" s="1" t="s">
        <v>20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178</v>
      </c>
      <c r="M452">
        <v>36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路地裏及川徹ICONIC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6</v>
      </c>
      <c r="C453" s="1" t="s">
        <v>650</v>
      </c>
      <c r="D453" s="1" t="s">
        <v>30</v>
      </c>
      <c r="E453" s="1" t="s">
        <v>90</v>
      </c>
      <c r="F453" s="1" t="s">
        <v>31</v>
      </c>
      <c r="G453" s="1" t="s">
        <v>20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173</v>
      </c>
      <c r="M453">
        <v>42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路地裏及川徹ICONIC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7</v>
      </c>
      <c r="C454" s="1" t="s">
        <v>650</v>
      </c>
      <c r="D454" s="1" t="s">
        <v>30</v>
      </c>
      <c r="E454" s="1" t="s">
        <v>90</v>
      </c>
      <c r="F454" s="1" t="s">
        <v>31</v>
      </c>
      <c r="G454" s="1" t="s">
        <v>20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52</v>
      </c>
      <c r="N454">
        <v>0</v>
      </c>
      <c r="O454">
        <v>62</v>
      </c>
      <c r="P454">
        <v>0</v>
      </c>
      <c r="Q454" s="1"/>
      <c r="U454" t="str">
        <f>Toss[[#This Row],[服装]]&amp;Toss[[#This Row],[名前]]&amp;Toss[[#This Row],[レアリティ]]</f>
        <v>路地裏及川徹ICONIC</v>
      </c>
    </row>
    <row r="455" spans="1:21" x14ac:dyDescent="0.35">
      <c r="A455">
        <f>VLOOKUP(Toss[[#This Row],[No用]],SetNo[[No.用]:[vlookup 用]],2,FALSE)</f>
        <v>139</v>
      </c>
      <c r="B455">
        <f>IF(ROW()=2,1,IF(A454&lt;&gt;Toss[[#This Row],[No]],1,B454+1))</f>
        <v>1</v>
      </c>
      <c r="C455" s="1" t="s">
        <v>713</v>
      </c>
      <c r="D455" s="1" t="s">
        <v>30</v>
      </c>
      <c r="E455" s="1" t="s">
        <v>77</v>
      </c>
      <c r="F455" s="1" t="s">
        <v>31</v>
      </c>
      <c r="G455" s="1" t="s">
        <v>20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34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バカンス及川徹ICONIC</v>
      </c>
    </row>
    <row r="456" spans="1:21" x14ac:dyDescent="0.35">
      <c r="A456">
        <f>VLOOKUP(Toss[[#This Row],[No用]],SetNo[[No.用]:[vlookup 用]],2,FALSE)</f>
        <v>139</v>
      </c>
      <c r="B456">
        <f>IF(ROW()=2,1,IF(A455&lt;&gt;Toss[[#This Row],[No]],1,B455+1))</f>
        <v>2</v>
      </c>
      <c r="C456" s="1" t="s">
        <v>713</v>
      </c>
      <c r="D456" s="1" t="s">
        <v>30</v>
      </c>
      <c r="E456" s="1" t="s">
        <v>77</v>
      </c>
      <c r="F456" s="1" t="s">
        <v>31</v>
      </c>
      <c r="G456" s="1" t="s">
        <v>20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34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バカンス及川徹ICONIC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3</v>
      </c>
      <c r="C457" s="1" t="s">
        <v>713</v>
      </c>
      <c r="D457" s="1" t="s">
        <v>30</v>
      </c>
      <c r="E457" s="1" t="s">
        <v>77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233</v>
      </c>
      <c r="L457" s="1" t="s">
        <v>178</v>
      </c>
      <c r="M457">
        <v>36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バカンス及川徹ICONIC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4</v>
      </c>
      <c r="C458" s="1" t="s">
        <v>713</v>
      </c>
      <c r="D458" s="1" t="s">
        <v>30</v>
      </c>
      <c r="E458" s="1" t="s">
        <v>77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172</v>
      </c>
      <c r="L458" s="1" t="s">
        <v>178</v>
      </c>
      <c r="M458">
        <v>36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バカンス及川徹ICONIC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5</v>
      </c>
      <c r="C459" s="1" t="s">
        <v>713</v>
      </c>
      <c r="D459" s="1" t="s">
        <v>30</v>
      </c>
      <c r="E459" s="1" t="s">
        <v>77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バカンス及川徹ICONIC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6</v>
      </c>
      <c r="C460" s="1" t="s">
        <v>713</v>
      </c>
      <c r="D460" s="1" t="s">
        <v>30</v>
      </c>
      <c r="E460" s="1" t="s">
        <v>77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バカンス及川徹ICONIC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7</v>
      </c>
      <c r="C461" s="1" t="s">
        <v>713</v>
      </c>
      <c r="D461" s="1" t="s">
        <v>30</v>
      </c>
      <c r="E461" s="1" t="s">
        <v>77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183</v>
      </c>
      <c r="L461" s="1" t="s">
        <v>224</v>
      </c>
      <c r="M461">
        <v>51</v>
      </c>
      <c r="N461">
        <v>0</v>
      </c>
      <c r="O461">
        <v>61</v>
      </c>
      <c r="P461">
        <v>0</v>
      </c>
      <c r="Q461" s="1"/>
      <c r="U461" t="str">
        <f>Toss[[#This Row],[服装]]&amp;Toss[[#This Row],[名前]]&amp;Toss[[#This Row],[レアリティ]]</f>
        <v>バカンス及川徹ICONIC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8</v>
      </c>
      <c r="C462" s="1" t="s">
        <v>713</v>
      </c>
      <c r="D462" s="1" t="s">
        <v>30</v>
      </c>
      <c r="E462" s="1" t="s">
        <v>77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/>
      <c r="U462" t="str">
        <f>Toss[[#This Row],[服装]]&amp;Toss[[#This Row],[名前]]&amp;Toss[[#This Row],[レアリティ]]</f>
        <v>バカンス及川徹ICONIC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9</v>
      </c>
      <c r="C463" s="1" t="s">
        <v>713</v>
      </c>
      <c r="D463" s="1" t="s">
        <v>30</v>
      </c>
      <c r="E463" s="1" t="s">
        <v>77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51</v>
      </c>
      <c r="N463">
        <v>0</v>
      </c>
      <c r="O463">
        <v>61</v>
      </c>
      <c r="P463">
        <v>0</v>
      </c>
      <c r="Q463" s="1" t="s">
        <v>1052</v>
      </c>
      <c r="U463" t="str">
        <f>Toss[[#This Row],[服装]]&amp;Toss[[#This Row],[名前]]&amp;Toss[[#This Row],[レアリティ]]</f>
        <v>バカンス及川徹ICONIC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889</v>
      </c>
      <c r="D464" s="1" t="s">
        <v>30</v>
      </c>
      <c r="E464" s="1" t="s">
        <v>73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2周年及川徹ICONIC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889</v>
      </c>
      <c r="D465" s="1" t="s">
        <v>30</v>
      </c>
      <c r="E465" s="1" t="s">
        <v>73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2周年及川徹ICONIC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889</v>
      </c>
      <c r="D466" s="1" t="s">
        <v>30</v>
      </c>
      <c r="E466" s="1" t="s">
        <v>73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2周年及川徹ICONIC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889</v>
      </c>
      <c r="D467" s="1" t="s">
        <v>30</v>
      </c>
      <c r="E467" s="1" t="s">
        <v>73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2周年及川徹ICONIC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889</v>
      </c>
      <c r="D468" s="1" t="s">
        <v>30</v>
      </c>
      <c r="E468" s="1" t="s">
        <v>73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162</v>
      </c>
      <c r="M468">
        <v>33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2周年及川徹ICONIC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889</v>
      </c>
      <c r="D469" s="1" t="s">
        <v>30</v>
      </c>
      <c r="E469" s="1" t="s">
        <v>73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2周年及川徹ICONIC</v>
      </c>
    </row>
    <row r="470" spans="1:21" x14ac:dyDescent="0.35">
      <c r="A470">
        <f>VLOOKUP(Toss[[#This Row],[No用]],SetNo[[No.用]:[vlookup 用]],2,FALSE)</f>
        <v>141</v>
      </c>
      <c r="B470">
        <f>IF(ROW()=2,1,IF(A469&lt;&gt;Toss[[#This Row],[No]],1,B469+1))</f>
        <v>1</v>
      </c>
      <c r="C470" s="1" t="s">
        <v>1034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35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夏祭り2及川徹ICONIC</v>
      </c>
    </row>
    <row r="471" spans="1:21" x14ac:dyDescent="0.35">
      <c r="A471">
        <f>VLOOKUP(Toss[[#This Row],[No用]],SetNo[[No.用]:[vlookup 用]],2,FALSE)</f>
        <v>141</v>
      </c>
      <c r="B471">
        <f>IF(ROW()=2,1,IF(A470&lt;&gt;Toss[[#This Row],[No]],1,B470+1))</f>
        <v>2</v>
      </c>
      <c r="C471" s="1" t="s">
        <v>1034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35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夏祭り2及川徹ICONIC</v>
      </c>
    </row>
    <row r="472" spans="1:21" x14ac:dyDescent="0.35">
      <c r="A472">
        <f>VLOOKUP(Toss[[#This Row],[No用]],SetNo[[No.用]:[vlookup 用]],2,FALSE)</f>
        <v>141</v>
      </c>
      <c r="B472">
        <f>IF(ROW()=2,1,IF(A471&lt;&gt;Toss[[#This Row],[No]],1,B471+1))</f>
        <v>3</v>
      </c>
      <c r="C472" s="1" t="s">
        <v>1034</v>
      </c>
      <c r="D472" s="1" t="s">
        <v>30</v>
      </c>
      <c r="E472" s="1" t="s">
        <v>90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173</v>
      </c>
      <c r="M472">
        <v>40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夏祭り2及川徹ICONIC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4</v>
      </c>
      <c r="C473" s="1" t="s">
        <v>1034</v>
      </c>
      <c r="D473" s="1" t="s">
        <v>30</v>
      </c>
      <c r="E473" s="1" t="s">
        <v>90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173</v>
      </c>
      <c r="M473">
        <v>40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夏祭り2及川徹ICONIC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5</v>
      </c>
      <c r="C474" s="1" t="s">
        <v>1034</v>
      </c>
      <c r="D474" s="1" t="s">
        <v>30</v>
      </c>
      <c r="E474" s="1" t="s">
        <v>90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夏祭り2及川徹ICONIC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6</v>
      </c>
      <c r="C475" s="1" t="s">
        <v>1034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178</v>
      </c>
      <c r="M475">
        <v>39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夏祭り2及川徹ICONIC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7</v>
      </c>
      <c r="C476" s="1" t="s">
        <v>1034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53</v>
      </c>
      <c r="N476">
        <v>0</v>
      </c>
      <c r="O476">
        <v>63</v>
      </c>
      <c r="P476">
        <v>0</v>
      </c>
      <c r="Q476" s="1"/>
      <c r="U476" t="str">
        <f>Toss[[#This Row],[服装]]&amp;Toss[[#This Row],[名前]]&amp;Toss[[#This Row],[レアリティ]]</f>
        <v>夏祭り2及川徹ICONIC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8</v>
      </c>
      <c r="C477" s="1" t="s">
        <v>1034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183</v>
      </c>
      <c r="L477" s="1" t="s">
        <v>224</v>
      </c>
      <c r="M477">
        <v>53</v>
      </c>
      <c r="N477">
        <v>0</v>
      </c>
      <c r="O477">
        <v>63</v>
      </c>
      <c r="P477">
        <v>0</v>
      </c>
      <c r="Q477" s="1" t="s">
        <v>1052</v>
      </c>
      <c r="U477" t="str">
        <f>Toss[[#This Row],[服装]]&amp;Toss[[#This Row],[名前]]&amp;Toss[[#This Row],[レアリティ]]</f>
        <v>夏祭り2及川徹ICONIC</v>
      </c>
    </row>
    <row r="478" spans="1:21" x14ac:dyDescent="0.35">
      <c r="A478">
        <f>VLOOKUP(Toss[[#This Row],[No用]],SetNo[[No.用]:[vlookup 用]],2,FALSE)</f>
        <v>142</v>
      </c>
      <c r="B478">
        <f>IF(ROW()=2,1,IF(A477&lt;&gt;Toss[[#This Row],[No]],1,B477+1))</f>
        <v>1</v>
      </c>
      <c r="C478" t="s">
        <v>205</v>
      </c>
      <c r="D478" t="s">
        <v>32</v>
      </c>
      <c r="E478" t="s">
        <v>28</v>
      </c>
      <c r="F478" t="s">
        <v>25</v>
      </c>
      <c r="G478" t="s">
        <v>20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24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ユニフォーム岩泉一ICONIC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2</v>
      </c>
      <c r="C479" t="s">
        <v>205</v>
      </c>
      <c r="D479" t="s">
        <v>32</v>
      </c>
      <c r="E479" t="s">
        <v>28</v>
      </c>
      <c r="F479" t="s">
        <v>25</v>
      </c>
      <c r="G479" t="s">
        <v>20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ユニフォーム岩泉一ICONIC</v>
      </c>
    </row>
    <row r="480" spans="1:21" x14ac:dyDescent="0.35">
      <c r="A480">
        <f>VLOOKUP(Toss[[#This Row],[No用]],SetNo[[No.用]:[vlookup 用]],2,FALSE)</f>
        <v>143</v>
      </c>
      <c r="B480">
        <f>IF(ROW()=2,1,IF(A479&lt;&gt;Toss[[#This Row],[No]],1,B479+1))</f>
        <v>1</v>
      </c>
      <c r="C480" t="s">
        <v>117</v>
      </c>
      <c r="D480" t="s">
        <v>32</v>
      </c>
      <c r="E480" t="s">
        <v>23</v>
      </c>
      <c r="F480" t="s">
        <v>25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24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プール掃除岩泉一ICONIC</v>
      </c>
    </row>
    <row r="481" spans="1:21" x14ac:dyDescent="0.35">
      <c r="A481">
        <f>VLOOKUP(Toss[[#This Row],[No用]],SetNo[[No.用]:[vlookup 用]],2,FALSE)</f>
        <v>143</v>
      </c>
      <c r="B481">
        <f>IF(ROW()=2,1,IF(A480&lt;&gt;Toss[[#This Row],[No]],1,B480+1))</f>
        <v>2</v>
      </c>
      <c r="C481" t="s">
        <v>117</v>
      </c>
      <c r="D481" t="s">
        <v>32</v>
      </c>
      <c r="E481" t="s">
        <v>23</v>
      </c>
      <c r="F481" t="s">
        <v>25</v>
      </c>
      <c r="G481" t="s">
        <v>20</v>
      </c>
      <c r="H481" t="s">
        <v>71</v>
      </c>
      <c r="I481">
        <v>1</v>
      </c>
      <c r="J481" t="s">
        <v>231</v>
      </c>
      <c r="K481" s="1" t="s">
        <v>167</v>
      </c>
      <c r="L481" s="1" t="s">
        <v>178</v>
      </c>
      <c r="M481">
        <v>28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プール掃除岩泉一ICONIC</v>
      </c>
    </row>
    <row r="482" spans="1:21" x14ac:dyDescent="0.35">
      <c r="A482">
        <f>VLOOKUP(Toss[[#This Row],[No用]],SetNo[[No.用]:[vlookup 用]],2,FALSE)</f>
        <v>144</v>
      </c>
      <c r="B482">
        <f>IF(ROW()=2,1,IF(A481&lt;&gt;Toss[[#This Row],[No]],1,B481+1))</f>
        <v>1</v>
      </c>
      <c r="C482" s="1" t="s">
        <v>149</v>
      </c>
      <c r="D482" t="s">
        <v>32</v>
      </c>
      <c r="E482" s="1" t="s">
        <v>90</v>
      </c>
      <c r="F482" t="s">
        <v>25</v>
      </c>
      <c r="G482" t="s">
        <v>20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制服岩泉一ICONIC</v>
      </c>
    </row>
    <row r="483" spans="1:21" x14ac:dyDescent="0.35">
      <c r="A483">
        <f>VLOOKUP(Toss[[#This Row],[No用]],SetNo[[No.用]:[vlookup 用]],2,FALSE)</f>
        <v>144</v>
      </c>
      <c r="B483">
        <f>IF(ROW()=2,1,IF(A482&lt;&gt;Toss[[#This Row],[No]],1,B482+1))</f>
        <v>2</v>
      </c>
      <c r="C483" s="1" t="s">
        <v>149</v>
      </c>
      <c r="D483" t="s">
        <v>32</v>
      </c>
      <c r="E483" s="1" t="s">
        <v>90</v>
      </c>
      <c r="F483" t="s">
        <v>25</v>
      </c>
      <c r="G483" t="s">
        <v>20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制服岩泉一ICONIC</v>
      </c>
    </row>
    <row r="484" spans="1:21" x14ac:dyDescent="0.35">
      <c r="A484">
        <f>VLOOKUP(Toss[[#This Row],[No用]],SetNo[[No.用]:[vlookup 用]],2,FALSE)</f>
        <v>145</v>
      </c>
      <c r="B484">
        <f>IF(ROW()=2,1,IF(A483&lt;&gt;Toss[[#This Row],[No]],1,B483+1))</f>
        <v>1</v>
      </c>
      <c r="C484" s="1" t="s">
        <v>631</v>
      </c>
      <c r="D484" s="1" t="s">
        <v>32</v>
      </c>
      <c r="E484" s="1" t="s">
        <v>77</v>
      </c>
      <c r="F484" s="1" t="s">
        <v>25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162</v>
      </c>
      <c r="M484">
        <v>24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サバゲ岩泉一ICONIC</v>
      </c>
    </row>
    <row r="485" spans="1:21" x14ac:dyDescent="0.35">
      <c r="A485">
        <f>VLOOKUP(Toss[[#This Row],[No用]],SetNo[[No.用]:[vlookup 用]],2,FALSE)</f>
        <v>145</v>
      </c>
      <c r="B485">
        <f>IF(ROW()=2,1,IF(A484&lt;&gt;Toss[[#This Row],[No]],1,B484+1))</f>
        <v>2</v>
      </c>
      <c r="C485" s="1" t="s">
        <v>631</v>
      </c>
      <c r="D485" s="1" t="s">
        <v>32</v>
      </c>
      <c r="E485" s="1" t="s">
        <v>77</v>
      </c>
      <c r="F485" s="1" t="s">
        <v>25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サバゲ岩泉一ICONIC</v>
      </c>
    </row>
    <row r="486" spans="1:21" x14ac:dyDescent="0.35">
      <c r="A486">
        <f>VLOOKUP(Toss[[#This Row],[No用]],SetNo[[No.用]:[vlookup 用]],2,FALSE)</f>
        <v>146</v>
      </c>
      <c r="B486">
        <f>IF(ROW()=2,1,IF(A485&lt;&gt;Toss[[#This Row],[No]],1,B485+1))</f>
        <v>1</v>
      </c>
      <c r="C486" s="1" t="s">
        <v>713</v>
      </c>
      <c r="D486" s="1" t="s">
        <v>32</v>
      </c>
      <c r="E486" s="1" t="s">
        <v>73</v>
      </c>
      <c r="F486" s="1" t="s">
        <v>25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24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バカンス岩泉一ICONIC</v>
      </c>
    </row>
    <row r="487" spans="1:21" x14ac:dyDescent="0.35">
      <c r="A487">
        <f>VLOOKUP(Toss[[#This Row],[No用]],SetNo[[No.用]:[vlookup 用]],2,FALSE)</f>
        <v>146</v>
      </c>
      <c r="B487">
        <f>IF(ROW()=2,1,IF(A486&lt;&gt;Toss[[#This Row],[No]],1,B486+1))</f>
        <v>2</v>
      </c>
      <c r="C487" s="1" t="s">
        <v>713</v>
      </c>
      <c r="D487" s="1" t="s">
        <v>32</v>
      </c>
      <c r="E487" s="1" t="s">
        <v>73</v>
      </c>
      <c r="F487" s="1" t="s">
        <v>25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バカンス岩泉一ICONIC</v>
      </c>
    </row>
    <row r="488" spans="1:21" x14ac:dyDescent="0.35">
      <c r="A488">
        <f>VLOOKUP(Toss[[#This Row],[No用]],SetNo[[No.用]:[vlookup 用]],2,FALSE)</f>
        <v>147</v>
      </c>
      <c r="B488">
        <f>IF(ROW()=2,1,IF(A487&lt;&gt;Toss[[#This Row],[No]],1,B487+1))</f>
        <v>1</v>
      </c>
      <c r="C488" s="1" t="s">
        <v>834</v>
      </c>
      <c r="D488" s="1" t="s">
        <v>32</v>
      </c>
      <c r="E488" s="1" t="s">
        <v>24</v>
      </c>
      <c r="F488" s="1" t="s">
        <v>25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路地裏2岩泉一ICONIC</v>
      </c>
    </row>
    <row r="489" spans="1:21" x14ac:dyDescent="0.35">
      <c r="A489">
        <f>VLOOKUP(Toss[[#This Row],[No用]],SetNo[[No.用]:[vlookup 用]],2,FALSE)</f>
        <v>147</v>
      </c>
      <c r="B489">
        <f>IF(ROW()=2,1,IF(A488&lt;&gt;Toss[[#This Row],[No]],1,B488+1))</f>
        <v>2</v>
      </c>
      <c r="C489" s="1" t="s">
        <v>834</v>
      </c>
      <c r="D489" s="1" t="s">
        <v>32</v>
      </c>
      <c r="E489" s="1" t="s">
        <v>24</v>
      </c>
      <c r="F489" s="1" t="s">
        <v>25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路地裏2岩泉一ICONIC</v>
      </c>
    </row>
    <row r="490" spans="1:21" x14ac:dyDescent="0.35">
      <c r="A490">
        <f>VLOOKUP(Toss[[#This Row],[No用]],SetNo[[No.用]:[vlookup 用]],2,FALSE)</f>
        <v>148</v>
      </c>
      <c r="B490">
        <f>IF(ROW()=2,1,IF(A489&lt;&gt;Toss[[#This Row],[No]],1,B489+1))</f>
        <v>1</v>
      </c>
      <c r="C490" s="1" t="s">
        <v>1034</v>
      </c>
      <c r="D490" s="1" t="s">
        <v>32</v>
      </c>
      <c r="E490" s="1" t="s">
        <v>77</v>
      </c>
      <c r="F490" s="1" t="s">
        <v>25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24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夏祭り2岩泉一ICONIC</v>
      </c>
    </row>
    <row r="491" spans="1:21" x14ac:dyDescent="0.35">
      <c r="A491">
        <f>VLOOKUP(Toss[[#This Row],[No用]],SetNo[[No.用]:[vlookup 用]],2,FALSE)</f>
        <v>148</v>
      </c>
      <c r="B491">
        <f>IF(ROW()=2,1,IF(A490&lt;&gt;Toss[[#This Row],[No]],1,B490+1))</f>
        <v>2</v>
      </c>
      <c r="C491" s="1" t="s">
        <v>1034</v>
      </c>
      <c r="D491" s="1" t="s">
        <v>32</v>
      </c>
      <c r="E491" s="1" t="s">
        <v>77</v>
      </c>
      <c r="F491" s="1" t="s">
        <v>25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夏祭り2岩泉一ICONIC</v>
      </c>
    </row>
    <row r="492" spans="1:21" x14ac:dyDescent="0.35">
      <c r="A492">
        <f>VLOOKUP(Toss[[#This Row],[No用]],SetNo[[No.用]:[vlookup 用]],2,FALSE)</f>
        <v>149</v>
      </c>
      <c r="B492">
        <f>IF(ROW()=2,1,IF(A491&lt;&gt;Toss[[#This Row],[No]],1,B491+1))</f>
        <v>1</v>
      </c>
      <c r="C492" t="s">
        <v>205</v>
      </c>
      <c r="D492" t="s">
        <v>33</v>
      </c>
      <c r="E492" t="s">
        <v>24</v>
      </c>
      <c r="F492" t="s">
        <v>26</v>
      </c>
      <c r="G492" t="s">
        <v>20</v>
      </c>
      <c r="H492" t="s">
        <v>71</v>
      </c>
      <c r="I492">
        <v>1</v>
      </c>
      <c r="J492" t="s">
        <v>231</v>
      </c>
      <c r="K492" s="1" t="s">
        <v>166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ユニフォーム金田一勇太郎ICONIC</v>
      </c>
    </row>
    <row r="493" spans="1:21" x14ac:dyDescent="0.35">
      <c r="A493">
        <f>VLOOKUP(Toss[[#This Row],[No用]],SetNo[[No.用]:[vlookup 用]],2,FALSE)</f>
        <v>149</v>
      </c>
      <c r="B493">
        <f>IF(ROW()=2,1,IF(A492&lt;&gt;Toss[[#This Row],[No]],1,B492+1))</f>
        <v>2</v>
      </c>
      <c r="C493" t="s">
        <v>205</v>
      </c>
      <c r="D493" t="s">
        <v>33</v>
      </c>
      <c r="E493" t="s">
        <v>24</v>
      </c>
      <c r="F493" t="s">
        <v>26</v>
      </c>
      <c r="G493" t="s">
        <v>20</v>
      </c>
      <c r="H493" t="s">
        <v>71</v>
      </c>
      <c r="I493">
        <v>1</v>
      </c>
      <c r="J493" t="s">
        <v>231</v>
      </c>
      <c r="K493" s="1" t="s">
        <v>167</v>
      </c>
      <c r="L493" s="1" t="s">
        <v>178</v>
      </c>
      <c r="M493">
        <v>25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ユニフォーム金田一勇太郎ICONIC</v>
      </c>
    </row>
    <row r="494" spans="1:21" x14ac:dyDescent="0.35">
      <c r="A494">
        <f>VLOOKUP(Toss[[#This Row],[No用]],SetNo[[No.用]:[vlookup 用]],2,FALSE)</f>
        <v>150</v>
      </c>
      <c r="B494">
        <f>IF(ROW()=2,1,IF(A493&lt;&gt;Toss[[#This Row],[No]],1,B493+1))</f>
        <v>1</v>
      </c>
      <c r="C494" s="1" t="s">
        <v>597</v>
      </c>
      <c r="D494" t="s">
        <v>33</v>
      </c>
      <c r="E494" s="1" t="s">
        <v>77</v>
      </c>
      <c r="F494" t="s">
        <v>26</v>
      </c>
      <c r="G494" t="s">
        <v>20</v>
      </c>
      <c r="H494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26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雪遊び金田一勇太郎ICONIC</v>
      </c>
    </row>
    <row r="495" spans="1:21" x14ac:dyDescent="0.35">
      <c r="A495">
        <f>VLOOKUP(Toss[[#This Row],[No用]],SetNo[[No.用]:[vlookup 用]],2,FALSE)</f>
        <v>150</v>
      </c>
      <c r="B495">
        <f>IF(ROW()=2,1,IF(A494&lt;&gt;Toss[[#This Row],[No]],1,B494+1))</f>
        <v>2</v>
      </c>
      <c r="C495" s="1" t="s">
        <v>597</v>
      </c>
      <c r="D495" t="s">
        <v>33</v>
      </c>
      <c r="E495" s="1" t="s">
        <v>77</v>
      </c>
      <c r="F495" t="s">
        <v>26</v>
      </c>
      <c r="G495" t="s">
        <v>20</v>
      </c>
      <c r="H495" t="s">
        <v>71</v>
      </c>
      <c r="I495">
        <v>1</v>
      </c>
      <c r="J495" t="s">
        <v>231</v>
      </c>
      <c r="K495" s="1" t="s">
        <v>167</v>
      </c>
      <c r="L495" s="1" t="s">
        <v>178</v>
      </c>
      <c r="M495">
        <v>25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雪遊び金田一勇太郎ICONIC</v>
      </c>
    </row>
    <row r="496" spans="1:21" x14ac:dyDescent="0.35">
      <c r="A496">
        <f>VLOOKUP(Toss[[#This Row],[No用]],SetNo[[No.用]:[vlookup 用]],2,FALSE)</f>
        <v>151</v>
      </c>
      <c r="B496">
        <f>IF(ROW()=2,1,IF(A495&lt;&gt;Toss[[#This Row],[No]],1,B495+1))</f>
        <v>1</v>
      </c>
      <c r="C496" s="1" t="s">
        <v>737</v>
      </c>
      <c r="D496" s="1" t="s">
        <v>33</v>
      </c>
      <c r="E496" s="1" t="s">
        <v>77</v>
      </c>
      <c r="F496" s="1" t="s">
        <v>26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カンフー金田一勇太郎ICONIC</v>
      </c>
    </row>
    <row r="497" spans="1:21" x14ac:dyDescent="0.35">
      <c r="A497">
        <f>VLOOKUP(Toss[[#This Row],[No用]],SetNo[[No.用]:[vlookup 用]],2,FALSE)</f>
        <v>151</v>
      </c>
      <c r="B497">
        <f>IF(ROW()=2,1,IF(A496&lt;&gt;Toss[[#This Row],[No]],1,B496+1))</f>
        <v>2</v>
      </c>
      <c r="C497" s="1" t="s">
        <v>737</v>
      </c>
      <c r="D497" s="1" t="s">
        <v>33</v>
      </c>
      <c r="E497" s="1" t="s">
        <v>77</v>
      </c>
      <c r="F497" s="1" t="s">
        <v>26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178</v>
      </c>
      <c r="M497">
        <v>25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カンフー金田一勇太郎ICONIC</v>
      </c>
    </row>
    <row r="498" spans="1:21" x14ac:dyDescent="0.35">
      <c r="A498">
        <f>VLOOKUP(Toss[[#This Row],[No用]],SetNo[[No.用]:[vlookup 用]],2,FALSE)</f>
        <v>152</v>
      </c>
      <c r="B498">
        <f>IF(ROW()=2,1,IF(A497&lt;&gt;Toss[[#This Row],[No]],1,B497+1))</f>
        <v>1</v>
      </c>
      <c r="C498" s="1" t="s">
        <v>942</v>
      </c>
      <c r="D498" s="1" t="s">
        <v>33</v>
      </c>
      <c r="E498" s="1" t="s">
        <v>90</v>
      </c>
      <c r="F498" s="1" t="s">
        <v>26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中学生金田一勇太郎ICONIC</v>
      </c>
    </row>
    <row r="499" spans="1:21" x14ac:dyDescent="0.35">
      <c r="A499">
        <f>VLOOKUP(Toss[[#This Row],[No用]],SetNo[[No.用]:[vlookup 用]],2,FALSE)</f>
        <v>152</v>
      </c>
      <c r="B499">
        <f>IF(ROW()=2,1,IF(A498&lt;&gt;Toss[[#This Row],[No]],1,B498+1))</f>
        <v>2</v>
      </c>
      <c r="C499" s="1" t="s">
        <v>942</v>
      </c>
      <c r="D499" s="1" t="s">
        <v>33</v>
      </c>
      <c r="E499" s="1" t="s">
        <v>90</v>
      </c>
      <c r="F499" s="1" t="s">
        <v>26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178</v>
      </c>
      <c r="M499">
        <v>25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中学生金田一勇太郎ICONIC</v>
      </c>
    </row>
    <row r="500" spans="1:21" x14ac:dyDescent="0.35">
      <c r="A500">
        <f>VLOOKUP(Toss[[#This Row],[No用]],SetNo[[No.用]:[vlookup 用]],2,FALSE)</f>
        <v>153</v>
      </c>
      <c r="B500">
        <f>IF(ROW()=2,1,IF(A499&lt;&gt;Toss[[#This Row],[No]],1,B499+1))</f>
        <v>1</v>
      </c>
      <c r="C500" t="s">
        <v>205</v>
      </c>
      <c r="D500" t="s">
        <v>34</v>
      </c>
      <c r="E500" t="s">
        <v>28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24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ユニフォーム京谷賢太郎ICONIC</v>
      </c>
    </row>
    <row r="501" spans="1:21" x14ac:dyDescent="0.35">
      <c r="A501">
        <f>VLOOKUP(Toss[[#This Row],[No用]],SetNo[[No.用]:[vlookup 用]],2,FALSE)</f>
        <v>153</v>
      </c>
      <c r="B501">
        <f>IF(ROW()=2,1,IF(A500&lt;&gt;Toss[[#This Row],[No]],1,B500+1))</f>
        <v>2</v>
      </c>
      <c r="C501" t="s">
        <v>205</v>
      </c>
      <c r="D501" t="s">
        <v>34</v>
      </c>
      <c r="E501" t="s">
        <v>28</v>
      </c>
      <c r="F501" t="s">
        <v>25</v>
      </c>
      <c r="G501" t="s">
        <v>20</v>
      </c>
      <c r="H50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ユニフォーム京谷賢太郎ICONIC</v>
      </c>
    </row>
    <row r="502" spans="1:21" x14ac:dyDescent="0.35">
      <c r="A502">
        <f>VLOOKUP(Toss[[#This Row],[No用]],SetNo[[No.用]:[vlookup 用]],2,FALSE)</f>
        <v>154</v>
      </c>
      <c r="B502">
        <f>IF(ROW()=2,1,IF(A501&lt;&gt;Toss[[#This Row],[No]],1,B501+1))</f>
        <v>1</v>
      </c>
      <c r="C502" s="1" t="s">
        <v>679</v>
      </c>
      <c r="D502" s="1" t="s">
        <v>34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24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梅雨京谷賢太郎ICONIC</v>
      </c>
    </row>
    <row r="503" spans="1:21" x14ac:dyDescent="0.35">
      <c r="A503">
        <f>VLOOKUP(Toss[[#This Row],[No用]],SetNo[[No.用]:[vlookup 用]],2,FALSE)</f>
        <v>154</v>
      </c>
      <c r="B503">
        <f>IF(ROW()=2,1,IF(A502&lt;&gt;Toss[[#This Row],[No]],1,B502+1))</f>
        <v>2</v>
      </c>
      <c r="C503" s="1" t="s">
        <v>679</v>
      </c>
      <c r="D503" s="1" t="s">
        <v>34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梅雨京谷賢太郎ICONIC</v>
      </c>
    </row>
    <row r="504" spans="1:21" x14ac:dyDescent="0.35">
      <c r="A504">
        <f>VLOOKUP(Toss[[#This Row],[No用]],SetNo[[No.用]:[vlookup 用]],2,FALSE)</f>
        <v>155</v>
      </c>
      <c r="B504">
        <f>IF(ROW()=2,1,IF(A503&lt;&gt;Toss[[#This Row],[No]],1,B503+1))</f>
        <v>1</v>
      </c>
      <c r="C504" s="1" t="s">
        <v>990</v>
      </c>
      <c r="D504" s="1" t="s">
        <v>34</v>
      </c>
      <c r="E504" s="1" t="s">
        <v>90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24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水着2京谷賢太郎ICONIC</v>
      </c>
    </row>
    <row r="505" spans="1:21" x14ac:dyDescent="0.35">
      <c r="A505">
        <f>VLOOKUP(Toss[[#This Row],[No用]],SetNo[[No.用]:[vlookup 用]],2,FALSE)</f>
        <v>155</v>
      </c>
      <c r="B505">
        <f>IF(ROW()=2,1,IF(A504&lt;&gt;Toss[[#This Row],[No]],1,B504+1))</f>
        <v>2</v>
      </c>
      <c r="C505" s="1" t="s">
        <v>990</v>
      </c>
      <c r="D505" s="1" t="s">
        <v>34</v>
      </c>
      <c r="E505" s="1" t="s">
        <v>90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水着2京谷賢太郎ICONIC</v>
      </c>
    </row>
    <row r="506" spans="1:21" x14ac:dyDescent="0.35">
      <c r="A506">
        <f>VLOOKUP(Toss[[#This Row],[No用]],SetNo[[No.用]:[vlookup 用]],2,FALSE)</f>
        <v>156</v>
      </c>
      <c r="B506">
        <f>IF(ROW()=2,1,IF(A505&lt;&gt;Toss[[#This Row],[No]],1,B505+1))</f>
        <v>1</v>
      </c>
      <c r="C506" t="s">
        <v>205</v>
      </c>
      <c r="D506" t="s">
        <v>35</v>
      </c>
      <c r="E506" t="s">
        <v>23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166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ユニフォーム国見英ICONIC</v>
      </c>
    </row>
    <row r="507" spans="1:21" x14ac:dyDescent="0.35">
      <c r="A507">
        <f>VLOOKUP(Toss[[#This Row],[No用]],SetNo[[No.用]:[vlookup 用]],2,FALSE)</f>
        <v>156</v>
      </c>
      <c r="B507">
        <f>IF(ROW()=2,1,IF(A506&lt;&gt;Toss[[#This Row],[No]],1,B506+1))</f>
        <v>2</v>
      </c>
      <c r="C507" t="s">
        <v>205</v>
      </c>
      <c r="D507" t="s">
        <v>35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30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ユニフォーム国見英ICONIC</v>
      </c>
    </row>
    <row r="508" spans="1:21" x14ac:dyDescent="0.35">
      <c r="A508">
        <f>VLOOKUP(Toss[[#This Row],[No用]],SetNo[[No.用]:[vlookup 用]],2,FALSE)</f>
        <v>157</v>
      </c>
      <c r="B508">
        <f>IF(ROW()=2,1,IF(A507&lt;&gt;Toss[[#This Row],[No]],1,B507+1))</f>
        <v>1</v>
      </c>
      <c r="C508" s="1" t="s">
        <v>553</v>
      </c>
      <c r="D508" t="s">
        <v>35</v>
      </c>
      <c r="E508" s="1" t="s">
        <v>90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166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職業体験国見英ICONIC</v>
      </c>
    </row>
    <row r="509" spans="1:21" x14ac:dyDescent="0.35">
      <c r="A509">
        <f>VLOOKUP(Toss[[#This Row],[No用]],SetNo[[No.用]:[vlookup 用]],2,FALSE)</f>
        <v>157</v>
      </c>
      <c r="B509">
        <f>IF(ROW()=2,1,IF(A508&lt;&gt;Toss[[#This Row],[No]],1,B508+1))</f>
        <v>2</v>
      </c>
      <c r="C509" s="1" t="s">
        <v>553</v>
      </c>
      <c r="D509" t="s">
        <v>35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167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職業体験国見英ICONIC</v>
      </c>
    </row>
    <row r="510" spans="1:21" x14ac:dyDescent="0.35">
      <c r="A510">
        <f>VLOOKUP(Toss[[#This Row],[No用]],SetNo[[No.用]:[vlookup 用]],2,FALSE)</f>
        <v>158</v>
      </c>
      <c r="B510">
        <f>IF(ROW()=2,1,IF(A509&lt;&gt;Toss[[#This Row],[No]],1,B509+1))</f>
        <v>1</v>
      </c>
      <c r="C510" s="1" t="s">
        <v>650</v>
      </c>
      <c r="D510" s="1" t="s">
        <v>35</v>
      </c>
      <c r="E510" s="1" t="s">
        <v>77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路地裏国見英ICONIC</v>
      </c>
    </row>
    <row r="511" spans="1:21" x14ac:dyDescent="0.35">
      <c r="A511">
        <f>VLOOKUP(Toss[[#This Row],[No用]],SetNo[[No.用]:[vlookup 用]],2,FALSE)</f>
        <v>158</v>
      </c>
      <c r="B511">
        <f>IF(ROW()=2,1,IF(A510&lt;&gt;Toss[[#This Row],[No]],1,B510+1))</f>
        <v>2</v>
      </c>
      <c r="C511" s="1" t="s">
        <v>650</v>
      </c>
      <c r="D511" s="1" t="s">
        <v>35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167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路地裏国見英ICONIC</v>
      </c>
    </row>
    <row r="512" spans="1:21" x14ac:dyDescent="0.35">
      <c r="A512">
        <f>VLOOKUP(Toss[[#This Row],[No用]],SetNo[[No.用]:[vlookup 用]],2,FALSE)</f>
        <v>159</v>
      </c>
      <c r="B512">
        <f>IF(ROW()=2,1,IF(A511&lt;&gt;Toss[[#This Row],[No]],1,B511+1))</f>
        <v>1</v>
      </c>
      <c r="C512" s="1" t="s">
        <v>737</v>
      </c>
      <c r="D512" s="1" t="s">
        <v>35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カンフー国見英ICONIC</v>
      </c>
    </row>
    <row r="513" spans="1:21" x14ac:dyDescent="0.35">
      <c r="A513">
        <f>VLOOKUP(Toss[[#This Row],[No用]],SetNo[[No.用]:[vlookup 用]],2,FALSE)</f>
        <v>159</v>
      </c>
      <c r="B513">
        <f>IF(ROW()=2,1,IF(A512&lt;&gt;Toss[[#This Row],[No]],1,B512+1))</f>
        <v>2</v>
      </c>
      <c r="C513" s="1" t="s">
        <v>737</v>
      </c>
      <c r="D513" s="1" t="s">
        <v>35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カンフー国見英ICONIC</v>
      </c>
    </row>
    <row r="514" spans="1:21" x14ac:dyDescent="0.35">
      <c r="A514">
        <f>VLOOKUP(Toss[[#This Row],[No用]],SetNo[[No.用]:[vlookup 用]],2,FALSE)</f>
        <v>160</v>
      </c>
      <c r="B514">
        <f>IF(ROW()=2,1,IF(A513&lt;&gt;Toss[[#This Row],[No]],1,B513+1))</f>
        <v>1</v>
      </c>
      <c r="C514" s="1" t="s">
        <v>942</v>
      </c>
      <c r="D514" s="1" t="s">
        <v>35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166</v>
      </c>
      <c r="L514" s="1" t="s">
        <v>173</v>
      </c>
      <c r="M514">
        <v>32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中学生国見英ICONIC</v>
      </c>
    </row>
    <row r="515" spans="1:21" x14ac:dyDescent="0.35">
      <c r="A515">
        <f>VLOOKUP(Toss[[#This Row],[No用]],SetNo[[No.用]:[vlookup 用]],2,FALSE)</f>
        <v>160</v>
      </c>
      <c r="B515">
        <f>IF(ROW()=2,1,IF(A514&lt;&gt;Toss[[#This Row],[No]],1,B514+1))</f>
        <v>2</v>
      </c>
      <c r="C515" s="1" t="s">
        <v>942</v>
      </c>
      <c r="D515" s="1" t="s">
        <v>35</v>
      </c>
      <c r="E515" s="1" t="s">
        <v>90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178</v>
      </c>
      <c r="M515">
        <v>34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中学生国見英ICONIC</v>
      </c>
    </row>
    <row r="516" spans="1:21" x14ac:dyDescent="0.35">
      <c r="A516">
        <f>VLOOKUP(Toss[[#This Row],[No用]],SetNo[[No.用]:[vlookup 用]],2,FALSE)</f>
        <v>160</v>
      </c>
      <c r="B516">
        <f>IF(ROW()=2,1,IF(A515&lt;&gt;Toss[[#This Row],[No]],1,B515+1))</f>
        <v>3</v>
      </c>
      <c r="C516" s="1" t="s">
        <v>942</v>
      </c>
      <c r="D516" s="1" t="s">
        <v>35</v>
      </c>
      <c r="E516" s="1" t="s">
        <v>90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44</v>
      </c>
      <c r="N516">
        <v>0</v>
      </c>
      <c r="O516">
        <v>54</v>
      </c>
      <c r="P516">
        <v>0</v>
      </c>
      <c r="U516" t="str">
        <f>Toss[[#This Row],[服装]]&amp;Toss[[#This Row],[名前]]&amp;Toss[[#This Row],[レアリティ]]</f>
        <v>中学生国見英ICONIC</v>
      </c>
    </row>
    <row r="517" spans="1:21" x14ac:dyDescent="0.35">
      <c r="A517">
        <f>VLOOKUP(Toss[[#This Row],[No用]],SetNo[[No.用]:[vlookup 用]],2,FALSE)</f>
        <v>161</v>
      </c>
      <c r="B517">
        <f>IF(ROW()=2,1,IF(A516&lt;&gt;Toss[[#This Row],[No]],1,B516+1))</f>
        <v>1</v>
      </c>
      <c r="C517" t="s">
        <v>205</v>
      </c>
      <c r="D517" t="s">
        <v>36</v>
      </c>
      <c r="E517" t="s">
        <v>23</v>
      </c>
      <c r="F517" t="s">
        <v>21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ユニフォーム渡親治ICONIC</v>
      </c>
    </row>
    <row r="518" spans="1:21" x14ac:dyDescent="0.35">
      <c r="A518">
        <f>VLOOKUP(Toss[[#This Row],[No用]],SetNo[[No.用]:[vlookup 用]],2,FALSE)</f>
        <v>161</v>
      </c>
      <c r="B518">
        <f>IF(ROW()=2,1,IF(A517&lt;&gt;Toss[[#This Row],[No]],1,B517+1))</f>
        <v>2</v>
      </c>
      <c r="C518" t="s">
        <v>205</v>
      </c>
      <c r="D518" t="s">
        <v>36</v>
      </c>
      <c r="E518" t="s">
        <v>23</v>
      </c>
      <c r="F518" t="s">
        <v>21</v>
      </c>
      <c r="G518" t="s">
        <v>20</v>
      </c>
      <c r="H518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50</v>
      </c>
      <c r="N518">
        <v>0</v>
      </c>
      <c r="O518">
        <v>60</v>
      </c>
      <c r="P518">
        <v>0</v>
      </c>
      <c r="U518" t="str">
        <f>Toss[[#This Row],[服装]]&amp;Toss[[#This Row],[名前]]&amp;Toss[[#This Row],[レアリティ]]</f>
        <v>ユニフォーム渡親治ICONIC</v>
      </c>
    </row>
    <row r="519" spans="1:21" x14ac:dyDescent="0.35">
      <c r="A519">
        <f>VLOOKUP(Toss[[#This Row],[No用]],SetNo[[No.用]:[vlookup 用]],2,FALSE)</f>
        <v>162</v>
      </c>
      <c r="B519">
        <f>IF(ROW()=2,1,IF(A518&lt;&gt;Toss[[#This Row],[No]],1,B518+1))</f>
        <v>1</v>
      </c>
      <c r="C519" t="s">
        <v>205</v>
      </c>
      <c r="D519" t="s">
        <v>37</v>
      </c>
      <c r="E519" t="s">
        <v>23</v>
      </c>
      <c r="F519" t="s">
        <v>26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ユニフォーム松川一静ICONIC</v>
      </c>
    </row>
    <row r="520" spans="1:21" x14ac:dyDescent="0.35">
      <c r="A520">
        <f>VLOOKUP(Toss[[#This Row],[No用]],SetNo[[No.用]:[vlookup 用]],2,FALSE)</f>
        <v>162</v>
      </c>
      <c r="B520">
        <f>IF(ROW()=2,1,IF(A519&lt;&gt;Toss[[#This Row],[No]],1,B519+1))</f>
        <v>2</v>
      </c>
      <c r="C520" t="s">
        <v>205</v>
      </c>
      <c r="D520" t="s">
        <v>37</v>
      </c>
      <c r="E520" t="s">
        <v>23</v>
      </c>
      <c r="F520" t="s">
        <v>26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ユニフォーム松川一静ICONIC</v>
      </c>
    </row>
    <row r="521" spans="1:21" x14ac:dyDescent="0.35">
      <c r="A521">
        <f>VLOOKUP(Toss[[#This Row],[No用]],SetNo[[No.用]:[vlookup 用]],2,FALSE)</f>
        <v>163</v>
      </c>
      <c r="B521">
        <f>IF(ROW()=2,1,IF(A520&lt;&gt;Toss[[#This Row],[No]],1,B520+1))</f>
        <v>1</v>
      </c>
      <c r="C521" s="1" t="s">
        <v>584</v>
      </c>
      <c r="D521" t="s">
        <v>37</v>
      </c>
      <c r="E521" s="1" t="s">
        <v>90</v>
      </c>
      <c r="F521" t="s">
        <v>82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アート松川一静ICONIC</v>
      </c>
    </row>
    <row r="522" spans="1:21" x14ac:dyDescent="0.35">
      <c r="A522">
        <f>VLOOKUP(Toss[[#This Row],[No用]],SetNo[[No.用]:[vlookup 用]],2,FALSE)</f>
        <v>163</v>
      </c>
      <c r="B522">
        <f>IF(ROW()=2,1,IF(A521&lt;&gt;Toss[[#This Row],[No]],1,B521+1))</f>
        <v>2</v>
      </c>
      <c r="C522" s="1" t="s">
        <v>584</v>
      </c>
      <c r="D522" t="s">
        <v>37</v>
      </c>
      <c r="E522" s="1" t="s">
        <v>90</v>
      </c>
      <c r="F522" t="s">
        <v>82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アート松川一静ICONIC</v>
      </c>
    </row>
    <row r="523" spans="1:21" x14ac:dyDescent="0.35">
      <c r="A523">
        <f>VLOOKUP(Toss[[#This Row],[No用]],SetNo[[No.用]:[vlookup 用]],2,FALSE)</f>
        <v>164</v>
      </c>
      <c r="B523">
        <f>IF(ROW()=2,1,IF(A522&lt;&gt;Toss[[#This Row],[No]],1,B522+1))</f>
        <v>1</v>
      </c>
      <c r="C523" s="1" t="s">
        <v>713</v>
      </c>
      <c r="D523" s="1" t="s">
        <v>37</v>
      </c>
      <c r="E523" s="1" t="s">
        <v>77</v>
      </c>
      <c r="F523" s="1" t="s">
        <v>82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バカンス松川一静ICONIC</v>
      </c>
    </row>
    <row r="524" spans="1:21" x14ac:dyDescent="0.35">
      <c r="A524">
        <f>VLOOKUP(Toss[[#This Row],[No用]],SetNo[[No.用]:[vlookup 用]],2,FALSE)</f>
        <v>164</v>
      </c>
      <c r="B524">
        <f>IF(ROW()=2,1,IF(A523&lt;&gt;Toss[[#This Row],[No]],1,B523+1))</f>
        <v>2</v>
      </c>
      <c r="C524" s="1" t="s">
        <v>713</v>
      </c>
      <c r="D524" s="1" t="s">
        <v>37</v>
      </c>
      <c r="E524" s="1" t="s">
        <v>77</v>
      </c>
      <c r="F524" s="1" t="s">
        <v>82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バカンス松川一静ICONIC</v>
      </c>
    </row>
    <row r="525" spans="1:21" x14ac:dyDescent="0.35">
      <c r="A525">
        <f>VLOOKUP(Toss[[#This Row],[No用]],SetNo[[No.用]:[vlookup 用]],2,FALSE)</f>
        <v>165</v>
      </c>
      <c r="B525">
        <f>IF(ROW()=2,1,IF(A524&lt;&gt;Toss[[#This Row],[No]],1,B524+1))</f>
        <v>1</v>
      </c>
      <c r="C525" s="1" t="s">
        <v>1061</v>
      </c>
      <c r="D525" s="1" t="s">
        <v>37</v>
      </c>
      <c r="E525" s="1" t="s">
        <v>73</v>
      </c>
      <c r="F525" s="1" t="s">
        <v>82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焼き芋松川一静ICONIC</v>
      </c>
    </row>
    <row r="526" spans="1:21" x14ac:dyDescent="0.35">
      <c r="A526">
        <f>VLOOKUP(Toss[[#This Row],[No用]],SetNo[[No.用]:[vlookup 用]],2,FALSE)</f>
        <v>165</v>
      </c>
      <c r="B526">
        <f>IF(ROW()=2,1,IF(A525&lt;&gt;Toss[[#This Row],[No]],1,B525+1))</f>
        <v>2</v>
      </c>
      <c r="C526" s="1" t="s">
        <v>1061</v>
      </c>
      <c r="D526" s="1" t="s">
        <v>37</v>
      </c>
      <c r="E526" s="1" t="s">
        <v>73</v>
      </c>
      <c r="F526" s="1" t="s">
        <v>82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焼き芋松川一静ICONIC</v>
      </c>
    </row>
    <row r="527" spans="1:21" x14ac:dyDescent="0.35">
      <c r="A527">
        <f>VLOOKUP(Toss[[#This Row],[No用]],SetNo[[No.用]:[vlookup 用]],2,FALSE)</f>
        <v>166</v>
      </c>
      <c r="B527">
        <f>IF(ROW()=2,1,IF(A526&lt;&gt;Toss[[#This Row],[No]],1,B526+1))</f>
        <v>1</v>
      </c>
      <c r="C527" t="s">
        <v>205</v>
      </c>
      <c r="D527" t="s">
        <v>38</v>
      </c>
      <c r="E527" t="s">
        <v>23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ユニフォーム花巻貴大ICONIC</v>
      </c>
    </row>
    <row r="528" spans="1:21" x14ac:dyDescent="0.35">
      <c r="A528">
        <f>VLOOKUP(Toss[[#This Row],[No用]],SetNo[[No.用]:[vlookup 用]],2,FALSE)</f>
        <v>166</v>
      </c>
      <c r="B528">
        <f>IF(ROW()=2,1,IF(A527&lt;&gt;Toss[[#This Row],[No]],1,B527+1))</f>
        <v>2</v>
      </c>
      <c r="C528" t="s">
        <v>205</v>
      </c>
      <c r="D528" t="s">
        <v>38</v>
      </c>
      <c r="E528" t="s">
        <v>23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169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ユニフォーム花巻貴大ICONIC</v>
      </c>
    </row>
    <row r="529" spans="1:21" x14ac:dyDescent="0.35">
      <c r="A529">
        <f>VLOOKUP(Toss[[#This Row],[No用]],SetNo[[No.用]:[vlookup 用]],2,FALSE)</f>
        <v>166</v>
      </c>
      <c r="B529">
        <f>IF(ROW()=2,1,IF(A528&lt;&gt;Toss[[#This Row],[No]],1,B528+1))</f>
        <v>3</v>
      </c>
      <c r="C529" t="s">
        <v>205</v>
      </c>
      <c r="D529" t="s">
        <v>38</v>
      </c>
      <c r="E529" t="s">
        <v>23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ユニフォーム花巻貴大ICONIC</v>
      </c>
    </row>
    <row r="530" spans="1:21" x14ac:dyDescent="0.35">
      <c r="A530">
        <f>VLOOKUP(Toss[[#This Row],[No用]],SetNo[[No.用]:[vlookup 用]],2,FALSE)</f>
        <v>167</v>
      </c>
      <c r="B530">
        <f>IF(ROW()=2,1,IF(A529&lt;&gt;Toss[[#This Row],[No]],1,B529+1))</f>
        <v>1</v>
      </c>
      <c r="C530" s="1" t="s">
        <v>584</v>
      </c>
      <c r="D530" t="s">
        <v>38</v>
      </c>
      <c r="E530" s="1" t="s">
        <v>90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アート花巻貴大ICONIC</v>
      </c>
    </row>
    <row r="531" spans="1:21" x14ac:dyDescent="0.35">
      <c r="A531">
        <f>VLOOKUP(Toss[[#This Row],[No用]],SetNo[[No.用]:[vlookup 用]],2,FALSE)</f>
        <v>167</v>
      </c>
      <c r="B531">
        <f>IF(ROW()=2,1,IF(A530&lt;&gt;Toss[[#This Row],[No]],1,B530+1))</f>
        <v>2</v>
      </c>
      <c r="C531" s="1" t="s">
        <v>584</v>
      </c>
      <c r="D531" t="s">
        <v>38</v>
      </c>
      <c r="E531" s="1" t="s">
        <v>90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169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アート花巻貴大ICONIC</v>
      </c>
    </row>
    <row r="532" spans="1:21" x14ac:dyDescent="0.35">
      <c r="A532">
        <f>VLOOKUP(Toss[[#This Row],[No用]],SetNo[[No.用]:[vlookup 用]],2,FALSE)</f>
        <v>167</v>
      </c>
      <c r="B532">
        <f>IF(ROW()=2,1,IF(A531&lt;&gt;Toss[[#This Row],[No]],1,B531+1))</f>
        <v>3</v>
      </c>
      <c r="C532" s="1" t="s">
        <v>584</v>
      </c>
      <c r="D532" t="s">
        <v>38</v>
      </c>
      <c r="E532" s="1" t="s">
        <v>90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アート花巻貴大ICONIC</v>
      </c>
    </row>
    <row r="533" spans="1:21" x14ac:dyDescent="0.35">
      <c r="A533">
        <f>VLOOKUP(Toss[[#This Row],[No用]],SetNo[[No.用]:[vlookup 用]],2,FALSE)</f>
        <v>168</v>
      </c>
      <c r="B533">
        <f>IF(ROW()=2,1,IF(A532&lt;&gt;Toss[[#This Row],[No]],1,B532+1))</f>
        <v>1</v>
      </c>
      <c r="C533" s="1" t="s">
        <v>673</v>
      </c>
      <c r="D533" s="1" t="s">
        <v>38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バーガー花巻貴大ICONIC</v>
      </c>
    </row>
    <row r="534" spans="1:21" x14ac:dyDescent="0.35">
      <c r="A534">
        <f>VLOOKUP(Toss[[#This Row],[No用]],SetNo[[No.用]:[vlookup 用]],2,FALSE)</f>
        <v>168</v>
      </c>
      <c r="B534">
        <f>IF(ROW()=2,1,IF(A533&lt;&gt;Toss[[#This Row],[No]],1,B533+1))</f>
        <v>2</v>
      </c>
      <c r="C534" s="1" t="s">
        <v>673</v>
      </c>
      <c r="D534" s="1" t="s">
        <v>38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169</v>
      </c>
      <c r="L534" s="1" t="s">
        <v>178</v>
      </c>
      <c r="M534">
        <v>31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バーガー花巻貴大ICONIC</v>
      </c>
    </row>
    <row r="535" spans="1:21" x14ac:dyDescent="0.35">
      <c r="A535">
        <f>VLOOKUP(Toss[[#This Row],[No用]],SetNo[[No.用]:[vlookup 用]],2,FALSE)</f>
        <v>168</v>
      </c>
      <c r="B535">
        <f>IF(ROW()=2,1,IF(A534&lt;&gt;Toss[[#This Row],[No]],1,B534+1))</f>
        <v>3</v>
      </c>
      <c r="C535" s="1" t="s">
        <v>673</v>
      </c>
      <c r="D535" s="1" t="s">
        <v>38</v>
      </c>
      <c r="E535" s="1" t="s">
        <v>77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バーガー花巻貴大ICONIC</v>
      </c>
    </row>
    <row r="536" spans="1:21" x14ac:dyDescent="0.35">
      <c r="A536">
        <f>VLOOKUP(Toss[[#This Row],[No用]],SetNo[[No.用]:[vlookup 用]],2,FALSE)</f>
        <v>168</v>
      </c>
      <c r="B536">
        <f>IF(ROW()=2,1,IF(A535&lt;&gt;Toss[[#This Row],[No]],1,B535+1))</f>
        <v>4</v>
      </c>
      <c r="C536" s="1" t="s">
        <v>673</v>
      </c>
      <c r="D536" s="1" t="s">
        <v>38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46</v>
      </c>
      <c r="N536">
        <v>0</v>
      </c>
      <c r="O536">
        <v>56</v>
      </c>
      <c r="P536">
        <v>0</v>
      </c>
      <c r="U536" t="str">
        <f>Toss[[#This Row],[服装]]&amp;Toss[[#This Row],[名前]]&amp;Toss[[#This Row],[レアリティ]]</f>
        <v>バーガー花巻貴大ICONIC</v>
      </c>
    </row>
    <row r="537" spans="1:21" x14ac:dyDescent="0.35">
      <c r="A537">
        <f>VLOOKUP(Toss[[#This Row],[No用]],SetNo[[No.用]:[vlookup 用]],2,FALSE)</f>
        <v>169</v>
      </c>
      <c r="B537">
        <f>IF(ROW()=2,1,IF(A536&lt;&gt;Toss[[#This Row],[No]],1,B536+1))</f>
        <v>1</v>
      </c>
      <c r="C537" s="1" t="s">
        <v>929</v>
      </c>
      <c r="D537" s="1" t="s">
        <v>38</v>
      </c>
      <c r="E537" s="1" t="s">
        <v>73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妖花巻貴大ICONIC</v>
      </c>
    </row>
    <row r="538" spans="1:21" x14ac:dyDescent="0.35">
      <c r="A538">
        <f>VLOOKUP(Toss[[#This Row],[No用]],SetNo[[No.用]:[vlookup 用]],2,FALSE)</f>
        <v>169</v>
      </c>
      <c r="B538">
        <f>IF(ROW()=2,1,IF(A537&lt;&gt;Toss[[#This Row],[No]],1,B537+1))</f>
        <v>2</v>
      </c>
      <c r="C538" s="1" t="s">
        <v>929</v>
      </c>
      <c r="D538" s="1" t="s">
        <v>38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妖花巻貴大ICONIC</v>
      </c>
    </row>
    <row r="539" spans="1:21" x14ac:dyDescent="0.35">
      <c r="A539">
        <f>VLOOKUP(Toss[[#This Row],[No用]],SetNo[[No.用]:[vlookup 用]],2,FALSE)</f>
        <v>169</v>
      </c>
      <c r="B539">
        <f>IF(ROW()=2,1,IF(A538&lt;&gt;Toss[[#This Row],[No]],1,B538+1))</f>
        <v>3</v>
      </c>
      <c r="C539" s="1" t="s">
        <v>929</v>
      </c>
      <c r="D539" s="1" t="s">
        <v>38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妖花巻貴大ICONIC</v>
      </c>
    </row>
    <row r="540" spans="1:21" x14ac:dyDescent="0.35">
      <c r="A540">
        <f>VLOOKUP(Toss[[#This Row],[No用]],SetNo[[No.用]:[vlookup 用]],2,FALSE)</f>
        <v>170</v>
      </c>
      <c r="B540">
        <f>IF(ROW()=2,1,IF(A539&lt;&gt;Toss[[#This Row],[No]],1,B539+1))</f>
        <v>1</v>
      </c>
      <c r="C540" s="1" t="s">
        <v>1061</v>
      </c>
      <c r="D540" s="1" t="s">
        <v>38</v>
      </c>
      <c r="E540" s="1" t="s">
        <v>90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焼き芋花巻貴大ICONIC</v>
      </c>
    </row>
    <row r="541" spans="1:21" x14ac:dyDescent="0.35">
      <c r="A541">
        <f>VLOOKUP(Toss[[#This Row],[No用]],SetNo[[No.用]:[vlookup 用]],2,FALSE)</f>
        <v>170</v>
      </c>
      <c r="B541">
        <f>IF(ROW()=2,1,IF(A540&lt;&gt;Toss[[#This Row],[No]],1,B540+1))</f>
        <v>2</v>
      </c>
      <c r="C541" s="1" t="s">
        <v>1061</v>
      </c>
      <c r="D541" s="1" t="s">
        <v>38</v>
      </c>
      <c r="E541" s="1" t="s">
        <v>90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焼き芋花巻貴大ICONIC</v>
      </c>
    </row>
    <row r="542" spans="1:21" x14ac:dyDescent="0.35">
      <c r="A542">
        <f>VLOOKUP(Toss[[#This Row],[No用]],SetNo[[No.用]:[vlookup 用]],2,FALSE)</f>
        <v>170</v>
      </c>
      <c r="B542">
        <f>IF(ROW()=2,1,IF(A541&lt;&gt;Toss[[#This Row],[No]],1,B541+1))</f>
        <v>3</v>
      </c>
      <c r="C542" s="1" t="s">
        <v>1061</v>
      </c>
      <c r="D542" s="1" t="s">
        <v>38</v>
      </c>
      <c r="E542" s="1" t="s">
        <v>90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焼き芋花巻貴大ICONIC</v>
      </c>
    </row>
    <row r="543" spans="1:21" x14ac:dyDescent="0.35">
      <c r="A543">
        <f>VLOOKUP(Toss[[#This Row],[No用]],SetNo[[No.用]:[vlookup 用]],2,FALSE)</f>
        <v>171</v>
      </c>
      <c r="B543">
        <f>IF(ROW()=2,1,IF(A542&lt;&gt;Toss[[#This Row],[No]],1,B542+1))</f>
        <v>1</v>
      </c>
      <c r="C543" s="1" t="s">
        <v>108</v>
      </c>
      <c r="D543" s="1" t="s">
        <v>627</v>
      </c>
      <c r="E543" s="1" t="s">
        <v>73</v>
      </c>
      <c r="F543" s="1" t="s">
        <v>74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ユニフォーム矢巾秀ICONIC</v>
      </c>
    </row>
    <row r="544" spans="1:21" x14ac:dyDescent="0.35">
      <c r="A544">
        <f>VLOOKUP(Toss[[#This Row],[No用]],SetNo[[No.用]:[vlookup 用]],2,FALSE)</f>
        <v>171</v>
      </c>
      <c r="B544">
        <f>IF(ROW()=2,1,IF(A543&lt;&gt;Toss[[#This Row],[No]],1,B543+1))</f>
        <v>2</v>
      </c>
      <c r="C544" s="1" t="s">
        <v>108</v>
      </c>
      <c r="D544" s="1" t="s">
        <v>627</v>
      </c>
      <c r="E544" s="1" t="s">
        <v>73</v>
      </c>
      <c r="F544" s="1" t="s">
        <v>74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ユニフォーム矢巾秀ICONIC</v>
      </c>
    </row>
    <row r="545" spans="1:21" x14ac:dyDescent="0.35">
      <c r="A545">
        <f>VLOOKUP(Toss[[#This Row],[No用]],SetNo[[No.用]:[vlookup 用]],2,FALSE)</f>
        <v>171</v>
      </c>
      <c r="B545">
        <f>IF(ROW()=2,1,IF(A544&lt;&gt;Toss[[#This Row],[No]],1,B544+1))</f>
        <v>3</v>
      </c>
      <c r="C545" s="1" t="s">
        <v>108</v>
      </c>
      <c r="D545" s="1" t="s">
        <v>627</v>
      </c>
      <c r="E545" s="1" t="s">
        <v>73</v>
      </c>
      <c r="F545" s="1" t="s">
        <v>74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38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ユニフォーム矢巾秀ICONIC</v>
      </c>
    </row>
    <row r="546" spans="1:21" x14ac:dyDescent="0.35">
      <c r="A546">
        <f>VLOOKUP(Toss[[#This Row],[No用]],SetNo[[No.用]:[vlookup 用]],2,FALSE)</f>
        <v>171</v>
      </c>
      <c r="B546">
        <f>IF(ROW()=2,1,IF(A545&lt;&gt;Toss[[#This Row],[No]],1,B545+1))</f>
        <v>4</v>
      </c>
      <c r="C546" s="1" t="s">
        <v>108</v>
      </c>
      <c r="D546" s="1" t="s">
        <v>627</v>
      </c>
      <c r="E546" s="1" t="s">
        <v>73</v>
      </c>
      <c r="F546" s="1" t="s">
        <v>74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ユニフォーム矢巾秀ICONIC</v>
      </c>
    </row>
    <row r="547" spans="1:21" x14ac:dyDescent="0.35">
      <c r="A547">
        <f>VLOOKUP(Toss[[#This Row],[No用]],SetNo[[No.用]:[vlookup 用]],2,FALSE)</f>
        <v>171</v>
      </c>
      <c r="B547">
        <f>IF(ROW()=2,1,IF(A546&lt;&gt;Toss[[#This Row],[No]],1,B546+1))</f>
        <v>5</v>
      </c>
      <c r="C547" s="1" t="s">
        <v>108</v>
      </c>
      <c r="D547" s="1" t="s">
        <v>627</v>
      </c>
      <c r="E547" s="1" t="s">
        <v>73</v>
      </c>
      <c r="F547" s="1" t="s">
        <v>74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162</v>
      </c>
      <c r="M547">
        <v>33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ユニフォーム矢巾秀ICONIC</v>
      </c>
    </row>
    <row r="548" spans="1:21" x14ac:dyDescent="0.35">
      <c r="A548">
        <f>VLOOKUP(Toss[[#This Row],[No用]],SetNo[[No.用]:[vlookup 用]],2,FALSE)</f>
        <v>171</v>
      </c>
      <c r="B548">
        <f>IF(ROW()=2,1,IF(A547&lt;&gt;Toss[[#This Row],[No]],1,B547+1))</f>
        <v>6</v>
      </c>
      <c r="C548" s="1" t="s">
        <v>108</v>
      </c>
      <c r="D548" s="1" t="s">
        <v>627</v>
      </c>
      <c r="E548" s="1" t="s">
        <v>73</v>
      </c>
      <c r="F548" s="1" t="s">
        <v>74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49</v>
      </c>
      <c r="N548">
        <v>0</v>
      </c>
      <c r="O548">
        <v>59</v>
      </c>
      <c r="P548">
        <v>0</v>
      </c>
      <c r="Q548" s="1" t="s">
        <v>1006</v>
      </c>
      <c r="U548" t="str">
        <f>Toss[[#This Row],[服装]]&amp;Toss[[#This Row],[名前]]&amp;Toss[[#This Row],[レアリティ]]</f>
        <v>ユニフォーム矢巾秀ICONIC</v>
      </c>
    </row>
    <row r="549" spans="1:21" x14ac:dyDescent="0.35">
      <c r="A549">
        <f>VLOOKUP(Toss[[#This Row],[No用]],SetNo[[No.用]:[vlookup 用]],2,FALSE)</f>
        <v>172</v>
      </c>
      <c r="B549">
        <f>IF(ROW()=2,1,IF(A548&lt;&gt;Toss[[#This Row],[No]],1,B548+1))</f>
        <v>1</v>
      </c>
      <c r="C549" s="1" t="s">
        <v>684</v>
      </c>
      <c r="D549" s="1" t="s">
        <v>627</v>
      </c>
      <c r="E549" s="1" t="s">
        <v>90</v>
      </c>
      <c r="F549" s="1" t="s">
        <v>74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173</v>
      </c>
      <c r="M549">
        <v>35</v>
      </c>
      <c r="N549">
        <v>0</v>
      </c>
      <c r="O549">
        <v>0</v>
      </c>
      <c r="P549">
        <v>0</v>
      </c>
      <c r="Q549" s="1"/>
      <c r="U549" t="str">
        <f>Toss[[#This Row],[服装]]&amp;Toss[[#This Row],[名前]]&amp;Toss[[#This Row],[レアリティ]]</f>
        <v>キャンプ矢巾秀ICONIC</v>
      </c>
    </row>
    <row r="550" spans="1:21" x14ac:dyDescent="0.35">
      <c r="A550">
        <f>VLOOKUP(Toss[[#This Row],[No用]],SetNo[[No.用]:[vlookup 用]],2,FALSE)</f>
        <v>172</v>
      </c>
      <c r="B550">
        <f>IF(ROW()=2,1,IF(A549&lt;&gt;Toss[[#This Row],[No]],1,B549+1))</f>
        <v>2</v>
      </c>
      <c r="C550" s="1" t="s">
        <v>684</v>
      </c>
      <c r="D550" s="1" t="s">
        <v>627</v>
      </c>
      <c r="E550" s="1" t="s">
        <v>90</v>
      </c>
      <c r="F550" s="1" t="s">
        <v>74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173</v>
      </c>
      <c r="M550">
        <v>35</v>
      </c>
      <c r="N550">
        <v>0</v>
      </c>
      <c r="O550">
        <v>0</v>
      </c>
      <c r="P550">
        <v>0</v>
      </c>
      <c r="Q550" s="1"/>
      <c r="U550" t="str">
        <f>Toss[[#This Row],[服装]]&amp;Toss[[#This Row],[名前]]&amp;Toss[[#This Row],[レアリティ]]</f>
        <v>キャンプ矢巾秀ICONIC</v>
      </c>
    </row>
    <row r="551" spans="1:21" x14ac:dyDescent="0.35">
      <c r="A551">
        <f>VLOOKUP(Toss[[#This Row],[No用]],SetNo[[No.用]:[vlookup 用]],2,FALSE)</f>
        <v>172</v>
      </c>
      <c r="B551">
        <f>IF(ROW()=2,1,IF(A550&lt;&gt;Toss[[#This Row],[No]],1,B550+1))</f>
        <v>3</v>
      </c>
      <c r="C551" s="1" t="s">
        <v>684</v>
      </c>
      <c r="D551" s="1" t="s">
        <v>627</v>
      </c>
      <c r="E551" s="1" t="s">
        <v>90</v>
      </c>
      <c r="F551" s="1" t="s">
        <v>74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233</v>
      </c>
      <c r="L551" s="1" t="s">
        <v>173</v>
      </c>
      <c r="M551">
        <v>38</v>
      </c>
      <c r="N551">
        <v>0</v>
      </c>
      <c r="O551">
        <v>0</v>
      </c>
      <c r="P551">
        <v>0</v>
      </c>
      <c r="Q551" s="1"/>
      <c r="U551" t="str">
        <f>Toss[[#This Row],[服装]]&amp;Toss[[#This Row],[名前]]&amp;Toss[[#This Row],[レアリティ]]</f>
        <v>キャンプ矢巾秀ICONIC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4</v>
      </c>
      <c r="C552" s="1" t="s">
        <v>684</v>
      </c>
      <c r="D552" s="1" t="s">
        <v>627</v>
      </c>
      <c r="E552" s="1" t="s">
        <v>90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172</v>
      </c>
      <c r="L552" s="1" t="s">
        <v>178</v>
      </c>
      <c r="M552">
        <v>34</v>
      </c>
      <c r="N552">
        <v>0</v>
      </c>
      <c r="O552">
        <v>0</v>
      </c>
      <c r="P552">
        <v>0</v>
      </c>
      <c r="Q552" s="1"/>
      <c r="U552" t="str">
        <f>Toss[[#This Row],[服装]]&amp;Toss[[#This Row],[名前]]&amp;Toss[[#This Row],[レアリティ]]</f>
        <v>キャンプ矢巾秀ICONIC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5</v>
      </c>
      <c r="C553" s="1" t="s">
        <v>684</v>
      </c>
      <c r="D553" s="1" t="s">
        <v>627</v>
      </c>
      <c r="E553" s="1" t="s">
        <v>90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232</v>
      </c>
      <c r="L553" s="1" t="s">
        <v>162</v>
      </c>
      <c r="M553">
        <v>33</v>
      </c>
      <c r="N553">
        <v>0</v>
      </c>
      <c r="O553">
        <v>0</v>
      </c>
      <c r="P553">
        <v>0</v>
      </c>
      <c r="Q553" s="1"/>
      <c r="U553" t="str">
        <f>Toss[[#This Row],[服装]]&amp;Toss[[#This Row],[名前]]&amp;Toss[[#This Row],[レアリティ]]</f>
        <v>キャンプ矢巾秀ICONIC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6</v>
      </c>
      <c r="C554" s="1" t="s">
        <v>684</v>
      </c>
      <c r="D554" s="1" t="s">
        <v>627</v>
      </c>
      <c r="E554" s="1" t="s">
        <v>90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183</v>
      </c>
      <c r="L554" s="1" t="s">
        <v>224</v>
      </c>
      <c r="M554">
        <v>49</v>
      </c>
      <c r="N554">
        <v>0</v>
      </c>
      <c r="O554">
        <v>59</v>
      </c>
      <c r="P554">
        <v>0</v>
      </c>
      <c r="Q554" s="1"/>
      <c r="U554" t="str">
        <f>Toss[[#This Row],[服装]]&amp;Toss[[#This Row],[名前]]&amp;Toss[[#This Row],[レアリティ]]</f>
        <v>キャンプ矢巾秀ICONIC</v>
      </c>
    </row>
    <row r="555" spans="1:21" x14ac:dyDescent="0.35">
      <c r="A555">
        <f>VLOOKUP(Toss[[#This Row],[No用]],SetNo[[No.用]:[vlookup 用]],2,FALSE)</f>
        <v>173</v>
      </c>
      <c r="B555">
        <f>IF(ROW()=2,1,IF(A554&lt;&gt;Toss[[#This Row],[No]],1,B554+1))</f>
        <v>1</v>
      </c>
      <c r="C555" t="s">
        <v>205</v>
      </c>
      <c r="D555" t="s">
        <v>55</v>
      </c>
      <c r="E555" t="s">
        <v>23</v>
      </c>
      <c r="F555" t="s">
        <v>25</v>
      </c>
      <c r="G555" t="s">
        <v>56</v>
      </c>
      <c r="H555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ユニフォーム駒木輝ICONIC</v>
      </c>
    </row>
    <row r="556" spans="1:21" x14ac:dyDescent="0.35">
      <c r="A556">
        <f>VLOOKUP(Toss[[#This Row],[No用]],SetNo[[No.用]:[vlookup 用]],2,FALSE)</f>
        <v>173</v>
      </c>
      <c r="B556">
        <f>IF(ROW()=2,1,IF(A555&lt;&gt;Toss[[#This Row],[No]],1,B555+1))</f>
        <v>2</v>
      </c>
      <c r="C556" t="s">
        <v>205</v>
      </c>
      <c r="D556" t="s">
        <v>55</v>
      </c>
      <c r="E556" t="s">
        <v>23</v>
      </c>
      <c r="F556" t="s">
        <v>25</v>
      </c>
      <c r="G556" t="s">
        <v>56</v>
      </c>
      <c r="H556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ユニフォーム駒木輝ICONIC</v>
      </c>
    </row>
    <row r="557" spans="1:21" x14ac:dyDescent="0.35">
      <c r="A557">
        <f>VLOOKUP(Toss[[#This Row],[No用]],SetNo[[No.用]:[vlookup 用]],2,FALSE)</f>
        <v>173</v>
      </c>
      <c r="B557">
        <f>IF(ROW()=2,1,IF(A556&lt;&gt;Toss[[#This Row],[No]],1,B556+1))</f>
        <v>3</v>
      </c>
      <c r="C557" t="s">
        <v>205</v>
      </c>
      <c r="D557" t="s">
        <v>55</v>
      </c>
      <c r="E557" t="s">
        <v>23</v>
      </c>
      <c r="F557" t="s">
        <v>25</v>
      </c>
      <c r="G557" t="s">
        <v>56</v>
      </c>
      <c r="H557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29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ユニフォーム駒木輝ICONIC</v>
      </c>
    </row>
    <row r="558" spans="1:21" x14ac:dyDescent="0.35">
      <c r="A558">
        <f>VLOOKUP(Toss[[#This Row],[No用]],SetNo[[No.用]:[vlookup 用]],2,FALSE)</f>
        <v>174</v>
      </c>
      <c r="B558">
        <f>IF(ROW()=2,1,IF(A557&lt;&gt;Toss[[#This Row],[No]],1,B557+1))</f>
        <v>1</v>
      </c>
      <c r="C558" t="s">
        <v>205</v>
      </c>
      <c r="D558" t="s">
        <v>57</v>
      </c>
      <c r="E558" t="s">
        <v>24</v>
      </c>
      <c r="F558" t="s">
        <v>26</v>
      </c>
      <c r="G558" t="s">
        <v>56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23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ユニフォーム茶屋和馬ICONIC</v>
      </c>
    </row>
    <row r="559" spans="1:21" x14ac:dyDescent="0.35">
      <c r="A559">
        <f>VLOOKUP(Toss[[#This Row],[No用]],SetNo[[No.用]:[vlookup 用]],2,FALSE)</f>
        <v>174</v>
      </c>
      <c r="B559">
        <f>IF(ROW()=2,1,IF(A558&lt;&gt;Toss[[#This Row],[No]],1,B558+1))</f>
        <v>2</v>
      </c>
      <c r="C559" t="s">
        <v>205</v>
      </c>
      <c r="D559" t="s">
        <v>57</v>
      </c>
      <c r="E559" t="s">
        <v>24</v>
      </c>
      <c r="F559" t="s">
        <v>26</v>
      </c>
      <c r="G559" t="s">
        <v>56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23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ユニフォーム茶屋和馬ICONIC</v>
      </c>
    </row>
    <row r="560" spans="1:21" x14ac:dyDescent="0.35">
      <c r="A560">
        <f>VLOOKUP(Toss[[#This Row],[No用]],SetNo[[No.用]:[vlookup 用]],2,FALSE)</f>
        <v>175</v>
      </c>
      <c r="B560">
        <f>IF(ROW()=2,1,IF(A559&lt;&gt;Toss[[#This Row],[No]],1,B559+1))</f>
        <v>1</v>
      </c>
      <c r="C560" t="s">
        <v>205</v>
      </c>
      <c r="D560" t="s">
        <v>58</v>
      </c>
      <c r="E560" t="s">
        <v>24</v>
      </c>
      <c r="F560" t="s">
        <v>25</v>
      </c>
      <c r="G560" t="s">
        <v>56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ユニフォーム玉川弘樹ICONIC</v>
      </c>
    </row>
    <row r="561" spans="1:21" x14ac:dyDescent="0.35">
      <c r="A561">
        <f>VLOOKUP(Toss[[#This Row],[No用]],SetNo[[No.用]:[vlookup 用]],2,FALSE)</f>
        <v>175</v>
      </c>
      <c r="B561">
        <f>IF(ROW()=2,1,IF(A560&lt;&gt;Toss[[#This Row],[No]],1,B560+1))</f>
        <v>2</v>
      </c>
      <c r="C561" t="s">
        <v>205</v>
      </c>
      <c r="D561" t="s">
        <v>58</v>
      </c>
      <c r="E561" t="s">
        <v>24</v>
      </c>
      <c r="F561" t="s">
        <v>25</v>
      </c>
      <c r="G561" t="s">
        <v>56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ユニフォーム玉川弘樹ICONIC</v>
      </c>
    </row>
    <row r="562" spans="1:21" x14ac:dyDescent="0.3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t="s">
        <v>205</v>
      </c>
      <c r="D562" t="s">
        <v>59</v>
      </c>
      <c r="E562" t="s">
        <v>24</v>
      </c>
      <c r="F562" t="s">
        <v>21</v>
      </c>
      <c r="G562" t="s">
        <v>56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ユニフォーム桜井大河ICONIC</v>
      </c>
    </row>
    <row r="563" spans="1:21" x14ac:dyDescent="0.3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t="s">
        <v>205</v>
      </c>
      <c r="D563" t="s">
        <v>60</v>
      </c>
      <c r="E563" t="s">
        <v>24</v>
      </c>
      <c r="F563" t="s">
        <v>31</v>
      </c>
      <c r="G563" t="s">
        <v>56</v>
      </c>
      <c r="H563" t="s">
        <v>71</v>
      </c>
      <c r="I563">
        <v>1</v>
      </c>
      <c r="J563" t="s">
        <v>231</v>
      </c>
      <c r="K563" s="1" t="s">
        <v>166</v>
      </c>
      <c r="L563" s="1" t="s">
        <v>173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ユニフォーム芳賀良治ICONIC</v>
      </c>
    </row>
    <row r="564" spans="1:21" x14ac:dyDescent="0.3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t="s">
        <v>205</v>
      </c>
      <c r="D564" t="s">
        <v>60</v>
      </c>
      <c r="E564" t="s">
        <v>24</v>
      </c>
      <c r="F564" t="s">
        <v>31</v>
      </c>
      <c r="G564" t="s">
        <v>56</v>
      </c>
      <c r="H564" t="s">
        <v>71</v>
      </c>
      <c r="I564">
        <v>1</v>
      </c>
      <c r="J564" t="s">
        <v>231</v>
      </c>
      <c r="K564" s="1" t="s">
        <v>169</v>
      </c>
      <c r="L564" s="1" t="s">
        <v>173</v>
      </c>
      <c r="M564">
        <v>31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ユニフォーム芳賀良治ICONIC</v>
      </c>
    </row>
    <row r="565" spans="1:21" x14ac:dyDescent="0.3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t="s">
        <v>205</v>
      </c>
      <c r="D565" t="s">
        <v>60</v>
      </c>
      <c r="E565" t="s">
        <v>24</v>
      </c>
      <c r="F565" t="s">
        <v>31</v>
      </c>
      <c r="G565" t="s">
        <v>56</v>
      </c>
      <c r="H565" t="s">
        <v>71</v>
      </c>
      <c r="I565">
        <v>1</v>
      </c>
      <c r="J565" t="s">
        <v>231</v>
      </c>
      <c r="K565" s="1" t="s">
        <v>363</v>
      </c>
      <c r="L565" s="1" t="s">
        <v>173</v>
      </c>
      <c r="M565">
        <v>42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ユニフォーム芳賀良治ICONIC</v>
      </c>
    </row>
    <row r="566" spans="1:21" x14ac:dyDescent="0.35">
      <c r="A566">
        <f>VLOOKUP(Toss[[#This Row],[No用]],SetNo[[No.用]:[vlookup 用]],2,FALSE)</f>
        <v>177</v>
      </c>
      <c r="B566">
        <f>IF(ROW()=2,1,IF(A565&lt;&gt;Toss[[#This Row],[No]],1,B565+1))</f>
        <v>4</v>
      </c>
      <c r="C566" t="s">
        <v>205</v>
      </c>
      <c r="D566" t="s">
        <v>60</v>
      </c>
      <c r="E566" t="s">
        <v>24</v>
      </c>
      <c r="F566" t="s">
        <v>31</v>
      </c>
      <c r="G566" t="s">
        <v>56</v>
      </c>
      <c r="H566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ユニフォーム芳賀良治ICONIC</v>
      </c>
    </row>
    <row r="567" spans="1:21" x14ac:dyDescent="0.35">
      <c r="A567">
        <f>VLOOKUP(Toss[[#This Row],[No用]],SetNo[[No.用]:[vlookup 用]],2,FALSE)</f>
        <v>177</v>
      </c>
      <c r="B567">
        <f>IF(ROW()=2,1,IF(A566&lt;&gt;Toss[[#This Row],[No]],1,B566+1))</f>
        <v>5</v>
      </c>
      <c r="C567" t="s">
        <v>205</v>
      </c>
      <c r="D567" t="s">
        <v>60</v>
      </c>
      <c r="E567" t="s">
        <v>24</v>
      </c>
      <c r="F567" t="s">
        <v>31</v>
      </c>
      <c r="G567" t="s">
        <v>56</v>
      </c>
      <c r="H567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U567" t="str">
        <f>Toss[[#This Row],[服装]]&amp;Toss[[#This Row],[名前]]&amp;Toss[[#This Row],[レアリティ]]</f>
        <v>ユニフォーム芳賀良治ICONIC</v>
      </c>
    </row>
    <row r="568" spans="1:21" x14ac:dyDescent="0.3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t="s">
        <v>205</v>
      </c>
      <c r="D568" t="s">
        <v>61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ユニフォーム渋谷陸斗ICONIC</v>
      </c>
    </row>
    <row r="569" spans="1:21" x14ac:dyDescent="0.3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t="s">
        <v>205</v>
      </c>
      <c r="D569" t="s">
        <v>61</v>
      </c>
      <c r="E569" t="s">
        <v>24</v>
      </c>
      <c r="F569" t="s">
        <v>26</v>
      </c>
      <c r="G569" t="s">
        <v>56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ユニフォーム渋谷陸斗ICONIC</v>
      </c>
    </row>
    <row r="570" spans="1:21" x14ac:dyDescent="0.3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t="s">
        <v>205</v>
      </c>
      <c r="D570" t="s">
        <v>62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ユニフォーム池尻隼人ICONIC</v>
      </c>
    </row>
    <row r="571" spans="1:21" x14ac:dyDescent="0.3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t="s">
        <v>205</v>
      </c>
      <c r="D571" t="s">
        <v>62</v>
      </c>
      <c r="E571" t="s">
        <v>24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ユニフォーム池尻隼人ICONIC</v>
      </c>
    </row>
    <row r="572" spans="1:21" x14ac:dyDescent="0.35">
      <c r="A572">
        <f>VLOOKUP(Toss[[#This Row],[No用]],SetNo[[No.用]:[vlookup 用]],2,FALSE)</f>
        <v>180</v>
      </c>
      <c r="B572">
        <f>IF(ROW()=2,1,IF(A571&lt;&gt;Toss[[#This Row],[No]],1,B571+1))</f>
        <v>1</v>
      </c>
      <c r="C572" s="1" t="s">
        <v>770</v>
      </c>
      <c r="D572" s="1" t="s">
        <v>62</v>
      </c>
      <c r="E572" s="1" t="s">
        <v>77</v>
      </c>
      <c r="F572" s="1" t="s">
        <v>25</v>
      </c>
      <c r="G572" s="1" t="s">
        <v>56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文化祭2池尻隼人ICONIC</v>
      </c>
    </row>
    <row r="573" spans="1:21" x14ac:dyDescent="0.35">
      <c r="A573">
        <f>VLOOKUP(Toss[[#This Row],[No用]],SetNo[[No.用]:[vlookup 用]],2,FALSE)</f>
        <v>180</v>
      </c>
      <c r="B573">
        <f>IF(ROW()=2,1,IF(A572&lt;&gt;Toss[[#This Row],[No]],1,B572+1))</f>
        <v>2</v>
      </c>
      <c r="C573" s="1" t="s">
        <v>770</v>
      </c>
      <c r="D573" s="1" t="s">
        <v>62</v>
      </c>
      <c r="E573" s="1" t="s">
        <v>77</v>
      </c>
      <c r="F573" s="1" t="s">
        <v>25</v>
      </c>
      <c r="G573" s="1" t="s">
        <v>56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文化祭2池尻隼人ICONIC</v>
      </c>
    </row>
    <row r="574" spans="1:21" x14ac:dyDescent="0.35">
      <c r="A574">
        <f>VLOOKUP(Toss[[#This Row],[No用]],SetNo[[No.用]:[vlookup 用]],2,FALSE)</f>
        <v>181</v>
      </c>
      <c r="B574">
        <f>IF(ROW()=2,1,IF(A573&lt;&gt;Toss[[#This Row],[No]],1,B573+1))</f>
        <v>1</v>
      </c>
      <c r="C574" s="1" t="s">
        <v>918</v>
      </c>
      <c r="D574" s="1" t="s">
        <v>62</v>
      </c>
      <c r="E574" s="1" t="s">
        <v>73</v>
      </c>
      <c r="F574" s="1" t="s">
        <v>25</v>
      </c>
      <c r="G574" s="1" t="s">
        <v>56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遊園地池尻隼人ICONIC</v>
      </c>
    </row>
    <row r="575" spans="1:21" x14ac:dyDescent="0.35">
      <c r="A575">
        <f>VLOOKUP(Toss[[#This Row],[No用]],SetNo[[No.用]:[vlookup 用]],2,FALSE)</f>
        <v>181</v>
      </c>
      <c r="B575">
        <f>IF(ROW()=2,1,IF(A574&lt;&gt;Toss[[#This Row],[No]],1,B574+1))</f>
        <v>2</v>
      </c>
      <c r="C575" s="1" t="s">
        <v>918</v>
      </c>
      <c r="D575" s="1" t="s">
        <v>62</v>
      </c>
      <c r="E575" s="1" t="s">
        <v>73</v>
      </c>
      <c r="F575" s="1" t="s">
        <v>25</v>
      </c>
      <c r="G575" s="1" t="s">
        <v>56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遊園地池尻隼人ICONIC</v>
      </c>
    </row>
    <row r="576" spans="1:21" x14ac:dyDescent="0.35">
      <c r="A576">
        <f>VLOOKUP(Toss[[#This Row],[No用]],SetNo[[No.用]:[vlookup 用]],2,FALSE)</f>
        <v>182</v>
      </c>
      <c r="B576">
        <f>IF(ROW()=2,1,IF(A575&lt;&gt;Toss[[#This Row],[No]],1,B575+1))</f>
        <v>1</v>
      </c>
      <c r="C576" t="s">
        <v>205</v>
      </c>
      <c r="D576" t="s">
        <v>63</v>
      </c>
      <c r="E576" t="s">
        <v>28</v>
      </c>
      <c r="F576" t="s">
        <v>25</v>
      </c>
      <c r="G576" t="s">
        <v>64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ユニフォーム十和田良樹ICONIC</v>
      </c>
    </row>
    <row r="577" spans="1:21" x14ac:dyDescent="0.35">
      <c r="A577">
        <f>VLOOKUP(Toss[[#This Row],[No用]],SetNo[[No.用]:[vlookup 用]],2,FALSE)</f>
        <v>182</v>
      </c>
      <c r="B577">
        <f>IF(ROW()=2,1,IF(A576&lt;&gt;Toss[[#This Row],[No]],1,B576+1))</f>
        <v>2</v>
      </c>
      <c r="C577" t="s">
        <v>205</v>
      </c>
      <c r="D577" t="s">
        <v>63</v>
      </c>
      <c r="E577" t="s">
        <v>28</v>
      </c>
      <c r="F577" t="s">
        <v>25</v>
      </c>
      <c r="G577" t="s">
        <v>64</v>
      </c>
      <c r="H577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ユニフォーム十和田良樹ICONIC</v>
      </c>
    </row>
    <row r="578" spans="1:21" x14ac:dyDescent="0.35">
      <c r="A578">
        <f>VLOOKUP(Toss[[#This Row],[No用]],SetNo[[No.用]:[vlookup 用]],2,FALSE)</f>
        <v>183</v>
      </c>
      <c r="B578">
        <f>IF(ROW()=2,1,IF(A577&lt;&gt;Toss[[#This Row],[No]],1,B577+1))</f>
        <v>1</v>
      </c>
      <c r="C578" t="s">
        <v>205</v>
      </c>
      <c r="D578" t="s">
        <v>65</v>
      </c>
      <c r="E578" t="s">
        <v>28</v>
      </c>
      <c r="F578" t="s">
        <v>26</v>
      </c>
      <c r="G578" t="s">
        <v>64</v>
      </c>
      <c r="H578" t="s">
        <v>71</v>
      </c>
      <c r="I578">
        <v>1</v>
      </c>
      <c r="J578" t="s">
        <v>231</v>
      </c>
      <c r="K578" s="1" t="s">
        <v>166</v>
      </c>
      <c r="L578" s="1" t="s">
        <v>162</v>
      </c>
      <c r="M578" s="1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ユニフォーム森岳歩ICONIC</v>
      </c>
    </row>
    <row r="579" spans="1:21" x14ac:dyDescent="0.35">
      <c r="A579">
        <f>VLOOKUP(Toss[[#This Row],[No用]],SetNo[[No.用]:[vlookup 用]],2,FALSE)</f>
        <v>183</v>
      </c>
      <c r="B579">
        <f>IF(ROW()=2,1,IF(A578&lt;&gt;Toss[[#This Row],[No]],1,B578+1))</f>
        <v>2</v>
      </c>
      <c r="C579" t="s">
        <v>205</v>
      </c>
      <c r="D579" t="s">
        <v>65</v>
      </c>
      <c r="E579" t="s">
        <v>28</v>
      </c>
      <c r="F579" t="s">
        <v>26</v>
      </c>
      <c r="G579" t="s">
        <v>64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ユニフォーム森岳歩ICONIC</v>
      </c>
    </row>
    <row r="580" spans="1:21" x14ac:dyDescent="0.35">
      <c r="A580">
        <f>VLOOKUP(Toss[[#This Row],[No用]],SetNo[[No.用]:[vlookup 用]],2,FALSE)</f>
        <v>184</v>
      </c>
      <c r="B580">
        <f>IF(ROW()=2,1,IF(A579&lt;&gt;Toss[[#This Row],[No]],1,B579+1))</f>
        <v>1</v>
      </c>
      <c r="C580" t="s">
        <v>205</v>
      </c>
      <c r="D580" t="s">
        <v>66</v>
      </c>
      <c r="E580" t="s">
        <v>24</v>
      </c>
      <c r="F580" t="s">
        <v>25</v>
      </c>
      <c r="G580" t="s">
        <v>64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ユニフォーム唐松拓巳ICONIC</v>
      </c>
    </row>
    <row r="581" spans="1:21" x14ac:dyDescent="0.35">
      <c r="A581">
        <f>VLOOKUP(Toss[[#This Row],[No用]],SetNo[[No.用]:[vlookup 用]],2,FALSE)</f>
        <v>184</v>
      </c>
      <c r="B581">
        <f>IF(ROW()=2,1,IF(A580&lt;&gt;Toss[[#This Row],[No]],1,B580+1))</f>
        <v>2</v>
      </c>
      <c r="C581" t="s">
        <v>205</v>
      </c>
      <c r="D581" t="s">
        <v>66</v>
      </c>
      <c r="E581" t="s">
        <v>24</v>
      </c>
      <c r="F581" t="s">
        <v>25</v>
      </c>
      <c r="G581" t="s">
        <v>64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ユニフォーム唐松拓巳ICONIC</v>
      </c>
    </row>
    <row r="582" spans="1:21" x14ac:dyDescent="0.35">
      <c r="A582">
        <f>VLOOKUP(Toss[[#This Row],[No用]],SetNo[[No.用]:[vlookup 用]],2,FALSE)</f>
        <v>185</v>
      </c>
      <c r="B582">
        <f>IF(ROW()=2,1,IF(A581&lt;&gt;Toss[[#This Row],[No]],1,B581+1))</f>
        <v>1</v>
      </c>
      <c r="C582" t="s">
        <v>205</v>
      </c>
      <c r="D582" t="s">
        <v>67</v>
      </c>
      <c r="E582" t="s">
        <v>28</v>
      </c>
      <c r="F582" t="s">
        <v>25</v>
      </c>
      <c r="G582" t="s">
        <v>64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ユニフォーム田沢裕樹ICONIC</v>
      </c>
    </row>
    <row r="583" spans="1:21" x14ac:dyDescent="0.35">
      <c r="A583">
        <f>VLOOKUP(Toss[[#This Row],[No用]],SetNo[[No.用]:[vlookup 用]],2,FALSE)</f>
        <v>185</v>
      </c>
      <c r="B583">
        <f>IF(ROW()=2,1,IF(A582&lt;&gt;Toss[[#This Row],[No]],1,B582+1))</f>
        <v>2</v>
      </c>
      <c r="C583" t="s">
        <v>205</v>
      </c>
      <c r="D583" t="s">
        <v>67</v>
      </c>
      <c r="E583" t="s">
        <v>28</v>
      </c>
      <c r="F583" t="s">
        <v>25</v>
      </c>
      <c r="G583" t="s">
        <v>64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ユニフォーム田沢裕樹ICONIC</v>
      </c>
    </row>
    <row r="584" spans="1:21" x14ac:dyDescent="0.35">
      <c r="A584">
        <f>VLOOKUP(Toss[[#This Row],[No用]],SetNo[[No.用]:[vlookup 用]],2,FALSE)</f>
        <v>186</v>
      </c>
      <c r="B584">
        <f>IF(ROW()=2,1,IF(A583&lt;&gt;Toss[[#This Row],[No]],1,B583+1))</f>
        <v>1</v>
      </c>
      <c r="C584" t="s">
        <v>205</v>
      </c>
      <c r="D584" t="s">
        <v>68</v>
      </c>
      <c r="E584" t="s">
        <v>28</v>
      </c>
      <c r="F584" t="s">
        <v>26</v>
      </c>
      <c r="G584" t="s">
        <v>64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ユニフォーム子安颯真ICONIC</v>
      </c>
    </row>
    <row r="585" spans="1:21" x14ac:dyDescent="0.35">
      <c r="A585">
        <f>VLOOKUP(Toss[[#This Row],[No用]],SetNo[[No.用]:[vlookup 用]],2,FALSE)</f>
        <v>186</v>
      </c>
      <c r="B585">
        <f>IF(ROW()=2,1,IF(A584&lt;&gt;Toss[[#This Row],[No]],1,B584+1))</f>
        <v>2</v>
      </c>
      <c r="C585" t="s">
        <v>205</v>
      </c>
      <c r="D585" t="s">
        <v>68</v>
      </c>
      <c r="E585" t="s">
        <v>28</v>
      </c>
      <c r="F585" t="s">
        <v>26</v>
      </c>
      <c r="G585" t="s">
        <v>64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ユニフォーム子安颯真ICONIC</v>
      </c>
    </row>
    <row r="586" spans="1:21" x14ac:dyDescent="0.35">
      <c r="A586">
        <f>VLOOKUP(Toss[[#This Row],[No用]],SetNo[[No.用]:[vlookup 用]],2,FALSE)</f>
        <v>187</v>
      </c>
      <c r="B586">
        <f>IF(ROW()=2,1,IF(A585&lt;&gt;Toss[[#This Row],[No]],1,B585+1))</f>
        <v>1</v>
      </c>
      <c r="C586" s="1" t="s">
        <v>987</v>
      </c>
      <c r="D586" s="1" t="s">
        <v>68</v>
      </c>
      <c r="E586" s="1" t="s">
        <v>73</v>
      </c>
      <c r="F586" s="1" t="s">
        <v>26</v>
      </c>
      <c r="G586" s="1" t="s">
        <v>64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サバゲ2子安颯真ICONIC</v>
      </c>
    </row>
    <row r="587" spans="1:21" x14ac:dyDescent="0.35">
      <c r="A587">
        <f>VLOOKUP(Toss[[#This Row],[No用]],SetNo[[No.用]:[vlookup 用]],2,FALSE)</f>
        <v>187</v>
      </c>
      <c r="B587">
        <f>IF(ROW()=2,1,IF(A586&lt;&gt;Toss[[#This Row],[No]],1,B586+1))</f>
        <v>2</v>
      </c>
      <c r="C587" s="1" t="s">
        <v>987</v>
      </c>
      <c r="D587" s="1" t="s">
        <v>68</v>
      </c>
      <c r="E587" s="1" t="s">
        <v>73</v>
      </c>
      <c r="F587" s="1" t="s">
        <v>26</v>
      </c>
      <c r="G587" s="1" t="s">
        <v>64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サバゲ2子安颯真ICONIC</v>
      </c>
    </row>
    <row r="588" spans="1:21" x14ac:dyDescent="0.35">
      <c r="A588">
        <f>VLOOKUP(Toss[[#This Row],[No用]],SetNo[[No.用]:[vlookup 用]],2,FALSE)</f>
        <v>188</v>
      </c>
      <c r="B588">
        <f>IF(ROW()=2,1,IF(A587&lt;&gt;Toss[[#This Row],[No]],1,B587+1))</f>
        <v>1</v>
      </c>
      <c r="C588" t="s">
        <v>205</v>
      </c>
      <c r="D588" t="s">
        <v>69</v>
      </c>
      <c r="E588" t="s">
        <v>28</v>
      </c>
      <c r="F588" t="s">
        <v>21</v>
      </c>
      <c r="G588" t="s">
        <v>64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ユニフォーム横手駿ICONIC</v>
      </c>
    </row>
    <row r="589" spans="1:21" x14ac:dyDescent="0.35">
      <c r="A589">
        <f>VLOOKUP(Toss[[#This Row],[No用]],SetNo[[No.用]:[vlookup 用]],2,FALSE)</f>
        <v>189</v>
      </c>
      <c r="B589">
        <f>IF(ROW()=2,1,IF(A588&lt;&gt;Toss[[#This Row],[No]],1,B588+1))</f>
        <v>1</v>
      </c>
      <c r="C589" t="s">
        <v>205</v>
      </c>
      <c r="D589" t="s">
        <v>70</v>
      </c>
      <c r="E589" t="s">
        <v>28</v>
      </c>
      <c r="F589" t="s">
        <v>31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173</v>
      </c>
      <c r="M589">
        <v>32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ユニフォーム夏瀬伊吹ICONIC</v>
      </c>
    </row>
    <row r="590" spans="1:21" x14ac:dyDescent="0.35">
      <c r="A590">
        <f>VLOOKUP(Toss[[#This Row],[No用]],SetNo[[No.用]:[vlookup 用]],2,FALSE)</f>
        <v>189</v>
      </c>
      <c r="B590">
        <f>IF(ROW()=2,1,IF(A589&lt;&gt;Toss[[#This Row],[No]],1,B589+1))</f>
        <v>2</v>
      </c>
      <c r="C590" t="s">
        <v>205</v>
      </c>
      <c r="D590" t="s">
        <v>70</v>
      </c>
      <c r="E590" t="s">
        <v>28</v>
      </c>
      <c r="F590" t="s">
        <v>31</v>
      </c>
      <c r="G590" t="s">
        <v>64</v>
      </c>
      <c r="H590" t="s">
        <v>71</v>
      </c>
      <c r="I590">
        <v>1</v>
      </c>
      <c r="J590" t="s">
        <v>231</v>
      </c>
      <c r="K590" s="1" t="s">
        <v>169</v>
      </c>
      <c r="L590" s="1" t="s">
        <v>173</v>
      </c>
      <c r="M590">
        <v>32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ユニフォーム夏瀬伊吹ICONIC</v>
      </c>
    </row>
    <row r="591" spans="1:21" x14ac:dyDescent="0.35">
      <c r="A591">
        <f>VLOOKUP(Toss[[#This Row],[No用]],SetNo[[No.用]:[vlookup 用]],2,FALSE)</f>
        <v>189</v>
      </c>
      <c r="B591">
        <f>IF(ROW()=2,1,IF(A590&lt;&gt;Toss[[#This Row],[No]],1,B590+1))</f>
        <v>3</v>
      </c>
      <c r="C591" t="s">
        <v>205</v>
      </c>
      <c r="D591" t="s">
        <v>70</v>
      </c>
      <c r="E591" t="s">
        <v>28</v>
      </c>
      <c r="F591" t="s">
        <v>31</v>
      </c>
      <c r="G591" t="s">
        <v>64</v>
      </c>
      <c r="H591" t="s">
        <v>71</v>
      </c>
      <c r="I591">
        <v>1</v>
      </c>
      <c r="J591" t="s">
        <v>231</v>
      </c>
      <c r="K591" s="1" t="s">
        <v>233</v>
      </c>
      <c r="L591" s="1" t="s">
        <v>173</v>
      </c>
      <c r="M591">
        <v>14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ユニフォーム夏瀬伊吹ICONIC</v>
      </c>
    </row>
    <row r="592" spans="1:21" x14ac:dyDescent="0.35">
      <c r="A592">
        <f>VLOOKUP(Toss[[#This Row],[No用]],SetNo[[No.用]:[vlookup 用]],2,FALSE)</f>
        <v>189</v>
      </c>
      <c r="B592">
        <f>IF(ROW()=2,1,IF(A591&lt;&gt;Toss[[#This Row],[No]],1,B591+1))</f>
        <v>4</v>
      </c>
      <c r="C592" t="s">
        <v>205</v>
      </c>
      <c r="D592" t="s">
        <v>70</v>
      </c>
      <c r="E592" t="s">
        <v>28</v>
      </c>
      <c r="F592" t="s">
        <v>31</v>
      </c>
      <c r="G592" t="s">
        <v>64</v>
      </c>
      <c r="H592" t="s">
        <v>71</v>
      </c>
      <c r="I592">
        <v>1</v>
      </c>
      <c r="J592" t="s">
        <v>231</v>
      </c>
      <c r="K592" s="1" t="s">
        <v>232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ユニフォーム夏瀬伊吹ICONIC</v>
      </c>
    </row>
    <row r="593" spans="1:21" x14ac:dyDescent="0.35">
      <c r="A593">
        <f>VLOOKUP(Toss[[#This Row],[No用]],SetNo[[No.用]:[vlookup 用]],2,FALSE)</f>
        <v>189</v>
      </c>
      <c r="B593">
        <f>IF(ROW()=2,1,IF(A592&lt;&gt;Toss[[#This Row],[No]],1,B592+1))</f>
        <v>5</v>
      </c>
      <c r="C593" t="s">
        <v>205</v>
      </c>
      <c r="D593" t="s">
        <v>70</v>
      </c>
      <c r="E593" t="s">
        <v>28</v>
      </c>
      <c r="F593" t="s">
        <v>31</v>
      </c>
      <c r="G593" t="s">
        <v>64</v>
      </c>
      <c r="H593" t="s">
        <v>71</v>
      </c>
      <c r="I593">
        <v>1</v>
      </c>
      <c r="J593" t="s">
        <v>231</v>
      </c>
      <c r="K593" s="1" t="s">
        <v>183</v>
      </c>
      <c r="L593" s="1" t="s">
        <v>224</v>
      </c>
      <c r="M593">
        <v>44</v>
      </c>
      <c r="N593">
        <v>0</v>
      </c>
      <c r="O593">
        <v>54</v>
      </c>
      <c r="P593">
        <v>0</v>
      </c>
      <c r="U593" t="str">
        <f>Toss[[#This Row],[服装]]&amp;Toss[[#This Row],[名前]]&amp;Toss[[#This Row],[レアリティ]]</f>
        <v>ユニフォーム夏瀬伊吹ICONIC</v>
      </c>
    </row>
    <row r="594" spans="1:21" x14ac:dyDescent="0.35">
      <c r="A594">
        <f>VLOOKUP(Toss[[#This Row],[No用]],SetNo[[No.用]:[vlookup 用]],2,FALSE)</f>
        <v>190</v>
      </c>
      <c r="B594">
        <f>IF(ROW()=2,1,IF(A593&lt;&gt;Toss[[#This Row],[No]],1,B593+1))</f>
        <v>1</v>
      </c>
      <c r="C594" s="1" t="s">
        <v>108</v>
      </c>
      <c r="D594" s="1" t="s">
        <v>669</v>
      </c>
      <c r="E594" s="1" t="s">
        <v>28</v>
      </c>
      <c r="F594" s="1" t="s">
        <v>31</v>
      </c>
      <c r="G594" s="1" t="s">
        <v>64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ユニフォーム秋宮昇ICONIC</v>
      </c>
    </row>
    <row r="595" spans="1:21" x14ac:dyDescent="0.35">
      <c r="A595">
        <f>VLOOKUP(Toss[[#This Row],[No用]],SetNo[[No.用]:[vlookup 用]],2,FALSE)</f>
        <v>190</v>
      </c>
      <c r="B595">
        <f>IF(ROW()=2,1,IF(A594&lt;&gt;Toss[[#This Row],[No]],1,B594+1))</f>
        <v>2</v>
      </c>
      <c r="C595" s="1" t="s">
        <v>108</v>
      </c>
      <c r="D595" s="1" t="s">
        <v>669</v>
      </c>
      <c r="E595" s="1" t="s">
        <v>28</v>
      </c>
      <c r="F595" s="1" t="s">
        <v>31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169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ユニフォーム秋宮昇ICONIC</v>
      </c>
    </row>
    <row r="596" spans="1:21" x14ac:dyDescent="0.35">
      <c r="A596">
        <f>VLOOKUP(Toss[[#This Row],[No用]],SetNo[[No.用]:[vlookup 用]],2,FALSE)</f>
        <v>190</v>
      </c>
      <c r="B596">
        <f>IF(ROW()=2,1,IF(A595&lt;&gt;Toss[[#This Row],[No]],1,B595+1))</f>
        <v>3</v>
      </c>
      <c r="C596" s="1" t="s">
        <v>108</v>
      </c>
      <c r="D596" s="1" t="s">
        <v>669</v>
      </c>
      <c r="E596" s="1" t="s">
        <v>28</v>
      </c>
      <c r="F596" s="1" t="s">
        <v>31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181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ユニフォーム秋宮昇ICONIC</v>
      </c>
    </row>
    <row r="597" spans="1:21" x14ac:dyDescent="0.35">
      <c r="A597">
        <f>VLOOKUP(Toss[[#This Row],[No用]],SetNo[[No.用]:[vlookup 用]],2,FALSE)</f>
        <v>190</v>
      </c>
      <c r="B597">
        <f>IF(ROW()=2,1,IF(A596&lt;&gt;Toss[[#This Row],[No]],1,B596+1))</f>
        <v>4</v>
      </c>
      <c r="C597" s="1" t="s">
        <v>108</v>
      </c>
      <c r="D597" s="1" t="s">
        <v>669</v>
      </c>
      <c r="E597" s="1" t="s">
        <v>28</v>
      </c>
      <c r="F597" s="1" t="s">
        <v>31</v>
      </c>
      <c r="G597" s="1" t="s">
        <v>64</v>
      </c>
      <c r="H597" s="1" t="s">
        <v>71</v>
      </c>
      <c r="I597">
        <v>1</v>
      </c>
      <c r="J597" t="s">
        <v>231</v>
      </c>
      <c r="K597" s="1" t="s">
        <v>172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ユニフォーム秋宮昇ICONIC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5</v>
      </c>
      <c r="C598" s="1" t="s">
        <v>108</v>
      </c>
      <c r="D598" s="1" t="s">
        <v>669</v>
      </c>
      <c r="E598" s="1" t="s">
        <v>28</v>
      </c>
      <c r="F598" s="1" t="s">
        <v>31</v>
      </c>
      <c r="G598" s="1" t="s">
        <v>64</v>
      </c>
      <c r="H598" s="1" t="s">
        <v>71</v>
      </c>
      <c r="I598">
        <v>1</v>
      </c>
      <c r="J598" t="s">
        <v>231</v>
      </c>
      <c r="K598" s="1" t="s">
        <v>232</v>
      </c>
      <c r="L598" s="1" t="s">
        <v>162</v>
      </c>
      <c r="M598">
        <v>34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ユニフォーム秋宮昇ICONIC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6</v>
      </c>
      <c r="C599" s="1" t="s">
        <v>108</v>
      </c>
      <c r="D599" s="1" t="s">
        <v>669</v>
      </c>
      <c r="E599" s="1" t="s">
        <v>28</v>
      </c>
      <c r="F599" s="1" t="s">
        <v>31</v>
      </c>
      <c r="G599" s="1" t="s">
        <v>64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ユニフォーム秋宮昇ICONIC</v>
      </c>
    </row>
    <row r="600" spans="1:21" x14ac:dyDescent="0.35">
      <c r="A600">
        <f>VLOOKUP(Toss[[#This Row],[No用]],SetNo[[No.用]:[vlookup 用]],2,FALSE)</f>
        <v>191</v>
      </c>
      <c r="B600">
        <f>IF(ROW()=2,1,IF(A599&lt;&gt;Toss[[#This Row],[No]],1,B599+1))</f>
        <v>1</v>
      </c>
      <c r="C600" t="s">
        <v>205</v>
      </c>
      <c r="D600" t="s">
        <v>72</v>
      </c>
      <c r="E600" t="s">
        <v>23</v>
      </c>
      <c r="F600" t="s">
        <v>31</v>
      </c>
      <c r="G600" t="s">
        <v>75</v>
      </c>
      <c r="H600" t="s">
        <v>71</v>
      </c>
      <c r="I600">
        <v>1</v>
      </c>
      <c r="J600" t="s">
        <v>231</v>
      </c>
      <c r="K600" s="1" t="s">
        <v>166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ユニフォーム古牧譲ICONIC</v>
      </c>
    </row>
    <row r="601" spans="1:21" x14ac:dyDescent="0.35">
      <c r="A601">
        <f>VLOOKUP(Toss[[#This Row],[No用]],SetNo[[No.用]:[vlookup 用]],2,FALSE)</f>
        <v>191</v>
      </c>
      <c r="B601">
        <f>IF(ROW()=2,1,IF(A600&lt;&gt;Toss[[#This Row],[No]],1,B600+1))</f>
        <v>2</v>
      </c>
      <c r="C601" t="s">
        <v>205</v>
      </c>
      <c r="D601" t="s">
        <v>72</v>
      </c>
      <c r="E601" t="s">
        <v>23</v>
      </c>
      <c r="F601" t="s">
        <v>31</v>
      </c>
      <c r="G601" t="s">
        <v>75</v>
      </c>
      <c r="H601" t="s">
        <v>71</v>
      </c>
      <c r="I601">
        <v>1</v>
      </c>
      <c r="J601" t="s">
        <v>231</v>
      </c>
      <c r="K601" s="1" t="s">
        <v>169</v>
      </c>
      <c r="L601" s="1" t="s">
        <v>173</v>
      </c>
      <c r="M601">
        <v>36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ユニフォーム古牧譲ICONIC</v>
      </c>
    </row>
    <row r="602" spans="1:21" x14ac:dyDescent="0.35">
      <c r="A602">
        <f>VLOOKUP(Toss[[#This Row],[No用]],SetNo[[No.用]:[vlookup 用]],2,FALSE)</f>
        <v>191</v>
      </c>
      <c r="B602">
        <f>IF(ROW()=2,1,IF(A601&lt;&gt;Toss[[#This Row],[No]],1,B601+1))</f>
        <v>3</v>
      </c>
      <c r="C602" t="s">
        <v>205</v>
      </c>
      <c r="D602" t="s">
        <v>72</v>
      </c>
      <c r="E602" t="s">
        <v>23</v>
      </c>
      <c r="F602" t="s">
        <v>31</v>
      </c>
      <c r="G602" t="s">
        <v>75</v>
      </c>
      <c r="H602" t="s">
        <v>71</v>
      </c>
      <c r="I602">
        <v>1</v>
      </c>
      <c r="J602" t="s">
        <v>231</v>
      </c>
      <c r="K602" s="1" t="s">
        <v>172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ユニフォーム古牧譲ICONIC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4</v>
      </c>
      <c r="C603" t="s">
        <v>205</v>
      </c>
      <c r="D603" t="s">
        <v>72</v>
      </c>
      <c r="E603" t="s">
        <v>23</v>
      </c>
      <c r="F603" t="s">
        <v>31</v>
      </c>
      <c r="G603" t="s">
        <v>75</v>
      </c>
      <c r="H603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ユニフォーム古牧譲ICONIC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5</v>
      </c>
      <c r="C604" t="s">
        <v>205</v>
      </c>
      <c r="D604" t="s">
        <v>72</v>
      </c>
      <c r="E604" t="s">
        <v>23</v>
      </c>
      <c r="F604" t="s">
        <v>31</v>
      </c>
      <c r="G604" t="s">
        <v>75</v>
      </c>
      <c r="H604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U604" t="str">
        <f>Toss[[#This Row],[服装]]&amp;Toss[[#This Row],[名前]]&amp;Toss[[#This Row],[レアリティ]]</f>
        <v>ユニフォーム古牧譲ICONIC</v>
      </c>
    </row>
    <row r="605" spans="1:21" x14ac:dyDescent="0.35">
      <c r="A605">
        <f>VLOOKUP(Toss[[#This Row],[No用]],SetNo[[No.用]:[vlookup 用]],2,FALSE)</f>
        <v>192</v>
      </c>
      <c r="B605">
        <f>IF(ROW()=2,1,IF(A604&lt;&gt;Toss[[#This Row],[No]],1,B604+1))</f>
        <v>1</v>
      </c>
      <c r="C605" s="1" t="s">
        <v>597</v>
      </c>
      <c r="D605" t="s">
        <v>72</v>
      </c>
      <c r="E605" s="1" t="s">
        <v>90</v>
      </c>
      <c r="F605" t="s">
        <v>74</v>
      </c>
      <c r="G605" t="s">
        <v>75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雪遊び古牧譲ICONIC</v>
      </c>
    </row>
    <row r="606" spans="1:21" x14ac:dyDescent="0.35">
      <c r="A606">
        <f>VLOOKUP(Toss[[#This Row],[No用]],SetNo[[No.用]:[vlookup 用]],2,FALSE)</f>
        <v>192</v>
      </c>
      <c r="B606">
        <f>IF(ROW()=2,1,IF(A605&lt;&gt;Toss[[#This Row],[No]],1,B605+1))</f>
        <v>2</v>
      </c>
      <c r="C606" s="1" t="s">
        <v>597</v>
      </c>
      <c r="D606" t="s">
        <v>72</v>
      </c>
      <c r="E606" s="1" t="s">
        <v>90</v>
      </c>
      <c r="F606" t="s">
        <v>74</v>
      </c>
      <c r="G606" t="s">
        <v>75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36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雪遊び古牧譲ICONIC</v>
      </c>
    </row>
    <row r="607" spans="1:21" x14ac:dyDescent="0.35">
      <c r="A607">
        <f>VLOOKUP(Toss[[#This Row],[No用]],SetNo[[No.用]:[vlookup 用]],2,FALSE)</f>
        <v>192</v>
      </c>
      <c r="B607">
        <f>IF(ROW()=2,1,IF(A606&lt;&gt;Toss[[#This Row],[No]],1,B606+1))</f>
        <v>3</v>
      </c>
      <c r="C607" s="1" t="s">
        <v>597</v>
      </c>
      <c r="D607" t="s">
        <v>72</v>
      </c>
      <c r="E607" s="1" t="s">
        <v>90</v>
      </c>
      <c r="F607" t="s">
        <v>74</v>
      </c>
      <c r="G607" t="s">
        <v>75</v>
      </c>
      <c r="H607" t="s">
        <v>71</v>
      </c>
      <c r="I607">
        <v>1</v>
      </c>
      <c r="J607" t="s">
        <v>231</v>
      </c>
      <c r="K607" s="1" t="s">
        <v>172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雪遊び古牧譲ICONIC</v>
      </c>
    </row>
    <row r="608" spans="1:21" x14ac:dyDescent="0.35">
      <c r="A608">
        <f>VLOOKUP(Toss[[#This Row],[No用]],SetNo[[No.用]:[vlookup 用]],2,FALSE)</f>
        <v>192</v>
      </c>
      <c r="B608">
        <f>IF(ROW()=2,1,IF(A607&lt;&gt;Toss[[#This Row],[No]],1,B607+1))</f>
        <v>4</v>
      </c>
      <c r="C608" s="1" t="s">
        <v>597</v>
      </c>
      <c r="D608" t="s">
        <v>72</v>
      </c>
      <c r="E608" s="1" t="s">
        <v>90</v>
      </c>
      <c r="F608" t="s">
        <v>74</v>
      </c>
      <c r="G608" t="s">
        <v>75</v>
      </c>
      <c r="H608" t="s">
        <v>71</v>
      </c>
      <c r="I608">
        <v>1</v>
      </c>
      <c r="J608" t="s">
        <v>231</v>
      </c>
      <c r="K608" s="1" t="s">
        <v>232</v>
      </c>
      <c r="L608" s="1" t="s">
        <v>178</v>
      </c>
      <c r="M608">
        <v>37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雪遊び古牧譲ICONIC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5</v>
      </c>
      <c r="C609" s="1" t="s">
        <v>597</v>
      </c>
      <c r="D609" t="s">
        <v>72</v>
      </c>
      <c r="E609" s="1" t="s">
        <v>90</v>
      </c>
      <c r="F609" t="s">
        <v>74</v>
      </c>
      <c r="G609" t="s">
        <v>75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49</v>
      </c>
      <c r="N609">
        <v>0</v>
      </c>
      <c r="O609">
        <v>59</v>
      </c>
      <c r="P609">
        <v>0</v>
      </c>
      <c r="U609" t="str">
        <f>Toss[[#This Row],[服装]]&amp;Toss[[#This Row],[名前]]&amp;Toss[[#This Row],[レアリティ]]</f>
        <v>雪遊び古牧譲ICONIC</v>
      </c>
    </row>
    <row r="610" spans="1:21" x14ac:dyDescent="0.35">
      <c r="A610">
        <f>VLOOKUP(Toss[[#This Row],[No用]],SetNo[[No.用]:[vlookup 用]],2,FALSE)</f>
        <v>193</v>
      </c>
      <c r="B610">
        <f>IF(ROW()=2,1,IF(A609&lt;&gt;Toss[[#This Row],[No]],1,B609+1))</f>
        <v>1</v>
      </c>
      <c r="C610" t="s">
        <v>205</v>
      </c>
      <c r="D610" t="s">
        <v>76</v>
      </c>
      <c r="E610" t="s">
        <v>28</v>
      </c>
      <c r="F610" t="s">
        <v>25</v>
      </c>
      <c r="G610" t="s">
        <v>75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ユニフォーム浅虫快人ICONIC</v>
      </c>
    </row>
    <row r="611" spans="1:21" x14ac:dyDescent="0.35">
      <c r="A611">
        <f>VLOOKUP(Toss[[#This Row],[No用]],SetNo[[No.用]:[vlookup 用]],2,FALSE)</f>
        <v>193</v>
      </c>
      <c r="B611">
        <f>IF(ROW()=2,1,IF(A610&lt;&gt;Toss[[#This Row],[No]],1,B610+1))</f>
        <v>2</v>
      </c>
      <c r="C611" t="s">
        <v>205</v>
      </c>
      <c r="D611" t="s">
        <v>76</v>
      </c>
      <c r="E611" t="s">
        <v>28</v>
      </c>
      <c r="F611" t="s">
        <v>25</v>
      </c>
      <c r="G611" t="s">
        <v>75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ユニフォーム浅虫快人ICONIC</v>
      </c>
    </row>
    <row r="612" spans="1:21" x14ac:dyDescent="0.35">
      <c r="A612">
        <f>VLOOKUP(Toss[[#This Row],[No用]],SetNo[[No.用]:[vlookup 用]],2,FALSE)</f>
        <v>194</v>
      </c>
      <c r="B612">
        <f>IF(ROW()=2,1,IF(A611&lt;&gt;Toss[[#This Row],[No]],1,B611+1))</f>
        <v>1</v>
      </c>
      <c r="C612" t="s">
        <v>205</v>
      </c>
      <c r="D612" t="s">
        <v>79</v>
      </c>
      <c r="E612" t="s">
        <v>23</v>
      </c>
      <c r="F612" t="s">
        <v>21</v>
      </c>
      <c r="G612" t="s">
        <v>75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ユニフォーム南田大志ICONIC</v>
      </c>
    </row>
    <row r="613" spans="1:21" x14ac:dyDescent="0.35">
      <c r="A613">
        <f>VLOOKUP(Toss[[#This Row],[No用]],SetNo[[No.用]:[vlookup 用]],2,FALSE)</f>
        <v>195</v>
      </c>
      <c r="B613">
        <f>IF(ROW()=2,1,IF(A612&lt;&gt;Toss[[#This Row],[No]],1,B612+1))</f>
        <v>1</v>
      </c>
      <c r="C613" t="s">
        <v>205</v>
      </c>
      <c r="D613" t="s">
        <v>81</v>
      </c>
      <c r="E613" t="s">
        <v>23</v>
      </c>
      <c r="F613" t="s">
        <v>26</v>
      </c>
      <c r="G613" t="s">
        <v>75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 s="1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ユニフォーム湯川良明ICONIC</v>
      </c>
    </row>
    <row r="614" spans="1:21" x14ac:dyDescent="0.35">
      <c r="A614">
        <f>VLOOKUP(Toss[[#This Row],[No用]],SetNo[[No.用]:[vlookup 用]],2,FALSE)</f>
        <v>195</v>
      </c>
      <c r="B614">
        <f>IF(ROW()=2,1,IF(A613&lt;&gt;Toss[[#This Row],[No]],1,B613+1))</f>
        <v>2</v>
      </c>
      <c r="C614" t="s">
        <v>205</v>
      </c>
      <c r="D614" t="s">
        <v>81</v>
      </c>
      <c r="E614" t="s">
        <v>23</v>
      </c>
      <c r="F614" t="s">
        <v>26</v>
      </c>
      <c r="G614" t="s">
        <v>75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ユニフォーム湯川良明ICONIC</v>
      </c>
    </row>
    <row r="615" spans="1:21" x14ac:dyDescent="0.35">
      <c r="A615">
        <f>VLOOKUP(Toss[[#This Row],[No用]],SetNo[[No.用]:[vlookup 用]],2,FALSE)</f>
        <v>196</v>
      </c>
      <c r="B615">
        <f>IF(ROW()=2,1,IF(A614&lt;&gt;Toss[[#This Row],[No]],1,B614+1))</f>
        <v>1</v>
      </c>
      <c r="C615" t="s">
        <v>205</v>
      </c>
      <c r="D615" t="s">
        <v>83</v>
      </c>
      <c r="E615" t="s">
        <v>23</v>
      </c>
      <c r="F615" t="s">
        <v>25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ユニフォーム稲垣功ICONIC</v>
      </c>
    </row>
    <row r="616" spans="1:21" x14ac:dyDescent="0.35">
      <c r="A616">
        <f>VLOOKUP(Toss[[#This Row],[No用]],SetNo[[No.用]:[vlookup 用]],2,FALSE)</f>
        <v>196</v>
      </c>
      <c r="B616">
        <f>IF(ROW()=2,1,IF(A615&lt;&gt;Toss[[#This Row],[No]],1,B615+1))</f>
        <v>2</v>
      </c>
      <c r="C616" t="s">
        <v>205</v>
      </c>
      <c r="D616" t="s">
        <v>83</v>
      </c>
      <c r="E616" t="s">
        <v>23</v>
      </c>
      <c r="F616" t="s">
        <v>25</v>
      </c>
      <c r="G616" t="s">
        <v>75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31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ユニフォーム稲垣功ICONIC</v>
      </c>
    </row>
    <row r="617" spans="1:21" x14ac:dyDescent="0.35">
      <c r="A617">
        <f>VLOOKUP(Toss[[#This Row],[No用]],SetNo[[No.用]:[vlookup 用]],2,FALSE)</f>
        <v>197</v>
      </c>
      <c r="B617">
        <f>IF(ROW()=2,1,IF(A616&lt;&gt;Toss[[#This Row],[No]],1,B616+1))</f>
        <v>1</v>
      </c>
      <c r="C617" t="s">
        <v>205</v>
      </c>
      <c r="D617" t="s">
        <v>86</v>
      </c>
      <c r="E617" t="s">
        <v>23</v>
      </c>
      <c r="F617" t="s">
        <v>26</v>
      </c>
      <c r="G617" t="s">
        <v>75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ユニフォーム馬門英治ICONIC</v>
      </c>
    </row>
    <row r="618" spans="1:21" x14ac:dyDescent="0.35">
      <c r="A618">
        <f>VLOOKUP(Toss[[#This Row],[No用]],SetNo[[No.用]:[vlookup 用]],2,FALSE)</f>
        <v>197</v>
      </c>
      <c r="B618">
        <f>IF(ROW()=2,1,IF(A617&lt;&gt;Toss[[#This Row],[No]],1,B617+1))</f>
        <v>2</v>
      </c>
      <c r="C618" t="s">
        <v>205</v>
      </c>
      <c r="D618" t="s">
        <v>86</v>
      </c>
      <c r="E618" t="s">
        <v>23</v>
      </c>
      <c r="F618" t="s">
        <v>26</v>
      </c>
      <c r="G618" t="s">
        <v>75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ユニフォーム馬門英治ICONIC</v>
      </c>
    </row>
    <row r="619" spans="1:21" x14ac:dyDescent="0.35">
      <c r="A619">
        <f>VLOOKUP(Toss[[#This Row],[No用]],SetNo[[No.用]:[vlookup 用]],2,FALSE)</f>
        <v>198</v>
      </c>
      <c r="B619">
        <f>IF(ROW()=2,1,IF(A618&lt;&gt;Toss[[#This Row],[No]],1,B618+1))</f>
        <v>1</v>
      </c>
      <c r="C619" t="s">
        <v>205</v>
      </c>
      <c r="D619" t="s">
        <v>88</v>
      </c>
      <c r="E619" t="s">
        <v>23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24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ユニフォーム百沢雄大ICONIC</v>
      </c>
    </row>
    <row r="620" spans="1:21" x14ac:dyDescent="0.35">
      <c r="A620">
        <f>VLOOKUP(Toss[[#This Row],[No用]],SetNo[[No.用]:[vlookup 用]],2,FALSE)</f>
        <v>198</v>
      </c>
      <c r="B620">
        <f>IF(ROW()=2,1,IF(A619&lt;&gt;Toss[[#This Row],[No]],1,B619+1))</f>
        <v>2</v>
      </c>
      <c r="C620" t="s">
        <v>205</v>
      </c>
      <c r="D620" t="s">
        <v>88</v>
      </c>
      <c r="E620" t="s">
        <v>23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29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ユニフォーム百沢雄大ICONIC</v>
      </c>
    </row>
    <row r="621" spans="1:21" x14ac:dyDescent="0.35">
      <c r="A621">
        <f>VLOOKUP(Toss[[#This Row],[No用]],SetNo[[No.用]:[vlookup 用]],2,FALSE)</f>
        <v>199</v>
      </c>
      <c r="B621">
        <f>IF(ROW()=2,1,IF(A620&lt;&gt;Toss[[#This Row],[No]],1,B620+1))</f>
        <v>1</v>
      </c>
      <c r="C621" s="1" t="s">
        <v>553</v>
      </c>
      <c r="D621" t="s">
        <v>88</v>
      </c>
      <c r="E621" s="1" t="s">
        <v>90</v>
      </c>
      <c r="F621" t="s">
        <v>78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職業体験百沢雄大ICONIC</v>
      </c>
    </row>
    <row r="622" spans="1:21" x14ac:dyDescent="0.35">
      <c r="A622">
        <f>VLOOKUP(Toss[[#This Row],[No用]],SetNo[[No.用]:[vlookup 用]],2,FALSE)</f>
        <v>199</v>
      </c>
      <c r="B622">
        <f>IF(ROW()=2,1,IF(A621&lt;&gt;Toss[[#This Row],[No]],1,B621+1))</f>
        <v>2</v>
      </c>
      <c r="C622" s="1" t="s">
        <v>553</v>
      </c>
      <c r="D622" t="s">
        <v>88</v>
      </c>
      <c r="E622" s="1" t="s">
        <v>90</v>
      </c>
      <c r="F622" t="s">
        <v>78</v>
      </c>
      <c r="G622" t="s">
        <v>75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29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職業体験百沢雄大ICONIC</v>
      </c>
    </row>
    <row r="623" spans="1:21" x14ac:dyDescent="0.35">
      <c r="A623">
        <f>VLOOKUP(Toss[[#This Row],[No用]],SetNo[[No.用]:[vlookup 用]],2,FALSE)</f>
        <v>200</v>
      </c>
      <c r="B623">
        <f>IF(ROW()=2,1,IF(A622&lt;&gt;Toss[[#This Row],[No]],1,B622+1))</f>
        <v>1</v>
      </c>
      <c r="C623" t="s">
        <v>108</v>
      </c>
      <c r="D623" t="s">
        <v>89</v>
      </c>
      <c r="E623" t="s">
        <v>90</v>
      </c>
      <c r="F623" t="s">
        <v>78</v>
      </c>
      <c r="G623" t="s">
        <v>91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ユニフォーム照島游児ICONIC</v>
      </c>
    </row>
    <row r="624" spans="1:21" x14ac:dyDescent="0.35">
      <c r="A624">
        <f>VLOOKUP(Toss[[#This Row],[No用]],SetNo[[No.用]:[vlookup 用]],2,FALSE)</f>
        <v>200</v>
      </c>
      <c r="B624">
        <f>IF(ROW()=2,1,IF(A623&lt;&gt;Toss[[#This Row],[No]],1,B623+1))</f>
        <v>2</v>
      </c>
      <c r="C624" t="s">
        <v>108</v>
      </c>
      <c r="D624" t="s">
        <v>89</v>
      </c>
      <c r="E624" t="s">
        <v>90</v>
      </c>
      <c r="F624" t="s">
        <v>78</v>
      </c>
      <c r="G624" t="s">
        <v>91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ユニフォーム照島游児ICONIC</v>
      </c>
    </row>
    <row r="625" spans="1:21" x14ac:dyDescent="0.35">
      <c r="A625">
        <f>VLOOKUP(Toss[[#This Row],[No用]],SetNo[[No.用]:[vlookup 用]],2,FALSE)</f>
        <v>201</v>
      </c>
      <c r="B625">
        <f>IF(ROW()=2,1,IF(A624&lt;&gt;Toss[[#This Row],[No]],1,B624+1))</f>
        <v>1</v>
      </c>
      <c r="C625" t="s">
        <v>149</v>
      </c>
      <c r="D625" t="s">
        <v>89</v>
      </c>
      <c r="E625" t="s">
        <v>77</v>
      </c>
      <c r="F625" t="s">
        <v>78</v>
      </c>
      <c r="G625" t="s">
        <v>91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制服照島游児ICONIC</v>
      </c>
    </row>
    <row r="626" spans="1:21" x14ac:dyDescent="0.35">
      <c r="A626">
        <f>VLOOKUP(Toss[[#This Row],[No用]],SetNo[[No.用]:[vlookup 用]],2,FALSE)</f>
        <v>201</v>
      </c>
      <c r="B626">
        <f>IF(ROW()=2,1,IF(A625&lt;&gt;Toss[[#This Row],[No]],1,B625+1))</f>
        <v>2</v>
      </c>
      <c r="C626" t="s">
        <v>149</v>
      </c>
      <c r="D626" t="s">
        <v>89</v>
      </c>
      <c r="E626" t="s">
        <v>77</v>
      </c>
      <c r="F626" t="s">
        <v>78</v>
      </c>
      <c r="G626" t="s">
        <v>91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制服照島游児ICONIC</v>
      </c>
    </row>
    <row r="627" spans="1:21" x14ac:dyDescent="0.35">
      <c r="A627">
        <f>VLOOKUP(Toss[[#This Row],[No用]],SetNo[[No.用]:[vlookup 用]],2,FALSE)</f>
        <v>202</v>
      </c>
      <c r="B627">
        <f>IF(ROW()=2,1,IF(A626&lt;&gt;Toss[[#This Row],[No]],1,B626+1))</f>
        <v>1</v>
      </c>
      <c r="C627" s="1" t="s">
        <v>597</v>
      </c>
      <c r="D627" t="s">
        <v>89</v>
      </c>
      <c r="E627" s="1" t="s">
        <v>598</v>
      </c>
      <c r="F627" t="s">
        <v>78</v>
      </c>
      <c r="G627" t="s">
        <v>91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雪遊び照島游児ICONIC</v>
      </c>
    </row>
    <row r="628" spans="1:21" x14ac:dyDescent="0.35">
      <c r="A628">
        <f>VLOOKUP(Toss[[#This Row],[No用]],SetNo[[No.用]:[vlookup 用]],2,FALSE)</f>
        <v>202</v>
      </c>
      <c r="B628">
        <f>IF(ROW()=2,1,IF(A627&lt;&gt;Toss[[#This Row],[No]],1,B627+1))</f>
        <v>2</v>
      </c>
      <c r="C628" s="1" t="s">
        <v>597</v>
      </c>
      <c r="D628" t="s">
        <v>89</v>
      </c>
      <c r="E628" s="1" t="s">
        <v>598</v>
      </c>
      <c r="F628" t="s">
        <v>78</v>
      </c>
      <c r="G628" t="s">
        <v>91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雪遊び照島游児ICONIC</v>
      </c>
    </row>
    <row r="629" spans="1:21" x14ac:dyDescent="0.35">
      <c r="A629">
        <f>VLOOKUP(Toss[[#This Row],[No用]],SetNo[[No.用]:[vlookup 用]],2,FALSE)</f>
        <v>203</v>
      </c>
      <c r="B629">
        <f>IF(ROW()=2,1,IF(A628&lt;&gt;Toss[[#This Row],[No]],1,B628+1))</f>
        <v>1</v>
      </c>
      <c r="C629" s="1" t="s">
        <v>735</v>
      </c>
      <c r="D629" s="1" t="s">
        <v>89</v>
      </c>
      <c r="E629" s="1" t="s">
        <v>90</v>
      </c>
      <c r="F629" s="1" t="s">
        <v>78</v>
      </c>
      <c r="G629" s="1" t="s">
        <v>91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スパイ照島游児ICONIC</v>
      </c>
    </row>
    <row r="630" spans="1:21" x14ac:dyDescent="0.35">
      <c r="A630">
        <f>VLOOKUP(Toss[[#This Row],[No用]],SetNo[[No.用]:[vlookup 用]],2,FALSE)</f>
        <v>203</v>
      </c>
      <c r="B630">
        <f>IF(ROW()=2,1,IF(A629&lt;&gt;Toss[[#This Row],[No]],1,B629+1))</f>
        <v>2</v>
      </c>
      <c r="C630" s="1" t="s">
        <v>735</v>
      </c>
      <c r="D630" s="1" t="s">
        <v>89</v>
      </c>
      <c r="E630" s="1" t="s">
        <v>90</v>
      </c>
      <c r="F630" s="1" t="s">
        <v>78</v>
      </c>
      <c r="G630" s="1" t="s">
        <v>91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スパイ照島游児ICONIC</v>
      </c>
    </row>
    <row r="631" spans="1:21" x14ac:dyDescent="0.35">
      <c r="A631">
        <f>VLOOKUP(Toss[[#This Row],[No用]],SetNo[[No.用]:[vlookup 用]],2,FALSE)</f>
        <v>204</v>
      </c>
      <c r="B631">
        <f>IF(ROW()=2,1,IF(A630&lt;&gt;Toss[[#This Row],[No]],1,B630+1))</f>
        <v>1</v>
      </c>
      <c r="C631" s="1" t="s">
        <v>929</v>
      </c>
      <c r="D631" s="1" t="s">
        <v>89</v>
      </c>
      <c r="E631" s="1" t="s">
        <v>77</v>
      </c>
      <c r="F631" s="1" t="s">
        <v>78</v>
      </c>
      <c r="G631" s="1" t="s">
        <v>91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妖照島游児ICONIC</v>
      </c>
    </row>
    <row r="632" spans="1:21" x14ac:dyDescent="0.35">
      <c r="A632">
        <f>VLOOKUP(Toss[[#This Row],[No用]],SetNo[[No.用]:[vlookup 用]],2,FALSE)</f>
        <v>204</v>
      </c>
      <c r="B632">
        <f>IF(ROW()=2,1,IF(A631&lt;&gt;Toss[[#This Row],[No]],1,B631+1))</f>
        <v>2</v>
      </c>
      <c r="C632" s="1" t="s">
        <v>929</v>
      </c>
      <c r="D632" s="1" t="s">
        <v>89</v>
      </c>
      <c r="E632" s="1" t="s">
        <v>77</v>
      </c>
      <c r="F632" s="1" t="s">
        <v>78</v>
      </c>
      <c r="G632" s="1" t="s">
        <v>91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妖照島游児ICONIC</v>
      </c>
    </row>
    <row r="633" spans="1:21" x14ac:dyDescent="0.35">
      <c r="A633">
        <f>VLOOKUP(Toss[[#This Row],[No用]],SetNo[[No.用]:[vlookup 用]],2,FALSE)</f>
        <v>205</v>
      </c>
      <c r="B633">
        <f>IF(ROW()=2,1,IF(A632&lt;&gt;Toss[[#This Row],[No]],1,B632+1))</f>
        <v>1</v>
      </c>
      <c r="C633" t="s">
        <v>108</v>
      </c>
      <c r="D633" t="s">
        <v>92</v>
      </c>
      <c r="E633" t="s">
        <v>90</v>
      </c>
      <c r="F633" t="s">
        <v>82</v>
      </c>
      <c r="G633" t="s">
        <v>91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ユニフォーム母畑和馬ICONIC</v>
      </c>
    </row>
    <row r="634" spans="1:21" x14ac:dyDescent="0.35">
      <c r="A634">
        <f>VLOOKUP(Toss[[#This Row],[No用]],SetNo[[No.用]:[vlookup 用]],2,FALSE)</f>
        <v>205</v>
      </c>
      <c r="B634">
        <f>IF(ROW()=2,1,IF(A633&lt;&gt;Toss[[#This Row],[No]],1,B633+1))</f>
        <v>2</v>
      </c>
      <c r="C634" t="s">
        <v>108</v>
      </c>
      <c r="D634" t="s">
        <v>92</v>
      </c>
      <c r="E634" t="s">
        <v>90</v>
      </c>
      <c r="F634" t="s">
        <v>82</v>
      </c>
      <c r="G634" t="s">
        <v>91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ユニフォーム母畑和馬ICONIC</v>
      </c>
    </row>
    <row r="635" spans="1:21" x14ac:dyDescent="0.35">
      <c r="A635">
        <f>VLOOKUP(Toss[[#This Row],[No用]],SetNo[[No.用]:[vlookup 用]],2,FALSE)</f>
        <v>206</v>
      </c>
      <c r="B635">
        <f>IF(ROW()=2,1,IF(A634&lt;&gt;Toss[[#This Row],[No]],1,B634+1))</f>
        <v>1</v>
      </c>
      <c r="C635" s="1" t="s">
        <v>980</v>
      </c>
      <c r="D635" s="1" t="s">
        <v>92</v>
      </c>
      <c r="E635" s="1" t="s">
        <v>77</v>
      </c>
      <c r="F635" s="1" t="s">
        <v>82</v>
      </c>
      <c r="G635" s="1" t="s">
        <v>91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アート2母畑和馬ICONIC</v>
      </c>
    </row>
    <row r="636" spans="1:21" x14ac:dyDescent="0.35">
      <c r="A636">
        <f>VLOOKUP(Toss[[#This Row],[No用]],SetNo[[No.用]:[vlookup 用]],2,FALSE)</f>
        <v>206</v>
      </c>
      <c r="B636">
        <f>IF(ROW()=2,1,IF(A635&lt;&gt;Toss[[#This Row],[No]],1,B635+1))</f>
        <v>2</v>
      </c>
      <c r="C636" s="1" t="s">
        <v>980</v>
      </c>
      <c r="D636" s="1" t="s">
        <v>92</v>
      </c>
      <c r="E636" s="1" t="s">
        <v>77</v>
      </c>
      <c r="F636" s="1" t="s">
        <v>82</v>
      </c>
      <c r="G636" s="1" t="s">
        <v>91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アート2母畑和馬ICONIC</v>
      </c>
    </row>
    <row r="637" spans="1:21" x14ac:dyDescent="0.35">
      <c r="A637">
        <f>VLOOKUP(Toss[[#This Row],[No用]],SetNo[[No.用]:[vlookup 用]],2,FALSE)</f>
        <v>207</v>
      </c>
      <c r="B637">
        <f>IF(ROW()=2,1,IF(A636&lt;&gt;Toss[[#This Row],[No]],1,B636+1))</f>
        <v>1</v>
      </c>
      <c r="C637" t="s">
        <v>108</v>
      </c>
      <c r="D637" t="s">
        <v>93</v>
      </c>
      <c r="E637" t="s">
        <v>73</v>
      </c>
      <c r="F637" t="s">
        <v>74</v>
      </c>
      <c r="G637" t="s">
        <v>91</v>
      </c>
      <c r="H637" t="s">
        <v>71</v>
      </c>
      <c r="I637">
        <v>1</v>
      </c>
      <c r="J637" t="s">
        <v>231</v>
      </c>
      <c r="K637" s="1" t="s">
        <v>166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ユニフォーム二岐丈晴ICONIC</v>
      </c>
    </row>
    <row r="638" spans="1:21" x14ac:dyDescent="0.35">
      <c r="A638">
        <f>VLOOKUP(Toss[[#This Row],[No用]],SetNo[[No.用]:[vlookup 用]],2,FALSE)</f>
        <v>207</v>
      </c>
      <c r="B638">
        <f>IF(ROW()=2,1,IF(A637&lt;&gt;Toss[[#This Row],[No]],1,B637+1))</f>
        <v>2</v>
      </c>
      <c r="C638" t="s">
        <v>108</v>
      </c>
      <c r="D638" t="s">
        <v>93</v>
      </c>
      <c r="E638" t="s">
        <v>73</v>
      </c>
      <c r="F638" t="s">
        <v>74</v>
      </c>
      <c r="G638" t="s">
        <v>91</v>
      </c>
      <c r="H638" t="s">
        <v>71</v>
      </c>
      <c r="I638">
        <v>1</v>
      </c>
      <c r="J638" t="s">
        <v>231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ユニフォーム二岐丈晴ICONIC</v>
      </c>
    </row>
    <row r="639" spans="1:21" x14ac:dyDescent="0.35">
      <c r="A639">
        <f>VLOOKUP(Toss[[#This Row],[No用]],SetNo[[No.用]:[vlookup 用]],2,FALSE)</f>
        <v>207</v>
      </c>
      <c r="B639">
        <f>IF(ROW()=2,1,IF(A638&lt;&gt;Toss[[#This Row],[No]],1,B638+1))</f>
        <v>3</v>
      </c>
      <c r="C639" t="s">
        <v>108</v>
      </c>
      <c r="D639" t="s">
        <v>93</v>
      </c>
      <c r="E639" t="s">
        <v>73</v>
      </c>
      <c r="F639" t="s">
        <v>74</v>
      </c>
      <c r="G639" t="s">
        <v>91</v>
      </c>
      <c r="H639" t="s">
        <v>71</v>
      </c>
      <c r="I639">
        <v>1</v>
      </c>
      <c r="J639" t="s">
        <v>231</v>
      </c>
      <c r="K639" s="1" t="s">
        <v>181</v>
      </c>
      <c r="L639" s="1" t="s">
        <v>162</v>
      </c>
      <c r="M639">
        <v>31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ユニフォーム二岐丈晴ICONIC</v>
      </c>
    </row>
    <row r="640" spans="1:21" x14ac:dyDescent="0.35">
      <c r="A640">
        <f>VLOOKUP(Toss[[#This Row],[No用]],SetNo[[No.用]:[vlookup 用]],2,FALSE)</f>
        <v>207</v>
      </c>
      <c r="B640">
        <f>IF(ROW()=2,1,IF(A639&lt;&gt;Toss[[#This Row],[No]],1,B639+1))</f>
        <v>4</v>
      </c>
      <c r="C640" t="s">
        <v>108</v>
      </c>
      <c r="D640" t="s">
        <v>93</v>
      </c>
      <c r="E640" t="s">
        <v>73</v>
      </c>
      <c r="F640" t="s">
        <v>74</v>
      </c>
      <c r="G640" t="s">
        <v>91</v>
      </c>
      <c r="H640" t="s">
        <v>71</v>
      </c>
      <c r="I640">
        <v>1</v>
      </c>
      <c r="J640" t="s">
        <v>231</v>
      </c>
      <c r="K640" s="1" t="s">
        <v>363</v>
      </c>
      <c r="L640" s="1" t="s">
        <v>173</v>
      </c>
      <c r="M640">
        <v>43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ユニフォーム二岐丈晴ICONIC</v>
      </c>
    </row>
    <row r="641" spans="1:21" x14ac:dyDescent="0.35">
      <c r="A641">
        <f>VLOOKUP(Toss[[#This Row],[No用]],SetNo[[No.用]:[vlookup 用]],2,FALSE)</f>
        <v>207</v>
      </c>
      <c r="B641">
        <f>IF(ROW()=2,1,IF(A640&lt;&gt;Toss[[#This Row],[No]],1,B640+1))</f>
        <v>5</v>
      </c>
      <c r="C641" t="s">
        <v>108</v>
      </c>
      <c r="D641" t="s">
        <v>93</v>
      </c>
      <c r="E641" t="s">
        <v>73</v>
      </c>
      <c r="F641" t="s">
        <v>74</v>
      </c>
      <c r="G641" t="s">
        <v>91</v>
      </c>
      <c r="H641" t="s">
        <v>71</v>
      </c>
      <c r="I641">
        <v>1</v>
      </c>
      <c r="J641" t="s">
        <v>231</v>
      </c>
      <c r="K641" s="1" t="s">
        <v>232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ユニフォーム二岐丈晴ICONIC</v>
      </c>
    </row>
    <row r="642" spans="1:21" x14ac:dyDescent="0.35">
      <c r="A642">
        <f>VLOOKUP(Toss[[#This Row],[No用]],SetNo[[No.用]:[vlookup 用]],2,FALSE)</f>
        <v>207</v>
      </c>
      <c r="B642">
        <f>IF(ROW()=2,1,IF(A641&lt;&gt;Toss[[#This Row],[No]],1,B641+1))</f>
        <v>6</v>
      </c>
      <c r="C642" t="s">
        <v>108</v>
      </c>
      <c r="D642" t="s">
        <v>93</v>
      </c>
      <c r="E642" t="s">
        <v>73</v>
      </c>
      <c r="F642" t="s">
        <v>74</v>
      </c>
      <c r="G642" t="s">
        <v>91</v>
      </c>
      <c r="H642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ユニフォーム二岐丈晴ICONIC</v>
      </c>
    </row>
    <row r="643" spans="1:21" x14ac:dyDescent="0.35">
      <c r="A643">
        <f>VLOOKUP(Toss[[#This Row],[No用]],SetNo[[No.用]:[vlookup 用]],2,FALSE)</f>
        <v>207</v>
      </c>
      <c r="B643">
        <f>IF(ROW()=2,1,IF(A642&lt;&gt;Toss[[#This Row],[No]],1,B642+1))</f>
        <v>7</v>
      </c>
      <c r="C643" t="s">
        <v>108</v>
      </c>
      <c r="D643" t="s">
        <v>93</v>
      </c>
      <c r="E643" t="s">
        <v>73</v>
      </c>
      <c r="F643" t="s">
        <v>74</v>
      </c>
      <c r="G643" t="s">
        <v>91</v>
      </c>
      <c r="H643" t="s">
        <v>71</v>
      </c>
      <c r="I643">
        <v>1</v>
      </c>
      <c r="J643" t="s">
        <v>231</v>
      </c>
      <c r="K643" s="1" t="s">
        <v>182</v>
      </c>
      <c r="L643" s="1" t="s">
        <v>224</v>
      </c>
      <c r="M643">
        <v>47</v>
      </c>
      <c r="N643">
        <v>0</v>
      </c>
      <c r="O643">
        <v>57</v>
      </c>
      <c r="P643">
        <v>0</v>
      </c>
      <c r="U643" t="str">
        <f>Toss[[#This Row],[服装]]&amp;Toss[[#This Row],[名前]]&amp;Toss[[#This Row],[レアリティ]]</f>
        <v>ユニフォーム二岐丈晴ICONIC</v>
      </c>
    </row>
    <row r="644" spans="1:21" x14ac:dyDescent="0.35">
      <c r="A644">
        <f>VLOOKUP(Toss[[#This Row],[No用]],SetNo[[No.用]:[vlookup 用]],2,FALSE)</f>
        <v>208</v>
      </c>
      <c r="B644">
        <f>IF(ROW()=2,1,IF(A643&lt;&gt;Toss[[#This Row],[No]],1,B643+1))</f>
        <v>1</v>
      </c>
      <c r="C644" t="s">
        <v>149</v>
      </c>
      <c r="D644" t="s">
        <v>93</v>
      </c>
      <c r="E644" t="s">
        <v>90</v>
      </c>
      <c r="F644" t="s">
        <v>74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制服二岐丈晴ICONIC</v>
      </c>
    </row>
    <row r="645" spans="1:21" x14ac:dyDescent="0.35">
      <c r="A645">
        <f>VLOOKUP(Toss[[#This Row],[No用]],SetNo[[No.用]:[vlookup 用]],2,FALSE)</f>
        <v>208</v>
      </c>
      <c r="B645">
        <f>IF(ROW()=2,1,IF(A644&lt;&gt;Toss[[#This Row],[No]],1,B644+1))</f>
        <v>2</v>
      </c>
      <c r="C645" t="s">
        <v>149</v>
      </c>
      <c r="D645" t="s">
        <v>93</v>
      </c>
      <c r="E645" t="s">
        <v>90</v>
      </c>
      <c r="F645" t="s">
        <v>74</v>
      </c>
      <c r="G645" t="s">
        <v>91</v>
      </c>
      <c r="H645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制服二岐丈晴ICONIC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3</v>
      </c>
      <c r="C646" t="s">
        <v>149</v>
      </c>
      <c r="D646" t="s">
        <v>93</v>
      </c>
      <c r="E646" t="s">
        <v>90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181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制服二岐丈晴ICONIC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4</v>
      </c>
      <c r="C647" t="s">
        <v>149</v>
      </c>
      <c r="D647" t="s">
        <v>93</v>
      </c>
      <c r="E647" t="s">
        <v>90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363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制服二岐丈晴ICONIC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5</v>
      </c>
      <c r="C648" t="s">
        <v>149</v>
      </c>
      <c r="D648" t="s">
        <v>93</v>
      </c>
      <c r="E648" t="s">
        <v>90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232</v>
      </c>
      <c r="L648" s="1" t="s">
        <v>178</v>
      </c>
      <c r="M648">
        <v>37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制服二岐丈晴ICONIC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6</v>
      </c>
      <c r="C649" t="s">
        <v>149</v>
      </c>
      <c r="D649" t="s">
        <v>93</v>
      </c>
      <c r="E649" t="s">
        <v>90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U649" t="str">
        <f>Toss[[#This Row],[服装]]&amp;Toss[[#This Row],[名前]]&amp;Toss[[#This Row],[レアリティ]]</f>
        <v>制服二岐丈晴ICONIC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7</v>
      </c>
      <c r="C650" t="s">
        <v>149</v>
      </c>
      <c r="D650" t="s">
        <v>93</v>
      </c>
      <c r="E650" t="s">
        <v>90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224</v>
      </c>
      <c r="M650">
        <v>47</v>
      </c>
      <c r="N650">
        <v>0</v>
      </c>
      <c r="O650">
        <v>57</v>
      </c>
      <c r="P650">
        <v>0</v>
      </c>
      <c r="U650" t="str">
        <f>Toss[[#This Row],[服装]]&amp;Toss[[#This Row],[名前]]&amp;Toss[[#This Row],[レアリティ]]</f>
        <v>制服二岐丈晴ICONIC</v>
      </c>
    </row>
    <row r="651" spans="1:21" x14ac:dyDescent="0.35">
      <c r="A651">
        <f>VLOOKUP(Toss[[#This Row],[No用]],SetNo[[No.用]:[vlookup 用]],2,FALSE)</f>
        <v>209</v>
      </c>
      <c r="B651">
        <f>IF(ROW()=2,1,IF(A650&lt;&gt;Toss[[#This Row],[No]],1,B650+1))</f>
        <v>1</v>
      </c>
      <c r="C651" t="s">
        <v>108</v>
      </c>
      <c r="D651" t="s">
        <v>99</v>
      </c>
      <c r="E651" t="s">
        <v>73</v>
      </c>
      <c r="F651" t="s">
        <v>78</v>
      </c>
      <c r="G651" t="s">
        <v>91</v>
      </c>
      <c r="H651" t="s">
        <v>71</v>
      </c>
      <c r="I651">
        <v>1</v>
      </c>
      <c r="J651" t="s">
        <v>231</v>
      </c>
      <c r="K651" s="1" t="s">
        <v>166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ユニフォーム沼尻凛太郎ICONIC</v>
      </c>
    </row>
    <row r="652" spans="1:21" x14ac:dyDescent="0.35">
      <c r="A652">
        <f>VLOOKUP(Toss[[#This Row],[No用]],SetNo[[No.用]:[vlookup 用]],2,FALSE)</f>
        <v>209</v>
      </c>
      <c r="B652">
        <f>IF(ROW()=2,1,IF(A651&lt;&gt;Toss[[#This Row],[No]],1,B651+1))</f>
        <v>2</v>
      </c>
      <c r="C652" t="s">
        <v>108</v>
      </c>
      <c r="D652" t="s">
        <v>99</v>
      </c>
      <c r="E652" t="s">
        <v>73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ユニフォーム沼尻凛太郎ICONIC</v>
      </c>
    </row>
    <row r="653" spans="1:21" x14ac:dyDescent="0.35">
      <c r="A653">
        <f>VLOOKUP(Toss[[#This Row],[No用]],SetNo[[No.用]:[vlookup 用]],2,FALSE)</f>
        <v>210</v>
      </c>
      <c r="B653">
        <f>IF(ROW()=2,1,IF(A652&lt;&gt;Toss[[#This Row],[No]],1,B652+1))</f>
        <v>1</v>
      </c>
      <c r="C653" t="s">
        <v>108</v>
      </c>
      <c r="D653" t="s">
        <v>94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ユニフォーム飯坂信義ICONIC</v>
      </c>
    </row>
    <row r="654" spans="1:21" x14ac:dyDescent="0.35">
      <c r="A654">
        <f>VLOOKUP(Toss[[#This Row],[No用]],SetNo[[No.用]:[vlookup 用]],2,FALSE)</f>
        <v>210</v>
      </c>
      <c r="B654">
        <f>IF(ROW()=2,1,IF(A653&lt;&gt;Toss[[#This Row],[No]],1,B653+1))</f>
        <v>2</v>
      </c>
      <c r="C654" t="s">
        <v>108</v>
      </c>
      <c r="D654" t="s">
        <v>94</v>
      </c>
      <c r="E654" t="s">
        <v>90</v>
      </c>
      <c r="F654" t="s">
        <v>82</v>
      </c>
      <c r="G654" t="s">
        <v>91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ユニフォーム飯坂信義ICONIC</v>
      </c>
    </row>
    <row r="655" spans="1:21" x14ac:dyDescent="0.35">
      <c r="A655">
        <f>VLOOKUP(Toss[[#This Row],[No用]],SetNo[[No.用]:[vlookup 用]],2,FALSE)</f>
        <v>211</v>
      </c>
      <c r="B655">
        <f>IF(ROW()=2,1,IF(A654&lt;&gt;Toss[[#This Row],[No]],1,B654+1))</f>
        <v>1</v>
      </c>
      <c r="C655" t="s">
        <v>108</v>
      </c>
      <c r="D655" t="s">
        <v>95</v>
      </c>
      <c r="E655" t="s">
        <v>90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ユニフォーム東山勝道ICONIC</v>
      </c>
    </row>
    <row r="656" spans="1:21" x14ac:dyDescent="0.35">
      <c r="A656">
        <f>VLOOKUP(Toss[[#This Row],[No用]],SetNo[[No.用]:[vlookup 用]],2,FALSE)</f>
        <v>211</v>
      </c>
      <c r="B656">
        <f>IF(ROW()=2,1,IF(A655&lt;&gt;Toss[[#This Row],[No]],1,B655+1))</f>
        <v>2</v>
      </c>
      <c r="C656" t="s">
        <v>108</v>
      </c>
      <c r="D656" t="s">
        <v>95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31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ユニフォーム東山勝道ICONIC</v>
      </c>
    </row>
    <row r="657" spans="1:21" x14ac:dyDescent="0.35">
      <c r="A657">
        <f>VLOOKUP(Toss[[#This Row],[No用]],SetNo[[No.用]:[vlookup 用]],2,FALSE)</f>
        <v>212</v>
      </c>
      <c r="B657">
        <f>IF(ROW()=2,1,IF(A656&lt;&gt;Toss[[#This Row],[No]],1,B656+1))</f>
        <v>1</v>
      </c>
      <c r="C657" t="s">
        <v>108</v>
      </c>
      <c r="D657" t="s">
        <v>96</v>
      </c>
      <c r="E657" t="s">
        <v>90</v>
      </c>
      <c r="F657" t="s">
        <v>80</v>
      </c>
      <c r="G657" t="s">
        <v>91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ユニフォーム土湯新ICONIC</v>
      </c>
    </row>
    <row r="658" spans="1:21" x14ac:dyDescent="0.35">
      <c r="A658">
        <f>VLOOKUP(Toss[[#This Row],[No用]],SetNo[[No.用]:[vlookup 用]],2,FALSE)</f>
        <v>213</v>
      </c>
      <c r="B658">
        <f>IF(ROW()=2,1,IF(A657&lt;&gt;Toss[[#This Row],[No]],1,B657+1))</f>
        <v>1</v>
      </c>
      <c r="C658" t="s">
        <v>205</v>
      </c>
      <c r="D658" t="s">
        <v>463</v>
      </c>
      <c r="E658" t="s">
        <v>28</v>
      </c>
      <c r="F658" t="s">
        <v>25</v>
      </c>
      <c r="G658" t="s">
        <v>156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ユニフォーム中島猛ICONIC</v>
      </c>
    </row>
    <row r="659" spans="1:21" x14ac:dyDescent="0.35">
      <c r="A659">
        <f>VLOOKUP(Toss[[#This Row],[No用]],SetNo[[No.用]:[vlookup 用]],2,FALSE)</f>
        <v>213</v>
      </c>
      <c r="B659">
        <f>IF(ROW()=2,1,IF(A658&lt;&gt;Toss[[#This Row],[No]],1,B658+1))</f>
        <v>2</v>
      </c>
      <c r="C659" t="s">
        <v>205</v>
      </c>
      <c r="D659" t="s">
        <v>463</v>
      </c>
      <c r="E659" t="s">
        <v>28</v>
      </c>
      <c r="F659" t="s">
        <v>25</v>
      </c>
      <c r="G659" t="s">
        <v>156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ユニフォーム中島猛ICONIC</v>
      </c>
    </row>
    <row r="660" spans="1:21" x14ac:dyDescent="0.35">
      <c r="A660">
        <f>VLOOKUP(Toss[[#This Row],[No用]],SetNo[[No.用]:[vlookup 用]],2,FALSE)</f>
        <v>214</v>
      </c>
      <c r="B660">
        <f>IF(ROW()=2,1,IF(A659&lt;&gt;Toss[[#This Row],[No]],1,B659+1))</f>
        <v>1</v>
      </c>
      <c r="C660" s="1" t="s">
        <v>735</v>
      </c>
      <c r="D660" s="1" t="s">
        <v>100</v>
      </c>
      <c r="E660" s="1" t="s">
        <v>73</v>
      </c>
      <c r="F660" s="1" t="s">
        <v>78</v>
      </c>
      <c r="G660" s="1" t="s">
        <v>130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スパイ中島猛ICONIC</v>
      </c>
    </row>
    <row r="661" spans="1:21" x14ac:dyDescent="0.35">
      <c r="A661">
        <f>VLOOKUP(Toss[[#This Row],[No用]],SetNo[[No.用]:[vlookup 用]],2,FALSE)</f>
        <v>214</v>
      </c>
      <c r="B661">
        <f>IF(ROW()=2,1,IF(A660&lt;&gt;Toss[[#This Row],[No]],1,B660+1))</f>
        <v>2</v>
      </c>
      <c r="C661" s="1" t="s">
        <v>735</v>
      </c>
      <c r="D661" s="1" t="s">
        <v>100</v>
      </c>
      <c r="E661" s="1" t="s">
        <v>73</v>
      </c>
      <c r="F661" s="1" t="s">
        <v>78</v>
      </c>
      <c r="G661" s="1" t="s">
        <v>130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スパイ中島猛ICONIC</v>
      </c>
    </row>
    <row r="662" spans="1:21" x14ac:dyDescent="0.35">
      <c r="A662">
        <f>VLOOKUP(Toss[[#This Row],[No用]],SetNo[[No.用]:[vlookup 用]],2,FALSE)</f>
        <v>215</v>
      </c>
      <c r="B662">
        <f>IF(ROW()=2,1,IF(A661&lt;&gt;Toss[[#This Row],[No]],1,B661+1))</f>
        <v>1</v>
      </c>
      <c r="C662" t="s">
        <v>205</v>
      </c>
      <c r="D662" t="s">
        <v>465</v>
      </c>
      <c r="E662" t="s">
        <v>24</v>
      </c>
      <c r="F662" t="s">
        <v>25</v>
      </c>
      <c r="G662" t="s">
        <v>156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24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ユニフォーム白石優希ICONIC</v>
      </c>
    </row>
    <row r="663" spans="1:21" x14ac:dyDescent="0.35">
      <c r="A663">
        <f>VLOOKUP(Toss[[#This Row],[No用]],SetNo[[No.用]:[vlookup 用]],2,FALSE)</f>
        <v>215</v>
      </c>
      <c r="B663">
        <f>IF(ROW()=2,1,IF(A662&lt;&gt;Toss[[#This Row],[No]],1,B662+1))</f>
        <v>2</v>
      </c>
      <c r="C663" t="s">
        <v>205</v>
      </c>
      <c r="D663" t="s">
        <v>465</v>
      </c>
      <c r="E663" t="s">
        <v>24</v>
      </c>
      <c r="F663" t="s">
        <v>25</v>
      </c>
      <c r="G663" t="s">
        <v>156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29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ユニフォーム白石優希ICONIC</v>
      </c>
    </row>
    <row r="664" spans="1:21" x14ac:dyDescent="0.35">
      <c r="A664">
        <f>VLOOKUP(Toss[[#This Row],[No用]],SetNo[[No.用]:[vlookup 用]],2,FALSE)</f>
        <v>216</v>
      </c>
      <c r="B664">
        <f>IF(ROW()=2,1,IF(A663&lt;&gt;Toss[[#This Row],[No]],1,B663+1))</f>
        <v>1</v>
      </c>
      <c r="C664" t="s">
        <v>205</v>
      </c>
      <c r="D664" t="s">
        <v>467</v>
      </c>
      <c r="E664" t="s">
        <v>28</v>
      </c>
      <c r="F664" t="s">
        <v>31</v>
      </c>
      <c r="G664" t="s">
        <v>156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ユニフォーム花山一雅ICONIC</v>
      </c>
    </row>
    <row r="665" spans="1:21" x14ac:dyDescent="0.35">
      <c r="A665">
        <f>VLOOKUP(Toss[[#This Row],[No用]],SetNo[[No.用]:[vlookup 用]],2,FALSE)</f>
        <v>216</v>
      </c>
      <c r="B665">
        <f>IF(ROW()=2,1,IF(A664&lt;&gt;Toss[[#This Row],[No]],1,B664+1))</f>
        <v>2</v>
      </c>
      <c r="C665" t="s">
        <v>205</v>
      </c>
      <c r="D665" t="s">
        <v>467</v>
      </c>
      <c r="E665" t="s">
        <v>28</v>
      </c>
      <c r="F665" t="s">
        <v>31</v>
      </c>
      <c r="G665" t="s">
        <v>156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37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ユニフォーム花山一雅ICONIC</v>
      </c>
    </row>
    <row r="666" spans="1:21" x14ac:dyDescent="0.35">
      <c r="A666">
        <f>VLOOKUP(Toss[[#This Row],[No用]],SetNo[[No.用]:[vlookup 用]],2,FALSE)</f>
        <v>216</v>
      </c>
      <c r="B666">
        <f>IF(ROW()=2,1,IF(A665&lt;&gt;Toss[[#This Row],[No]],1,B665+1))</f>
        <v>3</v>
      </c>
      <c r="C666" t="s">
        <v>205</v>
      </c>
      <c r="D666" t="s">
        <v>467</v>
      </c>
      <c r="E666" t="s">
        <v>28</v>
      </c>
      <c r="F666" t="s">
        <v>31</v>
      </c>
      <c r="G666" t="s">
        <v>156</v>
      </c>
      <c r="H666" t="s">
        <v>71</v>
      </c>
      <c r="I666">
        <v>1</v>
      </c>
      <c r="J666" t="s">
        <v>231</v>
      </c>
      <c r="K666" s="1" t="s">
        <v>172</v>
      </c>
      <c r="L666" s="1" t="s">
        <v>173</v>
      </c>
      <c r="M666">
        <v>42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ユニフォーム花山一雅ICONIC</v>
      </c>
    </row>
    <row r="667" spans="1:21" x14ac:dyDescent="0.35">
      <c r="A667">
        <f>VLOOKUP(Toss[[#This Row],[No用]],SetNo[[No.用]:[vlookup 用]],2,FALSE)</f>
        <v>216</v>
      </c>
      <c r="B667">
        <f>IF(ROW()=2,1,IF(A666&lt;&gt;Toss[[#This Row],[No]],1,B666+1))</f>
        <v>4</v>
      </c>
      <c r="C667" t="s">
        <v>205</v>
      </c>
      <c r="D667" t="s">
        <v>467</v>
      </c>
      <c r="E667" t="s">
        <v>28</v>
      </c>
      <c r="F667" t="s">
        <v>31</v>
      </c>
      <c r="G667" t="s">
        <v>156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ユニフォーム花山一雅ICONIC</v>
      </c>
    </row>
    <row r="668" spans="1:21" x14ac:dyDescent="0.35">
      <c r="A668">
        <f>VLOOKUP(Toss[[#This Row],[No用]],SetNo[[No.用]:[vlookup 用]],2,FALSE)</f>
        <v>216</v>
      </c>
      <c r="B668">
        <f>IF(ROW()=2,1,IF(A667&lt;&gt;Toss[[#This Row],[No]],1,B667+1))</f>
        <v>5</v>
      </c>
      <c r="C668" t="s">
        <v>205</v>
      </c>
      <c r="D668" t="s">
        <v>467</v>
      </c>
      <c r="E668" t="s">
        <v>28</v>
      </c>
      <c r="F668" t="s">
        <v>31</v>
      </c>
      <c r="G668" t="s">
        <v>156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Toss[[#This Row],[服装]]&amp;Toss[[#This Row],[名前]]&amp;Toss[[#This Row],[レアリティ]]</f>
        <v>ユニフォーム花山一雅ICONIC</v>
      </c>
    </row>
    <row r="669" spans="1:21" x14ac:dyDescent="0.35">
      <c r="A669">
        <f>VLOOKUP(Toss[[#This Row],[No用]],SetNo[[No.用]:[vlookup 用]],2,FALSE)</f>
        <v>217</v>
      </c>
      <c r="B669">
        <f>IF(ROW()=2,1,IF(A668&lt;&gt;Toss[[#This Row],[No]],1,B668+1))</f>
        <v>1</v>
      </c>
      <c r="C669" t="s">
        <v>205</v>
      </c>
      <c r="D669" t="s">
        <v>469</v>
      </c>
      <c r="E669" t="s">
        <v>28</v>
      </c>
      <c r="F669" t="s">
        <v>26</v>
      </c>
      <c r="G669" t="s">
        <v>156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ユニフォーム鳴子哲平ICONIC</v>
      </c>
    </row>
    <row r="670" spans="1:21" x14ac:dyDescent="0.35">
      <c r="A670">
        <f>VLOOKUP(Toss[[#This Row],[No用]],SetNo[[No.用]:[vlookup 用]],2,FALSE)</f>
        <v>217</v>
      </c>
      <c r="B670">
        <f>IF(ROW()=2,1,IF(A669&lt;&gt;Toss[[#This Row],[No]],1,B669+1))</f>
        <v>2</v>
      </c>
      <c r="C670" t="s">
        <v>205</v>
      </c>
      <c r="D670" t="s">
        <v>469</v>
      </c>
      <c r="E670" t="s">
        <v>28</v>
      </c>
      <c r="F670" t="s">
        <v>26</v>
      </c>
      <c r="G670" t="s">
        <v>156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ユニフォーム鳴子哲平ICONIC</v>
      </c>
    </row>
    <row r="671" spans="1:21" x14ac:dyDescent="0.35">
      <c r="A671">
        <f>VLOOKUP(Toss[[#This Row],[No用]],SetNo[[No.用]:[vlookup 用]],2,FALSE)</f>
        <v>218</v>
      </c>
      <c r="B671">
        <f>IF(ROW()=2,1,IF(A670&lt;&gt;Toss[[#This Row],[No]],1,B670+1))</f>
        <v>1</v>
      </c>
      <c r="C671" t="s">
        <v>205</v>
      </c>
      <c r="D671" t="s">
        <v>471</v>
      </c>
      <c r="E671" t="s">
        <v>28</v>
      </c>
      <c r="F671" t="s">
        <v>21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ユニフォーム秋保和光ICONIC</v>
      </c>
    </row>
    <row r="672" spans="1:21" x14ac:dyDescent="0.35">
      <c r="A672">
        <f>VLOOKUP(Toss[[#This Row],[No用]],SetNo[[No.用]:[vlookup 用]],2,FALSE)</f>
        <v>219</v>
      </c>
      <c r="B672">
        <f>IF(ROW()=2,1,IF(A671&lt;&gt;Toss[[#This Row],[No]],1,B671+1))</f>
        <v>1</v>
      </c>
      <c r="C672" t="s">
        <v>205</v>
      </c>
      <c r="D672" t="s">
        <v>473</v>
      </c>
      <c r="E672" t="s">
        <v>28</v>
      </c>
      <c r="F672" t="s">
        <v>26</v>
      </c>
      <c r="G672" t="s">
        <v>156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ユニフォーム松島剛ICONIC</v>
      </c>
    </row>
    <row r="673" spans="1:21" x14ac:dyDescent="0.35">
      <c r="A673">
        <f>VLOOKUP(Toss[[#This Row],[No用]],SetNo[[No.用]:[vlookup 用]],2,FALSE)</f>
        <v>219</v>
      </c>
      <c r="B673">
        <f>IF(ROW()=2,1,IF(A672&lt;&gt;Toss[[#This Row],[No]],1,B672+1))</f>
        <v>2</v>
      </c>
      <c r="C673" t="s">
        <v>205</v>
      </c>
      <c r="D673" t="s">
        <v>473</v>
      </c>
      <c r="E673" t="s">
        <v>28</v>
      </c>
      <c r="F673" t="s">
        <v>26</v>
      </c>
      <c r="G673" t="s">
        <v>156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ユニフォーム松島剛ICONIC</v>
      </c>
    </row>
    <row r="674" spans="1:21" x14ac:dyDescent="0.35">
      <c r="A674">
        <f>VLOOKUP(Toss[[#This Row],[No用]],SetNo[[No.用]:[vlookup 用]],2,FALSE)</f>
        <v>220</v>
      </c>
      <c r="B674">
        <f>IF(ROW()=2,1,IF(A673&lt;&gt;Toss[[#This Row],[No]],1,B673+1))</f>
        <v>1</v>
      </c>
      <c r="C674" s="1" t="s">
        <v>929</v>
      </c>
      <c r="D674" s="1" t="s">
        <v>105</v>
      </c>
      <c r="E674" s="1" t="s">
        <v>73</v>
      </c>
      <c r="F674" s="1" t="s">
        <v>82</v>
      </c>
      <c r="G674" s="1" t="s">
        <v>130</v>
      </c>
      <c r="H674" s="1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妖松島剛ICONIC</v>
      </c>
    </row>
    <row r="675" spans="1:21" x14ac:dyDescent="0.35">
      <c r="A675">
        <f>VLOOKUP(Toss[[#This Row],[No用]],SetNo[[No.用]:[vlookup 用]],2,FALSE)</f>
        <v>220</v>
      </c>
      <c r="B675">
        <f>IF(ROW()=2,1,IF(A674&lt;&gt;Toss[[#This Row],[No]],1,B674+1))</f>
        <v>2</v>
      </c>
      <c r="C675" s="1" t="s">
        <v>929</v>
      </c>
      <c r="D675" s="1" t="s">
        <v>105</v>
      </c>
      <c r="E675" s="1" t="s">
        <v>73</v>
      </c>
      <c r="F675" s="1" t="s">
        <v>82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妖松島剛ICONIC</v>
      </c>
    </row>
    <row r="676" spans="1:21" x14ac:dyDescent="0.35">
      <c r="A676">
        <f>VLOOKUP(Toss[[#This Row],[No用]],SetNo[[No.用]:[vlookup 用]],2,FALSE)</f>
        <v>221</v>
      </c>
      <c r="B676">
        <f>IF(ROW()=2,1,IF(A675&lt;&gt;Toss[[#This Row],[No]],1,B675+1))</f>
        <v>1</v>
      </c>
      <c r="C676" t="s">
        <v>205</v>
      </c>
      <c r="D676" t="s">
        <v>475</v>
      </c>
      <c r="E676" t="s">
        <v>28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ユニフォーム川渡瞬己ICONIC</v>
      </c>
    </row>
    <row r="677" spans="1:21" x14ac:dyDescent="0.35">
      <c r="A677">
        <f>VLOOKUP(Toss[[#This Row],[No用]],SetNo[[No.用]:[vlookup 用]],2,FALSE)</f>
        <v>221</v>
      </c>
      <c r="B677">
        <f>IF(ROW()=2,1,IF(A676&lt;&gt;Toss[[#This Row],[No]],1,B676+1))</f>
        <v>2</v>
      </c>
      <c r="C677" t="s">
        <v>205</v>
      </c>
      <c r="D677" t="s">
        <v>475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ユニフォーム川渡瞬己ICONIC</v>
      </c>
    </row>
    <row r="678" spans="1:21" x14ac:dyDescent="0.35">
      <c r="A678">
        <f>VLOOKUP(Toss[[#This Row],[No用]],SetNo[[No.用]:[vlookup 用]],2,FALSE)</f>
        <v>222</v>
      </c>
      <c r="B678">
        <f>IF(ROW()=2,1,IF(A677&lt;&gt;Toss[[#This Row],[No]],1,B677+1))</f>
        <v>1</v>
      </c>
      <c r="C678" s="1" t="s">
        <v>987</v>
      </c>
      <c r="D678" s="1" t="s">
        <v>106</v>
      </c>
      <c r="E678" s="1" t="s">
        <v>73</v>
      </c>
      <c r="F678" s="1" t="s">
        <v>78</v>
      </c>
      <c r="G678" s="1" t="s">
        <v>130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サバゲ2川渡瞬己ICONIC</v>
      </c>
    </row>
    <row r="679" spans="1:21" x14ac:dyDescent="0.35">
      <c r="A679">
        <f>VLOOKUP(Toss[[#This Row],[No用]],SetNo[[No.用]:[vlookup 用]],2,FALSE)</f>
        <v>222</v>
      </c>
      <c r="B679">
        <f>IF(ROW()=2,1,IF(A678&lt;&gt;Toss[[#This Row],[No]],1,B678+1))</f>
        <v>2</v>
      </c>
      <c r="C679" s="1" t="s">
        <v>987</v>
      </c>
      <c r="D679" s="1" t="s">
        <v>106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サバゲ2川渡瞬己ICONIC</v>
      </c>
    </row>
    <row r="680" spans="1:21" x14ac:dyDescent="0.35">
      <c r="A680">
        <f>VLOOKUP(Toss[[#This Row],[No用]],SetNo[[No.用]:[vlookup 用]],2,FALSE)</f>
        <v>223</v>
      </c>
      <c r="B680">
        <f>IF(ROW()=2,1,IF(A679&lt;&gt;Toss[[#This Row],[No]],1,B679+1))</f>
        <v>1</v>
      </c>
      <c r="C680" t="s">
        <v>108</v>
      </c>
      <c r="D680" t="s">
        <v>109</v>
      </c>
      <c r="E680" t="s">
        <v>73</v>
      </c>
      <c r="F680" t="s">
        <v>78</v>
      </c>
      <c r="G680" t="s">
        <v>118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ユニフォーム牛島若利ICONIC</v>
      </c>
    </row>
    <row r="681" spans="1:21" x14ac:dyDescent="0.35">
      <c r="A681">
        <f>VLOOKUP(Toss[[#This Row],[No用]],SetNo[[No.用]:[vlookup 用]],2,FALSE)</f>
        <v>223</v>
      </c>
      <c r="B681">
        <f>IF(ROW()=2,1,IF(A680&lt;&gt;Toss[[#This Row],[No]],1,B680+1))</f>
        <v>2</v>
      </c>
      <c r="C681" t="s">
        <v>108</v>
      </c>
      <c r="D681" t="s">
        <v>109</v>
      </c>
      <c r="E681" t="s">
        <v>73</v>
      </c>
      <c r="F681" t="s">
        <v>78</v>
      </c>
      <c r="G681" t="s">
        <v>118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30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ユニフォーム牛島若利ICONIC</v>
      </c>
    </row>
    <row r="682" spans="1:21" x14ac:dyDescent="0.35">
      <c r="A682">
        <f>VLOOKUP(Toss[[#This Row],[No用]],SetNo[[No.用]:[vlookup 用]],2,FALSE)</f>
        <v>224</v>
      </c>
      <c r="B682">
        <f>IF(ROW()=2,1,IF(A681&lt;&gt;Toss[[#This Row],[No]],1,B681+1))</f>
        <v>1</v>
      </c>
      <c r="C682" t="s">
        <v>116</v>
      </c>
      <c r="D682" t="s">
        <v>109</v>
      </c>
      <c r="E682" t="s">
        <v>90</v>
      </c>
      <c r="F682" t="s">
        <v>78</v>
      </c>
      <c r="G682" t="s">
        <v>118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水着牛島若利ICONIC</v>
      </c>
    </row>
    <row r="683" spans="1:21" x14ac:dyDescent="0.35">
      <c r="A683">
        <f>VLOOKUP(Toss[[#This Row],[No用]],SetNo[[No.用]:[vlookup 用]],2,FALSE)</f>
        <v>224</v>
      </c>
      <c r="B683">
        <f>IF(ROW()=2,1,IF(A682&lt;&gt;Toss[[#This Row],[No]],1,B682+1))</f>
        <v>2</v>
      </c>
      <c r="C683" t="s">
        <v>116</v>
      </c>
      <c r="D683" t="s">
        <v>109</v>
      </c>
      <c r="E683" t="s">
        <v>90</v>
      </c>
      <c r="F683" t="s">
        <v>78</v>
      </c>
      <c r="G683" t="s">
        <v>118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水着牛島若利ICONIC</v>
      </c>
    </row>
    <row r="684" spans="1:21" x14ac:dyDescent="0.35">
      <c r="A684">
        <f>VLOOKUP(Toss[[#This Row],[No用]],SetNo[[No.用]:[vlookup 用]],2,FALSE)</f>
        <v>225</v>
      </c>
      <c r="B684">
        <f>IF(ROW()=2,1,IF(A683&lt;&gt;Toss[[#This Row],[No]],1,B683+1))</f>
        <v>1</v>
      </c>
      <c r="C684" s="1" t="s">
        <v>591</v>
      </c>
      <c r="D684" t="s">
        <v>109</v>
      </c>
      <c r="E684" s="1" t="s">
        <v>77</v>
      </c>
      <c r="F684" t="s">
        <v>78</v>
      </c>
      <c r="G684" t="s">
        <v>118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新年牛島若利ICONIC</v>
      </c>
    </row>
    <row r="685" spans="1:21" x14ac:dyDescent="0.35">
      <c r="A685">
        <f>VLOOKUP(Toss[[#This Row],[No用]],SetNo[[No.用]:[vlookup 用]],2,FALSE)</f>
        <v>225</v>
      </c>
      <c r="B685">
        <f>IF(ROW()=2,1,IF(A684&lt;&gt;Toss[[#This Row],[No]],1,B684+1))</f>
        <v>2</v>
      </c>
      <c r="C685" s="1" t="s">
        <v>591</v>
      </c>
      <c r="D685" t="s">
        <v>109</v>
      </c>
      <c r="E685" s="1" t="s">
        <v>77</v>
      </c>
      <c r="F685" t="s">
        <v>78</v>
      </c>
      <c r="G685" t="s">
        <v>118</v>
      </c>
      <c r="H685" t="s">
        <v>71</v>
      </c>
      <c r="I685">
        <v>1</v>
      </c>
      <c r="J685" t="s">
        <v>231</v>
      </c>
      <c r="K685" s="1" t="s">
        <v>167</v>
      </c>
      <c r="L685" s="1" t="s">
        <v>178</v>
      </c>
      <c r="M685">
        <v>33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新年牛島若利ICONIC</v>
      </c>
    </row>
    <row r="686" spans="1:21" x14ac:dyDescent="0.35">
      <c r="A686">
        <f>VLOOKUP(Toss[[#This Row],[No用]],SetNo[[No.用]:[vlookup 用]],2,FALSE)</f>
        <v>226</v>
      </c>
      <c r="B686">
        <f>IF(ROW()=2,1,IF(A685&lt;&gt;Toss[[#This Row],[No]],1,B685+1))</f>
        <v>1</v>
      </c>
      <c r="C686" s="1" t="s">
        <v>149</v>
      </c>
      <c r="D686" s="1" t="s">
        <v>109</v>
      </c>
      <c r="E686" s="1" t="s">
        <v>73</v>
      </c>
      <c r="F686" s="1" t="s">
        <v>78</v>
      </c>
      <c r="G686" s="1" t="s">
        <v>118</v>
      </c>
      <c r="H686" s="1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制服牛島若利ICONIC</v>
      </c>
    </row>
    <row r="687" spans="1:21" x14ac:dyDescent="0.35">
      <c r="A687">
        <f>VLOOKUP(Toss[[#This Row],[No用]],SetNo[[No.用]:[vlookup 用]],2,FALSE)</f>
        <v>226</v>
      </c>
      <c r="B687">
        <f>IF(ROW()=2,1,IF(A686&lt;&gt;Toss[[#This Row],[No]],1,B686+1))</f>
        <v>2</v>
      </c>
      <c r="C687" s="1" t="s">
        <v>149</v>
      </c>
      <c r="D687" s="1" t="s">
        <v>109</v>
      </c>
      <c r="E687" s="1" t="s">
        <v>73</v>
      </c>
      <c r="F687" s="1" t="s">
        <v>78</v>
      </c>
      <c r="G687" s="1" t="s">
        <v>118</v>
      </c>
      <c r="H687" s="1" t="s">
        <v>71</v>
      </c>
      <c r="I687">
        <v>1</v>
      </c>
      <c r="J687" t="s">
        <v>231</v>
      </c>
      <c r="K687" s="1" t="s">
        <v>167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制服牛島若利ICONIC</v>
      </c>
    </row>
    <row r="688" spans="1:21" x14ac:dyDescent="0.35">
      <c r="A688">
        <f>VLOOKUP(Toss[[#This Row],[No用]],SetNo[[No.用]:[vlookup 用]],2,FALSE)</f>
        <v>227</v>
      </c>
      <c r="B688">
        <f>IF(ROW()=2,1,IF(A687&lt;&gt;Toss[[#This Row],[No]],1,B687+1))</f>
        <v>1</v>
      </c>
      <c r="C688" s="1" t="s">
        <v>770</v>
      </c>
      <c r="D688" s="1" t="s">
        <v>109</v>
      </c>
      <c r="E688" s="1" t="s">
        <v>90</v>
      </c>
      <c r="F688" s="1" t="s">
        <v>78</v>
      </c>
      <c r="G688" s="1" t="s">
        <v>118</v>
      </c>
      <c r="H688" s="1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文化祭2牛島若利ICONIC</v>
      </c>
    </row>
    <row r="689" spans="1:21" x14ac:dyDescent="0.35">
      <c r="A689">
        <f>VLOOKUP(Toss[[#This Row],[No用]],SetNo[[No.用]:[vlookup 用]],2,FALSE)</f>
        <v>227</v>
      </c>
      <c r="B689">
        <f>IF(ROW()=2,1,IF(A688&lt;&gt;Toss[[#This Row],[No]],1,B688+1))</f>
        <v>2</v>
      </c>
      <c r="C689" s="1" t="s">
        <v>770</v>
      </c>
      <c r="D689" s="1" t="s">
        <v>109</v>
      </c>
      <c r="E689" s="1" t="s">
        <v>90</v>
      </c>
      <c r="F689" s="1" t="s">
        <v>78</v>
      </c>
      <c r="G689" s="1" t="s">
        <v>118</v>
      </c>
      <c r="H689" s="1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文化祭2牛島若利ICONIC</v>
      </c>
    </row>
    <row r="690" spans="1:21" x14ac:dyDescent="0.35">
      <c r="A690">
        <f>VLOOKUP(Toss[[#This Row],[No用]],SetNo[[No.用]:[vlookup 用]],2,FALSE)</f>
        <v>228</v>
      </c>
      <c r="B690">
        <f>IF(ROW()=2,1,IF(A689&lt;&gt;Toss[[#This Row],[No]],1,B689+1))</f>
        <v>1</v>
      </c>
      <c r="C690" s="1" t="s">
        <v>929</v>
      </c>
      <c r="D690" s="1" t="s">
        <v>109</v>
      </c>
      <c r="E690" s="1" t="s">
        <v>77</v>
      </c>
      <c r="F690" s="1" t="s">
        <v>78</v>
      </c>
      <c r="G690" s="1" t="s">
        <v>118</v>
      </c>
      <c r="H690" s="1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妖牛島若利ICONIC</v>
      </c>
    </row>
    <row r="691" spans="1:21" x14ac:dyDescent="0.35">
      <c r="A691">
        <f>VLOOKUP(Toss[[#This Row],[No用]],SetNo[[No.用]:[vlookup 用]],2,FALSE)</f>
        <v>228</v>
      </c>
      <c r="B691">
        <f>IF(ROW()=2,1,IF(A690&lt;&gt;Toss[[#This Row],[No]],1,B690+1))</f>
        <v>2</v>
      </c>
      <c r="C691" s="1" t="s">
        <v>929</v>
      </c>
      <c r="D691" s="1" t="s">
        <v>109</v>
      </c>
      <c r="E691" s="1" t="s">
        <v>77</v>
      </c>
      <c r="F691" s="1" t="s">
        <v>78</v>
      </c>
      <c r="G691" s="1" t="s">
        <v>118</v>
      </c>
      <c r="H691" s="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30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妖牛島若利ICONIC</v>
      </c>
    </row>
    <row r="692" spans="1:21" x14ac:dyDescent="0.35">
      <c r="A692">
        <f>VLOOKUP(Toss[[#This Row],[No用]],SetNo[[No.用]:[vlookup 用]],2,FALSE)</f>
        <v>229</v>
      </c>
      <c r="B692">
        <f>IF(ROW()=2,1,IF(A691&lt;&gt;Toss[[#This Row],[No]],1,B691+1))</f>
        <v>1</v>
      </c>
      <c r="C692" t="s">
        <v>108</v>
      </c>
      <c r="D692" t="s">
        <v>110</v>
      </c>
      <c r="E692" t="s">
        <v>73</v>
      </c>
      <c r="F692" t="s">
        <v>82</v>
      </c>
      <c r="G692" t="s">
        <v>118</v>
      </c>
      <c r="H692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ユニフォーム天童覚ICONIC</v>
      </c>
    </row>
    <row r="693" spans="1:21" x14ac:dyDescent="0.35">
      <c r="A693">
        <f>VLOOKUP(Toss[[#This Row],[No用]],SetNo[[No.用]:[vlookup 用]],2,FALSE)</f>
        <v>229</v>
      </c>
      <c r="B693">
        <f>IF(ROW()=2,1,IF(A692&lt;&gt;Toss[[#This Row],[No]],1,B692+1))</f>
        <v>2</v>
      </c>
      <c r="C693" t="s">
        <v>108</v>
      </c>
      <c r="D693" t="s">
        <v>110</v>
      </c>
      <c r="E693" t="s">
        <v>73</v>
      </c>
      <c r="F693" t="s">
        <v>82</v>
      </c>
      <c r="G693" t="s">
        <v>118</v>
      </c>
      <c r="H693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ユニフォーム天童覚ICONIC</v>
      </c>
    </row>
    <row r="694" spans="1:21" x14ac:dyDescent="0.35">
      <c r="A694">
        <f>VLOOKUP(Toss[[#This Row],[No用]],SetNo[[No.用]:[vlookup 用]],2,FALSE)</f>
        <v>230</v>
      </c>
      <c r="B694">
        <f>IF(ROW()=2,1,IF(A693&lt;&gt;Toss[[#This Row],[No]],1,B693+1))</f>
        <v>1</v>
      </c>
      <c r="C694" t="s">
        <v>116</v>
      </c>
      <c r="D694" t="s">
        <v>110</v>
      </c>
      <c r="E694" t="s">
        <v>90</v>
      </c>
      <c r="F694" t="s">
        <v>82</v>
      </c>
      <c r="G694" t="s">
        <v>118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水着天童覚ICONIC</v>
      </c>
    </row>
    <row r="695" spans="1:21" x14ac:dyDescent="0.35">
      <c r="A695">
        <f>VLOOKUP(Toss[[#This Row],[No用]],SetNo[[No.用]:[vlookup 用]],2,FALSE)</f>
        <v>230</v>
      </c>
      <c r="B695">
        <f>IF(ROW()=2,1,IF(A694&lt;&gt;Toss[[#This Row],[No]],1,B694+1))</f>
        <v>2</v>
      </c>
      <c r="C695" t="s">
        <v>116</v>
      </c>
      <c r="D695" t="s">
        <v>110</v>
      </c>
      <c r="E695" t="s">
        <v>90</v>
      </c>
      <c r="F695" t="s">
        <v>82</v>
      </c>
      <c r="G695" t="s">
        <v>118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水着天童覚ICONIC</v>
      </c>
    </row>
    <row r="696" spans="1:21" x14ac:dyDescent="0.35">
      <c r="A696">
        <f>VLOOKUP(Toss[[#This Row],[No用]],SetNo[[No.用]:[vlookup 用]],2,FALSE)</f>
        <v>231</v>
      </c>
      <c r="B696">
        <f>IF(ROW()=2,1,IF(A695&lt;&gt;Toss[[#This Row],[No]],1,B695+1))</f>
        <v>1</v>
      </c>
      <c r="C696" s="1" t="s">
        <v>581</v>
      </c>
      <c r="D696" t="s">
        <v>110</v>
      </c>
      <c r="E696" s="1" t="s">
        <v>77</v>
      </c>
      <c r="F696" t="s">
        <v>82</v>
      </c>
      <c r="G696" t="s">
        <v>118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文化祭天童覚ICONIC</v>
      </c>
    </row>
    <row r="697" spans="1:21" x14ac:dyDescent="0.35">
      <c r="A697">
        <f>VLOOKUP(Toss[[#This Row],[No用]],SetNo[[No.用]:[vlookup 用]],2,FALSE)</f>
        <v>231</v>
      </c>
      <c r="B697">
        <f>IF(ROW()=2,1,IF(A696&lt;&gt;Toss[[#This Row],[No]],1,B696+1))</f>
        <v>2</v>
      </c>
      <c r="C697" s="1" t="s">
        <v>581</v>
      </c>
      <c r="D697" t="s">
        <v>110</v>
      </c>
      <c r="E697" s="1" t="s">
        <v>77</v>
      </c>
      <c r="F697" t="s">
        <v>82</v>
      </c>
      <c r="G697" t="s">
        <v>118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文化祭天童覚ICONIC</v>
      </c>
    </row>
    <row r="698" spans="1:21" x14ac:dyDescent="0.35">
      <c r="A698">
        <f>VLOOKUP(Toss[[#This Row],[No用]],SetNo[[No.用]:[vlookup 用]],2,FALSE)</f>
        <v>232</v>
      </c>
      <c r="B698">
        <f>IF(ROW()=2,1,IF(A697&lt;&gt;Toss[[#This Row],[No]],1,B697+1))</f>
        <v>1</v>
      </c>
      <c r="C698" s="1" t="s">
        <v>149</v>
      </c>
      <c r="D698" s="1" t="s">
        <v>110</v>
      </c>
      <c r="E698" s="1" t="s">
        <v>73</v>
      </c>
      <c r="F698" s="1" t="s">
        <v>82</v>
      </c>
      <c r="G698" s="1" t="s">
        <v>118</v>
      </c>
      <c r="H698" t="s">
        <v>71</v>
      </c>
      <c r="I698">
        <v>1</v>
      </c>
      <c r="J698" t="s">
        <v>231</v>
      </c>
      <c r="K698" s="1" t="s">
        <v>166</v>
      </c>
      <c r="L698" s="1" t="s">
        <v>178</v>
      </c>
      <c r="M698">
        <v>32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制服天童覚ICONIC</v>
      </c>
    </row>
    <row r="699" spans="1:21" x14ac:dyDescent="0.35">
      <c r="A699">
        <f>VLOOKUP(Toss[[#This Row],[No用]],SetNo[[No.用]:[vlookup 用]],2,FALSE)</f>
        <v>232</v>
      </c>
      <c r="B699">
        <f>IF(ROW()=2,1,IF(A698&lt;&gt;Toss[[#This Row],[No]],1,B698+1))</f>
        <v>2</v>
      </c>
      <c r="C699" s="1" t="s">
        <v>149</v>
      </c>
      <c r="D699" s="1" t="s">
        <v>110</v>
      </c>
      <c r="E699" s="1" t="s">
        <v>73</v>
      </c>
      <c r="F699" s="1" t="s">
        <v>82</v>
      </c>
      <c r="G699" s="1" t="s">
        <v>118</v>
      </c>
      <c r="H699" t="s">
        <v>71</v>
      </c>
      <c r="I699">
        <v>1</v>
      </c>
      <c r="J699" t="s">
        <v>231</v>
      </c>
      <c r="K699" s="1" t="s">
        <v>167</v>
      </c>
      <c r="L699" s="1" t="s">
        <v>178</v>
      </c>
      <c r="M699">
        <v>33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制服天童覚ICONIC</v>
      </c>
    </row>
    <row r="700" spans="1:21" x14ac:dyDescent="0.35">
      <c r="A700">
        <f>VLOOKUP(Toss[[#This Row],[No用]],SetNo[[No.用]:[vlookup 用]],2,FALSE)</f>
        <v>232</v>
      </c>
      <c r="B700">
        <f>IF(ROW()=2,1,IF(A699&lt;&gt;Toss[[#This Row],[No]],1,B699+1))</f>
        <v>3</v>
      </c>
      <c r="C700" s="1" t="s">
        <v>149</v>
      </c>
      <c r="D700" s="1" t="s">
        <v>110</v>
      </c>
      <c r="E700" s="1" t="s">
        <v>73</v>
      </c>
      <c r="F700" s="1" t="s">
        <v>82</v>
      </c>
      <c r="G700" s="1" t="s">
        <v>118</v>
      </c>
      <c r="H700" t="s">
        <v>71</v>
      </c>
      <c r="I700">
        <v>1</v>
      </c>
      <c r="J700" t="s">
        <v>231</v>
      </c>
      <c r="K700" s="1" t="s">
        <v>363</v>
      </c>
      <c r="L700" s="1" t="s">
        <v>224</v>
      </c>
      <c r="M700">
        <v>48</v>
      </c>
      <c r="N700">
        <v>0</v>
      </c>
      <c r="O700">
        <v>58</v>
      </c>
      <c r="P700">
        <v>0</v>
      </c>
      <c r="Q700" s="1" t="s">
        <v>930</v>
      </c>
      <c r="R700" s="1" t="s">
        <v>931</v>
      </c>
      <c r="U700" t="str">
        <f>Toss[[#This Row],[服装]]&amp;Toss[[#This Row],[名前]]&amp;Toss[[#This Row],[レアリティ]]</f>
        <v>制服天童覚ICONIC</v>
      </c>
    </row>
    <row r="701" spans="1:21" x14ac:dyDescent="0.35">
      <c r="A701">
        <f>VLOOKUP(Toss[[#This Row],[No用]],SetNo[[No.用]:[vlookup 用]],2,FALSE)</f>
        <v>233</v>
      </c>
      <c r="B701">
        <f>IF(ROW()=2,1,IF(A700&lt;&gt;Toss[[#This Row],[No]],1,B700+1))</f>
        <v>1</v>
      </c>
      <c r="C701" s="1" t="s">
        <v>743</v>
      </c>
      <c r="D701" s="1" t="s">
        <v>110</v>
      </c>
      <c r="E701" s="1" t="s">
        <v>90</v>
      </c>
      <c r="F701" s="1" t="s">
        <v>82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Q701" s="1"/>
      <c r="U701" t="str">
        <f>Toss[[#This Row],[服装]]&amp;Toss[[#This Row],[名前]]&amp;Toss[[#This Row],[レアリティ]]</f>
        <v>仮装天童覚ICONIC</v>
      </c>
    </row>
    <row r="702" spans="1:21" x14ac:dyDescent="0.35">
      <c r="A702">
        <f>VLOOKUP(Toss[[#This Row],[No用]],SetNo[[No.用]:[vlookup 用]],2,FALSE)</f>
        <v>233</v>
      </c>
      <c r="B702">
        <f>IF(ROW()=2,1,IF(A701&lt;&gt;Toss[[#This Row],[No]],1,B701+1))</f>
        <v>2</v>
      </c>
      <c r="C702" s="1" t="s">
        <v>743</v>
      </c>
      <c r="D702" s="1" t="s">
        <v>110</v>
      </c>
      <c r="E702" s="1" t="s">
        <v>90</v>
      </c>
      <c r="F702" s="1" t="s">
        <v>82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Q702" s="1"/>
      <c r="U702" t="str">
        <f>Toss[[#This Row],[服装]]&amp;Toss[[#This Row],[名前]]&amp;Toss[[#This Row],[レアリティ]]</f>
        <v>仮装天童覚ICONIC</v>
      </c>
    </row>
    <row r="703" spans="1:21" x14ac:dyDescent="0.35">
      <c r="A703">
        <f>VLOOKUP(Toss[[#This Row],[No用]],SetNo[[No.用]:[vlookup 用]],2,FALSE)</f>
        <v>234</v>
      </c>
      <c r="B703">
        <f>IF(ROW()=2,1,IF(A702&lt;&gt;Toss[[#This Row],[No]],1,B702+1))</f>
        <v>1</v>
      </c>
      <c r="C703" s="1" t="s">
        <v>918</v>
      </c>
      <c r="D703" s="1" t="s">
        <v>110</v>
      </c>
      <c r="E703" s="1" t="s">
        <v>77</v>
      </c>
      <c r="F703" s="1" t="s">
        <v>82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Q703" s="1"/>
      <c r="U703" t="str">
        <f>Toss[[#This Row],[服装]]&amp;Toss[[#This Row],[名前]]&amp;Toss[[#This Row],[レアリティ]]</f>
        <v>遊園地天童覚ICONIC</v>
      </c>
    </row>
    <row r="704" spans="1:21" x14ac:dyDescent="0.35">
      <c r="A704">
        <f>VLOOKUP(Toss[[#This Row],[No用]],SetNo[[No.用]:[vlookup 用]],2,FALSE)</f>
        <v>234</v>
      </c>
      <c r="B704">
        <f>IF(ROW()=2,1,IF(A703&lt;&gt;Toss[[#This Row],[No]],1,B703+1))</f>
        <v>2</v>
      </c>
      <c r="C704" s="1" t="s">
        <v>918</v>
      </c>
      <c r="D704" s="1" t="s">
        <v>110</v>
      </c>
      <c r="E704" s="1" t="s">
        <v>77</v>
      </c>
      <c r="F704" s="1" t="s">
        <v>82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Q704" s="1"/>
      <c r="U704" t="str">
        <f>Toss[[#This Row],[服装]]&amp;Toss[[#This Row],[名前]]&amp;Toss[[#This Row],[レアリティ]]</f>
        <v>遊園地天童覚ICONIC</v>
      </c>
    </row>
    <row r="705" spans="1:21" x14ac:dyDescent="0.35">
      <c r="A705">
        <f>VLOOKUP(Toss[[#This Row],[No用]],SetNo[[No.用]:[vlookup 用]],2,FALSE)</f>
        <v>235</v>
      </c>
      <c r="B705">
        <f>IF(ROW()=2,1,IF(A704&lt;&gt;Toss[[#This Row],[No]],1,B704+1))</f>
        <v>1</v>
      </c>
      <c r="C705" t="s">
        <v>108</v>
      </c>
      <c r="D705" t="s">
        <v>111</v>
      </c>
      <c r="E705" t="s">
        <v>77</v>
      </c>
      <c r="F705" t="s">
        <v>78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ユニフォーム五色工ICONIC</v>
      </c>
    </row>
    <row r="706" spans="1:21" x14ac:dyDescent="0.35">
      <c r="A706">
        <f>VLOOKUP(Toss[[#This Row],[No用]],SetNo[[No.用]:[vlookup 用]],2,FALSE)</f>
        <v>235</v>
      </c>
      <c r="B706">
        <f>IF(ROW()=2,1,IF(A705&lt;&gt;Toss[[#This Row],[No]],1,B705+1))</f>
        <v>2</v>
      </c>
      <c r="C706" t="s">
        <v>108</v>
      </c>
      <c r="D706" t="s">
        <v>111</v>
      </c>
      <c r="E706" t="s">
        <v>77</v>
      </c>
      <c r="F706" t="s">
        <v>78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31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ユニフォーム五色工ICONIC</v>
      </c>
    </row>
    <row r="707" spans="1:21" x14ac:dyDescent="0.35">
      <c r="A707">
        <f>VLOOKUP(Toss[[#This Row],[No用]],SetNo[[No.用]:[vlookup 用]],2,FALSE)</f>
        <v>236</v>
      </c>
      <c r="B707">
        <f>IF(ROW()=2,1,IF(A706&lt;&gt;Toss[[#This Row],[No]],1,B706+1))</f>
        <v>1</v>
      </c>
      <c r="C707" s="1" t="s">
        <v>553</v>
      </c>
      <c r="D707" t="s">
        <v>111</v>
      </c>
      <c r="E707" s="1" t="s">
        <v>73</v>
      </c>
      <c r="F707" t="s">
        <v>78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職業体験五色工ICONIC</v>
      </c>
    </row>
    <row r="708" spans="1:21" x14ac:dyDescent="0.35">
      <c r="A708">
        <f>VLOOKUP(Toss[[#This Row],[No用]],SetNo[[No.用]:[vlookup 用]],2,FALSE)</f>
        <v>236</v>
      </c>
      <c r="B708">
        <f>IF(ROW()=2,1,IF(A707&lt;&gt;Toss[[#This Row],[No]],1,B707+1))</f>
        <v>2</v>
      </c>
      <c r="C708" s="1" t="s">
        <v>553</v>
      </c>
      <c r="D708" t="s">
        <v>111</v>
      </c>
      <c r="E708" s="1" t="s">
        <v>73</v>
      </c>
      <c r="F708" t="s">
        <v>78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職業体験五色工ICONIC</v>
      </c>
    </row>
    <row r="709" spans="1:21" x14ac:dyDescent="0.35">
      <c r="A709">
        <f>VLOOKUP(Toss[[#This Row],[No用]],SetNo[[No.用]:[vlookup 用]],2,FALSE)</f>
        <v>237</v>
      </c>
      <c r="B709">
        <f>IF(ROW()=2,1,IF(A708&lt;&gt;Toss[[#This Row],[No]],1,B708+1))</f>
        <v>1</v>
      </c>
      <c r="C709" s="1" t="s">
        <v>149</v>
      </c>
      <c r="D709" s="1" t="s">
        <v>111</v>
      </c>
      <c r="E709" s="1" t="s">
        <v>90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制服五色工ICONIC</v>
      </c>
    </row>
    <row r="710" spans="1:21" x14ac:dyDescent="0.35">
      <c r="A710">
        <f>VLOOKUP(Toss[[#This Row],[No用]],SetNo[[No.用]:[vlookup 用]],2,FALSE)</f>
        <v>237</v>
      </c>
      <c r="B710">
        <f>IF(ROW()=2,1,IF(A709&lt;&gt;Toss[[#This Row],[No]],1,B709+1))</f>
        <v>2</v>
      </c>
      <c r="C710" s="1" t="s">
        <v>149</v>
      </c>
      <c r="D710" s="1" t="s">
        <v>111</v>
      </c>
      <c r="E710" s="1" t="s">
        <v>90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制服五色工ICONIC</v>
      </c>
    </row>
    <row r="711" spans="1:21" x14ac:dyDescent="0.35">
      <c r="A711">
        <f>VLOOKUP(Toss[[#This Row],[No用]],SetNo[[No.用]:[vlookup 用]],2,FALSE)</f>
        <v>238</v>
      </c>
      <c r="B711">
        <f>IF(ROW()=2,1,IF(A710&lt;&gt;Toss[[#This Row],[No]],1,B710+1))</f>
        <v>1</v>
      </c>
      <c r="C711" s="1" t="s">
        <v>713</v>
      </c>
      <c r="D711" s="1" t="s">
        <v>111</v>
      </c>
      <c r="E711" s="10" t="s">
        <v>77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バカンス五色工ICONIC</v>
      </c>
    </row>
    <row r="712" spans="1:21" x14ac:dyDescent="0.35">
      <c r="A712">
        <f>VLOOKUP(Toss[[#This Row],[No用]],SetNo[[No.用]:[vlookup 用]],2,FALSE)</f>
        <v>238</v>
      </c>
      <c r="B712">
        <f>IF(ROW()=2,1,IF(A711&lt;&gt;Toss[[#This Row],[No]],1,B711+1))</f>
        <v>2</v>
      </c>
      <c r="C712" s="1" t="s">
        <v>713</v>
      </c>
      <c r="D712" s="1" t="s">
        <v>111</v>
      </c>
      <c r="E712" s="10" t="s">
        <v>77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バカンス五色工ICONIC</v>
      </c>
    </row>
    <row r="713" spans="1:21" x14ac:dyDescent="0.35">
      <c r="A713">
        <f>VLOOKUP(Toss[[#This Row],[No用]],SetNo[[No.用]:[vlookup 用]],2,FALSE)</f>
        <v>239</v>
      </c>
      <c r="B713">
        <f>IF(ROW()=2,1,IF(A712&lt;&gt;Toss[[#This Row],[No]],1,B712+1))</f>
        <v>1</v>
      </c>
      <c r="C713" s="1" t="s">
        <v>801</v>
      </c>
      <c r="D713" s="1" t="s">
        <v>111</v>
      </c>
      <c r="E713" s="10" t="s">
        <v>73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Xmas2五色工ICONIC</v>
      </c>
    </row>
    <row r="714" spans="1:21" x14ac:dyDescent="0.35">
      <c r="A714">
        <f>VLOOKUP(Toss[[#This Row],[No用]],SetNo[[No.用]:[vlookup 用]],2,FALSE)</f>
        <v>239</v>
      </c>
      <c r="B714">
        <f>IF(ROW()=2,1,IF(A713&lt;&gt;Toss[[#This Row],[No]],1,B713+1))</f>
        <v>2</v>
      </c>
      <c r="C714" s="1" t="s">
        <v>801</v>
      </c>
      <c r="D714" s="1" t="s">
        <v>111</v>
      </c>
      <c r="E714" s="10" t="s">
        <v>73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Xmas2五色工ICONIC</v>
      </c>
    </row>
    <row r="715" spans="1:21" x14ac:dyDescent="0.35">
      <c r="A715">
        <f>VLOOKUP(Toss[[#This Row],[No用]],SetNo[[No.用]:[vlookup 用]],2,FALSE)</f>
        <v>240</v>
      </c>
      <c r="B715">
        <f>IF(ROW()=2,1,IF(A714&lt;&gt;Toss[[#This Row],[No]],1,B714+1))</f>
        <v>1</v>
      </c>
      <c r="C715" s="1" t="s">
        <v>987</v>
      </c>
      <c r="D715" s="1" t="s">
        <v>111</v>
      </c>
      <c r="E715" s="10" t="s">
        <v>90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サバゲ2五色工ICONIC</v>
      </c>
    </row>
    <row r="716" spans="1:21" x14ac:dyDescent="0.35">
      <c r="A716">
        <f>VLOOKUP(Toss[[#This Row],[No用]],SetNo[[No.用]:[vlookup 用]],2,FALSE)</f>
        <v>240</v>
      </c>
      <c r="B716">
        <f>IF(ROW()=2,1,IF(A715&lt;&gt;Toss[[#This Row],[No]],1,B715+1))</f>
        <v>2</v>
      </c>
      <c r="C716" s="1" t="s">
        <v>987</v>
      </c>
      <c r="D716" s="1" t="s">
        <v>111</v>
      </c>
      <c r="E716" s="10" t="s">
        <v>90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サバゲ2五色工ICONIC</v>
      </c>
    </row>
    <row r="717" spans="1:21" x14ac:dyDescent="0.35">
      <c r="A717">
        <f>VLOOKUP(Toss[[#This Row],[No用]],SetNo[[No.用]:[vlookup 用]],2,FALSE)</f>
        <v>241</v>
      </c>
      <c r="B717">
        <f>IF(ROW()=2,1,IF(A716&lt;&gt;Toss[[#This Row],[No]],1,B716+1))</f>
        <v>1</v>
      </c>
      <c r="C717" t="s">
        <v>108</v>
      </c>
      <c r="D717" t="s">
        <v>112</v>
      </c>
      <c r="E717" t="s">
        <v>73</v>
      </c>
      <c r="F717" t="s">
        <v>74</v>
      </c>
      <c r="G717" t="s">
        <v>118</v>
      </c>
      <c r="H717" t="s">
        <v>71</v>
      </c>
      <c r="I717">
        <v>1</v>
      </c>
      <c r="J717" t="s">
        <v>231</v>
      </c>
      <c r="K717" t="s">
        <v>370</v>
      </c>
      <c r="L717" t="s">
        <v>261</v>
      </c>
      <c r="M717">
        <v>34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ユニフォーム白布賢二郎ICONIC</v>
      </c>
    </row>
    <row r="718" spans="1:21" x14ac:dyDescent="0.35">
      <c r="A718">
        <f>VLOOKUP(Toss[[#This Row],[No用]],SetNo[[No.用]:[vlookup 用]],2,FALSE)</f>
        <v>241</v>
      </c>
      <c r="B718">
        <f>IF(ROW()=2,1,IF(A717&lt;&gt;Toss[[#This Row],[No]],1,B717+1))</f>
        <v>2</v>
      </c>
      <c r="C718" t="s">
        <v>108</v>
      </c>
      <c r="D718" t="s">
        <v>112</v>
      </c>
      <c r="E718" t="s">
        <v>73</v>
      </c>
      <c r="F718" t="s">
        <v>74</v>
      </c>
      <c r="G718" t="s">
        <v>118</v>
      </c>
      <c r="H718" t="s">
        <v>71</v>
      </c>
      <c r="I718">
        <v>1</v>
      </c>
      <c r="J718" t="s">
        <v>231</v>
      </c>
      <c r="K718" t="s">
        <v>371</v>
      </c>
      <c r="L718" t="s">
        <v>261</v>
      </c>
      <c r="M718">
        <v>34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ユニフォーム白布賢二郎ICONIC</v>
      </c>
    </row>
    <row r="719" spans="1:21" x14ac:dyDescent="0.35">
      <c r="A719">
        <f>VLOOKUP(Toss[[#This Row],[No用]],SetNo[[No.用]:[vlookup 用]],2,FALSE)</f>
        <v>241</v>
      </c>
      <c r="B719">
        <f>IF(ROW()=2,1,IF(A718&lt;&gt;Toss[[#This Row],[No]],1,B718+1))</f>
        <v>3</v>
      </c>
      <c r="C719" t="s">
        <v>108</v>
      </c>
      <c r="D719" t="s">
        <v>112</v>
      </c>
      <c r="E719" t="s">
        <v>73</v>
      </c>
      <c r="F719" t="s">
        <v>74</v>
      </c>
      <c r="G719" t="s">
        <v>118</v>
      </c>
      <c r="H719" t="s">
        <v>71</v>
      </c>
      <c r="I719">
        <v>1</v>
      </c>
      <c r="J719" t="s">
        <v>231</v>
      </c>
      <c r="K719" t="s">
        <v>374</v>
      </c>
      <c r="L719" t="s">
        <v>261</v>
      </c>
      <c r="M719">
        <v>36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ユニフォーム白布賢二郎ICONIC</v>
      </c>
    </row>
    <row r="720" spans="1:21" x14ac:dyDescent="0.35">
      <c r="A720">
        <f>VLOOKUP(Toss[[#This Row],[No用]],SetNo[[No.用]:[vlookup 用]],2,FALSE)</f>
        <v>241</v>
      </c>
      <c r="B720">
        <f>IF(ROW()=2,1,IF(A719&lt;&gt;Toss[[#This Row],[No]],1,B719+1))</f>
        <v>4</v>
      </c>
      <c r="C720" t="s">
        <v>108</v>
      </c>
      <c r="D720" t="s">
        <v>112</v>
      </c>
      <c r="E720" t="s">
        <v>73</v>
      </c>
      <c r="F720" t="s">
        <v>74</v>
      </c>
      <c r="G720" t="s">
        <v>118</v>
      </c>
      <c r="H720" t="s">
        <v>71</v>
      </c>
      <c r="I720">
        <v>1</v>
      </c>
      <c r="J720" t="s">
        <v>231</v>
      </c>
      <c r="K720" t="s">
        <v>375</v>
      </c>
      <c r="L720" s="1" t="s">
        <v>162</v>
      </c>
      <c r="M720">
        <v>34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ユニフォーム白布賢二郎ICONIC</v>
      </c>
    </row>
    <row r="721" spans="1:21" x14ac:dyDescent="0.35">
      <c r="A721">
        <f>VLOOKUP(Toss[[#This Row],[No用]],SetNo[[No.用]:[vlookup 用]],2,FALSE)</f>
        <v>241</v>
      </c>
      <c r="B721">
        <f>IF(ROW()=2,1,IF(A720&lt;&gt;Toss[[#This Row],[No]],1,B720+1))</f>
        <v>5</v>
      </c>
      <c r="C721" t="s">
        <v>108</v>
      </c>
      <c r="D721" t="s">
        <v>112</v>
      </c>
      <c r="E721" t="s">
        <v>73</v>
      </c>
      <c r="F721" t="s">
        <v>74</v>
      </c>
      <c r="G721" t="s">
        <v>118</v>
      </c>
      <c r="H721" t="s">
        <v>71</v>
      </c>
      <c r="I721">
        <v>1</v>
      </c>
      <c r="J721" t="s">
        <v>231</v>
      </c>
      <c r="K721" t="s">
        <v>376</v>
      </c>
      <c r="L721" t="s">
        <v>377</v>
      </c>
      <c r="M721">
        <v>49</v>
      </c>
      <c r="N721">
        <v>0</v>
      </c>
      <c r="O721">
        <v>59</v>
      </c>
      <c r="P721">
        <v>0</v>
      </c>
      <c r="U721" t="str">
        <f>Toss[[#This Row],[服装]]&amp;Toss[[#This Row],[名前]]&amp;Toss[[#This Row],[レアリティ]]</f>
        <v>ユニフォーム白布賢二郎ICONIC</v>
      </c>
    </row>
    <row r="722" spans="1:21" x14ac:dyDescent="0.35">
      <c r="A722">
        <f>VLOOKUP(Toss[[#This Row],[No用]],SetNo[[No.用]:[vlookup 用]],2,FALSE)</f>
        <v>242</v>
      </c>
      <c r="B722">
        <f>IF(ROW()=2,1,IF(A721&lt;&gt;Toss[[#This Row],[No]],1,B721+1))</f>
        <v>1</v>
      </c>
      <c r="C722" t="s">
        <v>366</v>
      </c>
      <c r="D722" t="s">
        <v>367</v>
      </c>
      <c r="E722" t="s">
        <v>24</v>
      </c>
      <c r="F722" t="s">
        <v>31</v>
      </c>
      <c r="G722" t="s">
        <v>157</v>
      </c>
      <c r="H722" t="s">
        <v>71</v>
      </c>
      <c r="I722">
        <v>1</v>
      </c>
      <c r="J722" t="s">
        <v>231</v>
      </c>
      <c r="K722" t="s">
        <v>370</v>
      </c>
      <c r="L722" t="s">
        <v>261</v>
      </c>
      <c r="M722">
        <v>34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探偵白布賢二郎ICONIC</v>
      </c>
    </row>
    <row r="723" spans="1:21" x14ac:dyDescent="0.35">
      <c r="A723">
        <f>VLOOKUP(Toss[[#This Row],[No用]],SetNo[[No.用]:[vlookup 用]],2,FALSE)</f>
        <v>242</v>
      </c>
      <c r="B723">
        <f>IF(ROW()=2,1,IF(A722&lt;&gt;Toss[[#This Row],[No]],1,B722+1))</f>
        <v>2</v>
      </c>
      <c r="C723" t="s">
        <v>366</v>
      </c>
      <c r="D723" t="s">
        <v>367</v>
      </c>
      <c r="E723" t="s">
        <v>24</v>
      </c>
      <c r="F723" t="s">
        <v>31</v>
      </c>
      <c r="G723" t="s">
        <v>157</v>
      </c>
      <c r="H723" t="s">
        <v>71</v>
      </c>
      <c r="I723">
        <v>1</v>
      </c>
      <c r="J723" t="s">
        <v>231</v>
      </c>
      <c r="K723" t="s">
        <v>371</v>
      </c>
      <c r="L723" t="s">
        <v>261</v>
      </c>
      <c r="M723">
        <v>34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探偵白布賢二郎ICONIC</v>
      </c>
    </row>
    <row r="724" spans="1:21" x14ac:dyDescent="0.35">
      <c r="A724">
        <f>VLOOKUP(Toss[[#This Row],[No用]],SetNo[[No.用]:[vlookup 用]],2,FALSE)</f>
        <v>242</v>
      </c>
      <c r="B724">
        <f>IF(ROW()=2,1,IF(A723&lt;&gt;Toss[[#This Row],[No]],1,B723+1))</f>
        <v>3</v>
      </c>
      <c r="C724" t="s">
        <v>366</v>
      </c>
      <c r="D724" t="s">
        <v>367</v>
      </c>
      <c r="E724" t="s">
        <v>24</v>
      </c>
      <c r="F724" t="s">
        <v>31</v>
      </c>
      <c r="G724" t="s">
        <v>157</v>
      </c>
      <c r="H724" t="s">
        <v>71</v>
      </c>
      <c r="I724">
        <v>1</v>
      </c>
      <c r="J724" t="s">
        <v>231</v>
      </c>
      <c r="K724" t="s">
        <v>372</v>
      </c>
      <c r="L724" t="s">
        <v>373</v>
      </c>
      <c r="M724">
        <v>31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探偵白布賢二郎ICONIC</v>
      </c>
    </row>
    <row r="725" spans="1:21" x14ac:dyDescent="0.35">
      <c r="A725">
        <f>VLOOKUP(Toss[[#This Row],[No用]],SetNo[[No.用]:[vlookup 用]],2,FALSE)</f>
        <v>242</v>
      </c>
      <c r="B725">
        <f>IF(ROW()=2,1,IF(A724&lt;&gt;Toss[[#This Row],[No]],1,B724+1))</f>
        <v>4</v>
      </c>
      <c r="C725" t="s">
        <v>366</v>
      </c>
      <c r="D725" t="s">
        <v>367</v>
      </c>
      <c r="E725" t="s">
        <v>24</v>
      </c>
      <c r="F725" t="s">
        <v>31</v>
      </c>
      <c r="G725" t="s">
        <v>157</v>
      </c>
      <c r="H725" t="s">
        <v>71</v>
      </c>
      <c r="I725">
        <v>1</v>
      </c>
      <c r="J725" t="s">
        <v>369</v>
      </c>
      <c r="K725" t="s">
        <v>374</v>
      </c>
      <c r="L725" t="s">
        <v>261</v>
      </c>
      <c r="M725">
        <v>36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探偵白布賢二郎ICONIC</v>
      </c>
    </row>
    <row r="726" spans="1:21" x14ac:dyDescent="0.35">
      <c r="A726">
        <f>VLOOKUP(Toss[[#This Row],[No用]],SetNo[[No.用]:[vlookup 用]],2,FALSE)</f>
        <v>242</v>
      </c>
      <c r="B726">
        <f>IF(ROW()=2,1,IF(A725&lt;&gt;Toss[[#This Row],[No]],1,B725+1))</f>
        <v>5</v>
      </c>
      <c r="C726" t="s">
        <v>366</v>
      </c>
      <c r="D726" t="s">
        <v>367</v>
      </c>
      <c r="E726" t="s">
        <v>24</v>
      </c>
      <c r="F726" t="s">
        <v>31</v>
      </c>
      <c r="G726" t="s">
        <v>157</v>
      </c>
      <c r="H726" t="s">
        <v>71</v>
      </c>
      <c r="I726">
        <v>1</v>
      </c>
      <c r="J726" t="s">
        <v>369</v>
      </c>
      <c r="K726" t="s">
        <v>375</v>
      </c>
      <c r="L726" t="s">
        <v>373</v>
      </c>
      <c r="M726">
        <v>37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探偵白布賢二郎ICONIC</v>
      </c>
    </row>
    <row r="727" spans="1:21" x14ac:dyDescent="0.35">
      <c r="A727">
        <f>VLOOKUP(Toss[[#This Row],[No用]],SetNo[[No.用]:[vlookup 用]],2,FALSE)</f>
        <v>242</v>
      </c>
      <c r="B727">
        <f>IF(ROW()=2,1,IF(A726&lt;&gt;Toss[[#This Row],[No]],1,B726+1))</f>
        <v>6</v>
      </c>
      <c r="C727" t="s">
        <v>366</v>
      </c>
      <c r="D727" t="s">
        <v>367</v>
      </c>
      <c r="E727" t="s">
        <v>24</v>
      </c>
      <c r="F727" t="s">
        <v>31</v>
      </c>
      <c r="G727" t="s">
        <v>157</v>
      </c>
      <c r="H727" t="s">
        <v>71</v>
      </c>
      <c r="I727">
        <v>1</v>
      </c>
      <c r="J727" t="s">
        <v>369</v>
      </c>
      <c r="K727" t="s">
        <v>376</v>
      </c>
      <c r="L727" t="s">
        <v>377</v>
      </c>
      <c r="M727">
        <v>49</v>
      </c>
      <c r="N727">
        <v>0</v>
      </c>
      <c r="O727">
        <v>59</v>
      </c>
      <c r="P727">
        <v>0</v>
      </c>
      <c r="R727" s="1" t="s">
        <v>582</v>
      </c>
      <c r="U727" t="str">
        <f>Toss[[#This Row],[服装]]&amp;Toss[[#This Row],[名前]]&amp;Toss[[#This Row],[レアリティ]]</f>
        <v>探偵白布賢二郎ICONIC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149</v>
      </c>
      <c r="D728" s="1" t="s">
        <v>367</v>
      </c>
      <c r="E728" s="1" t="s">
        <v>77</v>
      </c>
      <c r="F728" s="1" t="s">
        <v>31</v>
      </c>
      <c r="G728" s="1" t="s">
        <v>157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173</v>
      </c>
      <c r="M728">
        <v>35</v>
      </c>
      <c r="N728">
        <v>0</v>
      </c>
      <c r="O728">
        <v>0</v>
      </c>
      <c r="P728">
        <v>0</v>
      </c>
      <c r="R728" s="1"/>
      <c r="U728" t="str">
        <f>Toss[[#This Row],[服装]]&amp;Toss[[#This Row],[名前]]&amp;Toss[[#This Row],[レアリティ]]</f>
        <v>制服白布賢二郎ICONIC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149</v>
      </c>
      <c r="D729" s="1" t="s">
        <v>367</v>
      </c>
      <c r="E729" s="1" t="s">
        <v>77</v>
      </c>
      <c r="F729" s="1" t="s">
        <v>31</v>
      </c>
      <c r="G729" s="1" t="s">
        <v>157</v>
      </c>
      <c r="H729" s="1" t="s">
        <v>71</v>
      </c>
      <c r="I729">
        <v>1</v>
      </c>
      <c r="J729" t="s">
        <v>369</v>
      </c>
      <c r="K729" s="1" t="s">
        <v>169</v>
      </c>
      <c r="L729" s="1" t="s">
        <v>173</v>
      </c>
      <c r="M729">
        <v>35</v>
      </c>
      <c r="N729">
        <v>0</v>
      </c>
      <c r="O729">
        <v>0</v>
      </c>
      <c r="P729">
        <v>0</v>
      </c>
      <c r="R729" s="1"/>
      <c r="U729" t="str">
        <f>Toss[[#This Row],[服装]]&amp;Toss[[#This Row],[名前]]&amp;Toss[[#This Row],[レアリティ]]</f>
        <v>制服白布賢二郎ICONIC</v>
      </c>
    </row>
    <row r="730" spans="1:21" x14ac:dyDescent="0.3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s="1" t="s">
        <v>149</v>
      </c>
      <c r="D730" s="1" t="s">
        <v>367</v>
      </c>
      <c r="E730" s="1" t="s">
        <v>77</v>
      </c>
      <c r="F730" s="1" t="s">
        <v>31</v>
      </c>
      <c r="G730" s="1" t="s">
        <v>157</v>
      </c>
      <c r="H730" s="1" t="s">
        <v>71</v>
      </c>
      <c r="I730">
        <v>1</v>
      </c>
      <c r="J730" t="s">
        <v>369</v>
      </c>
      <c r="K730" s="1" t="s">
        <v>172</v>
      </c>
      <c r="L730" s="1" t="s">
        <v>173</v>
      </c>
      <c r="M730">
        <v>37</v>
      </c>
      <c r="N730">
        <v>0</v>
      </c>
      <c r="O730">
        <v>0</v>
      </c>
      <c r="P730">
        <v>0</v>
      </c>
      <c r="R730" s="1"/>
      <c r="U730" t="str">
        <f>Toss[[#This Row],[服装]]&amp;Toss[[#This Row],[名前]]&amp;Toss[[#This Row],[レアリティ]]</f>
        <v>制服白布賢二郎ICONIC</v>
      </c>
    </row>
    <row r="731" spans="1:21" x14ac:dyDescent="0.3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s="1" t="s">
        <v>149</v>
      </c>
      <c r="D731" s="1" t="s">
        <v>367</v>
      </c>
      <c r="E731" s="1" t="s">
        <v>77</v>
      </c>
      <c r="F731" s="1" t="s">
        <v>31</v>
      </c>
      <c r="G731" s="1" t="s">
        <v>157</v>
      </c>
      <c r="H731" s="1" t="s">
        <v>71</v>
      </c>
      <c r="I731">
        <v>1</v>
      </c>
      <c r="J731" t="s">
        <v>369</v>
      </c>
      <c r="K731" s="1" t="s">
        <v>232</v>
      </c>
      <c r="L731" s="1" t="s">
        <v>162</v>
      </c>
      <c r="M731">
        <v>34</v>
      </c>
      <c r="N731">
        <v>0</v>
      </c>
      <c r="O731">
        <v>0</v>
      </c>
      <c r="P731">
        <v>0</v>
      </c>
      <c r="R731" s="1"/>
      <c r="U731" t="str">
        <f>Toss[[#This Row],[服装]]&amp;Toss[[#This Row],[名前]]&amp;Toss[[#This Row],[レアリティ]]</f>
        <v>制服白布賢二郎ICONIC</v>
      </c>
    </row>
    <row r="732" spans="1:21" x14ac:dyDescent="0.3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s="1" t="s">
        <v>149</v>
      </c>
      <c r="D732" s="1" t="s">
        <v>367</v>
      </c>
      <c r="E732" s="1" t="s">
        <v>77</v>
      </c>
      <c r="F732" s="1" t="s">
        <v>31</v>
      </c>
      <c r="G732" s="1" t="s">
        <v>157</v>
      </c>
      <c r="H732" s="1" t="s">
        <v>71</v>
      </c>
      <c r="I732">
        <v>1</v>
      </c>
      <c r="J732" t="s">
        <v>231</v>
      </c>
      <c r="K732" s="1" t="s">
        <v>183</v>
      </c>
      <c r="L732" s="1" t="s">
        <v>224</v>
      </c>
      <c r="M732">
        <v>49</v>
      </c>
      <c r="N732">
        <v>0</v>
      </c>
      <c r="O732">
        <v>59</v>
      </c>
      <c r="P732">
        <v>0</v>
      </c>
      <c r="R732" s="1"/>
      <c r="U732" t="str">
        <f>Toss[[#This Row],[服装]]&amp;Toss[[#This Row],[名前]]&amp;Toss[[#This Row],[レアリティ]]</f>
        <v>制服白布賢二郎ICONIC</v>
      </c>
    </row>
    <row r="733" spans="1:21" x14ac:dyDescent="0.35">
      <c r="A733">
        <f>VLOOKUP(Toss[[#This Row],[No用]],SetNo[[No.用]:[vlookup 用]],2,FALSE)</f>
        <v>243</v>
      </c>
      <c r="B733">
        <f>IF(ROW()=2,1,IF(A732&lt;&gt;Toss[[#This Row],[No]],1,B732+1))</f>
        <v>6</v>
      </c>
      <c r="C733" s="1" t="s">
        <v>149</v>
      </c>
      <c r="D733" s="1" t="s">
        <v>367</v>
      </c>
      <c r="E733" s="1" t="s">
        <v>77</v>
      </c>
      <c r="F733" s="1" t="s">
        <v>31</v>
      </c>
      <c r="G733" s="1" t="s">
        <v>157</v>
      </c>
      <c r="H733" s="1" t="s">
        <v>71</v>
      </c>
      <c r="I733">
        <v>1</v>
      </c>
      <c r="J733" t="s">
        <v>369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680</v>
      </c>
      <c r="R733" s="1"/>
      <c r="U733" t="str">
        <f>Toss[[#This Row],[服装]]&amp;Toss[[#This Row],[名前]]&amp;Toss[[#This Row],[レアリティ]]</f>
        <v>制服白布賢二郎ICONIC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1</v>
      </c>
      <c r="C734" s="1" t="s">
        <v>713</v>
      </c>
      <c r="D734" s="1" t="s">
        <v>367</v>
      </c>
      <c r="E734" s="1" t="s">
        <v>73</v>
      </c>
      <c r="F734" s="1" t="s">
        <v>31</v>
      </c>
      <c r="G734" s="1" t="s">
        <v>157</v>
      </c>
      <c r="H734" s="1" t="s">
        <v>71</v>
      </c>
      <c r="I734">
        <v>1</v>
      </c>
      <c r="J734" t="s">
        <v>369</v>
      </c>
      <c r="K734" s="1" t="s">
        <v>166</v>
      </c>
      <c r="L734" s="1" t="s">
        <v>173</v>
      </c>
      <c r="M734">
        <v>35</v>
      </c>
      <c r="N734">
        <v>0</v>
      </c>
      <c r="O734">
        <v>0</v>
      </c>
      <c r="P734">
        <v>0</v>
      </c>
      <c r="Q734" s="1"/>
      <c r="R734" s="1"/>
      <c r="U734" t="str">
        <f>Toss[[#This Row],[服装]]&amp;Toss[[#This Row],[名前]]&amp;Toss[[#This Row],[レアリティ]]</f>
        <v>バカンス白布賢二郎ICONIC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2</v>
      </c>
      <c r="C735" s="1" t="s">
        <v>713</v>
      </c>
      <c r="D735" s="1" t="s">
        <v>367</v>
      </c>
      <c r="E735" s="1" t="s">
        <v>73</v>
      </c>
      <c r="F735" s="1" t="s">
        <v>31</v>
      </c>
      <c r="G735" s="1" t="s">
        <v>157</v>
      </c>
      <c r="H735" s="1" t="s">
        <v>71</v>
      </c>
      <c r="I735">
        <v>1</v>
      </c>
      <c r="J735" t="s">
        <v>231</v>
      </c>
      <c r="K735" s="1" t="s">
        <v>169</v>
      </c>
      <c r="L735" s="1" t="s">
        <v>173</v>
      </c>
      <c r="M735">
        <v>35</v>
      </c>
      <c r="N735">
        <v>0</v>
      </c>
      <c r="O735">
        <v>0</v>
      </c>
      <c r="P735">
        <v>0</v>
      </c>
      <c r="Q735" s="1"/>
      <c r="R735" s="1"/>
      <c r="U735" t="str">
        <f>Toss[[#This Row],[服装]]&amp;Toss[[#This Row],[名前]]&amp;Toss[[#This Row],[レアリティ]]</f>
        <v>バカンス白布賢二郎ICONIC</v>
      </c>
    </row>
    <row r="736" spans="1:21" x14ac:dyDescent="0.35">
      <c r="A736">
        <f>VLOOKUP(Toss[[#This Row],[No用]],SetNo[[No.用]:[vlookup 用]],2,FALSE)</f>
        <v>244</v>
      </c>
      <c r="B736">
        <f>IF(ROW()=2,1,IF(A735&lt;&gt;Toss[[#This Row],[No]],1,B735+1))</f>
        <v>3</v>
      </c>
      <c r="C736" s="1" t="s">
        <v>713</v>
      </c>
      <c r="D736" s="1" t="s">
        <v>367</v>
      </c>
      <c r="E736" s="1" t="s">
        <v>73</v>
      </c>
      <c r="F736" s="1" t="s">
        <v>31</v>
      </c>
      <c r="G736" s="1" t="s">
        <v>157</v>
      </c>
      <c r="H736" s="1" t="s">
        <v>71</v>
      </c>
      <c r="I736">
        <v>1</v>
      </c>
      <c r="J736" t="s">
        <v>369</v>
      </c>
      <c r="K736" s="1" t="s">
        <v>181</v>
      </c>
      <c r="L736" s="1" t="s">
        <v>178</v>
      </c>
      <c r="M736">
        <v>31</v>
      </c>
      <c r="N736">
        <v>0</v>
      </c>
      <c r="O736">
        <v>0</v>
      </c>
      <c r="P736">
        <v>0</v>
      </c>
      <c r="Q736" s="1"/>
      <c r="R736" s="1"/>
      <c r="U736" t="str">
        <f>Toss[[#This Row],[服装]]&amp;Toss[[#This Row],[名前]]&amp;Toss[[#This Row],[レアリティ]]</f>
        <v>バカンス白布賢二郎ICONIC</v>
      </c>
    </row>
    <row r="737" spans="1:21" x14ac:dyDescent="0.35">
      <c r="A737">
        <f>VLOOKUP(Toss[[#This Row],[No用]],SetNo[[No.用]:[vlookup 用]],2,FALSE)</f>
        <v>244</v>
      </c>
      <c r="B737">
        <f>IF(ROW()=2,1,IF(A736&lt;&gt;Toss[[#This Row],[No]],1,B736+1))</f>
        <v>4</v>
      </c>
      <c r="C737" s="1" t="s">
        <v>713</v>
      </c>
      <c r="D737" s="1" t="s">
        <v>367</v>
      </c>
      <c r="E737" s="1" t="s">
        <v>73</v>
      </c>
      <c r="F737" s="1" t="s">
        <v>31</v>
      </c>
      <c r="G737" s="1" t="s">
        <v>157</v>
      </c>
      <c r="H737" s="1" t="s">
        <v>71</v>
      </c>
      <c r="I737">
        <v>1</v>
      </c>
      <c r="J737" t="s">
        <v>369</v>
      </c>
      <c r="K737" s="1" t="s">
        <v>172</v>
      </c>
      <c r="L737" s="1" t="s">
        <v>173</v>
      </c>
      <c r="M737">
        <v>36</v>
      </c>
      <c r="N737">
        <v>0</v>
      </c>
      <c r="O737">
        <v>0</v>
      </c>
      <c r="P737">
        <v>0</v>
      </c>
      <c r="Q737" s="1"/>
      <c r="R737" s="1"/>
      <c r="U737" t="str">
        <f>Toss[[#This Row],[服装]]&amp;Toss[[#This Row],[名前]]&amp;Toss[[#This Row],[レアリティ]]</f>
        <v>バカンス白布賢二郎ICONIC</v>
      </c>
    </row>
    <row r="738" spans="1:21" x14ac:dyDescent="0.35">
      <c r="A738">
        <f>VLOOKUP(Toss[[#This Row],[No用]],SetNo[[No.用]:[vlookup 用]],2,FALSE)</f>
        <v>244</v>
      </c>
      <c r="B738">
        <f>IF(ROW()=2,1,IF(A737&lt;&gt;Toss[[#This Row],[No]],1,B737+1))</f>
        <v>5</v>
      </c>
      <c r="C738" s="1" t="s">
        <v>713</v>
      </c>
      <c r="D738" s="1" t="s">
        <v>367</v>
      </c>
      <c r="E738" s="1" t="s">
        <v>73</v>
      </c>
      <c r="F738" s="1" t="s">
        <v>31</v>
      </c>
      <c r="G738" s="1" t="s">
        <v>157</v>
      </c>
      <c r="H738" s="1" t="s">
        <v>71</v>
      </c>
      <c r="I738">
        <v>1</v>
      </c>
      <c r="J738" t="s">
        <v>231</v>
      </c>
      <c r="K738" s="1" t="s">
        <v>232</v>
      </c>
      <c r="L738" s="1" t="s">
        <v>173</v>
      </c>
      <c r="M738">
        <v>40</v>
      </c>
      <c r="N738">
        <v>0</v>
      </c>
      <c r="O738">
        <v>0</v>
      </c>
      <c r="P738">
        <v>0</v>
      </c>
      <c r="Q738" s="1"/>
      <c r="R738" s="1"/>
      <c r="U738" t="str">
        <f>Toss[[#This Row],[服装]]&amp;Toss[[#This Row],[名前]]&amp;Toss[[#This Row],[レアリティ]]</f>
        <v>バカンス白布賢二郎ICONIC</v>
      </c>
    </row>
    <row r="739" spans="1:21" x14ac:dyDescent="0.35">
      <c r="A739">
        <f>VLOOKUP(Toss[[#This Row],[No用]],SetNo[[No.用]:[vlookup 用]],2,FALSE)</f>
        <v>244</v>
      </c>
      <c r="B739">
        <f>IF(ROW()=2,1,IF(A738&lt;&gt;Toss[[#This Row],[No]],1,B738+1))</f>
        <v>6</v>
      </c>
      <c r="C739" s="1" t="s">
        <v>713</v>
      </c>
      <c r="D739" s="1" t="s">
        <v>367</v>
      </c>
      <c r="E739" s="1" t="s">
        <v>73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369</v>
      </c>
      <c r="K739" s="1" t="s">
        <v>183</v>
      </c>
      <c r="L739" s="1" t="s">
        <v>224</v>
      </c>
      <c r="M739">
        <v>49</v>
      </c>
      <c r="N739">
        <v>0</v>
      </c>
      <c r="O739">
        <v>59</v>
      </c>
      <c r="P739">
        <v>0</v>
      </c>
      <c r="Q739" s="1"/>
      <c r="R739" s="1"/>
      <c r="U739" t="str">
        <f>Toss[[#This Row],[服装]]&amp;Toss[[#This Row],[名前]]&amp;Toss[[#This Row],[レアリティ]]</f>
        <v>バカンス白布賢二郎ICONIC</v>
      </c>
    </row>
    <row r="740" spans="1:21" x14ac:dyDescent="0.35">
      <c r="A740">
        <f>VLOOKUP(Toss[[#This Row],[No用]],SetNo[[No.用]:[vlookup 用]],2,FALSE)</f>
        <v>244</v>
      </c>
      <c r="B740">
        <f>IF(ROW()=2,1,IF(A739&lt;&gt;Toss[[#This Row],[No]],1,B739+1))</f>
        <v>7</v>
      </c>
      <c r="C740" s="1" t="s">
        <v>713</v>
      </c>
      <c r="D740" s="1" t="s">
        <v>367</v>
      </c>
      <c r="E740" s="1" t="s">
        <v>73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232</v>
      </c>
      <c r="L740" s="1" t="s">
        <v>224</v>
      </c>
      <c r="M740">
        <v>49</v>
      </c>
      <c r="N740">
        <v>0</v>
      </c>
      <c r="O740">
        <v>59</v>
      </c>
      <c r="P740">
        <v>0</v>
      </c>
      <c r="Q740" s="1"/>
      <c r="R740" s="1"/>
      <c r="U740" t="str">
        <f>Toss[[#This Row],[服装]]&amp;Toss[[#This Row],[名前]]&amp;Toss[[#This Row],[レアリティ]]</f>
        <v>バカンス白布賢二郎ICONIC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1</v>
      </c>
      <c r="C741" s="1" t="s">
        <v>835</v>
      </c>
      <c r="D741" s="1" t="s">
        <v>367</v>
      </c>
      <c r="E741" s="1" t="s">
        <v>90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166</v>
      </c>
      <c r="L741" s="1" t="s">
        <v>173</v>
      </c>
      <c r="M741">
        <v>36</v>
      </c>
      <c r="N741">
        <v>0</v>
      </c>
      <c r="O741">
        <v>0</v>
      </c>
      <c r="P741">
        <v>0</v>
      </c>
      <c r="Q741" s="1"/>
      <c r="R741" s="1"/>
      <c r="U741" t="str">
        <f>Toss[[#This Row],[服装]]&amp;Toss[[#This Row],[名前]]&amp;Toss[[#This Row],[レアリティ]]</f>
        <v>路地裏2白布賢二郎ICONIC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2</v>
      </c>
      <c r="C742" s="1" t="s">
        <v>835</v>
      </c>
      <c r="D742" s="1" t="s">
        <v>367</v>
      </c>
      <c r="E742" s="1" t="s">
        <v>90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169</v>
      </c>
      <c r="L742" s="1" t="s">
        <v>173</v>
      </c>
      <c r="M742">
        <v>36</v>
      </c>
      <c r="N742">
        <v>0</v>
      </c>
      <c r="O742">
        <v>0</v>
      </c>
      <c r="P742">
        <v>0</v>
      </c>
      <c r="Q742" s="1"/>
      <c r="R742" s="1"/>
      <c r="U742" t="str">
        <f>Toss[[#This Row],[服装]]&amp;Toss[[#This Row],[名前]]&amp;Toss[[#This Row],[レアリティ]]</f>
        <v>路地裏2白布賢二郎ICONIC</v>
      </c>
    </row>
    <row r="743" spans="1:21" x14ac:dyDescent="0.35">
      <c r="A743">
        <f>VLOOKUP(Toss[[#This Row],[No用]],SetNo[[No.用]:[vlookup 用]],2,FALSE)</f>
        <v>245</v>
      </c>
      <c r="B743">
        <f>IF(ROW()=2,1,IF(A742&lt;&gt;Toss[[#This Row],[No]],1,B742+1))</f>
        <v>3</v>
      </c>
      <c r="C743" s="1" t="s">
        <v>835</v>
      </c>
      <c r="D743" s="1" t="s">
        <v>367</v>
      </c>
      <c r="E743" s="1" t="s">
        <v>90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233</v>
      </c>
      <c r="L743" s="1" t="s">
        <v>178</v>
      </c>
      <c r="M743">
        <v>33</v>
      </c>
      <c r="N743">
        <v>0</v>
      </c>
      <c r="O743">
        <v>0</v>
      </c>
      <c r="P743">
        <v>0</v>
      </c>
      <c r="Q743" s="1"/>
      <c r="R743" s="1"/>
      <c r="U743" t="str">
        <f>Toss[[#This Row],[服装]]&amp;Toss[[#This Row],[名前]]&amp;Toss[[#This Row],[レアリティ]]</f>
        <v>路地裏2白布賢二郎ICONIC</v>
      </c>
    </row>
    <row r="744" spans="1:21" x14ac:dyDescent="0.35">
      <c r="A744">
        <f>VLOOKUP(Toss[[#This Row],[No用]],SetNo[[No.用]:[vlookup 用]],2,FALSE)</f>
        <v>245</v>
      </c>
      <c r="B744">
        <f>IF(ROW()=2,1,IF(A743&lt;&gt;Toss[[#This Row],[No]],1,B743+1))</f>
        <v>4</v>
      </c>
      <c r="C744" s="1" t="s">
        <v>835</v>
      </c>
      <c r="D744" s="1" t="s">
        <v>367</v>
      </c>
      <c r="E744" s="1" t="s">
        <v>90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172</v>
      </c>
      <c r="L744" s="1" t="s">
        <v>173</v>
      </c>
      <c r="M744">
        <v>38</v>
      </c>
      <c r="N744">
        <v>0</v>
      </c>
      <c r="O744">
        <v>0</v>
      </c>
      <c r="P744">
        <v>0</v>
      </c>
      <c r="Q744" s="1"/>
      <c r="R744" s="1"/>
      <c r="U744" t="str">
        <f>Toss[[#This Row],[服装]]&amp;Toss[[#This Row],[名前]]&amp;Toss[[#This Row],[レアリティ]]</f>
        <v>路地裏2白布賢二郎ICONIC</v>
      </c>
    </row>
    <row r="745" spans="1:21" x14ac:dyDescent="0.35">
      <c r="A745">
        <f>VLOOKUP(Toss[[#This Row],[No用]],SetNo[[No.用]:[vlookup 用]],2,FALSE)</f>
        <v>245</v>
      </c>
      <c r="B745">
        <f>IF(ROW()=2,1,IF(A744&lt;&gt;Toss[[#This Row],[No]],1,B744+1))</f>
        <v>5</v>
      </c>
      <c r="C745" s="1" t="s">
        <v>835</v>
      </c>
      <c r="D745" s="1" t="s">
        <v>367</v>
      </c>
      <c r="E745" s="1" t="s">
        <v>90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232</v>
      </c>
      <c r="L745" s="1" t="s">
        <v>173</v>
      </c>
      <c r="M745">
        <v>40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路地裏2白布賢二郎ICONIC</v>
      </c>
    </row>
    <row r="746" spans="1:21" x14ac:dyDescent="0.35">
      <c r="A746">
        <f>VLOOKUP(Toss[[#This Row],[No用]],SetNo[[No.用]:[vlookup 用]],2,FALSE)</f>
        <v>245</v>
      </c>
      <c r="B746">
        <f>IF(ROW()=2,1,IF(A745&lt;&gt;Toss[[#This Row],[No]],1,B745+1))</f>
        <v>6</v>
      </c>
      <c r="C746" s="1" t="s">
        <v>835</v>
      </c>
      <c r="D746" s="1" t="s">
        <v>367</v>
      </c>
      <c r="E746" s="1" t="s">
        <v>90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183</v>
      </c>
      <c r="L746" s="1" t="s">
        <v>224</v>
      </c>
      <c r="M746">
        <v>50</v>
      </c>
      <c r="N746">
        <v>0</v>
      </c>
      <c r="O746">
        <v>60</v>
      </c>
      <c r="P746">
        <v>0</v>
      </c>
      <c r="Q746" s="1"/>
      <c r="R746" s="1"/>
      <c r="U746" t="str">
        <f>Toss[[#This Row],[服装]]&amp;Toss[[#This Row],[名前]]&amp;Toss[[#This Row],[レアリティ]]</f>
        <v>路地裏2白布賢二郎ICONIC</v>
      </c>
    </row>
    <row r="747" spans="1:21" x14ac:dyDescent="0.35">
      <c r="A747">
        <f>VLOOKUP(Toss[[#This Row],[No用]],SetNo[[No.用]:[vlookup 用]],2,FALSE)</f>
        <v>245</v>
      </c>
      <c r="B747">
        <f>IF(ROW()=2,1,IF(A746&lt;&gt;Toss[[#This Row],[No]],1,B746+1))</f>
        <v>7</v>
      </c>
      <c r="C747" s="1" t="s">
        <v>835</v>
      </c>
      <c r="D747" s="1" t="s">
        <v>367</v>
      </c>
      <c r="E747" s="1" t="s">
        <v>90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232</v>
      </c>
      <c r="L747" s="1" t="s">
        <v>224</v>
      </c>
      <c r="M747">
        <v>50</v>
      </c>
      <c r="N747">
        <v>0</v>
      </c>
      <c r="O747">
        <v>60</v>
      </c>
      <c r="P747">
        <v>0</v>
      </c>
      <c r="Q747" s="1"/>
      <c r="R747" s="1"/>
      <c r="U747" t="str">
        <f>Toss[[#This Row],[服装]]&amp;Toss[[#This Row],[名前]]&amp;Toss[[#This Row],[レアリティ]]</f>
        <v>路地裏2白布賢二郎ICONIC</v>
      </c>
    </row>
    <row r="748" spans="1:21" x14ac:dyDescent="0.35">
      <c r="A748">
        <f>VLOOKUP(Toss[[#This Row],[No用]],SetNo[[No.用]:[vlookup 用]],2,FALSE)</f>
        <v>245</v>
      </c>
      <c r="B748">
        <f>IF(ROW()=2,1,IF(A747&lt;&gt;Toss[[#This Row],[No]],1,B747+1))</f>
        <v>8</v>
      </c>
      <c r="C748" s="1" t="s">
        <v>835</v>
      </c>
      <c r="D748" s="1" t="s">
        <v>367</v>
      </c>
      <c r="E748" s="1" t="s">
        <v>90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231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Q748" s="1" t="s">
        <v>680</v>
      </c>
      <c r="R748" s="1"/>
      <c r="U748" t="str">
        <f>Toss[[#This Row],[服装]]&amp;Toss[[#This Row],[名前]]&amp;Toss[[#This Row],[レアリティ]]</f>
        <v>路地裏2白布賢二郎ICONIC</v>
      </c>
    </row>
    <row r="749" spans="1:21" x14ac:dyDescent="0.35">
      <c r="A749">
        <f>VLOOKUP(Toss[[#This Row],[No用]],SetNo[[No.用]:[vlookup 用]],2,FALSE)</f>
        <v>245</v>
      </c>
      <c r="B749">
        <f>IF(ROW()=2,1,IF(A748&lt;&gt;Toss[[#This Row],[No]],1,B748+1))</f>
        <v>9</v>
      </c>
      <c r="C749" s="1" t="s">
        <v>835</v>
      </c>
      <c r="D749" s="1" t="s">
        <v>367</v>
      </c>
      <c r="E749" s="1" t="s">
        <v>90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183</v>
      </c>
      <c r="L749" s="1" t="s">
        <v>224</v>
      </c>
      <c r="M749">
        <v>50</v>
      </c>
      <c r="N749">
        <v>0</v>
      </c>
      <c r="O749">
        <v>60</v>
      </c>
      <c r="P749">
        <v>0</v>
      </c>
      <c r="Q749" s="1" t="s">
        <v>878</v>
      </c>
      <c r="R749" s="1" t="s">
        <v>960</v>
      </c>
      <c r="S749" s="1" t="s">
        <v>956</v>
      </c>
      <c r="T749" s="1"/>
      <c r="U749" t="str">
        <f>Toss[[#This Row],[服装]]&amp;Toss[[#This Row],[名前]]&amp;Toss[[#This Row],[レアリティ]]</f>
        <v>路地裏2白布賢二郎ICONIC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t="s">
        <v>108</v>
      </c>
      <c r="D750" t="s">
        <v>113</v>
      </c>
      <c r="E750" t="s">
        <v>73</v>
      </c>
      <c r="F750" t="s">
        <v>78</v>
      </c>
      <c r="G750" t="s">
        <v>118</v>
      </c>
      <c r="H750" t="s">
        <v>71</v>
      </c>
      <c r="I750">
        <v>1</v>
      </c>
      <c r="J750" t="s">
        <v>369</v>
      </c>
      <c r="K750" s="1" t="s">
        <v>166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ユニフォーム大平獅音ICONIC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t="s">
        <v>108</v>
      </c>
      <c r="D751" t="s">
        <v>113</v>
      </c>
      <c r="E751" t="s">
        <v>73</v>
      </c>
      <c r="F751" t="s">
        <v>78</v>
      </c>
      <c r="G751" t="s">
        <v>118</v>
      </c>
      <c r="H751" t="s">
        <v>71</v>
      </c>
      <c r="I751">
        <v>1</v>
      </c>
      <c r="J751" t="s">
        <v>369</v>
      </c>
      <c r="K751" s="1" t="s">
        <v>167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ユニフォーム大平獅音ICONIC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t="s">
        <v>108</v>
      </c>
      <c r="D752" t="s">
        <v>114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369</v>
      </c>
      <c r="K752" s="1" t="s">
        <v>166</v>
      </c>
      <c r="L752" s="1" t="s">
        <v>162</v>
      </c>
      <c r="M752">
        <v>29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ユニフォーム川西太一ICONIC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114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ユニフォーム川西太一ICONIC</v>
      </c>
    </row>
    <row r="754" spans="1:21" x14ac:dyDescent="0.3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s="1" t="s">
        <v>650</v>
      </c>
      <c r="D754" s="1" t="s">
        <v>114</v>
      </c>
      <c r="E754" s="1" t="s">
        <v>90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369</v>
      </c>
      <c r="K754" s="1" t="s">
        <v>166</v>
      </c>
      <c r="L754" s="1" t="s">
        <v>162</v>
      </c>
      <c r="M754">
        <v>29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路地裏川西太一ICONIC</v>
      </c>
    </row>
    <row r="755" spans="1:21" x14ac:dyDescent="0.3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s="1" t="s">
        <v>650</v>
      </c>
      <c r="D755" s="1" t="s">
        <v>114</v>
      </c>
      <c r="E755" s="1" t="s">
        <v>90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路地裏川西太一ICONIC</v>
      </c>
    </row>
    <row r="756" spans="1:21" x14ac:dyDescent="0.3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108</v>
      </c>
      <c r="D756" s="1" t="s">
        <v>522</v>
      </c>
      <c r="E756" t="s">
        <v>73</v>
      </c>
      <c r="F756" t="s">
        <v>74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173</v>
      </c>
      <c r="M756">
        <v>38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ユニフォーム瀬見英太ICONIC</v>
      </c>
    </row>
    <row r="757" spans="1:21" x14ac:dyDescent="0.3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108</v>
      </c>
      <c r="D757" s="1" t="s">
        <v>522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ユニフォーム瀬見英太ICONIC</v>
      </c>
    </row>
    <row r="758" spans="1:21" x14ac:dyDescent="0.35">
      <c r="A758">
        <f>VLOOKUP(Toss[[#This Row],[No用]],SetNo[[No.用]:[vlookup 用]],2,FALSE)</f>
        <v>249</v>
      </c>
      <c r="B758">
        <f>IF(ROW()=2,1,IF(A757&lt;&gt;Toss[[#This Row],[No]],1,B757+1))</f>
        <v>3</v>
      </c>
      <c r="C758" t="s">
        <v>108</v>
      </c>
      <c r="D758" s="1" t="s">
        <v>522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s="1" t="s">
        <v>172</v>
      </c>
      <c r="L758" s="1" t="s">
        <v>173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ユニフォーム瀬見英太ICONIC</v>
      </c>
    </row>
    <row r="759" spans="1:21" x14ac:dyDescent="0.35">
      <c r="A759">
        <f>VLOOKUP(Toss[[#This Row],[No用]],SetNo[[No.用]:[vlookup 用]],2,FALSE)</f>
        <v>249</v>
      </c>
      <c r="B759">
        <f>IF(ROW()=2,1,IF(A758&lt;&gt;Toss[[#This Row],[No]],1,B758+1))</f>
        <v>4</v>
      </c>
      <c r="C759" t="s">
        <v>108</v>
      </c>
      <c r="D759" s="1" t="s">
        <v>522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s="1" t="s">
        <v>363</v>
      </c>
      <c r="L759" s="1" t="s">
        <v>173</v>
      </c>
      <c r="M759">
        <v>45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ユニフォーム瀬見英太ICONIC</v>
      </c>
    </row>
    <row r="760" spans="1:21" x14ac:dyDescent="0.35">
      <c r="A760">
        <f>VLOOKUP(Toss[[#This Row],[No用]],SetNo[[No.用]:[vlookup 用]],2,FALSE)</f>
        <v>249</v>
      </c>
      <c r="B760">
        <f>IF(ROW()=2,1,IF(A759&lt;&gt;Toss[[#This Row],[No]],1,B759+1))</f>
        <v>5</v>
      </c>
      <c r="C760" t="s">
        <v>108</v>
      </c>
      <c r="D760" s="1" t="s">
        <v>522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s="1" t="s">
        <v>232</v>
      </c>
      <c r="L760" s="1" t="s">
        <v>162</v>
      </c>
      <c r="M760">
        <v>35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ユニフォーム瀬見英太ICONIC</v>
      </c>
    </row>
    <row r="761" spans="1:21" x14ac:dyDescent="0.35">
      <c r="A761">
        <f>VLOOKUP(Toss[[#This Row],[No用]],SetNo[[No.用]:[vlookup 用]],2,FALSE)</f>
        <v>250</v>
      </c>
      <c r="B761">
        <f>IF(ROW()=2,1,IF(A760&lt;&gt;Toss[[#This Row],[No]],1,B760+1))</f>
        <v>1</v>
      </c>
      <c r="C761" s="1" t="s">
        <v>604</v>
      </c>
      <c r="D761" s="1" t="s">
        <v>522</v>
      </c>
      <c r="E761" s="1" t="s">
        <v>90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38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雪遊び瀬見英太ICONIC</v>
      </c>
    </row>
    <row r="762" spans="1:21" x14ac:dyDescent="0.35">
      <c r="A762">
        <f>VLOOKUP(Toss[[#This Row],[No用]],SetNo[[No.用]:[vlookup 用]],2,FALSE)</f>
        <v>250</v>
      </c>
      <c r="B762">
        <f>IF(ROW()=2,1,IF(A761&lt;&gt;Toss[[#This Row],[No]],1,B761+1))</f>
        <v>2</v>
      </c>
      <c r="C762" s="1" t="s">
        <v>604</v>
      </c>
      <c r="D762" s="1" t="s">
        <v>522</v>
      </c>
      <c r="E762" s="1" t="s">
        <v>90</v>
      </c>
      <c r="F762" t="s">
        <v>74</v>
      </c>
      <c r="G762" t="s">
        <v>118</v>
      </c>
      <c r="H762" t="s">
        <v>71</v>
      </c>
      <c r="I762">
        <v>1</v>
      </c>
      <c r="J762" t="s">
        <v>231</v>
      </c>
      <c r="K762" s="1" t="s">
        <v>169</v>
      </c>
      <c r="L762" s="1" t="s">
        <v>173</v>
      </c>
      <c r="M762">
        <v>38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雪遊び瀬見英太ICONIC</v>
      </c>
    </row>
    <row r="763" spans="1:21" x14ac:dyDescent="0.35">
      <c r="A763">
        <f>VLOOKUP(Toss[[#This Row],[No用]],SetNo[[No.用]:[vlookup 用]],2,FALSE)</f>
        <v>250</v>
      </c>
      <c r="B763">
        <f>IF(ROW()=2,1,IF(A762&lt;&gt;Toss[[#This Row],[No]],1,B762+1))</f>
        <v>3</v>
      </c>
      <c r="C763" s="1" t="s">
        <v>604</v>
      </c>
      <c r="D763" s="1" t="s">
        <v>522</v>
      </c>
      <c r="E763" s="1" t="s">
        <v>90</v>
      </c>
      <c r="F763" t="s">
        <v>74</v>
      </c>
      <c r="G763" t="s">
        <v>118</v>
      </c>
      <c r="H763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25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雪遊び瀬見英太ICONIC</v>
      </c>
    </row>
    <row r="764" spans="1:21" x14ac:dyDescent="0.35">
      <c r="A764">
        <f>VLOOKUP(Toss[[#This Row],[No用]],SetNo[[No.用]:[vlookup 用]],2,FALSE)</f>
        <v>250</v>
      </c>
      <c r="B764">
        <f>IF(ROW()=2,1,IF(A763&lt;&gt;Toss[[#This Row],[No]],1,B763+1))</f>
        <v>4</v>
      </c>
      <c r="C764" s="1" t="s">
        <v>604</v>
      </c>
      <c r="D764" s="1" t="s">
        <v>522</v>
      </c>
      <c r="E764" s="1" t="s">
        <v>90</v>
      </c>
      <c r="F764" t="s">
        <v>74</v>
      </c>
      <c r="G764" t="s">
        <v>118</v>
      </c>
      <c r="H764" t="s">
        <v>71</v>
      </c>
      <c r="I764">
        <v>1</v>
      </c>
      <c r="J764" t="s">
        <v>231</v>
      </c>
      <c r="K764" s="1" t="s">
        <v>363</v>
      </c>
      <c r="L764" s="1" t="s">
        <v>173</v>
      </c>
      <c r="M764">
        <v>45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雪遊び瀬見英太ICONIC</v>
      </c>
    </row>
    <row r="765" spans="1:21" x14ac:dyDescent="0.35">
      <c r="A765">
        <f>VLOOKUP(Toss[[#This Row],[No用]],SetNo[[No.用]:[vlookup 用]],2,FALSE)</f>
        <v>250</v>
      </c>
      <c r="B765">
        <f>IF(ROW()=2,1,IF(A764&lt;&gt;Toss[[#This Row],[No]],1,B764+1))</f>
        <v>5</v>
      </c>
      <c r="C765" s="1" t="s">
        <v>604</v>
      </c>
      <c r="D765" s="1" t="s">
        <v>522</v>
      </c>
      <c r="E765" s="1" t="s">
        <v>90</v>
      </c>
      <c r="F765" t="s">
        <v>74</v>
      </c>
      <c r="G765" t="s">
        <v>118</v>
      </c>
      <c r="H765" t="s">
        <v>71</v>
      </c>
      <c r="I765">
        <v>1</v>
      </c>
      <c r="J765" t="s">
        <v>231</v>
      </c>
      <c r="K765" s="1" t="s">
        <v>232</v>
      </c>
      <c r="L765" s="1" t="s">
        <v>178</v>
      </c>
      <c r="M765">
        <v>38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雪遊び瀬見英太ICONIC</v>
      </c>
    </row>
    <row r="766" spans="1:21" x14ac:dyDescent="0.35">
      <c r="A766">
        <f>VLOOKUP(Toss[[#This Row],[No用]],SetNo[[No.用]:[vlookup 用]],2,FALSE)</f>
        <v>250</v>
      </c>
      <c r="B766">
        <f>IF(ROW()=2,1,IF(A765&lt;&gt;Toss[[#This Row],[No]],1,B765+1))</f>
        <v>6</v>
      </c>
      <c r="C766" s="1" t="s">
        <v>604</v>
      </c>
      <c r="D766" s="1" t="s">
        <v>522</v>
      </c>
      <c r="E766" s="1" t="s">
        <v>90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U766" t="str">
        <f>Toss[[#This Row],[服装]]&amp;Toss[[#This Row],[名前]]&amp;Toss[[#This Row],[レアリティ]]</f>
        <v>雪遊び瀬見英太ICONIC</v>
      </c>
    </row>
    <row r="767" spans="1:21" x14ac:dyDescent="0.35">
      <c r="A767">
        <f>VLOOKUP(Toss[[#This Row],[No用]],SetNo[[No.用]:[vlookup 用]],2,FALSE)</f>
        <v>251</v>
      </c>
      <c r="B767">
        <f>IF(ROW()=2,1,IF(A766&lt;&gt;Toss[[#This Row],[No]],1,B766+1))</f>
        <v>1</v>
      </c>
      <c r="C767" s="1" t="s">
        <v>713</v>
      </c>
      <c r="D767" s="1" t="s">
        <v>522</v>
      </c>
      <c r="E767" s="10" t="s">
        <v>77</v>
      </c>
      <c r="F767" s="1" t="s">
        <v>74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バカンス瀬見英太ICONIC</v>
      </c>
    </row>
    <row r="768" spans="1:21" x14ac:dyDescent="0.35">
      <c r="A768">
        <f>VLOOKUP(Toss[[#This Row],[No用]],SetNo[[No.用]:[vlookup 用]],2,FALSE)</f>
        <v>251</v>
      </c>
      <c r="B768">
        <f>IF(ROW()=2,1,IF(A767&lt;&gt;Toss[[#This Row],[No]],1,B767+1))</f>
        <v>2</v>
      </c>
      <c r="C768" s="1" t="s">
        <v>713</v>
      </c>
      <c r="D768" s="1" t="s">
        <v>522</v>
      </c>
      <c r="E768" s="10" t="s">
        <v>77</v>
      </c>
      <c r="F768" s="1" t="s">
        <v>74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169</v>
      </c>
      <c r="L768" s="1" t="s">
        <v>173</v>
      </c>
      <c r="M768">
        <v>38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バカンス瀬見英太ICONIC</v>
      </c>
    </row>
    <row r="769" spans="1:21" x14ac:dyDescent="0.35">
      <c r="A769">
        <f>VLOOKUP(Toss[[#This Row],[No用]],SetNo[[No.用]:[vlookup 用]],2,FALSE)</f>
        <v>251</v>
      </c>
      <c r="B769">
        <f>IF(ROW()=2,1,IF(A768&lt;&gt;Toss[[#This Row],[No]],1,B768+1))</f>
        <v>3</v>
      </c>
      <c r="C769" s="1" t="s">
        <v>713</v>
      </c>
      <c r="D769" s="1" t="s">
        <v>522</v>
      </c>
      <c r="E769" s="10" t="s">
        <v>77</v>
      </c>
      <c r="F769" s="1" t="s">
        <v>74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172</v>
      </c>
      <c r="L769" s="1" t="s">
        <v>178</v>
      </c>
      <c r="M769">
        <v>22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バカンス瀬見英太ICONIC</v>
      </c>
    </row>
    <row r="770" spans="1:21" x14ac:dyDescent="0.35">
      <c r="A770">
        <f>VLOOKUP(Toss[[#This Row],[No用]],SetNo[[No.用]:[vlookup 用]],2,FALSE)</f>
        <v>251</v>
      </c>
      <c r="B770">
        <f>IF(ROW()=2,1,IF(A769&lt;&gt;Toss[[#This Row],[No]],1,B769+1))</f>
        <v>4</v>
      </c>
      <c r="C770" s="1" t="s">
        <v>713</v>
      </c>
      <c r="D770" s="1" t="s">
        <v>522</v>
      </c>
      <c r="E770" s="10" t="s">
        <v>77</v>
      </c>
      <c r="F770" s="1" t="s">
        <v>74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363</v>
      </c>
      <c r="L770" s="1" t="s">
        <v>178</v>
      </c>
      <c r="M770">
        <v>42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バカンス瀬見英太ICONIC</v>
      </c>
    </row>
    <row r="771" spans="1:21" x14ac:dyDescent="0.35">
      <c r="A771">
        <f>VLOOKUP(Toss[[#This Row],[No用]],SetNo[[No.用]:[vlookup 用]],2,FALSE)</f>
        <v>251</v>
      </c>
      <c r="B771">
        <f>IF(ROW()=2,1,IF(A770&lt;&gt;Toss[[#This Row],[No]],1,B770+1))</f>
        <v>5</v>
      </c>
      <c r="C771" s="1" t="s">
        <v>713</v>
      </c>
      <c r="D771" s="1" t="s">
        <v>522</v>
      </c>
      <c r="E771" s="10" t="s">
        <v>77</v>
      </c>
      <c r="F771" s="1" t="s">
        <v>74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232</v>
      </c>
      <c r="L771" s="1" t="s">
        <v>178</v>
      </c>
      <c r="M771">
        <v>38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バカンス瀬見英太ICONIC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s="1" t="s">
        <v>980</v>
      </c>
      <c r="D772" s="1" t="s">
        <v>522</v>
      </c>
      <c r="E772" s="10" t="s">
        <v>73</v>
      </c>
      <c r="F772" s="1" t="s">
        <v>74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アート2瀬見英太ICONIC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s="1" t="s">
        <v>980</v>
      </c>
      <c r="D773" s="1" t="s">
        <v>522</v>
      </c>
      <c r="E773" s="10" t="s">
        <v>73</v>
      </c>
      <c r="F773" s="1" t="s">
        <v>74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アート2瀬見英太ICONIC</v>
      </c>
    </row>
    <row r="774" spans="1:21" x14ac:dyDescent="0.3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s="1" t="s">
        <v>980</v>
      </c>
      <c r="D774" s="1" t="s">
        <v>522</v>
      </c>
      <c r="E774" s="10" t="s">
        <v>73</v>
      </c>
      <c r="F774" s="1" t="s">
        <v>74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アート2瀬見英太ICONIC</v>
      </c>
    </row>
    <row r="775" spans="1:21" x14ac:dyDescent="0.3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s="1" t="s">
        <v>980</v>
      </c>
      <c r="D775" s="1" t="s">
        <v>522</v>
      </c>
      <c r="E775" s="10" t="s">
        <v>73</v>
      </c>
      <c r="F775" s="1" t="s">
        <v>74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アート2瀬見英太ICONIC</v>
      </c>
    </row>
    <row r="776" spans="1:21" x14ac:dyDescent="0.3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s="1" t="s">
        <v>980</v>
      </c>
      <c r="D776" s="1" t="s">
        <v>522</v>
      </c>
      <c r="E776" s="10" t="s">
        <v>73</v>
      </c>
      <c r="F776" s="1" t="s">
        <v>74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232</v>
      </c>
      <c r="L776" s="1" t="s">
        <v>178</v>
      </c>
      <c r="M776">
        <v>38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アート2瀬見英太ICONIC</v>
      </c>
    </row>
    <row r="777" spans="1:21" x14ac:dyDescent="0.35">
      <c r="A777">
        <f>VLOOKUP(Toss[[#This Row],[No用]],SetNo[[No.用]:[vlookup 用]],2,FALSE)</f>
        <v>252</v>
      </c>
      <c r="B777">
        <f>IF(ROW()=2,1,IF(A776&lt;&gt;Toss[[#This Row],[No]],1,B776+1))</f>
        <v>6</v>
      </c>
      <c r="C777" s="1" t="s">
        <v>980</v>
      </c>
      <c r="D777" s="1" t="s">
        <v>522</v>
      </c>
      <c r="E777" s="10" t="s">
        <v>73</v>
      </c>
      <c r="F777" s="1" t="s">
        <v>74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U777" t="str">
        <f>Toss[[#This Row],[服装]]&amp;Toss[[#This Row],[名前]]&amp;Toss[[#This Row],[レアリティ]]</f>
        <v>アート2瀬見英太ICONIC</v>
      </c>
    </row>
    <row r="778" spans="1:21" x14ac:dyDescent="0.35">
      <c r="A778">
        <f>VLOOKUP(Toss[[#This Row],[No用]],SetNo[[No.用]:[vlookup 用]],2,FALSE)</f>
        <v>252</v>
      </c>
      <c r="B778">
        <f>IF(ROW()=2,1,IF(A777&lt;&gt;Toss[[#This Row],[No]],1,B777+1))</f>
        <v>7</v>
      </c>
      <c r="C778" s="1" t="s">
        <v>980</v>
      </c>
      <c r="D778" s="1" t="s">
        <v>522</v>
      </c>
      <c r="E778" s="10" t="s">
        <v>73</v>
      </c>
      <c r="F778" s="1" t="s">
        <v>74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169</v>
      </c>
      <c r="L778" s="1" t="s">
        <v>224</v>
      </c>
      <c r="M778">
        <v>49</v>
      </c>
      <c r="N778">
        <v>0</v>
      </c>
      <c r="O778">
        <v>59</v>
      </c>
      <c r="P778">
        <v>0</v>
      </c>
      <c r="U778" t="str">
        <f>Toss[[#This Row],[服装]]&amp;Toss[[#This Row],[名前]]&amp;Toss[[#This Row],[レアリティ]]</f>
        <v>アート2瀬見英太ICONIC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1</v>
      </c>
      <c r="C779" t="s">
        <v>108</v>
      </c>
      <c r="D779" t="s">
        <v>115</v>
      </c>
      <c r="E779" t="s">
        <v>73</v>
      </c>
      <c r="F779" t="s">
        <v>80</v>
      </c>
      <c r="G779" t="s">
        <v>118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27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ユニフォーム山形隼人ICONIC</v>
      </c>
    </row>
    <row r="780" spans="1:21" x14ac:dyDescent="0.35">
      <c r="A780">
        <f>VLOOKUP(Toss[[#This Row],[No用]],SetNo[[No.用]:[vlookup 用]],2,FALSE)</f>
        <v>254</v>
      </c>
      <c r="B780">
        <f>IF(ROW()=2,1,IF(A779&lt;&gt;Toss[[#This Row],[No]],1,B779+1))</f>
        <v>1</v>
      </c>
      <c r="C780" s="1" t="s">
        <v>108</v>
      </c>
      <c r="D780" s="1" t="s">
        <v>715</v>
      </c>
      <c r="E780" s="1" t="s">
        <v>73</v>
      </c>
      <c r="F780" s="1" t="s">
        <v>78</v>
      </c>
      <c r="G780" s="1" t="s">
        <v>716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ユニフォーム強羅昌己ICONIC</v>
      </c>
    </row>
    <row r="781" spans="1:21" x14ac:dyDescent="0.35">
      <c r="A781">
        <f>VLOOKUP(Toss[[#This Row],[No用]],SetNo[[No.用]:[vlookup 用]],2,FALSE)</f>
        <v>254</v>
      </c>
      <c r="B781">
        <f>IF(ROW()=2,1,IF(A780&lt;&gt;Toss[[#This Row],[No]],1,B780+1))</f>
        <v>2</v>
      </c>
      <c r="C781" s="1" t="s">
        <v>108</v>
      </c>
      <c r="D781" s="1" t="s">
        <v>715</v>
      </c>
      <c r="E781" s="1" t="s">
        <v>73</v>
      </c>
      <c r="F781" s="1" t="s">
        <v>78</v>
      </c>
      <c r="G781" s="1" t="s">
        <v>716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ユニフォーム強羅昌己ICONIC</v>
      </c>
    </row>
    <row r="782" spans="1:21" x14ac:dyDescent="0.35">
      <c r="A782">
        <f>VLOOKUP(Toss[[#This Row],[No用]],SetNo[[No.用]:[vlookup 用]],2,FALSE)</f>
        <v>255</v>
      </c>
      <c r="B782">
        <f>IF(ROW()=2,1,IF(A781&lt;&gt;Toss[[#This Row],[No]],1,B781+1))</f>
        <v>1</v>
      </c>
      <c r="C782" s="1" t="s">
        <v>108</v>
      </c>
      <c r="D782" s="1" t="s">
        <v>727</v>
      </c>
      <c r="E782" s="1" t="s">
        <v>77</v>
      </c>
      <c r="F782" s="1" t="s">
        <v>78</v>
      </c>
      <c r="G782" s="1" t="s">
        <v>716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178</v>
      </c>
      <c r="M782">
        <v>32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ユニフォーム芦谷洋平ICONIC</v>
      </c>
    </row>
    <row r="783" spans="1:21" x14ac:dyDescent="0.35">
      <c r="A783">
        <f>VLOOKUP(Toss[[#This Row],[No用]],SetNo[[No.用]:[vlookup 用]],2,FALSE)</f>
        <v>255</v>
      </c>
      <c r="B783">
        <f>IF(ROW()=2,1,IF(A782&lt;&gt;Toss[[#This Row],[No]],1,B782+1))</f>
        <v>2</v>
      </c>
      <c r="C783" s="1" t="s">
        <v>108</v>
      </c>
      <c r="D783" s="1" t="s">
        <v>727</v>
      </c>
      <c r="E783" s="1" t="s">
        <v>77</v>
      </c>
      <c r="F783" s="1" t="s">
        <v>78</v>
      </c>
      <c r="G783" s="1" t="s">
        <v>716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ユニフォーム芦谷洋平ICONIC</v>
      </c>
    </row>
    <row r="784" spans="1:21" x14ac:dyDescent="0.35">
      <c r="A784">
        <f>VLOOKUP(Toss[[#This Row],[No用]],SetNo[[No.用]:[vlookup 用]],2,FALSE)</f>
        <v>256</v>
      </c>
      <c r="B784">
        <f>IF(ROW()=2,1,IF(A783&lt;&gt;Toss[[#This Row],[No]],1,B783+1))</f>
        <v>1</v>
      </c>
      <c r="C784" s="1" t="s">
        <v>108</v>
      </c>
      <c r="D784" s="1" t="s">
        <v>731</v>
      </c>
      <c r="E784" s="1" t="s">
        <v>73</v>
      </c>
      <c r="F784" s="1" t="s">
        <v>82</v>
      </c>
      <c r="G784" s="1" t="s">
        <v>716</v>
      </c>
      <c r="H784" s="1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ユニフォーム仙石伸吾ICONIC</v>
      </c>
    </row>
    <row r="785" spans="1:21" x14ac:dyDescent="0.35">
      <c r="A785">
        <f>VLOOKUP(Toss[[#This Row],[No用]],SetNo[[No.用]:[vlookup 用]],2,FALSE)</f>
        <v>256</v>
      </c>
      <c r="B785">
        <f>IF(ROW()=2,1,IF(A784&lt;&gt;Toss[[#This Row],[No]],1,B784+1))</f>
        <v>2</v>
      </c>
      <c r="C785" s="1" t="s">
        <v>108</v>
      </c>
      <c r="D785" s="1" t="s">
        <v>731</v>
      </c>
      <c r="E785" s="1" t="s">
        <v>73</v>
      </c>
      <c r="F785" s="1" t="s">
        <v>82</v>
      </c>
      <c r="G785" s="1" t="s">
        <v>716</v>
      </c>
      <c r="H785" s="1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ユニフォーム仙石伸吾ICONIC</v>
      </c>
    </row>
    <row r="786" spans="1:21" x14ac:dyDescent="0.35">
      <c r="A786">
        <f>VLOOKUP(Toss[[#This Row],[No用]],SetNo[[No.用]:[vlookup 用]],2,FALSE)</f>
        <v>257</v>
      </c>
      <c r="B786">
        <f>IF(ROW()=2,1,IF(A785&lt;&gt;Toss[[#This Row],[No]],1,B785+1))</f>
        <v>1</v>
      </c>
      <c r="C786" s="1" t="s">
        <v>108</v>
      </c>
      <c r="D786" s="1" t="s">
        <v>745</v>
      </c>
      <c r="E786" s="1" t="s">
        <v>73</v>
      </c>
      <c r="F786" s="1" t="s">
        <v>80</v>
      </c>
      <c r="G786" s="1" t="s">
        <v>716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ユニフォーム中川俊美ICONIC</v>
      </c>
    </row>
    <row r="787" spans="1:21" x14ac:dyDescent="0.35">
      <c r="A787">
        <f>VLOOKUP(Toss[[#This Row],[No用]],SetNo[[No.用]:[vlookup 用]],2,FALSE)</f>
        <v>258</v>
      </c>
      <c r="B787">
        <f>IF(ROW()=2,1,IF(A786&lt;&gt;Toss[[#This Row],[No]],1,B786+1))</f>
        <v>1</v>
      </c>
      <c r="C787" s="1" t="s">
        <v>108</v>
      </c>
      <c r="D787" s="1" t="s">
        <v>749</v>
      </c>
      <c r="E787" s="1" t="s">
        <v>73</v>
      </c>
      <c r="F787" s="1" t="s">
        <v>74</v>
      </c>
      <c r="G787" s="1" t="s">
        <v>716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173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ユニフォーム七沢健吾ICONIC</v>
      </c>
    </row>
    <row r="788" spans="1:21" x14ac:dyDescent="0.35">
      <c r="A788">
        <f>VLOOKUP(Toss[[#This Row],[No用]],SetNo[[No.用]:[vlookup 用]],2,FALSE)</f>
        <v>258</v>
      </c>
      <c r="B788">
        <f>IF(ROW()=2,1,IF(A787&lt;&gt;Toss[[#This Row],[No]],1,B787+1))</f>
        <v>2</v>
      </c>
      <c r="C788" s="1" t="s">
        <v>108</v>
      </c>
      <c r="D788" s="1" t="s">
        <v>749</v>
      </c>
      <c r="E788" s="1" t="s">
        <v>73</v>
      </c>
      <c r="F788" s="1" t="s">
        <v>74</v>
      </c>
      <c r="G788" s="1" t="s">
        <v>716</v>
      </c>
      <c r="H788" s="1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34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ユニフォーム七沢健吾ICONIC</v>
      </c>
    </row>
    <row r="789" spans="1:21" x14ac:dyDescent="0.35">
      <c r="A789">
        <f>VLOOKUP(Toss[[#This Row],[No用]],SetNo[[No.用]:[vlookup 用]],2,FALSE)</f>
        <v>258</v>
      </c>
      <c r="B789">
        <f>IF(ROW()=2,1,IF(A788&lt;&gt;Toss[[#This Row],[No]],1,B788+1))</f>
        <v>3</v>
      </c>
      <c r="C789" s="1" t="s">
        <v>108</v>
      </c>
      <c r="D789" s="1" t="s">
        <v>749</v>
      </c>
      <c r="E789" s="1" t="s">
        <v>73</v>
      </c>
      <c r="F789" s="1" t="s">
        <v>74</v>
      </c>
      <c r="G789" s="1" t="s">
        <v>716</v>
      </c>
      <c r="H789" s="1" t="s">
        <v>71</v>
      </c>
      <c r="I789">
        <v>1</v>
      </c>
      <c r="J789" t="s">
        <v>231</v>
      </c>
      <c r="K789" s="1" t="s">
        <v>181</v>
      </c>
      <c r="L789" s="1" t="s">
        <v>162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ユニフォーム七沢健吾ICONIC</v>
      </c>
    </row>
    <row r="790" spans="1:21" x14ac:dyDescent="0.35">
      <c r="A790">
        <f>VLOOKUP(Toss[[#This Row],[No用]],SetNo[[No.用]:[vlookup 用]],2,FALSE)</f>
        <v>258</v>
      </c>
      <c r="B790">
        <f>IF(ROW()=2,1,IF(A789&lt;&gt;Toss[[#This Row],[No]],1,B789+1))</f>
        <v>4</v>
      </c>
      <c r="C790" s="1" t="s">
        <v>108</v>
      </c>
      <c r="D790" s="1" t="s">
        <v>749</v>
      </c>
      <c r="E790" s="1" t="s">
        <v>73</v>
      </c>
      <c r="F790" s="1" t="s">
        <v>74</v>
      </c>
      <c r="G790" s="1" t="s">
        <v>716</v>
      </c>
      <c r="H790" s="1" t="s">
        <v>71</v>
      </c>
      <c r="I790">
        <v>1</v>
      </c>
      <c r="J790" t="s">
        <v>231</v>
      </c>
      <c r="K790" s="1" t="s">
        <v>232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ユニフォーム七沢健吾ICONIC</v>
      </c>
    </row>
    <row r="791" spans="1:21" x14ac:dyDescent="0.35">
      <c r="A791">
        <f>VLOOKUP(Toss[[#This Row],[No用]],SetNo[[No.用]:[vlookup 用]],2,FALSE)</f>
        <v>258</v>
      </c>
      <c r="B791">
        <f>IF(ROW()=2,1,IF(A790&lt;&gt;Toss[[#This Row],[No]],1,B790+1))</f>
        <v>5</v>
      </c>
      <c r="C791" s="1" t="s">
        <v>108</v>
      </c>
      <c r="D791" s="1" t="s">
        <v>749</v>
      </c>
      <c r="E791" s="1" t="s">
        <v>73</v>
      </c>
      <c r="F791" s="1" t="s">
        <v>74</v>
      </c>
      <c r="G791" s="1" t="s">
        <v>716</v>
      </c>
      <c r="H791" s="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ユニフォーム七沢健吾ICONIC</v>
      </c>
    </row>
    <row r="792" spans="1:21" x14ac:dyDescent="0.35">
      <c r="A792">
        <f>VLOOKUP(Toss[[#This Row],[No用]],SetNo[[No.用]:[vlookup 用]],2,FALSE)</f>
        <v>258</v>
      </c>
      <c r="B792">
        <f>IF(ROW()=2,1,IF(A791&lt;&gt;Toss[[#This Row],[No]],1,B791+1))</f>
        <v>6</v>
      </c>
      <c r="C792" s="1" t="s">
        <v>108</v>
      </c>
      <c r="D792" s="1" t="s">
        <v>749</v>
      </c>
      <c r="E792" s="1" t="s">
        <v>73</v>
      </c>
      <c r="F792" s="1" t="s">
        <v>74</v>
      </c>
      <c r="G792" s="1" t="s">
        <v>716</v>
      </c>
      <c r="H792" s="1" t="s">
        <v>71</v>
      </c>
      <c r="I792">
        <v>1</v>
      </c>
      <c r="J792" t="s">
        <v>231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Toss[[#This Row],[服装]]&amp;Toss[[#This Row],[名前]]&amp;Toss[[#This Row],[レアリティ]]</f>
        <v>ユニフォーム七沢健吾ICONIC</v>
      </c>
    </row>
    <row r="793" spans="1:21" x14ac:dyDescent="0.3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s="1" t="s">
        <v>108</v>
      </c>
      <c r="D793" s="1" t="s">
        <v>752</v>
      </c>
      <c r="E793" s="1" t="s">
        <v>73</v>
      </c>
      <c r="F793" s="1" t="s">
        <v>82</v>
      </c>
      <c r="G793" s="1" t="s">
        <v>716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ユニフォーム伊勢原裕次ICONIC</v>
      </c>
    </row>
    <row r="794" spans="1:21" x14ac:dyDescent="0.3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s="1" t="s">
        <v>108</v>
      </c>
      <c r="D794" s="1" t="s">
        <v>752</v>
      </c>
      <c r="E794" s="1" t="s">
        <v>73</v>
      </c>
      <c r="F794" s="1" t="s">
        <v>82</v>
      </c>
      <c r="G794" s="1" t="s">
        <v>716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ユニフォーム伊勢原裕次ICONIC</v>
      </c>
    </row>
    <row r="795" spans="1:21" x14ac:dyDescent="0.3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s="1" t="s">
        <v>108</v>
      </c>
      <c r="D795" s="1" t="s">
        <v>759</v>
      </c>
      <c r="E795" s="1" t="s">
        <v>73</v>
      </c>
      <c r="F795" s="1" t="s">
        <v>78</v>
      </c>
      <c r="G795" s="1" t="s">
        <v>716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ユニフォーム湯河浩二ICONIC</v>
      </c>
    </row>
    <row r="796" spans="1:21" x14ac:dyDescent="0.35">
      <c r="A796">
        <f>VLOOKUP(Toss[[#This Row],[No用]],SetNo[[No.用]:[vlookup 用]],2,FALSE)</f>
        <v>261</v>
      </c>
      <c r="B796">
        <f>IF(ROW()=2,1,IF(A795&lt;&gt;Toss[[#This Row],[No]],1,B795+1))</f>
        <v>1</v>
      </c>
      <c r="C796" s="1" t="s">
        <v>108</v>
      </c>
      <c r="D796" s="1" t="s">
        <v>784</v>
      </c>
      <c r="E796" s="1" t="s">
        <v>785</v>
      </c>
      <c r="F796" s="1" t="s">
        <v>82</v>
      </c>
      <c r="G796" s="1" t="s">
        <v>787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ユニフォーム千鹿谷栄吉ICONIC</v>
      </c>
    </row>
    <row r="797" spans="1:21" x14ac:dyDescent="0.35">
      <c r="A797">
        <f>VLOOKUP(Toss[[#This Row],[No用]],SetNo[[No.用]:[vlookup 用]],2,FALSE)</f>
        <v>261</v>
      </c>
      <c r="B797">
        <f>IF(ROW()=2,1,IF(A796&lt;&gt;Toss[[#This Row],[No]],1,B796+1))</f>
        <v>2</v>
      </c>
      <c r="C797" s="1" t="s">
        <v>108</v>
      </c>
      <c r="D797" s="1" t="s">
        <v>784</v>
      </c>
      <c r="E797" s="1" t="s">
        <v>785</v>
      </c>
      <c r="F797" s="1" t="s">
        <v>82</v>
      </c>
      <c r="G797" s="1" t="s">
        <v>787</v>
      </c>
      <c r="H797" s="1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ユニフォーム千鹿谷栄吉ICONIC</v>
      </c>
    </row>
    <row r="798" spans="1:21" x14ac:dyDescent="0.35">
      <c r="A798">
        <f>VLOOKUP(Toss[[#This Row],[No用]],SetNo[[No.用]:[vlookup 用]],2,FALSE)</f>
        <v>262</v>
      </c>
      <c r="B798">
        <f>IF(ROW()=2,1,IF(A797&lt;&gt;Toss[[#This Row],[No]],1,B797+1))</f>
        <v>1</v>
      </c>
      <c r="C798" s="1" t="s">
        <v>108</v>
      </c>
      <c r="D798" s="1" t="s">
        <v>793</v>
      </c>
      <c r="E798" s="1" t="s">
        <v>90</v>
      </c>
      <c r="F798" s="1" t="s">
        <v>794</v>
      </c>
      <c r="G798" s="1" t="s">
        <v>787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29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ユニフォーム小鹿野大樹ICONIC</v>
      </c>
    </row>
    <row r="799" spans="1:21" x14ac:dyDescent="0.35">
      <c r="A799">
        <f>VLOOKUP(Toss[[#This Row],[No用]],SetNo[[No.用]:[vlookup 用]],2,FALSE)</f>
        <v>263</v>
      </c>
      <c r="B799">
        <f>IF(ROW()=2,1,IF(A798&lt;&gt;Toss[[#This Row],[No]],1,B798+1))</f>
        <v>1</v>
      </c>
      <c r="C799" s="1" t="s">
        <v>108</v>
      </c>
      <c r="D799" s="1" t="s">
        <v>806</v>
      </c>
      <c r="E799" s="1" t="s">
        <v>77</v>
      </c>
      <c r="F799" s="1" t="s">
        <v>80</v>
      </c>
      <c r="G799" s="1" t="s">
        <v>787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ユニフォーム赤谷勇ICONIC</v>
      </c>
    </row>
    <row r="800" spans="1:21" x14ac:dyDescent="0.35">
      <c r="A800">
        <f>VLOOKUP(Toss[[#This Row],[No用]],SetNo[[No.用]:[vlookup 用]],2,FALSE)</f>
        <v>264</v>
      </c>
      <c r="B800">
        <f>IF(ROW()=2,1,IF(A799&lt;&gt;Toss[[#This Row],[No]],1,B799+1))</f>
        <v>1</v>
      </c>
      <c r="C800" s="1" t="s">
        <v>108</v>
      </c>
      <c r="D800" s="1" t="s">
        <v>810</v>
      </c>
      <c r="E800" s="1" t="s">
        <v>77</v>
      </c>
      <c r="F800" s="1" t="s">
        <v>78</v>
      </c>
      <c r="G800" s="1" t="s">
        <v>787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ユニフォーム児玉勝ICONIC</v>
      </c>
    </row>
    <row r="801" spans="1:21" x14ac:dyDescent="0.35">
      <c r="A801">
        <f>VLOOKUP(Toss[[#This Row],[No用]],SetNo[[No.用]:[vlookup 用]],2,FALSE)</f>
        <v>264</v>
      </c>
      <c r="B801">
        <f>IF(ROW()=2,1,IF(A800&lt;&gt;Toss[[#This Row],[No]],1,B800+1))</f>
        <v>2</v>
      </c>
      <c r="C801" s="1" t="s">
        <v>108</v>
      </c>
      <c r="D801" s="1" t="s">
        <v>810</v>
      </c>
      <c r="E801" s="1" t="s">
        <v>77</v>
      </c>
      <c r="F801" s="1" t="s">
        <v>78</v>
      </c>
      <c r="G801" s="1" t="s">
        <v>787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ユニフォーム児玉勝ICONIC</v>
      </c>
    </row>
    <row r="802" spans="1:21" x14ac:dyDescent="0.35">
      <c r="A802">
        <f>VLOOKUP(Toss[[#This Row],[No用]],SetNo[[No.用]:[vlookup 用]],2,FALSE)</f>
        <v>265</v>
      </c>
      <c r="B802">
        <f>IF(ROW()=2,1,IF(A801&lt;&gt;Toss[[#This Row],[No]],1,B801+1))</f>
        <v>1</v>
      </c>
      <c r="C802" s="1" t="s">
        <v>108</v>
      </c>
      <c r="D802" s="1" t="s">
        <v>814</v>
      </c>
      <c r="E802" s="1" t="s">
        <v>77</v>
      </c>
      <c r="F802" s="1" t="s">
        <v>74</v>
      </c>
      <c r="G802" s="1" t="s">
        <v>787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173</v>
      </c>
      <c r="M802">
        <v>36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ユニフォーム名栗翔太ICONIC</v>
      </c>
    </row>
    <row r="803" spans="1:21" x14ac:dyDescent="0.35">
      <c r="A803">
        <f>VLOOKUP(Toss[[#This Row],[No用]],SetNo[[No.用]:[vlookup 用]],2,FALSE)</f>
        <v>265</v>
      </c>
      <c r="B803">
        <f>IF(ROW()=2,1,IF(A802&lt;&gt;Toss[[#This Row],[No]],1,B802+1))</f>
        <v>2</v>
      </c>
      <c r="C803" s="1" t="s">
        <v>108</v>
      </c>
      <c r="D803" s="1" t="s">
        <v>814</v>
      </c>
      <c r="E803" s="1" t="s">
        <v>77</v>
      </c>
      <c r="F803" s="1" t="s">
        <v>74</v>
      </c>
      <c r="G803" s="1" t="s">
        <v>787</v>
      </c>
      <c r="H803" s="1" t="s">
        <v>71</v>
      </c>
      <c r="I803">
        <v>1</v>
      </c>
      <c r="J803" t="s">
        <v>231</v>
      </c>
      <c r="K803" s="1" t="s">
        <v>169</v>
      </c>
      <c r="L803" s="1" t="s">
        <v>173</v>
      </c>
      <c r="M803">
        <v>36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ユニフォーム名栗翔太ICONIC</v>
      </c>
    </row>
    <row r="804" spans="1:21" x14ac:dyDescent="0.35">
      <c r="A804">
        <f>VLOOKUP(Toss[[#This Row],[No用]],SetNo[[No.用]:[vlookup 用]],2,FALSE)</f>
        <v>265</v>
      </c>
      <c r="B804">
        <f>IF(ROW()=2,1,IF(A803&lt;&gt;Toss[[#This Row],[No]],1,B803+1))</f>
        <v>3</v>
      </c>
      <c r="C804" s="1" t="s">
        <v>108</v>
      </c>
      <c r="D804" s="1" t="s">
        <v>814</v>
      </c>
      <c r="E804" s="1" t="s">
        <v>77</v>
      </c>
      <c r="F804" s="1" t="s">
        <v>74</v>
      </c>
      <c r="G804" s="1" t="s">
        <v>787</v>
      </c>
      <c r="H804" s="1" t="s">
        <v>71</v>
      </c>
      <c r="I804">
        <v>1</v>
      </c>
      <c r="J804" t="s">
        <v>231</v>
      </c>
      <c r="K804" s="1" t="s">
        <v>181</v>
      </c>
      <c r="L804" s="1" t="s">
        <v>173</v>
      </c>
      <c r="M804">
        <v>39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ユニフォーム名栗翔太ICONIC</v>
      </c>
    </row>
    <row r="805" spans="1:21" x14ac:dyDescent="0.35">
      <c r="A805">
        <f>VLOOKUP(Toss[[#This Row],[No用]],SetNo[[No.用]:[vlookup 用]],2,FALSE)</f>
        <v>265</v>
      </c>
      <c r="B805">
        <f>IF(ROW()=2,1,IF(A804&lt;&gt;Toss[[#This Row],[No]],1,B804+1))</f>
        <v>4</v>
      </c>
      <c r="C805" s="1" t="s">
        <v>108</v>
      </c>
      <c r="D805" s="1" t="s">
        <v>814</v>
      </c>
      <c r="E805" s="1" t="s">
        <v>77</v>
      </c>
      <c r="F805" s="1" t="s">
        <v>74</v>
      </c>
      <c r="G805" s="1" t="s">
        <v>787</v>
      </c>
      <c r="H805" s="1" t="s">
        <v>71</v>
      </c>
      <c r="I805">
        <v>1</v>
      </c>
      <c r="J805" t="s">
        <v>231</v>
      </c>
      <c r="K805" s="1" t="s">
        <v>232</v>
      </c>
      <c r="L805" s="1" t="s">
        <v>162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ユニフォーム名栗翔太ICONIC</v>
      </c>
    </row>
    <row r="806" spans="1:21" x14ac:dyDescent="0.35">
      <c r="A806">
        <f>VLOOKUP(Toss[[#This Row],[No用]],SetNo[[No.用]:[vlookup 用]],2,FALSE)</f>
        <v>265</v>
      </c>
      <c r="B806">
        <f>IF(ROW()=2,1,IF(A805&lt;&gt;Toss[[#This Row],[No]],1,B805+1))</f>
        <v>5</v>
      </c>
      <c r="C806" s="1" t="s">
        <v>108</v>
      </c>
      <c r="D806" s="1" t="s">
        <v>814</v>
      </c>
      <c r="E806" s="1" t="s">
        <v>77</v>
      </c>
      <c r="F806" s="1" t="s">
        <v>74</v>
      </c>
      <c r="G806" s="1" t="s">
        <v>787</v>
      </c>
      <c r="H806" s="1" t="s">
        <v>71</v>
      </c>
      <c r="I806">
        <v>1</v>
      </c>
      <c r="J806" t="s">
        <v>231</v>
      </c>
      <c r="K806" s="1" t="s">
        <v>182</v>
      </c>
      <c r="L806" s="1" t="s">
        <v>224</v>
      </c>
      <c r="M806">
        <v>46</v>
      </c>
      <c r="N806">
        <v>0</v>
      </c>
      <c r="O806">
        <v>56</v>
      </c>
      <c r="P806">
        <v>0</v>
      </c>
      <c r="U806" t="str">
        <f>Toss[[#This Row],[服装]]&amp;Toss[[#This Row],[名前]]&amp;Toss[[#This Row],[レアリティ]]</f>
        <v>ユニフォーム名栗翔太ICONIC</v>
      </c>
    </row>
    <row r="807" spans="1:21" x14ac:dyDescent="0.35">
      <c r="A807">
        <f>VLOOKUP(Toss[[#This Row],[No用]],SetNo[[No.用]:[vlookup 用]],2,FALSE)</f>
        <v>266</v>
      </c>
      <c r="B807">
        <f>IF(ROW()=2,1,IF(A806&lt;&gt;Toss[[#This Row],[No]],1,B806+1))</f>
        <v>1</v>
      </c>
      <c r="C807" s="1" t="s">
        <v>108</v>
      </c>
      <c r="D807" s="1" t="s">
        <v>821</v>
      </c>
      <c r="E807" s="1" t="s">
        <v>77</v>
      </c>
      <c r="F807" s="1" t="s">
        <v>78</v>
      </c>
      <c r="G807" s="1" t="s">
        <v>787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173</v>
      </c>
      <c r="M807">
        <v>28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ユニフォーム島府典明ICONIC</v>
      </c>
    </row>
    <row r="808" spans="1:21" x14ac:dyDescent="0.35">
      <c r="A808">
        <f>VLOOKUP(Toss[[#This Row],[No用]],SetNo[[No.用]:[vlookup 用]],2,FALSE)</f>
        <v>266</v>
      </c>
      <c r="B808">
        <f>IF(ROW()=2,1,IF(A807&lt;&gt;Toss[[#This Row],[No]],1,B807+1))</f>
        <v>2</v>
      </c>
      <c r="C808" s="1" t="s">
        <v>108</v>
      </c>
      <c r="D808" s="1" t="s">
        <v>821</v>
      </c>
      <c r="E808" s="1" t="s">
        <v>77</v>
      </c>
      <c r="F808" s="1" t="s">
        <v>78</v>
      </c>
      <c r="G808" s="1" t="s">
        <v>787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ユニフォーム島府典明ICONIC</v>
      </c>
    </row>
    <row r="809" spans="1:21" x14ac:dyDescent="0.35">
      <c r="A809">
        <f>VLOOKUP(Toss[[#This Row],[No用]],SetNo[[No.用]:[vlookup 用]],2,FALSE)</f>
        <v>266</v>
      </c>
      <c r="B809">
        <f>IF(ROW()=2,1,IF(A808&lt;&gt;Toss[[#This Row],[No]],1,B808+1))</f>
        <v>3</v>
      </c>
      <c r="C809" s="1" t="s">
        <v>108</v>
      </c>
      <c r="D809" s="1" t="s">
        <v>821</v>
      </c>
      <c r="E809" s="1" t="s">
        <v>77</v>
      </c>
      <c r="F809" s="1" t="s">
        <v>78</v>
      </c>
      <c r="G809" s="1" t="s">
        <v>787</v>
      </c>
      <c r="H809" s="1" t="s">
        <v>71</v>
      </c>
      <c r="I809">
        <v>1</v>
      </c>
      <c r="J809" t="s">
        <v>231</v>
      </c>
      <c r="K809" s="1" t="s">
        <v>183</v>
      </c>
      <c r="L809" s="1" t="s">
        <v>224</v>
      </c>
      <c r="M809">
        <v>44</v>
      </c>
      <c r="N809">
        <v>0</v>
      </c>
      <c r="O809">
        <v>54</v>
      </c>
      <c r="P809">
        <v>0</v>
      </c>
      <c r="U809" t="str">
        <f>Toss[[#This Row],[服装]]&amp;Toss[[#This Row],[名前]]&amp;Toss[[#This Row],[レアリティ]]</f>
        <v>ユニフォーム島府典明ICONIC</v>
      </c>
    </row>
    <row r="810" spans="1:21" x14ac:dyDescent="0.35">
      <c r="A810">
        <f>VLOOKUP(Toss[[#This Row],[No用]],SetNo[[No.用]:[vlookup 用]],2,FALSE)</f>
        <v>267</v>
      </c>
      <c r="B810">
        <f>IF(ROW()=2,1,IF(A809&lt;&gt;Toss[[#This Row],[No]],1,B809+1))</f>
        <v>1</v>
      </c>
      <c r="C810" s="1" t="s">
        <v>108</v>
      </c>
      <c r="D810" s="1" t="s">
        <v>829</v>
      </c>
      <c r="E810" s="1" t="s">
        <v>77</v>
      </c>
      <c r="F810" s="1" t="s">
        <v>82</v>
      </c>
      <c r="G810" s="1" t="s">
        <v>787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ユニフォーム吉川和孝ICONIC</v>
      </c>
    </row>
    <row r="811" spans="1:21" x14ac:dyDescent="0.35">
      <c r="A811">
        <f>VLOOKUP(Toss[[#This Row],[No用]],SetNo[[No.用]:[vlookup 用]],2,FALSE)</f>
        <v>267</v>
      </c>
      <c r="B811">
        <f>IF(ROW()=2,1,IF(A810&lt;&gt;Toss[[#This Row],[No]],1,B810+1))</f>
        <v>2</v>
      </c>
      <c r="C811" s="1" t="s">
        <v>108</v>
      </c>
      <c r="D811" s="1" t="s">
        <v>829</v>
      </c>
      <c r="E811" s="1" t="s">
        <v>77</v>
      </c>
      <c r="F811" s="1" t="s">
        <v>82</v>
      </c>
      <c r="G811" s="1" t="s">
        <v>787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25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ユニフォーム吉川和孝ICONIC</v>
      </c>
    </row>
    <row r="812" spans="1:21" x14ac:dyDescent="0.35">
      <c r="A812">
        <f>VLOOKUP(Toss[[#This Row],[No用]],SetNo[[No.用]:[vlookup 用]],2,FALSE)</f>
        <v>268</v>
      </c>
      <c r="B812">
        <f>IF(ROW()=2,1,IF(A811&lt;&gt;Toss[[#This Row],[No]],1,B811+1))</f>
        <v>1</v>
      </c>
      <c r="C812" t="s">
        <v>108</v>
      </c>
      <c r="D812" t="s">
        <v>186</v>
      </c>
      <c r="E812" t="s">
        <v>77</v>
      </c>
      <c r="F812" t="s">
        <v>74</v>
      </c>
      <c r="G812" t="s">
        <v>185</v>
      </c>
      <c r="H812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ユニフォーム宮侑ICONIC</v>
      </c>
    </row>
    <row r="813" spans="1:21" x14ac:dyDescent="0.35">
      <c r="A813">
        <f>VLOOKUP(Toss[[#This Row],[No用]],SetNo[[No.用]:[vlookup 用]],2,FALSE)</f>
        <v>268</v>
      </c>
      <c r="B813">
        <f>IF(ROW()=2,1,IF(A812&lt;&gt;Toss[[#This Row],[No]],1,B812+1))</f>
        <v>2</v>
      </c>
      <c r="C813" t="s">
        <v>108</v>
      </c>
      <c r="D813" t="s">
        <v>186</v>
      </c>
      <c r="E813" t="s">
        <v>77</v>
      </c>
      <c r="F813" t="s">
        <v>74</v>
      </c>
      <c r="G813" t="s">
        <v>185</v>
      </c>
      <c r="H813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ユニフォーム宮侑ICONIC</v>
      </c>
    </row>
    <row r="814" spans="1:21" x14ac:dyDescent="0.35">
      <c r="A814">
        <f>VLOOKUP(Toss[[#This Row],[No用]],SetNo[[No.用]:[vlookup 用]],2,FALSE)</f>
        <v>268</v>
      </c>
      <c r="B814">
        <f>IF(ROW()=2,1,IF(A813&lt;&gt;Toss[[#This Row],[No]],1,B813+1))</f>
        <v>3</v>
      </c>
      <c r="C814" t="s">
        <v>108</v>
      </c>
      <c r="D814" t="s">
        <v>186</v>
      </c>
      <c r="E814" t="s">
        <v>77</v>
      </c>
      <c r="F814" t="s">
        <v>74</v>
      </c>
      <c r="G814" t="s">
        <v>185</v>
      </c>
      <c r="H814" t="s">
        <v>71</v>
      </c>
      <c r="I814">
        <v>1</v>
      </c>
      <c r="J814" t="s">
        <v>231</v>
      </c>
      <c r="K814" s="1" t="s">
        <v>181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ユニフォーム宮侑ICONIC</v>
      </c>
    </row>
    <row r="815" spans="1:21" x14ac:dyDescent="0.35">
      <c r="A815">
        <f>VLOOKUP(Toss[[#This Row],[No用]],SetNo[[No.用]:[vlookup 用]],2,FALSE)</f>
        <v>268</v>
      </c>
      <c r="B815">
        <f>IF(ROW()=2,1,IF(A814&lt;&gt;Toss[[#This Row],[No]],1,B814+1))</f>
        <v>4</v>
      </c>
      <c r="C815" t="s">
        <v>108</v>
      </c>
      <c r="D815" t="s">
        <v>186</v>
      </c>
      <c r="E815" t="s">
        <v>77</v>
      </c>
      <c r="F815" t="s">
        <v>74</v>
      </c>
      <c r="G815" t="s">
        <v>185</v>
      </c>
      <c r="H815" t="s">
        <v>71</v>
      </c>
      <c r="I815">
        <v>1</v>
      </c>
      <c r="J815" t="s">
        <v>231</v>
      </c>
      <c r="K815" s="1" t="s">
        <v>232</v>
      </c>
      <c r="L815" s="1" t="s">
        <v>162</v>
      </c>
      <c r="M815">
        <v>25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ユニフォーム宮侑ICONIC</v>
      </c>
    </row>
    <row r="816" spans="1:21" x14ac:dyDescent="0.35">
      <c r="A816">
        <f>VLOOKUP(Toss[[#This Row],[No用]],SetNo[[No.用]:[vlookup 用]],2,FALSE)</f>
        <v>268</v>
      </c>
      <c r="B816">
        <f>IF(ROW()=2,1,IF(A815&lt;&gt;Toss[[#This Row],[No]],1,B815+1))</f>
        <v>5</v>
      </c>
      <c r="C816" t="s">
        <v>108</v>
      </c>
      <c r="D816" t="s">
        <v>186</v>
      </c>
      <c r="E816" t="s">
        <v>77</v>
      </c>
      <c r="F816" t="s">
        <v>74</v>
      </c>
      <c r="G816" t="s">
        <v>185</v>
      </c>
      <c r="H816" t="s">
        <v>71</v>
      </c>
      <c r="I816">
        <v>1</v>
      </c>
      <c r="J816" t="s">
        <v>231</v>
      </c>
      <c r="K816" s="1" t="s">
        <v>183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U816" t="str">
        <f>Toss[[#This Row],[服装]]&amp;Toss[[#This Row],[名前]]&amp;Toss[[#This Row],[レアリティ]]</f>
        <v>ユニフォーム宮侑ICONIC</v>
      </c>
    </row>
    <row r="817" spans="1:21" x14ac:dyDescent="0.35">
      <c r="A817">
        <f>VLOOKUP(Toss[[#This Row],[No用]],SetNo[[No.用]:[vlookup 用]],2,FALSE)</f>
        <v>268</v>
      </c>
      <c r="B817">
        <f>IF(ROW()=2,1,IF(A816&lt;&gt;Toss[[#This Row],[No]],1,B816+1))</f>
        <v>6</v>
      </c>
      <c r="C817" t="s">
        <v>108</v>
      </c>
      <c r="D817" t="s">
        <v>186</v>
      </c>
      <c r="E817" t="s">
        <v>77</v>
      </c>
      <c r="F817" t="s">
        <v>74</v>
      </c>
      <c r="G817" t="s">
        <v>185</v>
      </c>
      <c r="H817" t="s">
        <v>71</v>
      </c>
      <c r="I817">
        <v>1</v>
      </c>
      <c r="J817" t="s">
        <v>231</v>
      </c>
      <c r="K817" s="1" t="s">
        <v>169</v>
      </c>
      <c r="L817" s="1" t="s">
        <v>224</v>
      </c>
      <c r="M817">
        <v>57</v>
      </c>
      <c r="N817">
        <v>0</v>
      </c>
      <c r="O817">
        <v>64</v>
      </c>
      <c r="P817">
        <v>0</v>
      </c>
      <c r="Q817" s="1" t="s">
        <v>925</v>
      </c>
      <c r="U817" t="str">
        <f>Toss[[#This Row],[服装]]&amp;Toss[[#This Row],[名前]]&amp;Toss[[#This Row],[レアリティ]]</f>
        <v>ユニフォーム宮侑ICONIC</v>
      </c>
    </row>
    <row r="818" spans="1:21" x14ac:dyDescent="0.35">
      <c r="A818">
        <f>VLOOKUP(Toss[[#This Row],[No用]],SetNo[[No.用]:[vlookup 用]],2,FALSE)</f>
        <v>269</v>
      </c>
      <c r="B818">
        <f>IF(ROW()=2,1,IF(A817&lt;&gt;Toss[[#This Row],[No]],1,B817+1))</f>
        <v>1</v>
      </c>
      <c r="C818" s="1" t="s">
        <v>581</v>
      </c>
      <c r="D818" t="s">
        <v>186</v>
      </c>
      <c r="E818" s="1" t="s">
        <v>73</v>
      </c>
      <c r="F818" t="s">
        <v>74</v>
      </c>
      <c r="G818" t="s">
        <v>185</v>
      </c>
      <c r="H818" t="s">
        <v>71</v>
      </c>
      <c r="I818">
        <v>1</v>
      </c>
      <c r="J818" t="s">
        <v>231</v>
      </c>
      <c r="K818" s="1" t="s">
        <v>166</v>
      </c>
      <c r="L818" s="1" t="s">
        <v>173</v>
      </c>
      <c r="M818">
        <v>38</v>
      </c>
      <c r="N818">
        <v>0</v>
      </c>
      <c r="O818">
        <v>0</v>
      </c>
      <c r="P818">
        <v>0</v>
      </c>
      <c r="Q818" s="1"/>
      <c r="U818" t="str">
        <f>Toss[[#This Row],[服装]]&amp;Toss[[#This Row],[名前]]&amp;Toss[[#This Row],[レアリティ]]</f>
        <v>文化祭宮侑ICONIC</v>
      </c>
    </row>
    <row r="819" spans="1:21" x14ac:dyDescent="0.35">
      <c r="A819">
        <f>VLOOKUP(Toss[[#This Row],[No用]],SetNo[[No.用]:[vlookup 用]],2,FALSE)</f>
        <v>269</v>
      </c>
      <c r="B819">
        <f>IF(ROW()=2,1,IF(A818&lt;&gt;Toss[[#This Row],[No]],1,B818+1))</f>
        <v>2</v>
      </c>
      <c r="C819" s="1" t="s">
        <v>581</v>
      </c>
      <c r="D819" t="s">
        <v>186</v>
      </c>
      <c r="E819" s="1" t="s">
        <v>73</v>
      </c>
      <c r="F819" t="s">
        <v>74</v>
      </c>
      <c r="G819" t="s">
        <v>185</v>
      </c>
      <c r="H819" t="s">
        <v>71</v>
      </c>
      <c r="I819">
        <v>1</v>
      </c>
      <c r="J819" t="s">
        <v>231</v>
      </c>
      <c r="K819" s="1" t="s">
        <v>169</v>
      </c>
      <c r="L819" s="1" t="s">
        <v>173</v>
      </c>
      <c r="M819">
        <v>38</v>
      </c>
      <c r="N819">
        <v>0</v>
      </c>
      <c r="O819">
        <v>0</v>
      </c>
      <c r="P819">
        <v>0</v>
      </c>
      <c r="Q819" s="1"/>
      <c r="U819" t="str">
        <f>Toss[[#This Row],[服装]]&amp;Toss[[#This Row],[名前]]&amp;Toss[[#This Row],[レアリティ]]</f>
        <v>文化祭宮侑ICONIC</v>
      </c>
    </row>
    <row r="820" spans="1:21" x14ac:dyDescent="0.35">
      <c r="A820">
        <f>VLOOKUP(Toss[[#This Row],[No用]],SetNo[[No.用]:[vlookup 用]],2,FALSE)</f>
        <v>269</v>
      </c>
      <c r="B820">
        <f>IF(ROW()=2,1,IF(A819&lt;&gt;Toss[[#This Row],[No]],1,B819+1))</f>
        <v>3</v>
      </c>
      <c r="C820" s="1" t="s">
        <v>581</v>
      </c>
      <c r="D820" t="s">
        <v>186</v>
      </c>
      <c r="E820" s="1" t="s">
        <v>73</v>
      </c>
      <c r="F820" t="s">
        <v>74</v>
      </c>
      <c r="G820" t="s">
        <v>185</v>
      </c>
      <c r="H820" t="s">
        <v>71</v>
      </c>
      <c r="I820">
        <v>1</v>
      </c>
      <c r="J820" t="s">
        <v>231</v>
      </c>
      <c r="K820" s="1" t="s">
        <v>181</v>
      </c>
      <c r="L820" s="1" t="s">
        <v>173</v>
      </c>
      <c r="M820">
        <v>42</v>
      </c>
      <c r="N820">
        <v>0</v>
      </c>
      <c r="O820">
        <v>0</v>
      </c>
      <c r="P820">
        <v>0</v>
      </c>
      <c r="Q820" s="1"/>
      <c r="U820" t="str">
        <f>Toss[[#This Row],[服装]]&amp;Toss[[#This Row],[名前]]&amp;Toss[[#This Row],[レアリティ]]</f>
        <v>文化祭宮侑ICONIC</v>
      </c>
    </row>
    <row r="821" spans="1:21" x14ac:dyDescent="0.35">
      <c r="A821">
        <f>VLOOKUP(Toss[[#This Row],[No用]],SetNo[[No.用]:[vlookup 用]],2,FALSE)</f>
        <v>269</v>
      </c>
      <c r="B821">
        <f>IF(ROW()=2,1,IF(A820&lt;&gt;Toss[[#This Row],[No]],1,B820+1))</f>
        <v>4</v>
      </c>
      <c r="C821" s="1" t="s">
        <v>581</v>
      </c>
      <c r="D821" t="s">
        <v>186</v>
      </c>
      <c r="E821" s="1" t="s">
        <v>73</v>
      </c>
      <c r="F821" t="s">
        <v>74</v>
      </c>
      <c r="G821" t="s">
        <v>185</v>
      </c>
      <c r="H821" t="s">
        <v>71</v>
      </c>
      <c r="I821">
        <v>1</v>
      </c>
      <c r="J821" t="s">
        <v>231</v>
      </c>
      <c r="K821" s="1" t="s">
        <v>232</v>
      </c>
      <c r="L821" s="1" t="s">
        <v>162</v>
      </c>
      <c r="M821">
        <v>25</v>
      </c>
      <c r="N821">
        <v>0</v>
      </c>
      <c r="O821">
        <v>0</v>
      </c>
      <c r="P821">
        <v>0</v>
      </c>
      <c r="Q821" s="1"/>
      <c r="U821" t="str">
        <f>Toss[[#This Row],[服装]]&amp;Toss[[#This Row],[名前]]&amp;Toss[[#This Row],[レアリティ]]</f>
        <v>文化祭宮侑ICONIC</v>
      </c>
    </row>
    <row r="822" spans="1:21" x14ac:dyDescent="0.35">
      <c r="A822">
        <f>VLOOKUP(Toss[[#This Row],[No用]],SetNo[[No.用]:[vlookup 用]],2,FALSE)</f>
        <v>269</v>
      </c>
      <c r="B822">
        <f>IF(ROW()=2,1,IF(A821&lt;&gt;Toss[[#This Row],[No]],1,B821+1))</f>
        <v>5</v>
      </c>
      <c r="C822" s="1" t="s">
        <v>581</v>
      </c>
      <c r="D822" t="s">
        <v>186</v>
      </c>
      <c r="E822" s="1" t="s">
        <v>73</v>
      </c>
      <c r="F822" t="s">
        <v>74</v>
      </c>
      <c r="G822" t="s">
        <v>185</v>
      </c>
      <c r="H822" t="s">
        <v>71</v>
      </c>
      <c r="I822">
        <v>1</v>
      </c>
      <c r="J822" t="s">
        <v>231</v>
      </c>
      <c r="K822" s="1" t="s">
        <v>169</v>
      </c>
      <c r="L822" s="1" t="s">
        <v>224</v>
      </c>
      <c r="M822">
        <v>50</v>
      </c>
      <c r="N822">
        <v>0</v>
      </c>
      <c r="O822">
        <v>60</v>
      </c>
      <c r="P822">
        <v>0</v>
      </c>
      <c r="Q822" s="1" t="s">
        <v>925</v>
      </c>
      <c r="U822" t="str">
        <f>Toss[[#This Row],[服装]]&amp;Toss[[#This Row],[名前]]&amp;Toss[[#This Row],[レアリティ]]</f>
        <v>文化祭宮侑ICONIC</v>
      </c>
    </row>
    <row r="823" spans="1:21" x14ac:dyDescent="0.35">
      <c r="A823">
        <f>VLOOKUP(Toss[[#This Row],[No用]],SetNo[[No.用]:[vlookup 用]],2,FALSE)</f>
        <v>270</v>
      </c>
      <c r="B823">
        <f>IF(ROW()=2,1,IF(A822&lt;&gt;Toss[[#This Row],[No]],1,B822+1))</f>
        <v>1</v>
      </c>
      <c r="C823" s="1" t="s">
        <v>632</v>
      </c>
      <c r="D823" s="1" t="s">
        <v>186</v>
      </c>
      <c r="E823" s="1" t="s">
        <v>90</v>
      </c>
      <c r="F823" s="1" t="s">
        <v>74</v>
      </c>
      <c r="G823" s="1" t="s">
        <v>185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38</v>
      </c>
      <c r="N823">
        <v>0</v>
      </c>
      <c r="O823">
        <v>0</v>
      </c>
      <c r="P823">
        <v>0</v>
      </c>
      <c r="Q823" s="1"/>
      <c r="U823" t="str">
        <f>Toss[[#This Row],[服装]]&amp;Toss[[#This Row],[名前]]&amp;Toss[[#This Row],[レアリティ]]</f>
        <v>RPG宮侑ICONIC</v>
      </c>
    </row>
    <row r="824" spans="1:21" x14ac:dyDescent="0.35">
      <c r="A824">
        <f>VLOOKUP(Toss[[#This Row],[No用]],SetNo[[No.用]:[vlookup 用]],2,FALSE)</f>
        <v>270</v>
      </c>
      <c r="B824">
        <f>IF(ROW()=2,1,IF(A823&lt;&gt;Toss[[#This Row],[No]],1,B823+1))</f>
        <v>2</v>
      </c>
      <c r="C824" s="1" t="s">
        <v>632</v>
      </c>
      <c r="D824" s="1" t="s">
        <v>186</v>
      </c>
      <c r="E824" s="1" t="s">
        <v>90</v>
      </c>
      <c r="F824" s="1" t="s">
        <v>74</v>
      </c>
      <c r="G824" s="1" t="s">
        <v>185</v>
      </c>
      <c r="H824" s="1" t="s">
        <v>71</v>
      </c>
      <c r="I824">
        <v>1</v>
      </c>
      <c r="J824" t="s">
        <v>231</v>
      </c>
      <c r="K824" s="1" t="s">
        <v>169</v>
      </c>
      <c r="L824" s="1" t="s">
        <v>173</v>
      </c>
      <c r="M824">
        <v>38</v>
      </c>
      <c r="N824">
        <v>0</v>
      </c>
      <c r="O824">
        <v>0</v>
      </c>
      <c r="P824">
        <v>0</v>
      </c>
      <c r="Q824" s="1"/>
      <c r="U824" t="str">
        <f>Toss[[#This Row],[服装]]&amp;Toss[[#This Row],[名前]]&amp;Toss[[#This Row],[レアリティ]]</f>
        <v>RPG宮侑ICONIC</v>
      </c>
    </row>
    <row r="825" spans="1:21" x14ac:dyDescent="0.35">
      <c r="A825">
        <f>VLOOKUP(Toss[[#This Row],[No用]],SetNo[[No.用]:[vlookup 用]],2,FALSE)</f>
        <v>270</v>
      </c>
      <c r="B825">
        <f>IF(ROW()=2,1,IF(A824&lt;&gt;Toss[[#This Row],[No]],1,B824+1))</f>
        <v>3</v>
      </c>
      <c r="C825" s="1" t="s">
        <v>632</v>
      </c>
      <c r="D825" s="1" t="s">
        <v>186</v>
      </c>
      <c r="E825" s="1" t="s">
        <v>90</v>
      </c>
      <c r="F825" s="1" t="s">
        <v>74</v>
      </c>
      <c r="G825" s="1" t="s">
        <v>185</v>
      </c>
      <c r="H825" s="1" t="s">
        <v>71</v>
      </c>
      <c r="I825">
        <v>1</v>
      </c>
      <c r="J825" t="s">
        <v>231</v>
      </c>
      <c r="K825" s="1" t="s">
        <v>181</v>
      </c>
      <c r="L825" s="1" t="s">
        <v>173</v>
      </c>
      <c r="M825">
        <v>42</v>
      </c>
      <c r="N825">
        <v>0</v>
      </c>
      <c r="O825">
        <v>0</v>
      </c>
      <c r="P825">
        <v>0</v>
      </c>
      <c r="Q825" s="1"/>
      <c r="U825" t="str">
        <f>Toss[[#This Row],[服装]]&amp;Toss[[#This Row],[名前]]&amp;Toss[[#This Row],[レアリティ]]</f>
        <v>RPG宮侑ICONIC</v>
      </c>
    </row>
    <row r="826" spans="1:21" x14ac:dyDescent="0.35">
      <c r="A826">
        <f>VLOOKUP(Toss[[#This Row],[No用]],SetNo[[No.用]:[vlookup 用]],2,FALSE)</f>
        <v>270</v>
      </c>
      <c r="B826">
        <f>IF(ROW()=2,1,IF(A825&lt;&gt;Toss[[#This Row],[No]],1,B825+1))</f>
        <v>4</v>
      </c>
      <c r="C826" s="1" t="s">
        <v>632</v>
      </c>
      <c r="D826" s="1" t="s">
        <v>186</v>
      </c>
      <c r="E826" s="1" t="s">
        <v>90</v>
      </c>
      <c r="F826" s="1" t="s">
        <v>74</v>
      </c>
      <c r="G826" s="1" t="s">
        <v>185</v>
      </c>
      <c r="H826" s="1" t="s">
        <v>71</v>
      </c>
      <c r="I826">
        <v>1</v>
      </c>
      <c r="J826" t="s">
        <v>231</v>
      </c>
      <c r="K826" s="1" t="s">
        <v>232</v>
      </c>
      <c r="L826" s="1" t="s">
        <v>162</v>
      </c>
      <c r="M826">
        <v>25</v>
      </c>
      <c r="N826">
        <v>0</v>
      </c>
      <c r="O826">
        <v>0</v>
      </c>
      <c r="P826">
        <v>0</v>
      </c>
      <c r="Q826" s="1"/>
      <c r="U826" t="str">
        <f>Toss[[#This Row],[服装]]&amp;Toss[[#This Row],[名前]]&amp;Toss[[#This Row],[レアリティ]]</f>
        <v>RPG宮侑ICONIC</v>
      </c>
    </row>
    <row r="827" spans="1:21" x14ac:dyDescent="0.35">
      <c r="A827">
        <f>VLOOKUP(Toss[[#This Row],[No用]],SetNo[[No.用]:[vlookup 用]],2,FALSE)</f>
        <v>271</v>
      </c>
      <c r="B827">
        <f>IF(ROW()=2,1,IF(A826&lt;&gt;Toss[[#This Row],[No]],1,B826+1))</f>
        <v>1</v>
      </c>
      <c r="C827" s="1" t="s">
        <v>737</v>
      </c>
      <c r="D827" s="1" t="s">
        <v>186</v>
      </c>
      <c r="E827" s="1" t="s">
        <v>77</v>
      </c>
      <c r="F827" s="1" t="s">
        <v>74</v>
      </c>
      <c r="G827" s="1" t="s">
        <v>185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38</v>
      </c>
      <c r="N827">
        <v>0</v>
      </c>
      <c r="O827">
        <v>0</v>
      </c>
      <c r="P827">
        <v>0</v>
      </c>
      <c r="Q827" s="1"/>
      <c r="U827" t="str">
        <f>Toss[[#This Row],[服装]]&amp;Toss[[#This Row],[名前]]&amp;Toss[[#This Row],[レアリティ]]</f>
        <v>カンフー宮侑ICONIC</v>
      </c>
    </row>
    <row r="828" spans="1:21" x14ac:dyDescent="0.35">
      <c r="A828">
        <f>VLOOKUP(Toss[[#This Row],[No用]],SetNo[[No.用]:[vlookup 用]],2,FALSE)</f>
        <v>271</v>
      </c>
      <c r="B828">
        <f>IF(ROW()=2,1,IF(A827&lt;&gt;Toss[[#This Row],[No]],1,B827+1))</f>
        <v>2</v>
      </c>
      <c r="C828" s="1" t="s">
        <v>737</v>
      </c>
      <c r="D828" s="1" t="s">
        <v>186</v>
      </c>
      <c r="E828" s="1" t="s">
        <v>77</v>
      </c>
      <c r="F828" s="1" t="s">
        <v>74</v>
      </c>
      <c r="G828" s="1" t="s">
        <v>185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38</v>
      </c>
      <c r="N828">
        <v>0</v>
      </c>
      <c r="O828">
        <v>0</v>
      </c>
      <c r="P828">
        <v>0</v>
      </c>
      <c r="Q828" s="1"/>
      <c r="U828" t="str">
        <f>Toss[[#This Row],[服装]]&amp;Toss[[#This Row],[名前]]&amp;Toss[[#This Row],[レアリティ]]</f>
        <v>カンフー宮侑ICONIC</v>
      </c>
    </row>
    <row r="829" spans="1:21" x14ac:dyDescent="0.35">
      <c r="A829">
        <f>VLOOKUP(Toss[[#This Row],[No用]],SetNo[[No.用]:[vlookup 用]],2,FALSE)</f>
        <v>271</v>
      </c>
      <c r="B829">
        <f>IF(ROW()=2,1,IF(A828&lt;&gt;Toss[[#This Row],[No]],1,B828+1))</f>
        <v>3</v>
      </c>
      <c r="C829" s="1" t="s">
        <v>737</v>
      </c>
      <c r="D829" s="1" t="s">
        <v>186</v>
      </c>
      <c r="E829" s="1" t="s">
        <v>77</v>
      </c>
      <c r="F829" s="1" t="s">
        <v>74</v>
      </c>
      <c r="G829" s="1" t="s">
        <v>185</v>
      </c>
      <c r="H829" s="1" t="s">
        <v>71</v>
      </c>
      <c r="I829">
        <v>1</v>
      </c>
      <c r="J829" t="s">
        <v>231</v>
      </c>
      <c r="K829" s="1" t="s">
        <v>181</v>
      </c>
      <c r="L829" s="1" t="s">
        <v>173</v>
      </c>
      <c r="M829">
        <v>42</v>
      </c>
      <c r="N829">
        <v>0</v>
      </c>
      <c r="O829">
        <v>0</v>
      </c>
      <c r="P829">
        <v>0</v>
      </c>
      <c r="Q829" s="1"/>
      <c r="U829" t="str">
        <f>Toss[[#This Row],[服装]]&amp;Toss[[#This Row],[名前]]&amp;Toss[[#This Row],[レアリティ]]</f>
        <v>カンフー宮侑ICONIC</v>
      </c>
    </row>
    <row r="830" spans="1:21" x14ac:dyDescent="0.35">
      <c r="A830">
        <f>VLOOKUP(Toss[[#This Row],[No用]],SetNo[[No.用]:[vlookup 用]],2,FALSE)</f>
        <v>271</v>
      </c>
      <c r="B830">
        <f>IF(ROW()=2,1,IF(A829&lt;&gt;Toss[[#This Row],[No]],1,B829+1))</f>
        <v>4</v>
      </c>
      <c r="C830" s="1" t="s">
        <v>737</v>
      </c>
      <c r="D830" s="1" t="s">
        <v>186</v>
      </c>
      <c r="E830" s="1" t="s">
        <v>77</v>
      </c>
      <c r="F830" s="1" t="s">
        <v>74</v>
      </c>
      <c r="G830" s="1" t="s">
        <v>185</v>
      </c>
      <c r="H830" s="1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25</v>
      </c>
      <c r="N830">
        <v>0</v>
      </c>
      <c r="O830">
        <v>0</v>
      </c>
      <c r="P830">
        <v>0</v>
      </c>
      <c r="Q830" s="1"/>
      <c r="U830" t="str">
        <f>Toss[[#This Row],[服装]]&amp;Toss[[#This Row],[名前]]&amp;Toss[[#This Row],[レアリティ]]</f>
        <v>カンフー宮侑ICONIC</v>
      </c>
    </row>
    <row r="831" spans="1:21" x14ac:dyDescent="0.35">
      <c r="A831">
        <f>VLOOKUP(Toss[[#This Row],[No用]],SetNo[[No.用]:[vlookup 用]],2,FALSE)</f>
        <v>272</v>
      </c>
      <c r="B831">
        <f>IF(ROW()=2,1,IF(A830&lt;&gt;Toss[[#This Row],[No]],1,B830+1))</f>
        <v>1</v>
      </c>
      <c r="C831" s="1" t="s">
        <v>826</v>
      </c>
      <c r="D831" s="1" t="s">
        <v>186</v>
      </c>
      <c r="E831" s="1" t="s">
        <v>73</v>
      </c>
      <c r="F831" s="1" t="s">
        <v>74</v>
      </c>
      <c r="G831" s="1" t="s">
        <v>185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39</v>
      </c>
      <c r="N831">
        <v>0</v>
      </c>
      <c r="O831">
        <v>0</v>
      </c>
      <c r="P831">
        <v>0</v>
      </c>
      <c r="Q831" s="1"/>
      <c r="U831" t="str">
        <f>Toss[[#This Row],[服装]]&amp;Toss[[#This Row],[名前]]&amp;Toss[[#This Row],[レアリティ]]</f>
        <v>新年2宮侑ICONIC</v>
      </c>
    </row>
    <row r="832" spans="1:21" x14ac:dyDescent="0.35">
      <c r="A832">
        <f>VLOOKUP(Toss[[#This Row],[No用]],SetNo[[No.用]:[vlookup 用]],2,FALSE)</f>
        <v>272</v>
      </c>
      <c r="B832">
        <f>IF(ROW()=2,1,IF(A831&lt;&gt;Toss[[#This Row],[No]],1,B831+1))</f>
        <v>2</v>
      </c>
      <c r="C832" s="1" t="s">
        <v>826</v>
      </c>
      <c r="D832" s="1" t="s">
        <v>186</v>
      </c>
      <c r="E832" s="1" t="s">
        <v>73</v>
      </c>
      <c r="F832" s="1" t="s">
        <v>74</v>
      </c>
      <c r="G832" s="1" t="s">
        <v>185</v>
      </c>
      <c r="H832" s="1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39</v>
      </c>
      <c r="N832">
        <v>0</v>
      </c>
      <c r="O832">
        <v>0</v>
      </c>
      <c r="P832">
        <v>0</v>
      </c>
      <c r="Q832" s="1"/>
      <c r="U832" t="str">
        <f>Toss[[#This Row],[服装]]&amp;Toss[[#This Row],[名前]]&amp;Toss[[#This Row],[レアリティ]]</f>
        <v>新年2宮侑ICONIC</v>
      </c>
    </row>
    <row r="833" spans="1:21" x14ac:dyDescent="0.35">
      <c r="A833">
        <f>VLOOKUP(Toss[[#This Row],[No用]],SetNo[[No.用]:[vlookup 用]],2,FALSE)</f>
        <v>272</v>
      </c>
      <c r="B833">
        <f>IF(ROW()=2,1,IF(A832&lt;&gt;Toss[[#This Row],[No]],1,B832+1))</f>
        <v>3</v>
      </c>
      <c r="C833" s="1" t="s">
        <v>826</v>
      </c>
      <c r="D833" s="1" t="s">
        <v>186</v>
      </c>
      <c r="E833" s="1" t="s">
        <v>73</v>
      </c>
      <c r="F833" s="1" t="s">
        <v>74</v>
      </c>
      <c r="G833" s="1" t="s">
        <v>185</v>
      </c>
      <c r="H833" s="1" t="s">
        <v>71</v>
      </c>
      <c r="I833">
        <v>1</v>
      </c>
      <c r="J833" t="s">
        <v>231</v>
      </c>
      <c r="K833" s="1" t="s">
        <v>181</v>
      </c>
      <c r="L833" s="1" t="s">
        <v>173</v>
      </c>
      <c r="M833">
        <v>43</v>
      </c>
      <c r="N833">
        <v>0</v>
      </c>
      <c r="O833">
        <v>0</v>
      </c>
      <c r="P833">
        <v>0</v>
      </c>
      <c r="Q833" s="1"/>
      <c r="U833" t="str">
        <f>Toss[[#This Row],[服装]]&amp;Toss[[#This Row],[名前]]&amp;Toss[[#This Row],[レアリティ]]</f>
        <v>新年2宮侑ICONIC</v>
      </c>
    </row>
    <row r="834" spans="1:21" x14ac:dyDescent="0.35">
      <c r="A834">
        <f>VLOOKUP(Toss[[#This Row],[No用]],SetNo[[No.用]:[vlookup 用]],2,FALSE)</f>
        <v>272</v>
      </c>
      <c r="B834">
        <f>IF(ROW()=2,1,IF(A833&lt;&gt;Toss[[#This Row],[No]],1,B833+1))</f>
        <v>4</v>
      </c>
      <c r="C834" s="1" t="s">
        <v>826</v>
      </c>
      <c r="D834" s="1" t="s">
        <v>186</v>
      </c>
      <c r="E834" s="1" t="s">
        <v>73</v>
      </c>
      <c r="F834" s="1" t="s">
        <v>74</v>
      </c>
      <c r="G834" s="1" t="s">
        <v>185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173</v>
      </c>
      <c r="M834">
        <v>34</v>
      </c>
      <c r="N834">
        <v>0</v>
      </c>
      <c r="O834">
        <v>0</v>
      </c>
      <c r="P834">
        <v>0</v>
      </c>
      <c r="Q834" s="1"/>
      <c r="U834" t="str">
        <f>Toss[[#This Row],[服装]]&amp;Toss[[#This Row],[名前]]&amp;Toss[[#This Row],[レアリティ]]</f>
        <v>新年2宮侑ICONIC</v>
      </c>
    </row>
    <row r="835" spans="1:21" x14ac:dyDescent="0.35">
      <c r="A835">
        <f>VLOOKUP(Toss[[#This Row],[No用]],SetNo[[No.用]:[vlookup 用]],2,FALSE)</f>
        <v>272</v>
      </c>
      <c r="B835">
        <f>IF(ROW()=2,1,IF(A834&lt;&gt;Toss[[#This Row],[No]],1,B834+1))</f>
        <v>5</v>
      </c>
      <c r="C835" s="1" t="s">
        <v>826</v>
      </c>
      <c r="D835" s="1" t="s">
        <v>186</v>
      </c>
      <c r="E835" s="1" t="s">
        <v>73</v>
      </c>
      <c r="F835" s="1" t="s">
        <v>74</v>
      </c>
      <c r="G835" s="1" t="s">
        <v>185</v>
      </c>
      <c r="H835" s="1" t="s">
        <v>71</v>
      </c>
      <c r="I835">
        <v>1</v>
      </c>
      <c r="J835" t="s">
        <v>231</v>
      </c>
      <c r="K835" s="1" t="s">
        <v>183</v>
      </c>
      <c r="L835" s="1" t="s">
        <v>224</v>
      </c>
      <c r="M835">
        <v>52</v>
      </c>
      <c r="N835">
        <v>0</v>
      </c>
      <c r="O835">
        <v>62</v>
      </c>
      <c r="P835">
        <v>0</v>
      </c>
      <c r="Q835" s="1"/>
      <c r="R835" s="1" t="s">
        <v>832</v>
      </c>
      <c r="U835" t="str">
        <f>Toss[[#This Row],[服装]]&amp;Toss[[#This Row],[名前]]&amp;Toss[[#This Row],[レアリティ]]</f>
        <v>新年2宮侑ICONIC</v>
      </c>
    </row>
    <row r="836" spans="1:21" x14ac:dyDescent="0.35">
      <c r="A836">
        <f>VLOOKUP(Toss[[#This Row],[No用]],SetNo[[No.用]:[vlookup 用]],2,FALSE)</f>
        <v>272</v>
      </c>
      <c r="B836">
        <f>IF(ROW()=2,1,IF(A835&lt;&gt;Toss[[#This Row],[No]],1,B835+1))</f>
        <v>6</v>
      </c>
      <c r="C836" s="1" t="s">
        <v>826</v>
      </c>
      <c r="D836" s="1" t="s">
        <v>186</v>
      </c>
      <c r="E836" s="1" t="s">
        <v>73</v>
      </c>
      <c r="F836" s="1" t="s">
        <v>74</v>
      </c>
      <c r="G836" s="1" t="s">
        <v>185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224</v>
      </c>
      <c r="M836">
        <v>52</v>
      </c>
      <c r="N836">
        <v>0</v>
      </c>
      <c r="O836">
        <v>62</v>
      </c>
      <c r="P836">
        <v>0</v>
      </c>
      <c r="Q836" s="1" t="s">
        <v>925</v>
      </c>
      <c r="U836" t="str">
        <f>Toss[[#This Row],[服装]]&amp;Toss[[#This Row],[名前]]&amp;Toss[[#This Row],[レアリティ]]</f>
        <v>新年2宮侑ICONIC</v>
      </c>
    </row>
    <row r="837" spans="1:21" x14ac:dyDescent="0.35">
      <c r="A837">
        <f>VLOOKUP(Toss[[#This Row],[No用]],SetNo[[No.用]:[vlookup 用]],2,FALSE)</f>
        <v>272</v>
      </c>
      <c r="B837">
        <f>IF(ROW()=2,1,IF(A836&lt;&gt;Toss[[#This Row],[No]],1,B836+1))</f>
        <v>7</v>
      </c>
      <c r="C837" s="1" t="s">
        <v>826</v>
      </c>
      <c r="D837" s="1" t="s">
        <v>186</v>
      </c>
      <c r="E837" s="1" t="s">
        <v>73</v>
      </c>
      <c r="F837" s="1" t="s">
        <v>74</v>
      </c>
      <c r="G837" s="1" t="s">
        <v>185</v>
      </c>
      <c r="H837" s="1" t="s">
        <v>71</v>
      </c>
      <c r="I837">
        <v>1</v>
      </c>
      <c r="J837" t="s">
        <v>231</v>
      </c>
      <c r="K837" s="1" t="s">
        <v>232</v>
      </c>
      <c r="L837" s="1" t="s">
        <v>224</v>
      </c>
      <c r="M837">
        <v>55</v>
      </c>
      <c r="N837">
        <v>0</v>
      </c>
      <c r="O837">
        <v>65</v>
      </c>
      <c r="P837">
        <v>0</v>
      </c>
      <c r="Q837" s="1"/>
      <c r="U837" t="str">
        <f>Toss[[#This Row],[服装]]&amp;Toss[[#This Row],[名前]]&amp;Toss[[#This Row],[レアリティ]]</f>
        <v>新年2宮侑ICONIC</v>
      </c>
    </row>
    <row r="838" spans="1:21" x14ac:dyDescent="0.35">
      <c r="A838">
        <f>VLOOKUP(Toss[[#This Row],[No用]],SetNo[[No.用]:[vlookup 用]],2,FALSE)</f>
        <v>273</v>
      </c>
      <c r="B838">
        <f>IF(ROW()=2,1,IF(A837&lt;&gt;Toss[[#This Row],[No]],1,B837+1))</f>
        <v>1</v>
      </c>
      <c r="C838" s="1" t="s">
        <v>987</v>
      </c>
      <c r="D838" s="1" t="s">
        <v>186</v>
      </c>
      <c r="E838" s="1" t="s">
        <v>90</v>
      </c>
      <c r="F838" s="1" t="s">
        <v>74</v>
      </c>
      <c r="G838" s="1" t="s">
        <v>185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173</v>
      </c>
      <c r="M838">
        <v>38</v>
      </c>
      <c r="N838">
        <v>0</v>
      </c>
      <c r="O838">
        <v>0</v>
      </c>
      <c r="P838">
        <v>0</v>
      </c>
      <c r="Q838" s="1"/>
      <c r="U838" t="str">
        <f>Toss[[#This Row],[服装]]&amp;Toss[[#This Row],[名前]]&amp;Toss[[#This Row],[レアリティ]]</f>
        <v>サバゲ2宮侑ICONIC</v>
      </c>
    </row>
    <row r="839" spans="1:21" x14ac:dyDescent="0.35">
      <c r="A839">
        <f>VLOOKUP(Toss[[#This Row],[No用]],SetNo[[No.用]:[vlookup 用]],2,FALSE)</f>
        <v>273</v>
      </c>
      <c r="B839">
        <f>IF(ROW()=2,1,IF(A838&lt;&gt;Toss[[#This Row],[No]],1,B838+1))</f>
        <v>2</v>
      </c>
      <c r="C839" s="1" t="s">
        <v>987</v>
      </c>
      <c r="D839" s="1" t="s">
        <v>186</v>
      </c>
      <c r="E839" s="1" t="s">
        <v>90</v>
      </c>
      <c r="F839" s="1" t="s">
        <v>74</v>
      </c>
      <c r="G839" s="1" t="s">
        <v>185</v>
      </c>
      <c r="H839" s="1" t="s">
        <v>71</v>
      </c>
      <c r="I839">
        <v>1</v>
      </c>
      <c r="J839" t="s">
        <v>231</v>
      </c>
      <c r="K839" s="1" t="s">
        <v>169</v>
      </c>
      <c r="L839" s="1" t="s">
        <v>173</v>
      </c>
      <c r="M839">
        <v>38</v>
      </c>
      <c r="N839">
        <v>0</v>
      </c>
      <c r="O839">
        <v>0</v>
      </c>
      <c r="P839">
        <v>0</v>
      </c>
      <c r="Q839" s="1"/>
      <c r="U839" t="str">
        <f>Toss[[#This Row],[服装]]&amp;Toss[[#This Row],[名前]]&amp;Toss[[#This Row],[レアリティ]]</f>
        <v>サバゲ2宮侑ICONIC</v>
      </c>
    </row>
    <row r="840" spans="1:21" x14ac:dyDescent="0.35">
      <c r="A840">
        <f>VLOOKUP(Toss[[#This Row],[No用]],SetNo[[No.用]:[vlookup 用]],2,FALSE)</f>
        <v>273</v>
      </c>
      <c r="B840">
        <f>IF(ROW()=2,1,IF(A839&lt;&gt;Toss[[#This Row],[No]],1,B839+1))</f>
        <v>3</v>
      </c>
      <c r="C840" s="1" t="s">
        <v>987</v>
      </c>
      <c r="D840" s="1" t="s">
        <v>186</v>
      </c>
      <c r="E840" s="1" t="s">
        <v>90</v>
      </c>
      <c r="F840" s="1" t="s">
        <v>74</v>
      </c>
      <c r="G840" s="1" t="s">
        <v>185</v>
      </c>
      <c r="H840" s="1" t="s">
        <v>71</v>
      </c>
      <c r="I840">
        <v>1</v>
      </c>
      <c r="J840" t="s">
        <v>231</v>
      </c>
      <c r="K840" s="1" t="s">
        <v>181</v>
      </c>
      <c r="L840" s="1" t="s">
        <v>173</v>
      </c>
      <c r="M840">
        <v>42</v>
      </c>
      <c r="N840">
        <v>0</v>
      </c>
      <c r="O840">
        <v>0</v>
      </c>
      <c r="P840">
        <v>0</v>
      </c>
      <c r="Q840" s="1"/>
      <c r="U840" t="str">
        <f>Toss[[#This Row],[服装]]&amp;Toss[[#This Row],[名前]]&amp;Toss[[#This Row],[レアリティ]]</f>
        <v>サバゲ2宮侑ICONIC</v>
      </c>
    </row>
    <row r="841" spans="1:21" x14ac:dyDescent="0.35">
      <c r="A841">
        <f>VLOOKUP(Toss[[#This Row],[No用]],SetNo[[No.用]:[vlookup 用]],2,FALSE)</f>
        <v>273</v>
      </c>
      <c r="B841">
        <f>IF(ROW()=2,1,IF(A840&lt;&gt;Toss[[#This Row],[No]],1,B840+1))</f>
        <v>4</v>
      </c>
      <c r="C841" s="1" t="s">
        <v>987</v>
      </c>
      <c r="D841" s="1" t="s">
        <v>186</v>
      </c>
      <c r="E841" s="1" t="s">
        <v>90</v>
      </c>
      <c r="F841" s="1" t="s">
        <v>74</v>
      </c>
      <c r="G841" s="1" t="s">
        <v>185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162</v>
      </c>
      <c r="M841">
        <v>25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サバゲ2宮侑ICONIC</v>
      </c>
    </row>
    <row r="842" spans="1:21" x14ac:dyDescent="0.35">
      <c r="A842">
        <f>VLOOKUP(Toss[[#This Row],[No用]],SetNo[[No.用]:[vlookup 用]],2,FALSE)</f>
        <v>274</v>
      </c>
      <c r="B842">
        <f>IF(ROW()=2,1,IF(A841&lt;&gt;Toss[[#This Row],[No]],1,B841+1))</f>
        <v>1</v>
      </c>
      <c r="C842" t="s">
        <v>108</v>
      </c>
      <c r="D842" t="s">
        <v>187</v>
      </c>
      <c r="E842" t="s">
        <v>90</v>
      </c>
      <c r="F842" t="s">
        <v>78</v>
      </c>
      <c r="G842" t="s">
        <v>185</v>
      </c>
      <c r="H842" t="s">
        <v>71</v>
      </c>
      <c r="I842">
        <v>1</v>
      </c>
      <c r="J842" t="s">
        <v>231</v>
      </c>
      <c r="K842" s="1" t="s">
        <v>166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ユニフォーム宮治ICONIC</v>
      </c>
    </row>
    <row r="843" spans="1:21" x14ac:dyDescent="0.35">
      <c r="A843">
        <f>VLOOKUP(Toss[[#This Row],[No用]],SetNo[[No.用]:[vlookup 用]],2,FALSE)</f>
        <v>274</v>
      </c>
      <c r="B843">
        <f>IF(ROW()=2,1,IF(A842&lt;&gt;Toss[[#This Row],[No]],1,B842+1))</f>
        <v>2</v>
      </c>
      <c r="C843" t="s">
        <v>108</v>
      </c>
      <c r="D843" t="s">
        <v>187</v>
      </c>
      <c r="E843" t="s">
        <v>90</v>
      </c>
      <c r="F843" t="s">
        <v>78</v>
      </c>
      <c r="G843" t="s">
        <v>185</v>
      </c>
      <c r="H843" t="s">
        <v>71</v>
      </c>
      <c r="I843">
        <v>1</v>
      </c>
      <c r="J843" t="s">
        <v>231</v>
      </c>
      <c r="K843" s="1" t="s">
        <v>167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ユニフォーム宮治ICONIC</v>
      </c>
    </row>
    <row r="844" spans="1:21" x14ac:dyDescent="0.35">
      <c r="A844">
        <f>VLOOKUP(Toss[[#This Row],[No用]],SetNo[[No.用]:[vlookup 用]],2,FALSE)</f>
        <v>275</v>
      </c>
      <c r="B844">
        <f>IF(ROW()=2,1,IF(A843&lt;&gt;Toss[[#This Row],[No]],1,B843+1))</f>
        <v>1</v>
      </c>
      <c r="C844" s="1" t="s">
        <v>632</v>
      </c>
      <c r="D844" s="1" t="s">
        <v>187</v>
      </c>
      <c r="E844" s="1" t="s">
        <v>90</v>
      </c>
      <c r="F844" s="1" t="s">
        <v>78</v>
      </c>
      <c r="G844" s="1" t="s">
        <v>185</v>
      </c>
      <c r="H844" s="1" t="s">
        <v>71</v>
      </c>
      <c r="I844">
        <v>1</v>
      </c>
      <c r="J844" t="s">
        <v>231</v>
      </c>
      <c r="K844" s="1" t="s">
        <v>166</v>
      </c>
      <c r="L844" s="1" t="s">
        <v>178</v>
      </c>
      <c r="M844">
        <v>28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RPG宮治ICONIC</v>
      </c>
    </row>
    <row r="845" spans="1:21" x14ac:dyDescent="0.35">
      <c r="A845">
        <f>VLOOKUP(Toss[[#This Row],[No用]],SetNo[[No.用]:[vlookup 用]],2,FALSE)</f>
        <v>275</v>
      </c>
      <c r="B845">
        <f>IF(ROW()=2,1,IF(A844&lt;&gt;Toss[[#This Row],[No]],1,B844+1))</f>
        <v>2</v>
      </c>
      <c r="C845" s="1" t="s">
        <v>632</v>
      </c>
      <c r="D845" s="1" t="s">
        <v>187</v>
      </c>
      <c r="E845" s="1" t="s">
        <v>90</v>
      </c>
      <c r="F845" s="1" t="s">
        <v>78</v>
      </c>
      <c r="G845" s="1" t="s">
        <v>185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RPG宮治ICONIC</v>
      </c>
    </row>
    <row r="846" spans="1:21" x14ac:dyDescent="0.35">
      <c r="A846">
        <f>VLOOKUP(Toss[[#This Row],[No用]],SetNo[[No.用]:[vlookup 用]],2,FALSE)</f>
        <v>275</v>
      </c>
      <c r="B846">
        <f>IF(ROW()=2,1,IF(A845&lt;&gt;Toss[[#This Row],[No]],1,B845+1))</f>
        <v>3</v>
      </c>
      <c r="C846" s="1" t="s">
        <v>632</v>
      </c>
      <c r="D846" s="1" t="s">
        <v>187</v>
      </c>
      <c r="E846" s="1" t="s">
        <v>90</v>
      </c>
      <c r="F846" s="1" t="s">
        <v>78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183</v>
      </c>
      <c r="L846" s="1" t="s">
        <v>224</v>
      </c>
      <c r="M846">
        <v>52</v>
      </c>
      <c r="N846">
        <v>0</v>
      </c>
      <c r="O846">
        <v>62</v>
      </c>
      <c r="P846">
        <v>0</v>
      </c>
      <c r="U846" t="str">
        <f>Toss[[#This Row],[服装]]&amp;Toss[[#This Row],[名前]]&amp;Toss[[#This Row],[レアリティ]]</f>
        <v>RPG宮治ICONIC</v>
      </c>
    </row>
    <row r="847" spans="1:21" x14ac:dyDescent="0.3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737</v>
      </c>
      <c r="D847" s="1" t="s">
        <v>187</v>
      </c>
      <c r="E847" s="1" t="s">
        <v>73</v>
      </c>
      <c r="F847" s="1" t="s">
        <v>78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178</v>
      </c>
      <c r="M847">
        <v>29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カンフー宮治ICONIC</v>
      </c>
    </row>
    <row r="848" spans="1:21" x14ac:dyDescent="0.35">
      <c r="A848">
        <f>VLOOKUP(Toss[[#This Row],[No用]],SetNo[[No.用]:[vlookup 用]],2,FALSE)</f>
        <v>276</v>
      </c>
      <c r="B848">
        <f>IF(ROW()=2,1,IF(A847&lt;&gt;Toss[[#This Row],[No]],1,B847+1))</f>
        <v>2</v>
      </c>
      <c r="C848" s="1" t="s">
        <v>737</v>
      </c>
      <c r="D848" s="1" t="s">
        <v>187</v>
      </c>
      <c r="E848" s="1" t="s">
        <v>73</v>
      </c>
      <c r="F848" s="1" t="s">
        <v>78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233</v>
      </c>
      <c r="L848" s="1" t="s">
        <v>173</v>
      </c>
      <c r="M848">
        <v>32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カンフー宮治ICONIC</v>
      </c>
    </row>
    <row r="849" spans="1:21" x14ac:dyDescent="0.35">
      <c r="A849">
        <f>VLOOKUP(Toss[[#This Row],[No用]],SetNo[[No.用]:[vlookup 用]],2,FALSE)</f>
        <v>276</v>
      </c>
      <c r="B849">
        <f>IF(ROW()=2,1,IF(A848&lt;&gt;Toss[[#This Row],[No]],1,B848+1))</f>
        <v>3</v>
      </c>
      <c r="C849" s="1" t="s">
        <v>737</v>
      </c>
      <c r="D849" s="1" t="s">
        <v>187</v>
      </c>
      <c r="E849" s="1" t="s">
        <v>73</v>
      </c>
      <c r="F849" s="1" t="s">
        <v>78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カンフー宮治ICONIC</v>
      </c>
    </row>
    <row r="850" spans="1:21" x14ac:dyDescent="0.35">
      <c r="A850">
        <f>VLOOKUP(Toss[[#This Row],[No用]],SetNo[[No.用]:[vlookup 用]],2,FALSE)</f>
        <v>276</v>
      </c>
      <c r="B850">
        <f>IF(ROW()=2,1,IF(A849&lt;&gt;Toss[[#This Row],[No]],1,B849+1))</f>
        <v>4</v>
      </c>
      <c r="C850" s="1" t="s">
        <v>737</v>
      </c>
      <c r="D850" s="1" t="s">
        <v>187</v>
      </c>
      <c r="E850" s="1" t="s">
        <v>73</v>
      </c>
      <c r="F850" s="1" t="s">
        <v>78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183</v>
      </c>
      <c r="L850" s="1" t="s">
        <v>224</v>
      </c>
      <c r="M850">
        <v>50</v>
      </c>
      <c r="N850">
        <v>0</v>
      </c>
      <c r="O850">
        <v>60</v>
      </c>
      <c r="P850">
        <v>0</v>
      </c>
      <c r="U850" t="str">
        <f>Toss[[#This Row],[服装]]&amp;Toss[[#This Row],[名前]]&amp;Toss[[#This Row],[レアリティ]]</f>
        <v>カンフー宮治ICONIC</v>
      </c>
    </row>
    <row r="851" spans="1:21" x14ac:dyDescent="0.35">
      <c r="A851">
        <f>VLOOKUP(Toss[[#This Row],[No用]],SetNo[[No.用]:[vlookup 用]],2,FALSE)</f>
        <v>276</v>
      </c>
      <c r="B851">
        <f>IF(ROW()=2,1,IF(A850&lt;&gt;Toss[[#This Row],[No]],1,B850+1))</f>
        <v>5</v>
      </c>
      <c r="C851" s="1" t="s">
        <v>737</v>
      </c>
      <c r="D851" s="1" t="s">
        <v>187</v>
      </c>
      <c r="E851" s="1" t="s">
        <v>73</v>
      </c>
      <c r="F851" s="1" t="s">
        <v>78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224</v>
      </c>
      <c r="M851">
        <v>50</v>
      </c>
      <c r="N851">
        <v>0</v>
      </c>
      <c r="O851">
        <v>60</v>
      </c>
      <c r="P851">
        <v>0</v>
      </c>
      <c r="Q851" s="1" t="s">
        <v>741</v>
      </c>
      <c r="U851" t="str">
        <f>Toss[[#This Row],[服装]]&amp;Toss[[#This Row],[名前]]&amp;Toss[[#This Row],[レアリティ]]</f>
        <v>カンフー宮治ICONIC</v>
      </c>
    </row>
    <row r="852" spans="1:21" x14ac:dyDescent="0.35">
      <c r="A852">
        <f>VLOOKUP(Toss[[#This Row],[No用]],SetNo[[No.用]:[vlookup 用]],2,FALSE)</f>
        <v>277</v>
      </c>
      <c r="B852">
        <f>IF(ROW()=2,1,IF(A851&lt;&gt;Toss[[#This Row],[No]],1,B851+1))</f>
        <v>1</v>
      </c>
      <c r="C852" s="1" t="s">
        <v>918</v>
      </c>
      <c r="D852" s="1" t="s">
        <v>187</v>
      </c>
      <c r="E852" s="1" t="s">
        <v>90</v>
      </c>
      <c r="F852" s="1" t="s">
        <v>78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25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遊園地宮治ICONIC</v>
      </c>
    </row>
    <row r="853" spans="1:21" x14ac:dyDescent="0.35">
      <c r="A853">
        <f>VLOOKUP(Toss[[#This Row],[No用]],SetNo[[No.用]:[vlookup 用]],2,FALSE)</f>
        <v>277</v>
      </c>
      <c r="B853">
        <f>IF(ROW()=2,1,IF(A852&lt;&gt;Toss[[#This Row],[No]],1,B852+1))</f>
        <v>2</v>
      </c>
      <c r="C853" s="1" t="s">
        <v>918</v>
      </c>
      <c r="D853" s="1" t="s">
        <v>187</v>
      </c>
      <c r="E853" s="1" t="s">
        <v>90</v>
      </c>
      <c r="F853" s="1" t="s">
        <v>78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29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遊園地宮治ICONIC</v>
      </c>
    </row>
    <row r="854" spans="1:21" x14ac:dyDescent="0.35">
      <c r="A854">
        <f>VLOOKUP(Toss[[#This Row],[No用]],SetNo[[No.用]:[vlookup 用]],2,FALSE)</f>
        <v>278</v>
      </c>
      <c r="B854">
        <f>IF(ROW()=2,1,IF(A853&lt;&gt;Toss[[#This Row],[No]],1,B853+1))</f>
        <v>1</v>
      </c>
      <c r="C854" s="1" t="s">
        <v>999</v>
      </c>
      <c r="D854" s="1" t="s">
        <v>187</v>
      </c>
      <c r="E854" s="1" t="s">
        <v>77</v>
      </c>
      <c r="F854" s="1" t="s">
        <v>78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25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夏祭り2宮治ICONIC</v>
      </c>
    </row>
    <row r="855" spans="1:21" x14ac:dyDescent="0.35">
      <c r="A855">
        <f>VLOOKUP(Toss[[#This Row],[No用]],SetNo[[No.用]:[vlookup 用]],2,FALSE)</f>
        <v>278</v>
      </c>
      <c r="B855">
        <f>IF(ROW()=2,1,IF(A854&lt;&gt;Toss[[#This Row],[No]],1,B854+1))</f>
        <v>2</v>
      </c>
      <c r="C855" s="1" t="s">
        <v>999</v>
      </c>
      <c r="D855" s="1" t="s">
        <v>187</v>
      </c>
      <c r="E855" s="1" t="s">
        <v>77</v>
      </c>
      <c r="F855" s="1" t="s">
        <v>78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30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夏祭り2宮治ICONIC</v>
      </c>
    </row>
    <row r="856" spans="1:21" x14ac:dyDescent="0.35">
      <c r="A856">
        <f>VLOOKUP(Toss[[#This Row],[No用]],SetNo[[No.用]:[vlookup 用]],2,FALSE)</f>
        <v>279</v>
      </c>
      <c r="B856">
        <f>IF(ROW()=2,1,IF(A855&lt;&gt;Toss[[#This Row],[No]],1,B855+1))</f>
        <v>1</v>
      </c>
      <c r="C856" t="s">
        <v>108</v>
      </c>
      <c r="D856" t="s">
        <v>188</v>
      </c>
      <c r="E856" t="s">
        <v>77</v>
      </c>
      <c r="F856" t="s">
        <v>82</v>
      </c>
      <c r="G856" t="s">
        <v>185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ユニフォーム角名倫太郎ICONIC</v>
      </c>
    </row>
    <row r="857" spans="1:21" x14ac:dyDescent="0.35">
      <c r="A857">
        <f>VLOOKUP(Toss[[#This Row],[No用]],SetNo[[No.用]:[vlookup 用]],2,FALSE)</f>
        <v>279</v>
      </c>
      <c r="B857">
        <f>IF(ROW()=2,1,IF(A856&lt;&gt;Toss[[#This Row],[No]],1,B856+1))</f>
        <v>2</v>
      </c>
      <c r="C857" t="s">
        <v>108</v>
      </c>
      <c r="D857" t="s">
        <v>188</v>
      </c>
      <c r="E857" t="s">
        <v>77</v>
      </c>
      <c r="F857" t="s">
        <v>82</v>
      </c>
      <c r="G857" t="s">
        <v>185</v>
      </c>
      <c r="H857" t="s">
        <v>71</v>
      </c>
      <c r="I857">
        <v>1</v>
      </c>
      <c r="J857" t="s">
        <v>231</v>
      </c>
      <c r="K857" s="1" t="s">
        <v>167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ユニフォーム角名倫太郎ICONIC</v>
      </c>
    </row>
    <row r="858" spans="1:21" x14ac:dyDescent="0.35">
      <c r="A858">
        <f>VLOOKUP(Toss[[#This Row],[No用]],SetNo[[No.用]:[vlookup 用]],2,FALSE)</f>
        <v>280</v>
      </c>
      <c r="B858">
        <f>IF(ROW()=2,1,IF(A857&lt;&gt;Toss[[#This Row],[No]],1,B857+1))</f>
        <v>1</v>
      </c>
      <c r="C858" s="1" t="s">
        <v>631</v>
      </c>
      <c r="D858" s="1" t="s">
        <v>188</v>
      </c>
      <c r="E858" s="1" t="s">
        <v>73</v>
      </c>
      <c r="F858" s="1" t="s">
        <v>82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サバゲ角名倫太郎ICONIC</v>
      </c>
    </row>
    <row r="859" spans="1:21" x14ac:dyDescent="0.35">
      <c r="A859">
        <f>VLOOKUP(Toss[[#This Row],[No用]],SetNo[[No.用]:[vlookup 用]],2,FALSE)</f>
        <v>280</v>
      </c>
      <c r="B859">
        <f>IF(ROW()=2,1,IF(A858&lt;&gt;Toss[[#This Row],[No]],1,B858+1))</f>
        <v>2</v>
      </c>
      <c r="C859" s="1" t="s">
        <v>631</v>
      </c>
      <c r="D859" s="1" t="s">
        <v>188</v>
      </c>
      <c r="E859" s="1" t="s">
        <v>73</v>
      </c>
      <c r="F859" s="1" t="s">
        <v>82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33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サバゲ角名倫太郎ICONIC</v>
      </c>
    </row>
    <row r="860" spans="1:21" x14ac:dyDescent="0.3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s="1" t="s">
        <v>708</v>
      </c>
      <c r="D860" s="1" t="s">
        <v>188</v>
      </c>
      <c r="E860" s="1" t="s">
        <v>90</v>
      </c>
      <c r="F860" s="1" t="s">
        <v>82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花火角名倫太郎ICONIC</v>
      </c>
    </row>
    <row r="861" spans="1:21" x14ac:dyDescent="0.3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s="1" t="s">
        <v>708</v>
      </c>
      <c r="D861" s="1" t="s">
        <v>188</v>
      </c>
      <c r="E861" s="1" t="s">
        <v>90</v>
      </c>
      <c r="F861" s="1" t="s">
        <v>82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33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花火角名倫太郎ICONIC</v>
      </c>
    </row>
    <row r="862" spans="1:21" x14ac:dyDescent="0.35">
      <c r="A862">
        <f>VLOOKUP(Toss[[#This Row],[No用]],SetNo[[No.用]:[vlookup 用]],2,FALSE)</f>
        <v>282</v>
      </c>
      <c r="B862">
        <f>IF(ROW()=2,1,IF(A861&lt;&gt;Toss[[#This Row],[No]],1,B861+1))</f>
        <v>1</v>
      </c>
      <c r="C862" s="1" t="s">
        <v>835</v>
      </c>
      <c r="D862" s="1" t="s">
        <v>188</v>
      </c>
      <c r="E862" s="1" t="s">
        <v>77</v>
      </c>
      <c r="F862" s="1" t="s">
        <v>82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路地裏2角名倫太郎ICONIC</v>
      </c>
    </row>
    <row r="863" spans="1:21" x14ac:dyDescent="0.35">
      <c r="A863">
        <f>VLOOKUP(Toss[[#This Row],[No用]],SetNo[[No.用]:[vlookup 用]],2,FALSE)</f>
        <v>282</v>
      </c>
      <c r="B863">
        <f>IF(ROW()=2,1,IF(A862&lt;&gt;Toss[[#This Row],[No]],1,B862+1))</f>
        <v>2</v>
      </c>
      <c r="C863" s="1" t="s">
        <v>835</v>
      </c>
      <c r="D863" s="1" t="s">
        <v>188</v>
      </c>
      <c r="E863" s="1" t="s">
        <v>77</v>
      </c>
      <c r="F863" s="1" t="s">
        <v>82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167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路地裏2角名倫太郎ICONIC</v>
      </c>
    </row>
    <row r="864" spans="1:21" x14ac:dyDescent="0.3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s="1" t="s">
        <v>990</v>
      </c>
      <c r="D864" s="1" t="s">
        <v>188</v>
      </c>
      <c r="E864" s="1" t="s">
        <v>73</v>
      </c>
      <c r="F864" s="1" t="s">
        <v>82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水着2角名倫太郎ICONIC</v>
      </c>
    </row>
    <row r="865" spans="1:21" x14ac:dyDescent="0.3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s="1" t="s">
        <v>990</v>
      </c>
      <c r="D865" s="1" t="s">
        <v>188</v>
      </c>
      <c r="E865" s="1" t="s">
        <v>73</v>
      </c>
      <c r="F865" s="1" t="s">
        <v>82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33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水着2角名倫太郎ICONIC</v>
      </c>
    </row>
    <row r="866" spans="1:21" x14ac:dyDescent="0.35">
      <c r="A866">
        <f>VLOOKUP(Toss[[#This Row],[No用]],SetNo[[No.用]:[vlookup 用]],2,FALSE)</f>
        <v>284</v>
      </c>
      <c r="B866">
        <f>IF(ROW()=2,1,IF(A865&lt;&gt;Toss[[#This Row],[No]],1,B865+1))</f>
        <v>1</v>
      </c>
      <c r="C866" t="s">
        <v>108</v>
      </c>
      <c r="D866" t="s">
        <v>189</v>
      </c>
      <c r="E866" t="s">
        <v>77</v>
      </c>
      <c r="F866" t="s">
        <v>78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ユニフォーム北信介ICONIC</v>
      </c>
    </row>
    <row r="867" spans="1:21" x14ac:dyDescent="0.35">
      <c r="A867">
        <f>VLOOKUP(Toss[[#This Row],[No用]],SetNo[[No.用]:[vlookup 用]],2,FALSE)</f>
        <v>284</v>
      </c>
      <c r="B867">
        <f>IF(ROW()=2,1,IF(A866&lt;&gt;Toss[[#This Row],[No]],1,B866+1))</f>
        <v>2</v>
      </c>
      <c r="C867" t="s">
        <v>108</v>
      </c>
      <c r="D867" t="s">
        <v>189</v>
      </c>
      <c r="E867" t="s">
        <v>77</v>
      </c>
      <c r="F867" t="s">
        <v>78</v>
      </c>
      <c r="G867" t="s">
        <v>185</v>
      </c>
      <c r="H867" t="s">
        <v>71</v>
      </c>
      <c r="I867">
        <v>1</v>
      </c>
      <c r="J867" t="s">
        <v>231</v>
      </c>
      <c r="K867" s="1" t="s">
        <v>167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ユニフォーム北信介ICONIC</v>
      </c>
    </row>
    <row r="868" spans="1:21" x14ac:dyDescent="0.35">
      <c r="A868">
        <f>VLOOKUP(Toss[[#This Row],[No用]],SetNo[[No.用]:[vlookup 用]],2,FALSE)</f>
        <v>285</v>
      </c>
      <c r="B868">
        <f>IF(ROW()=2,1,IF(A867&lt;&gt;Toss[[#This Row],[No]],1,B867+1))</f>
        <v>1</v>
      </c>
      <c r="C868" s="1" t="s">
        <v>587</v>
      </c>
      <c r="D868" t="s">
        <v>189</v>
      </c>
      <c r="E868" s="1" t="s">
        <v>73</v>
      </c>
      <c r="F868" t="s">
        <v>78</v>
      </c>
      <c r="G868" t="s">
        <v>185</v>
      </c>
      <c r="H868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Xmas北信介ICONIC</v>
      </c>
    </row>
    <row r="869" spans="1:21" x14ac:dyDescent="0.35">
      <c r="A869">
        <f>VLOOKUP(Toss[[#This Row],[No用]],SetNo[[No.用]:[vlookup 用]],2,FALSE)</f>
        <v>285</v>
      </c>
      <c r="B869">
        <f>IF(ROW()=2,1,IF(A868&lt;&gt;Toss[[#This Row],[No]],1,B868+1))</f>
        <v>2</v>
      </c>
      <c r="C869" s="1" t="s">
        <v>587</v>
      </c>
      <c r="D869" t="s">
        <v>189</v>
      </c>
      <c r="E869" s="1" t="s">
        <v>73</v>
      </c>
      <c r="F869" t="s">
        <v>78</v>
      </c>
      <c r="G869" t="s">
        <v>185</v>
      </c>
      <c r="H869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Xmas北信介ICONIC</v>
      </c>
    </row>
    <row r="870" spans="1:21" x14ac:dyDescent="0.35">
      <c r="A870">
        <f>VLOOKUP(Toss[[#This Row],[No用]],SetNo[[No.用]:[vlookup 用]],2,FALSE)</f>
        <v>286</v>
      </c>
      <c r="B870">
        <f>IF(ROW()=2,1,IF(A869&lt;&gt;Toss[[#This Row],[No]],1,B869+1))</f>
        <v>1</v>
      </c>
      <c r="C870" s="1" t="s">
        <v>735</v>
      </c>
      <c r="D870" s="1" t="s">
        <v>189</v>
      </c>
      <c r="E870" s="1" t="s">
        <v>90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スパイ北信介ICONIC</v>
      </c>
    </row>
    <row r="871" spans="1:21" x14ac:dyDescent="0.35">
      <c r="A871">
        <f>VLOOKUP(Toss[[#This Row],[No用]],SetNo[[No.用]:[vlookup 用]],2,FALSE)</f>
        <v>286</v>
      </c>
      <c r="B871">
        <f>IF(ROW()=2,1,IF(A870&lt;&gt;Toss[[#This Row],[No]],1,B870+1))</f>
        <v>2</v>
      </c>
      <c r="C871" s="1" t="s">
        <v>735</v>
      </c>
      <c r="D871" s="1" t="s">
        <v>189</v>
      </c>
      <c r="E871" s="1" t="s">
        <v>90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スパイ北信介ICONIC</v>
      </c>
    </row>
    <row r="872" spans="1:21" x14ac:dyDescent="0.35">
      <c r="A872">
        <f>VLOOKUP(Toss[[#This Row],[No用]],SetNo[[No.用]:[vlookup 用]],2,FALSE)</f>
        <v>287</v>
      </c>
      <c r="B872">
        <f>IF(ROW()=2,1,IF(A871&lt;&gt;Toss[[#This Row],[No]],1,B871+1))</f>
        <v>1</v>
      </c>
      <c r="C872" s="1" t="s">
        <v>826</v>
      </c>
      <c r="D872" s="1" t="s">
        <v>189</v>
      </c>
      <c r="E872" s="1" t="s">
        <v>77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新年2北信介ICONIC</v>
      </c>
    </row>
    <row r="873" spans="1:21" x14ac:dyDescent="0.35">
      <c r="A873">
        <f>VLOOKUP(Toss[[#This Row],[No用]],SetNo[[No.用]:[vlookup 用]],2,FALSE)</f>
        <v>287</v>
      </c>
      <c r="B873">
        <f>IF(ROW()=2,1,IF(A872&lt;&gt;Toss[[#This Row],[No]],1,B872+1))</f>
        <v>2</v>
      </c>
      <c r="C873" s="1" t="s">
        <v>826</v>
      </c>
      <c r="D873" s="1" t="s">
        <v>189</v>
      </c>
      <c r="E873" s="1" t="s">
        <v>77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31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新年2北信介ICONIC</v>
      </c>
    </row>
    <row r="874" spans="1:21" x14ac:dyDescent="0.35">
      <c r="A874">
        <f>VLOOKUP(Toss[[#This Row],[No用]],SetNo[[No.用]:[vlookup 用]],2,FALSE)</f>
        <v>288</v>
      </c>
      <c r="B874">
        <f>IF(ROW()=2,1,IF(A873&lt;&gt;Toss[[#This Row],[No]],1,B873+1))</f>
        <v>1</v>
      </c>
      <c r="C874" s="1" t="s">
        <v>963</v>
      </c>
      <c r="D874" s="1" t="s">
        <v>189</v>
      </c>
      <c r="E874" s="1" t="s">
        <v>73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職業体験2北信介ICONIC</v>
      </c>
    </row>
    <row r="875" spans="1:21" x14ac:dyDescent="0.35">
      <c r="A875">
        <f>VLOOKUP(Toss[[#This Row],[No用]],SetNo[[No.用]:[vlookup 用]],2,FALSE)</f>
        <v>288</v>
      </c>
      <c r="B875">
        <f>IF(ROW()=2,1,IF(A874&lt;&gt;Toss[[#This Row],[No]],1,B874+1))</f>
        <v>2</v>
      </c>
      <c r="C875" s="1" t="s">
        <v>963</v>
      </c>
      <c r="D875" s="1" t="s">
        <v>189</v>
      </c>
      <c r="E875" s="1" t="s">
        <v>73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31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職業体験2北信介ICONIC</v>
      </c>
    </row>
    <row r="876" spans="1:21" x14ac:dyDescent="0.35">
      <c r="A876">
        <f>VLOOKUP(Toss[[#This Row],[No用]],SetNo[[No.用]:[vlookup 用]],2,FALSE)</f>
        <v>289</v>
      </c>
      <c r="B876">
        <f>IF(ROW()=2,1,IF(A875&lt;&gt;Toss[[#This Row],[No]],1,B875+1))</f>
        <v>1</v>
      </c>
      <c r="C876" t="s">
        <v>108</v>
      </c>
      <c r="D876" s="1" t="s">
        <v>523</v>
      </c>
      <c r="E876" t="s">
        <v>77</v>
      </c>
      <c r="F876" s="1" t="s">
        <v>78</v>
      </c>
      <c r="G876" t="s">
        <v>185</v>
      </c>
      <c r="H876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ユニフォーム尾白アランICONIC</v>
      </c>
    </row>
    <row r="877" spans="1:21" x14ac:dyDescent="0.35">
      <c r="A877">
        <f>VLOOKUP(Toss[[#This Row],[No用]],SetNo[[No.用]:[vlookup 用]],2,FALSE)</f>
        <v>289</v>
      </c>
      <c r="B877">
        <f>IF(ROW()=2,1,IF(A876&lt;&gt;Toss[[#This Row],[No]],1,B876+1))</f>
        <v>2</v>
      </c>
      <c r="C877" t="s">
        <v>108</v>
      </c>
      <c r="D877" s="1" t="s">
        <v>523</v>
      </c>
      <c r="E877" t="s">
        <v>77</v>
      </c>
      <c r="F877" s="1" t="s">
        <v>78</v>
      </c>
      <c r="G877" t="s">
        <v>185</v>
      </c>
      <c r="H877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ユニフォーム尾白アランICONIC</v>
      </c>
    </row>
    <row r="878" spans="1:21" x14ac:dyDescent="0.35">
      <c r="A878">
        <f>VLOOKUP(Toss[[#This Row],[No用]],SetNo[[No.用]:[vlookup 用]],2,FALSE)</f>
        <v>290</v>
      </c>
      <c r="B878">
        <f>IF(ROW()=2,1,IF(A877&lt;&gt;Toss[[#This Row],[No]],1,B877+1))</f>
        <v>1</v>
      </c>
      <c r="C878" s="1" t="s">
        <v>597</v>
      </c>
      <c r="D878" s="1" t="s">
        <v>523</v>
      </c>
      <c r="E878" s="1" t="s">
        <v>602</v>
      </c>
      <c r="F878" s="1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24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雪遊び尾白アランICONIC</v>
      </c>
    </row>
    <row r="879" spans="1:21" x14ac:dyDescent="0.35">
      <c r="A879">
        <f>VLOOKUP(Toss[[#This Row],[No用]],SetNo[[No.用]:[vlookup 用]],2,FALSE)</f>
        <v>290</v>
      </c>
      <c r="B879">
        <f>IF(ROW()=2,1,IF(A878&lt;&gt;Toss[[#This Row],[No]],1,B878+1))</f>
        <v>2</v>
      </c>
      <c r="C879" s="1" t="s">
        <v>597</v>
      </c>
      <c r="D879" s="1" t="s">
        <v>523</v>
      </c>
      <c r="E879" s="1" t="s">
        <v>602</v>
      </c>
      <c r="F879" s="1" t="s">
        <v>78</v>
      </c>
      <c r="G879" t="s">
        <v>185</v>
      </c>
      <c r="H879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雪遊び尾白アランICONIC</v>
      </c>
    </row>
    <row r="880" spans="1:21" x14ac:dyDescent="0.35">
      <c r="A880">
        <f>VLOOKUP(Toss[[#This Row],[No用]],SetNo[[No.用]:[vlookup 用]],2,FALSE)</f>
        <v>291</v>
      </c>
      <c r="B880">
        <f>IF(ROW()=2,1,IF(A879&lt;&gt;Toss[[#This Row],[No]],1,B879+1))</f>
        <v>1</v>
      </c>
      <c r="C880" s="1" t="s">
        <v>999</v>
      </c>
      <c r="D880" s="1" t="s">
        <v>523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162</v>
      </c>
      <c r="M880">
        <v>24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夏祭り2尾白アランICONIC</v>
      </c>
    </row>
    <row r="881" spans="1:21" x14ac:dyDescent="0.35">
      <c r="A881">
        <f>VLOOKUP(Toss[[#This Row],[No用]],SetNo[[No.用]:[vlookup 用]],2,FALSE)</f>
        <v>291</v>
      </c>
      <c r="B881">
        <f>IF(ROW()=2,1,IF(A880&lt;&gt;Toss[[#This Row],[No]],1,B880+1))</f>
        <v>2</v>
      </c>
      <c r="C881" s="1" t="s">
        <v>999</v>
      </c>
      <c r="D881" s="1" t="s">
        <v>523</v>
      </c>
      <c r="E881" s="1" t="s">
        <v>73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夏祭り2尾白アランICONIC</v>
      </c>
    </row>
    <row r="882" spans="1:21" x14ac:dyDescent="0.35">
      <c r="A882">
        <f>VLOOKUP(Toss[[#This Row],[No用]],SetNo[[No.用]:[vlookup 用]],2,FALSE)</f>
        <v>292</v>
      </c>
      <c r="B882">
        <f>IF(ROW()=2,1,IF(A881&lt;&gt;Toss[[#This Row],[No]],1,B881+1))</f>
        <v>1</v>
      </c>
      <c r="C882" t="s">
        <v>108</v>
      </c>
      <c r="D882" s="1" t="s">
        <v>525</v>
      </c>
      <c r="E882" t="s">
        <v>77</v>
      </c>
      <c r="F882" s="1" t="s">
        <v>80</v>
      </c>
      <c r="G882" t="s">
        <v>185</v>
      </c>
      <c r="H882" t="s">
        <v>71</v>
      </c>
      <c r="I882">
        <v>1</v>
      </c>
      <c r="J882" t="s">
        <v>231</v>
      </c>
      <c r="K882" s="1" t="s">
        <v>166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ユニフォーム赤木路成ICONIC</v>
      </c>
    </row>
    <row r="883" spans="1:21" x14ac:dyDescent="0.35">
      <c r="A883">
        <f>VLOOKUP(Toss[[#This Row],[No用]],SetNo[[No.用]:[vlookup 用]],2,FALSE)</f>
        <v>293</v>
      </c>
      <c r="B883">
        <f>IF(ROW()=2,1,IF(A882&lt;&gt;Toss[[#This Row],[No]],1,B882+1))</f>
        <v>1</v>
      </c>
      <c r="C883" s="1" t="s">
        <v>801</v>
      </c>
      <c r="D883" s="1" t="s">
        <v>525</v>
      </c>
      <c r="E883" s="1" t="s">
        <v>73</v>
      </c>
      <c r="F883" s="1" t="s">
        <v>80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Xmas2赤木路成ICONIC</v>
      </c>
    </row>
    <row r="884" spans="1:21" x14ac:dyDescent="0.35">
      <c r="A884">
        <f>VLOOKUP(Toss[[#This Row],[No用]],SetNo[[No.用]:[vlookup 用]],2,FALSE)</f>
        <v>294</v>
      </c>
      <c r="B884">
        <f>IF(ROW()=2,1,IF(A883&lt;&gt;Toss[[#This Row],[No]],1,B883+1))</f>
        <v>1</v>
      </c>
      <c r="C884" t="s">
        <v>108</v>
      </c>
      <c r="D884" s="1" t="s">
        <v>527</v>
      </c>
      <c r="E884" t="s">
        <v>77</v>
      </c>
      <c r="F884" s="1" t="s">
        <v>82</v>
      </c>
      <c r="G884" t="s">
        <v>185</v>
      </c>
      <c r="H884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ユニフォーム大耳練ICONIC</v>
      </c>
    </row>
    <row r="885" spans="1:21" x14ac:dyDescent="0.35">
      <c r="A885">
        <f>VLOOKUP(Toss[[#This Row],[No用]],SetNo[[No.用]:[vlookup 用]],2,FALSE)</f>
        <v>294</v>
      </c>
      <c r="B885">
        <f>IF(ROW()=2,1,IF(A884&lt;&gt;Toss[[#This Row],[No]],1,B884+1))</f>
        <v>2</v>
      </c>
      <c r="C885" t="s">
        <v>108</v>
      </c>
      <c r="D885" s="1" t="s">
        <v>527</v>
      </c>
      <c r="E885" t="s">
        <v>77</v>
      </c>
      <c r="F885" s="1" t="s">
        <v>82</v>
      </c>
      <c r="G885" t="s">
        <v>185</v>
      </c>
      <c r="H885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ユニフォーム大耳練ICONIC</v>
      </c>
    </row>
    <row r="886" spans="1:21" x14ac:dyDescent="0.35">
      <c r="A886">
        <f>VLOOKUP(Toss[[#This Row],[No用]],SetNo[[No.用]:[vlookup 用]],2,FALSE)</f>
        <v>295</v>
      </c>
      <c r="B886">
        <f>IF(ROW()=2,1,IF(A885&lt;&gt;Toss[[#This Row],[No]],1,B885+1))</f>
        <v>1</v>
      </c>
      <c r="C886" t="s">
        <v>108</v>
      </c>
      <c r="D886" s="1" t="s">
        <v>529</v>
      </c>
      <c r="E886" t="s">
        <v>77</v>
      </c>
      <c r="F886" s="1" t="s">
        <v>78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23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ユニフォーム理石平介ICONIC</v>
      </c>
    </row>
    <row r="887" spans="1:21" x14ac:dyDescent="0.35">
      <c r="A887">
        <f>VLOOKUP(Toss[[#This Row],[No用]],SetNo[[No.用]:[vlookup 用]],2,FALSE)</f>
        <v>295</v>
      </c>
      <c r="B887">
        <f>IF(ROW()=2,1,IF(A886&lt;&gt;Toss[[#This Row],[No]],1,B886+1))</f>
        <v>2</v>
      </c>
      <c r="C887" t="s">
        <v>108</v>
      </c>
      <c r="D887" s="1" t="s">
        <v>529</v>
      </c>
      <c r="E887" t="s">
        <v>77</v>
      </c>
      <c r="F887" s="1" t="s">
        <v>78</v>
      </c>
      <c r="G887" t="s">
        <v>185</v>
      </c>
      <c r="H887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ユニフォーム理石平介ICONIC</v>
      </c>
    </row>
    <row r="888" spans="1:21" x14ac:dyDescent="0.35">
      <c r="A888">
        <f>VLOOKUP(Toss[[#This Row],[No用]],SetNo[[No.用]:[vlookup 用]],2,FALSE)</f>
        <v>296</v>
      </c>
      <c r="B888">
        <f>IF(ROW()=2,1,IF(A887&lt;&gt;Toss[[#This Row],[No]],1,B887+1))</f>
        <v>1</v>
      </c>
      <c r="C888" s="1" t="s">
        <v>108</v>
      </c>
      <c r="D888" s="1" t="s">
        <v>675</v>
      </c>
      <c r="E888" s="1" t="s">
        <v>77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ユニフォーム銀島結ICONIC</v>
      </c>
    </row>
    <row r="889" spans="1:21" x14ac:dyDescent="0.35">
      <c r="A889">
        <f>VLOOKUP(Toss[[#This Row],[No用]],SetNo[[No.用]:[vlookup 用]],2,FALSE)</f>
        <v>296</v>
      </c>
      <c r="B889">
        <f>IF(ROW()=2,1,IF(A888&lt;&gt;Toss[[#This Row],[No]],1,B888+1))</f>
        <v>2</v>
      </c>
      <c r="C889" s="1" t="s">
        <v>108</v>
      </c>
      <c r="D889" s="1" t="s">
        <v>675</v>
      </c>
      <c r="E889" s="1" t="s">
        <v>77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33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ユニフォーム銀島結ICONIC</v>
      </c>
    </row>
    <row r="890" spans="1:21" x14ac:dyDescent="0.35">
      <c r="A890">
        <f>VLOOKUP(Toss[[#This Row],[No用]],SetNo[[No.用]:[vlookup 用]],2,FALSE)</f>
        <v>297</v>
      </c>
      <c r="B890">
        <f>IF(ROW()=2,1,IF(A889&lt;&gt;Toss[[#This Row],[No]],1,B889+1))</f>
        <v>1</v>
      </c>
      <c r="C890" s="1" t="s">
        <v>801</v>
      </c>
      <c r="D890" s="1" t="s">
        <v>675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Xmas2銀島結ICONIC</v>
      </c>
    </row>
    <row r="891" spans="1:21" x14ac:dyDescent="0.35">
      <c r="A891">
        <f>VLOOKUP(Toss[[#This Row],[No用]],SetNo[[No.用]:[vlookup 用]],2,FALSE)</f>
        <v>297</v>
      </c>
      <c r="B891">
        <f>IF(ROW()=2,1,IF(A890&lt;&gt;Toss[[#This Row],[No]],1,B890+1))</f>
        <v>2</v>
      </c>
      <c r="C891" s="1" t="s">
        <v>801</v>
      </c>
      <c r="D891" s="1" t="s">
        <v>675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33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Xmas2銀島結ICONIC</v>
      </c>
    </row>
    <row r="892" spans="1:21" x14ac:dyDescent="0.35">
      <c r="A892">
        <f>VLOOKUP(Toss[[#This Row],[No用]],SetNo[[No.用]:[vlookup 用]],2,FALSE)</f>
        <v>298</v>
      </c>
      <c r="B892">
        <f>IF(ROW()=2,1,IF(A891&lt;&gt;Toss[[#This Row],[No]],1,B891+1))</f>
        <v>1</v>
      </c>
      <c r="C892" t="s">
        <v>108</v>
      </c>
      <c r="D892" t="s">
        <v>122</v>
      </c>
      <c r="E892" t="s">
        <v>90</v>
      </c>
      <c r="F892" t="s">
        <v>78</v>
      </c>
      <c r="G892" t="s">
        <v>128</v>
      </c>
      <c r="H892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ユニフォーム木兎光太郎ICONIC</v>
      </c>
    </row>
    <row r="893" spans="1:21" x14ac:dyDescent="0.35">
      <c r="A893">
        <f>VLOOKUP(Toss[[#This Row],[No用]],SetNo[[No.用]:[vlookup 用]],2,FALSE)</f>
        <v>298</v>
      </c>
      <c r="B893">
        <f>IF(ROW()=2,1,IF(A892&lt;&gt;Toss[[#This Row],[No]],1,B892+1))</f>
        <v>2</v>
      </c>
      <c r="C893" t="s">
        <v>108</v>
      </c>
      <c r="D893" t="s">
        <v>122</v>
      </c>
      <c r="E893" t="s">
        <v>90</v>
      </c>
      <c r="F893" t="s">
        <v>78</v>
      </c>
      <c r="G893" t="s">
        <v>128</v>
      </c>
      <c r="H893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30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ユニフォーム木兎光太郎ICONIC</v>
      </c>
    </row>
    <row r="894" spans="1:21" x14ac:dyDescent="0.35">
      <c r="A894">
        <f>VLOOKUP(Toss[[#This Row],[No用]],SetNo[[No.用]:[vlookup 用]],2,FALSE)</f>
        <v>299</v>
      </c>
      <c r="B894">
        <f>IF(ROW()=2,1,IF(A893&lt;&gt;Toss[[#This Row],[No]],1,B893+1))</f>
        <v>1</v>
      </c>
      <c r="C894" t="s">
        <v>150</v>
      </c>
      <c r="D894" t="s">
        <v>122</v>
      </c>
      <c r="E894" t="s">
        <v>77</v>
      </c>
      <c r="F894" t="s">
        <v>78</v>
      </c>
      <c r="G894" t="s">
        <v>128</v>
      </c>
      <c r="H894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夏祭り木兎光太郎ICONIC</v>
      </c>
    </row>
    <row r="895" spans="1:21" x14ac:dyDescent="0.35">
      <c r="A895">
        <f>VLOOKUP(Toss[[#This Row],[No用]],SetNo[[No.用]:[vlookup 用]],2,FALSE)</f>
        <v>299</v>
      </c>
      <c r="B895">
        <f>IF(ROW()=2,1,IF(A894&lt;&gt;Toss[[#This Row],[No]],1,B894+1))</f>
        <v>2</v>
      </c>
      <c r="C895" t="s">
        <v>150</v>
      </c>
      <c r="D895" t="s">
        <v>122</v>
      </c>
      <c r="E895" t="s">
        <v>77</v>
      </c>
      <c r="F895" t="s">
        <v>78</v>
      </c>
      <c r="G895" t="s">
        <v>128</v>
      </c>
      <c r="H895" t="s">
        <v>71</v>
      </c>
      <c r="I895">
        <v>1</v>
      </c>
      <c r="J895" t="s">
        <v>231</v>
      </c>
      <c r="K895" s="1" t="s">
        <v>167</v>
      </c>
      <c r="L895" s="1" t="s">
        <v>178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夏祭り木兎光太郎ICONIC</v>
      </c>
    </row>
    <row r="896" spans="1:21" x14ac:dyDescent="0.35">
      <c r="A896">
        <f>VLOOKUP(Toss[[#This Row],[No用]],SetNo[[No.用]:[vlookup 用]],2,FALSE)</f>
        <v>300</v>
      </c>
      <c r="B896">
        <f>IF(ROW()=2,1,IF(A895&lt;&gt;Toss[[#This Row],[No]],1,B895+1))</f>
        <v>1</v>
      </c>
      <c r="C896" s="1" t="s">
        <v>587</v>
      </c>
      <c r="D896" t="s">
        <v>122</v>
      </c>
      <c r="E896" s="1" t="s">
        <v>73</v>
      </c>
      <c r="F896" t="s">
        <v>78</v>
      </c>
      <c r="G896" t="s">
        <v>128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Xmas木兎光太郎ICONIC</v>
      </c>
    </row>
    <row r="897" spans="1:21" x14ac:dyDescent="0.35">
      <c r="A897">
        <f>VLOOKUP(Toss[[#This Row],[No用]],SetNo[[No.用]:[vlookup 用]],2,FALSE)</f>
        <v>300</v>
      </c>
      <c r="B897">
        <f>IF(ROW()=2,1,IF(A896&lt;&gt;Toss[[#This Row],[No]],1,B896+1))</f>
        <v>2</v>
      </c>
      <c r="C897" s="1" t="s">
        <v>587</v>
      </c>
      <c r="D897" t="s">
        <v>122</v>
      </c>
      <c r="E897" s="1" t="s">
        <v>73</v>
      </c>
      <c r="F897" t="s">
        <v>78</v>
      </c>
      <c r="G897" t="s">
        <v>128</v>
      </c>
      <c r="H897" t="s">
        <v>71</v>
      </c>
      <c r="I897">
        <v>1</v>
      </c>
      <c r="J897" t="s">
        <v>231</v>
      </c>
      <c r="K897" s="1" t="s">
        <v>167</v>
      </c>
      <c r="L897" s="1" t="s">
        <v>178</v>
      </c>
      <c r="M897">
        <v>30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Xmas木兎光太郎ICONIC</v>
      </c>
    </row>
    <row r="898" spans="1:21" x14ac:dyDescent="0.35">
      <c r="A898">
        <f>VLOOKUP(Toss[[#This Row],[No用]],SetNo[[No.用]:[vlookup 用]],2,FALSE)</f>
        <v>301</v>
      </c>
      <c r="B898">
        <f>IF(ROW()=2,1,IF(A897&lt;&gt;Toss[[#This Row],[No]],1,B897+1))</f>
        <v>1</v>
      </c>
      <c r="C898" s="1" t="s">
        <v>149</v>
      </c>
      <c r="D898" t="s">
        <v>122</v>
      </c>
      <c r="E898" s="1" t="s">
        <v>90</v>
      </c>
      <c r="F898" t="s">
        <v>78</v>
      </c>
      <c r="G898" t="s">
        <v>128</v>
      </c>
      <c r="H898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制服木兎光太郎ICONIC</v>
      </c>
    </row>
    <row r="899" spans="1:21" x14ac:dyDescent="0.35">
      <c r="A899">
        <f>VLOOKUP(Toss[[#This Row],[No用]],SetNo[[No.用]:[vlookup 用]],2,FALSE)</f>
        <v>301</v>
      </c>
      <c r="B899">
        <f>IF(ROW()=2,1,IF(A898&lt;&gt;Toss[[#This Row],[No]],1,B898+1))</f>
        <v>2</v>
      </c>
      <c r="C899" s="1" t="s">
        <v>149</v>
      </c>
      <c r="D899" t="s">
        <v>122</v>
      </c>
      <c r="E899" s="1" t="s">
        <v>90</v>
      </c>
      <c r="F899" t="s">
        <v>78</v>
      </c>
      <c r="G899" t="s">
        <v>128</v>
      </c>
      <c r="H899" t="s">
        <v>71</v>
      </c>
      <c r="I899">
        <v>1</v>
      </c>
      <c r="J899" t="s">
        <v>231</v>
      </c>
      <c r="K899" s="1" t="s">
        <v>167</v>
      </c>
      <c r="L899" s="1" t="s">
        <v>178</v>
      </c>
      <c r="M899">
        <v>30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制服木兎光太郎ICONIC</v>
      </c>
    </row>
    <row r="900" spans="1:21" x14ac:dyDescent="0.35">
      <c r="A900">
        <f>VLOOKUP(Toss[[#This Row],[No用]],SetNo[[No.用]:[vlookup 用]],2,FALSE)</f>
        <v>302</v>
      </c>
      <c r="B900">
        <f>IF(ROW()=2,1,IF(A899&lt;&gt;Toss[[#This Row],[No]],1,B899+1))</f>
        <v>1</v>
      </c>
      <c r="C900" s="1" t="s">
        <v>684</v>
      </c>
      <c r="D900" s="1" t="s">
        <v>122</v>
      </c>
      <c r="E900" s="1" t="s">
        <v>77</v>
      </c>
      <c r="F900" s="1" t="s">
        <v>78</v>
      </c>
      <c r="G900" s="1" t="s">
        <v>128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キャンプ木兎光太郎ICONIC</v>
      </c>
    </row>
    <row r="901" spans="1:21" x14ac:dyDescent="0.35">
      <c r="A901">
        <f>VLOOKUP(Toss[[#This Row],[No用]],SetNo[[No.用]:[vlookup 用]],2,FALSE)</f>
        <v>302</v>
      </c>
      <c r="B901">
        <f>IF(ROW()=2,1,IF(A900&lt;&gt;Toss[[#This Row],[No]],1,B900+1))</f>
        <v>2</v>
      </c>
      <c r="C901" s="1" t="s">
        <v>684</v>
      </c>
      <c r="D901" s="1" t="s">
        <v>122</v>
      </c>
      <c r="E901" s="1" t="s">
        <v>77</v>
      </c>
      <c r="F901" s="1" t="s">
        <v>78</v>
      </c>
      <c r="G901" s="1" t="s">
        <v>128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178</v>
      </c>
      <c r="M901">
        <v>30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キャンプ木兎光太郎ICONIC</v>
      </c>
    </row>
    <row r="902" spans="1:21" x14ac:dyDescent="0.35">
      <c r="A902">
        <f>VLOOKUP(Toss[[#This Row],[No用]],SetNo[[No.用]:[vlookup 用]],2,FALSE)</f>
        <v>303</v>
      </c>
      <c r="B902">
        <f>IF(ROW()=2,1,IF(A901&lt;&gt;Toss[[#This Row],[No]],1,B901+1))</f>
        <v>1</v>
      </c>
      <c r="C902" s="1" t="s">
        <v>889</v>
      </c>
      <c r="D902" s="1" t="s">
        <v>122</v>
      </c>
      <c r="E902" s="1" t="s">
        <v>73</v>
      </c>
      <c r="F902" s="1" t="s">
        <v>78</v>
      </c>
      <c r="G902" s="1" t="s">
        <v>128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2周年木兎光太郎ICONIC</v>
      </c>
    </row>
    <row r="903" spans="1:21" x14ac:dyDescent="0.35">
      <c r="A903">
        <f>VLOOKUP(Toss[[#This Row],[No用]],SetNo[[No.用]:[vlookup 用]],2,FALSE)</f>
        <v>303</v>
      </c>
      <c r="B903">
        <f>IF(ROW()=2,1,IF(A902&lt;&gt;Toss[[#This Row],[No]],1,B902+1))</f>
        <v>2</v>
      </c>
      <c r="C903" s="1" t="s">
        <v>889</v>
      </c>
      <c r="D903" s="1" t="s">
        <v>122</v>
      </c>
      <c r="E903" s="1" t="s">
        <v>73</v>
      </c>
      <c r="F903" s="1" t="s">
        <v>78</v>
      </c>
      <c r="G903" s="1" t="s">
        <v>128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178</v>
      </c>
      <c r="M903">
        <v>30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2周年木兎光太郎ICONIC</v>
      </c>
    </row>
    <row r="904" spans="1:21" x14ac:dyDescent="0.35">
      <c r="A904">
        <f>VLOOKUP(Toss[[#This Row],[No用]],SetNo[[No.用]:[vlookup 用]],2,FALSE)</f>
        <v>304</v>
      </c>
      <c r="B904">
        <f>IF(ROW()=2,1,IF(A903&lt;&gt;Toss[[#This Row],[No]],1,B903+1))</f>
        <v>1</v>
      </c>
      <c r="C904" s="1" t="s">
        <v>1061</v>
      </c>
      <c r="D904" s="1" t="s">
        <v>122</v>
      </c>
      <c r="E904" s="1" t="s">
        <v>90</v>
      </c>
      <c r="F904" s="1" t="s">
        <v>78</v>
      </c>
      <c r="G904" s="1" t="s">
        <v>128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焼き芋木兎光太郎ICONIC</v>
      </c>
    </row>
    <row r="905" spans="1:21" x14ac:dyDescent="0.35">
      <c r="A905">
        <f>VLOOKUP(Toss[[#This Row],[No用]],SetNo[[No.用]:[vlookup 用]],2,FALSE)</f>
        <v>304</v>
      </c>
      <c r="B905">
        <f>IF(ROW()=2,1,IF(A904&lt;&gt;Toss[[#This Row],[No]],1,B904+1))</f>
        <v>2</v>
      </c>
      <c r="C905" s="1" t="s">
        <v>1061</v>
      </c>
      <c r="D905" s="1" t="s">
        <v>122</v>
      </c>
      <c r="E905" s="1" t="s">
        <v>90</v>
      </c>
      <c r="F905" s="1" t="s">
        <v>78</v>
      </c>
      <c r="G905" s="1" t="s">
        <v>128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178</v>
      </c>
      <c r="M905">
        <v>30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焼き芋木兎光太郎ICONIC</v>
      </c>
    </row>
    <row r="906" spans="1:21" x14ac:dyDescent="0.35">
      <c r="A906">
        <f>VLOOKUP(Toss[[#This Row],[No用]],SetNo[[No.用]:[vlookup 用]],2,FALSE)</f>
        <v>305</v>
      </c>
      <c r="B906">
        <f>IF(ROW()=2,1,IF(A905&lt;&gt;Toss[[#This Row],[No]],1,B905+1))</f>
        <v>1</v>
      </c>
      <c r="C906" t="s">
        <v>108</v>
      </c>
      <c r="D906" t="s">
        <v>123</v>
      </c>
      <c r="E906" t="s">
        <v>90</v>
      </c>
      <c r="F906" t="s">
        <v>78</v>
      </c>
      <c r="G906" t="s">
        <v>128</v>
      </c>
      <c r="H906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ユニフォーム木葉秋紀ICONIC</v>
      </c>
    </row>
    <row r="907" spans="1:21" x14ac:dyDescent="0.35">
      <c r="A907">
        <f>VLOOKUP(Toss[[#This Row],[No用]],SetNo[[No.用]:[vlookup 用]],2,FALSE)</f>
        <v>305</v>
      </c>
      <c r="B907">
        <f>IF(ROW()=2,1,IF(A906&lt;&gt;Toss[[#This Row],[No]],1,B906+1))</f>
        <v>2</v>
      </c>
      <c r="C907" t="s">
        <v>108</v>
      </c>
      <c r="D907" t="s">
        <v>123</v>
      </c>
      <c r="E907" t="s">
        <v>90</v>
      </c>
      <c r="F907" t="s">
        <v>78</v>
      </c>
      <c r="G907" t="s">
        <v>128</v>
      </c>
      <c r="H907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ユニフォーム木葉秋紀ICONIC</v>
      </c>
    </row>
    <row r="908" spans="1:21" x14ac:dyDescent="0.35">
      <c r="A908">
        <f>VLOOKUP(Toss[[#This Row],[No用]],SetNo[[No.用]:[vlookup 用]],2,FALSE)</f>
        <v>306</v>
      </c>
      <c r="B908">
        <f>IF(ROW()=2,1,IF(A907&lt;&gt;Toss[[#This Row],[No]],1,B907+1))</f>
        <v>1</v>
      </c>
      <c r="C908" s="1" t="s">
        <v>364</v>
      </c>
      <c r="D908" t="s">
        <v>123</v>
      </c>
      <c r="E908" s="1" t="s">
        <v>77</v>
      </c>
      <c r="F908" t="s">
        <v>78</v>
      </c>
      <c r="G908" t="s">
        <v>128</v>
      </c>
      <c r="H908" t="s">
        <v>71</v>
      </c>
      <c r="I908">
        <v>1</v>
      </c>
      <c r="J908" t="s">
        <v>369</v>
      </c>
      <c r="K908" s="1" t="s">
        <v>166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探偵木葉秋紀ICONIC</v>
      </c>
    </row>
    <row r="909" spans="1:21" x14ac:dyDescent="0.35">
      <c r="A909">
        <f>VLOOKUP(Toss[[#This Row],[No用]],SetNo[[No.用]:[vlookup 用]],2,FALSE)</f>
        <v>306</v>
      </c>
      <c r="B909">
        <f>IF(ROW()=2,1,IF(A908&lt;&gt;Toss[[#This Row],[No]],1,B908+1))</f>
        <v>2</v>
      </c>
      <c r="C909" s="1" t="s">
        <v>364</v>
      </c>
      <c r="D909" t="s">
        <v>123</v>
      </c>
      <c r="E909" s="1" t="s">
        <v>77</v>
      </c>
      <c r="F909" t="s">
        <v>78</v>
      </c>
      <c r="G909" t="s">
        <v>128</v>
      </c>
      <c r="H909" t="s">
        <v>71</v>
      </c>
      <c r="I909">
        <v>1</v>
      </c>
      <c r="J909" t="s">
        <v>369</v>
      </c>
      <c r="K909" s="1" t="s">
        <v>167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探偵木葉秋紀ICONIC</v>
      </c>
    </row>
    <row r="910" spans="1:21" x14ac:dyDescent="0.35">
      <c r="A910">
        <f>VLOOKUP(Toss[[#This Row],[No用]],SetNo[[No.用]:[vlookup 用]],2,FALSE)</f>
        <v>307</v>
      </c>
      <c r="B910">
        <f>IF(ROW()=2,1,IF(A909&lt;&gt;Toss[[#This Row],[No]],1,B909+1))</f>
        <v>1</v>
      </c>
      <c r="C910" s="1" t="s">
        <v>679</v>
      </c>
      <c r="D910" s="1" t="s">
        <v>123</v>
      </c>
      <c r="E910" s="1" t="s">
        <v>73</v>
      </c>
      <c r="F910" s="1" t="s">
        <v>78</v>
      </c>
      <c r="G910" s="1" t="s">
        <v>128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178</v>
      </c>
      <c r="M910">
        <v>34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梅雨木葉秋紀ICONIC</v>
      </c>
    </row>
    <row r="911" spans="1:21" x14ac:dyDescent="0.35">
      <c r="A911">
        <f>VLOOKUP(Toss[[#This Row],[No用]],SetNo[[No.用]:[vlookup 用]],2,FALSE)</f>
        <v>307</v>
      </c>
      <c r="B911">
        <f>IF(ROW()=2,1,IF(A910&lt;&gt;Toss[[#This Row],[No]],1,B910+1))</f>
        <v>2</v>
      </c>
      <c r="C911" s="1" t="s">
        <v>679</v>
      </c>
      <c r="D911" s="1" t="s">
        <v>123</v>
      </c>
      <c r="E911" s="1" t="s">
        <v>73</v>
      </c>
      <c r="F911" s="1" t="s">
        <v>78</v>
      </c>
      <c r="G911" s="1" t="s">
        <v>128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178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梅雨木葉秋紀ICONIC</v>
      </c>
    </row>
    <row r="912" spans="1:21" x14ac:dyDescent="0.35">
      <c r="A912">
        <f>VLOOKUP(Toss[[#This Row],[No用]],SetNo[[No.用]:[vlookup 用]],2,FALSE)</f>
        <v>307</v>
      </c>
      <c r="B912">
        <f>IF(ROW()=2,1,IF(A911&lt;&gt;Toss[[#This Row],[No]],1,B911+1))</f>
        <v>3</v>
      </c>
      <c r="C912" s="1" t="s">
        <v>679</v>
      </c>
      <c r="D912" s="1" t="s">
        <v>123</v>
      </c>
      <c r="E912" s="1" t="s">
        <v>73</v>
      </c>
      <c r="F912" s="1" t="s">
        <v>78</v>
      </c>
      <c r="G912" s="1" t="s">
        <v>128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U912" t="str">
        <f>Toss[[#This Row],[服装]]&amp;Toss[[#This Row],[名前]]&amp;Toss[[#This Row],[レアリティ]]</f>
        <v>梅雨木葉秋紀ICONIC</v>
      </c>
    </row>
    <row r="913" spans="1:21" x14ac:dyDescent="0.35">
      <c r="A913">
        <f>VLOOKUP(Toss[[#This Row],[No用]],SetNo[[No.用]:[vlookup 用]],2,FALSE)</f>
        <v>308</v>
      </c>
      <c r="B913">
        <f>IF(ROW()=2,1,IF(A912&lt;&gt;Toss[[#This Row],[No]],1,B912+1))</f>
        <v>1</v>
      </c>
      <c r="C913" s="1" t="s">
        <v>834</v>
      </c>
      <c r="D913" s="1" t="s">
        <v>123</v>
      </c>
      <c r="E913" s="1" t="s">
        <v>90</v>
      </c>
      <c r="F913" s="1" t="s">
        <v>78</v>
      </c>
      <c r="G913" s="1" t="s">
        <v>128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路地裏2木葉秋紀ICONIC</v>
      </c>
    </row>
    <row r="914" spans="1:21" x14ac:dyDescent="0.35">
      <c r="A914">
        <f>VLOOKUP(Toss[[#This Row],[No用]],SetNo[[No.用]:[vlookup 用]],2,FALSE)</f>
        <v>308</v>
      </c>
      <c r="B914">
        <f>IF(ROW()=2,1,IF(A913&lt;&gt;Toss[[#This Row],[No]],1,B913+1))</f>
        <v>2</v>
      </c>
      <c r="C914" s="1" t="s">
        <v>834</v>
      </c>
      <c r="D914" s="1" t="s">
        <v>123</v>
      </c>
      <c r="E914" s="1" t="s">
        <v>90</v>
      </c>
      <c r="F914" s="1" t="s">
        <v>78</v>
      </c>
      <c r="G914" s="1" t="s">
        <v>128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路地裏2木葉秋紀ICONIC</v>
      </c>
    </row>
    <row r="915" spans="1:21" x14ac:dyDescent="0.35">
      <c r="A915">
        <f>VLOOKUP(Toss[[#This Row],[No用]],SetNo[[No.用]:[vlookup 用]],2,FALSE)</f>
        <v>309</v>
      </c>
      <c r="B915">
        <f>IF(ROW()=2,1,IF(A914&lt;&gt;Toss[[#This Row],[No]],1,B914+1))</f>
        <v>1</v>
      </c>
      <c r="C915" s="1" t="s">
        <v>990</v>
      </c>
      <c r="D915" s="1" t="s">
        <v>123</v>
      </c>
      <c r="E915" s="1" t="s">
        <v>77</v>
      </c>
      <c r="F915" s="1" t="s">
        <v>78</v>
      </c>
      <c r="G915" s="1" t="s">
        <v>128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水着2木葉秋紀ICONIC</v>
      </c>
    </row>
    <row r="916" spans="1:21" x14ac:dyDescent="0.35">
      <c r="A916">
        <f>VLOOKUP(Toss[[#This Row],[No用]],SetNo[[No.用]:[vlookup 用]],2,FALSE)</f>
        <v>309</v>
      </c>
      <c r="B916">
        <f>IF(ROW()=2,1,IF(A915&lt;&gt;Toss[[#This Row],[No]],1,B915+1))</f>
        <v>2</v>
      </c>
      <c r="C916" s="1" t="s">
        <v>990</v>
      </c>
      <c r="D916" s="1" t="s">
        <v>123</v>
      </c>
      <c r="E916" s="1" t="s">
        <v>77</v>
      </c>
      <c r="F916" s="1" t="s">
        <v>78</v>
      </c>
      <c r="G916" s="1" t="s">
        <v>128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水着2木葉秋紀ICONIC</v>
      </c>
    </row>
    <row r="917" spans="1:21" x14ac:dyDescent="0.35">
      <c r="A917">
        <f>VLOOKUP(Toss[[#This Row],[No用]],SetNo[[No.用]:[vlookup 用]],2,FALSE)</f>
        <v>310</v>
      </c>
      <c r="B917">
        <f>IF(ROW()=2,1,IF(A916&lt;&gt;Toss[[#This Row],[No]],1,B916+1))</f>
        <v>1</v>
      </c>
      <c r="C917" t="s">
        <v>108</v>
      </c>
      <c r="D917" t="s">
        <v>124</v>
      </c>
      <c r="E917" t="s">
        <v>90</v>
      </c>
      <c r="F917" t="s">
        <v>78</v>
      </c>
      <c r="G917" t="s">
        <v>128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 s="1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ユニフォーム猿杙大和ICONIC</v>
      </c>
    </row>
    <row r="918" spans="1:21" x14ac:dyDescent="0.35">
      <c r="A918">
        <f>VLOOKUP(Toss[[#This Row],[No用]],SetNo[[No.用]:[vlookup 用]],2,FALSE)</f>
        <v>310</v>
      </c>
      <c r="B918">
        <f>IF(ROW()=2,1,IF(A917&lt;&gt;Toss[[#This Row],[No]],1,B917+1))</f>
        <v>2</v>
      </c>
      <c r="C918" t="s">
        <v>108</v>
      </c>
      <c r="D918" t="s">
        <v>124</v>
      </c>
      <c r="E918" t="s">
        <v>90</v>
      </c>
      <c r="F918" t="s">
        <v>78</v>
      </c>
      <c r="G918" t="s">
        <v>128</v>
      </c>
      <c r="H918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ユニフォーム猿杙大和ICONIC</v>
      </c>
    </row>
    <row r="919" spans="1:21" x14ac:dyDescent="0.35">
      <c r="A919">
        <f>VLOOKUP(Toss[[#This Row],[No用]],SetNo[[No.用]:[vlookup 用]],2,FALSE)</f>
        <v>311</v>
      </c>
      <c r="B919">
        <f>IF(ROW()=2,1,IF(A918&lt;&gt;Toss[[#This Row],[No]],1,B918+1))</f>
        <v>1</v>
      </c>
      <c r="C919" s="1" t="s">
        <v>1079</v>
      </c>
      <c r="D919" s="1" t="s">
        <v>124</v>
      </c>
      <c r="E919" s="1" t="s">
        <v>77</v>
      </c>
      <c r="F919" s="1" t="s">
        <v>78</v>
      </c>
      <c r="G919" s="1" t="s">
        <v>128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 s="1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ハロウィン猿杙大和ICONIC</v>
      </c>
    </row>
    <row r="920" spans="1:21" x14ac:dyDescent="0.35">
      <c r="A920">
        <f>VLOOKUP(Toss[[#This Row],[No用]],SetNo[[No.用]:[vlookup 用]],2,FALSE)</f>
        <v>311</v>
      </c>
      <c r="B920">
        <f>IF(ROW()=2,1,IF(A919&lt;&gt;Toss[[#This Row],[No]],1,B919+1))</f>
        <v>2</v>
      </c>
      <c r="C920" s="1" t="s">
        <v>1079</v>
      </c>
      <c r="D920" s="1" t="s">
        <v>124</v>
      </c>
      <c r="E920" s="1" t="s">
        <v>77</v>
      </c>
      <c r="F920" s="1" t="s">
        <v>78</v>
      </c>
      <c r="G920" s="1" t="s">
        <v>128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ハロウィン猿杙大和ICONIC</v>
      </c>
    </row>
    <row r="921" spans="1:21" x14ac:dyDescent="0.35">
      <c r="A921">
        <f>VLOOKUP(Toss[[#This Row],[No用]],SetNo[[No.用]:[vlookup 用]],2,FALSE)</f>
        <v>312</v>
      </c>
      <c r="B921">
        <f>IF(ROW()=2,1,IF(A920&lt;&gt;Toss[[#This Row],[No]],1,B920+1))</f>
        <v>1</v>
      </c>
      <c r="C921" t="s">
        <v>108</v>
      </c>
      <c r="D921" t="s">
        <v>125</v>
      </c>
      <c r="E921" t="s">
        <v>90</v>
      </c>
      <c r="F921" t="s">
        <v>80</v>
      </c>
      <c r="G921" t="s">
        <v>128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ユニフォーム小見春樹ICONIC</v>
      </c>
    </row>
    <row r="922" spans="1:21" x14ac:dyDescent="0.35">
      <c r="A922">
        <f>VLOOKUP(Toss[[#This Row],[No用]],SetNo[[No.用]:[vlookup 用]],2,FALSE)</f>
        <v>313</v>
      </c>
      <c r="B922">
        <f>IF(ROW()=2,1,IF(A921&lt;&gt;Toss[[#This Row],[No]],1,B921+1))</f>
        <v>1</v>
      </c>
      <c r="C922" s="1" t="s">
        <v>835</v>
      </c>
      <c r="D922" s="1" t="s">
        <v>125</v>
      </c>
      <c r="E922" s="1" t="s">
        <v>77</v>
      </c>
      <c r="F922" s="1" t="s">
        <v>80</v>
      </c>
      <c r="G922" s="1" t="s">
        <v>128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路地裏2小見春樹ICONIC</v>
      </c>
    </row>
    <row r="923" spans="1:21" x14ac:dyDescent="0.35">
      <c r="A923">
        <f>VLOOKUP(Toss[[#This Row],[No用]],SetNo[[No.用]:[vlookup 用]],2,FALSE)</f>
        <v>314</v>
      </c>
      <c r="B923">
        <f>IF(ROW()=2,1,IF(A922&lt;&gt;Toss[[#This Row],[No]],1,B922+1))</f>
        <v>1</v>
      </c>
      <c r="C923" t="s">
        <v>108</v>
      </c>
      <c r="D923" t="s">
        <v>126</v>
      </c>
      <c r="E923" t="s">
        <v>90</v>
      </c>
      <c r="F923" t="s">
        <v>82</v>
      </c>
      <c r="G923" t="s">
        <v>128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ユニフォーム尾長渉ICONIC</v>
      </c>
    </row>
    <row r="924" spans="1:21" x14ac:dyDescent="0.35">
      <c r="A924">
        <f>VLOOKUP(Toss[[#This Row],[No用]],SetNo[[No.用]:[vlookup 用]],2,FALSE)</f>
        <v>314</v>
      </c>
      <c r="B924">
        <f>IF(ROW()=2,1,IF(A923&lt;&gt;Toss[[#This Row],[No]],1,B923+1))</f>
        <v>2</v>
      </c>
      <c r="C924" t="s">
        <v>108</v>
      </c>
      <c r="D924" t="s">
        <v>126</v>
      </c>
      <c r="E924" t="s">
        <v>90</v>
      </c>
      <c r="F924" t="s">
        <v>82</v>
      </c>
      <c r="G924" t="s">
        <v>128</v>
      </c>
      <c r="H924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ユニフォーム尾長渉ICONIC</v>
      </c>
    </row>
    <row r="925" spans="1:21" x14ac:dyDescent="0.35">
      <c r="A925">
        <f>VLOOKUP(Toss[[#This Row],[No用]],SetNo[[No.用]:[vlookup 用]],2,FALSE)</f>
        <v>315</v>
      </c>
      <c r="B925">
        <f>IF(ROW()=2,1,IF(A924&lt;&gt;Toss[[#This Row],[No]],1,B924+1))</f>
        <v>1</v>
      </c>
      <c r="C925" t="s">
        <v>108</v>
      </c>
      <c r="D925" t="s">
        <v>127</v>
      </c>
      <c r="E925" t="s">
        <v>90</v>
      </c>
      <c r="F925" t="s">
        <v>82</v>
      </c>
      <c r="G925" t="s">
        <v>128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ユニフォーム鷲尾辰生ICONIC</v>
      </c>
    </row>
    <row r="926" spans="1:21" x14ac:dyDescent="0.35">
      <c r="A926">
        <f>VLOOKUP(Toss[[#This Row],[No用]],SetNo[[No.用]:[vlookup 用]],2,FALSE)</f>
        <v>315</v>
      </c>
      <c r="B926">
        <f>IF(ROW()=2,1,IF(A925&lt;&gt;Toss[[#This Row],[No]],1,B925+1))</f>
        <v>2</v>
      </c>
      <c r="C926" t="s">
        <v>108</v>
      </c>
      <c r="D926" t="s">
        <v>127</v>
      </c>
      <c r="E926" t="s">
        <v>90</v>
      </c>
      <c r="F926" t="s">
        <v>82</v>
      </c>
      <c r="G926" t="s">
        <v>128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25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ユニフォーム鷲尾辰生ICONIC</v>
      </c>
    </row>
    <row r="927" spans="1:21" x14ac:dyDescent="0.35">
      <c r="A927">
        <f>VLOOKUP(Toss[[#This Row],[No用]],SetNo[[No.用]:[vlookup 用]],2,FALSE)</f>
        <v>316</v>
      </c>
      <c r="B927">
        <f>IF(ROW()=2,1,IF(A926&lt;&gt;Toss[[#This Row],[No]],1,B926+1))</f>
        <v>1</v>
      </c>
      <c r="C927" s="1" t="s">
        <v>1079</v>
      </c>
      <c r="D927" s="1" t="s">
        <v>127</v>
      </c>
      <c r="E927" s="1" t="s">
        <v>77</v>
      </c>
      <c r="F927" s="1" t="s">
        <v>82</v>
      </c>
      <c r="G927" s="1" t="s">
        <v>128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ハロウィン鷲尾辰生ICONIC</v>
      </c>
    </row>
    <row r="928" spans="1:21" x14ac:dyDescent="0.35">
      <c r="A928">
        <f>VLOOKUP(Toss[[#This Row],[No用]],SetNo[[No.用]:[vlookup 用]],2,FALSE)</f>
        <v>316</v>
      </c>
      <c r="B928">
        <f>IF(ROW()=2,1,IF(A927&lt;&gt;Toss[[#This Row],[No]],1,B927+1))</f>
        <v>2</v>
      </c>
      <c r="C928" s="1" t="s">
        <v>1079</v>
      </c>
      <c r="D928" s="1" t="s">
        <v>127</v>
      </c>
      <c r="E928" s="1" t="s">
        <v>77</v>
      </c>
      <c r="F928" s="1" t="s">
        <v>82</v>
      </c>
      <c r="G928" s="1" t="s">
        <v>128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ハロウィン鷲尾辰生ICONIC</v>
      </c>
    </row>
    <row r="929" spans="1:21" x14ac:dyDescent="0.35">
      <c r="A929">
        <f>VLOOKUP(Toss[[#This Row],[No用]],SetNo[[No.用]:[vlookup 用]],2,FALSE)</f>
        <v>317</v>
      </c>
      <c r="B929">
        <f>IF(ROW()=2,1,IF(A926&lt;&gt;Toss[[#This Row],[No]],1,B926+1))</f>
        <v>1</v>
      </c>
      <c r="C929" t="s">
        <v>108</v>
      </c>
      <c r="D929" t="s">
        <v>129</v>
      </c>
      <c r="E929" t="s">
        <v>73</v>
      </c>
      <c r="F929" t="s">
        <v>74</v>
      </c>
      <c r="G929" t="s">
        <v>128</v>
      </c>
      <c r="H929" t="s">
        <v>71</v>
      </c>
      <c r="I929">
        <v>1</v>
      </c>
      <c r="J929" t="s">
        <v>231</v>
      </c>
      <c r="K929" s="1" t="s">
        <v>166</v>
      </c>
      <c r="L929" s="1" t="s">
        <v>173</v>
      </c>
      <c r="M929">
        <v>38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ユニフォーム赤葦京治ICONIC</v>
      </c>
    </row>
    <row r="930" spans="1:21" x14ac:dyDescent="0.35">
      <c r="A930">
        <f>VLOOKUP(Toss[[#This Row],[No用]],SetNo[[No.用]:[vlookup 用]],2,FALSE)</f>
        <v>317</v>
      </c>
      <c r="B930">
        <f>IF(ROW()=2,1,IF(A929&lt;&gt;Toss[[#This Row],[No]],1,B929+1))</f>
        <v>2</v>
      </c>
      <c r="C930" t="s">
        <v>108</v>
      </c>
      <c r="D930" t="s">
        <v>129</v>
      </c>
      <c r="E930" t="s">
        <v>73</v>
      </c>
      <c r="F930" t="s">
        <v>74</v>
      </c>
      <c r="G930" t="s">
        <v>128</v>
      </c>
      <c r="H930" t="s">
        <v>71</v>
      </c>
      <c r="I930">
        <v>1</v>
      </c>
      <c r="J930" t="s">
        <v>231</v>
      </c>
      <c r="K930" s="1" t="s">
        <v>169</v>
      </c>
      <c r="L930" s="1" t="s">
        <v>173</v>
      </c>
      <c r="M930">
        <v>38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ユニフォーム赤葦京治ICONIC</v>
      </c>
    </row>
    <row r="931" spans="1:21" x14ac:dyDescent="0.35">
      <c r="A931">
        <f>VLOOKUP(Toss[[#This Row],[No用]],SetNo[[No.用]:[vlookup 用]],2,FALSE)</f>
        <v>317</v>
      </c>
      <c r="B931">
        <f>IF(ROW()=2,1,IF(A930&lt;&gt;Toss[[#This Row],[No]],1,B930+1))</f>
        <v>3</v>
      </c>
      <c r="C931" t="s">
        <v>108</v>
      </c>
      <c r="D931" t="s">
        <v>129</v>
      </c>
      <c r="E931" t="s">
        <v>73</v>
      </c>
      <c r="F931" t="s">
        <v>74</v>
      </c>
      <c r="G931" t="s">
        <v>128</v>
      </c>
      <c r="H931" t="s">
        <v>71</v>
      </c>
      <c r="I931">
        <v>1</v>
      </c>
      <c r="J931" t="s">
        <v>231</v>
      </c>
      <c r="K931" s="1" t="s">
        <v>233</v>
      </c>
      <c r="L931" s="1" t="s">
        <v>162</v>
      </c>
      <c r="M931">
        <v>38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ユニフォーム赤葦京治ICONIC</v>
      </c>
    </row>
    <row r="932" spans="1:21" x14ac:dyDescent="0.35">
      <c r="A932">
        <f>VLOOKUP(Toss[[#This Row],[No用]],SetNo[[No.用]:[vlookup 用]],2,FALSE)</f>
        <v>317</v>
      </c>
      <c r="B932">
        <f>IF(ROW()=2,1,IF(A931&lt;&gt;Toss[[#This Row],[No]],1,B931+1))</f>
        <v>4</v>
      </c>
      <c r="C932" t="s">
        <v>108</v>
      </c>
      <c r="D932" t="s">
        <v>129</v>
      </c>
      <c r="E932" t="s">
        <v>73</v>
      </c>
      <c r="F932" t="s">
        <v>74</v>
      </c>
      <c r="G932" t="s">
        <v>128</v>
      </c>
      <c r="H932" t="s">
        <v>71</v>
      </c>
      <c r="I932">
        <v>1</v>
      </c>
      <c r="J932" t="s">
        <v>231</v>
      </c>
      <c r="K932" s="1" t="s">
        <v>172</v>
      </c>
      <c r="L932" s="1" t="s">
        <v>173</v>
      </c>
      <c r="M932">
        <v>41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ユニフォーム赤葦京治ICONIC</v>
      </c>
    </row>
    <row r="933" spans="1:21" x14ac:dyDescent="0.35">
      <c r="A933">
        <f>VLOOKUP(Toss[[#This Row],[No用]],SetNo[[No.用]:[vlookup 用]],2,FALSE)</f>
        <v>317</v>
      </c>
      <c r="B933">
        <f>IF(ROW()=2,1,IF(A932&lt;&gt;Toss[[#This Row],[No]],1,B932+1))</f>
        <v>5</v>
      </c>
      <c r="C933" t="s">
        <v>108</v>
      </c>
      <c r="D933" t="s">
        <v>129</v>
      </c>
      <c r="E933" t="s">
        <v>73</v>
      </c>
      <c r="F933" t="s">
        <v>74</v>
      </c>
      <c r="G933" t="s">
        <v>128</v>
      </c>
      <c r="H933" t="s">
        <v>71</v>
      </c>
      <c r="I933">
        <v>1</v>
      </c>
      <c r="J933" t="s">
        <v>231</v>
      </c>
      <c r="K933" s="1" t="s">
        <v>232</v>
      </c>
      <c r="L933" s="1" t="s">
        <v>162</v>
      </c>
      <c r="M933">
        <v>30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ユニフォーム赤葦京治ICONIC</v>
      </c>
    </row>
    <row r="934" spans="1:21" x14ac:dyDescent="0.35">
      <c r="A934">
        <f>VLOOKUP(Toss[[#This Row],[No用]],SetNo[[No.用]:[vlookup 用]],2,FALSE)</f>
        <v>317</v>
      </c>
      <c r="B934">
        <f>IF(ROW()=2,1,IF(A933&lt;&gt;Toss[[#This Row],[No]],1,B933+1))</f>
        <v>6</v>
      </c>
      <c r="C934" t="s">
        <v>108</v>
      </c>
      <c r="D934" t="s">
        <v>129</v>
      </c>
      <c r="E934" t="s">
        <v>73</v>
      </c>
      <c r="F934" t="s">
        <v>74</v>
      </c>
      <c r="G934" t="s">
        <v>128</v>
      </c>
      <c r="H934" t="s">
        <v>71</v>
      </c>
      <c r="I934">
        <v>1</v>
      </c>
      <c r="J934" t="s">
        <v>231</v>
      </c>
      <c r="K934" s="1" t="s">
        <v>169</v>
      </c>
      <c r="L934" s="1" t="s">
        <v>224</v>
      </c>
      <c r="M934">
        <v>50</v>
      </c>
      <c r="N934">
        <v>0</v>
      </c>
      <c r="O934">
        <v>60</v>
      </c>
      <c r="P934">
        <v>0</v>
      </c>
      <c r="U934" t="str">
        <f>Toss[[#This Row],[服装]]&amp;Toss[[#This Row],[名前]]&amp;Toss[[#This Row],[レアリティ]]</f>
        <v>ユニフォーム赤葦京治ICONIC</v>
      </c>
    </row>
    <row r="935" spans="1:21" x14ac:dyDescent="0.35">
      <c r="A935">
        <f>VLOOKUP(Toss[[#This Row],[No用]],SetNo[[No.用]:[vlookup 用]],2,FALSE)</f>
        <v>318</v>
      </c>
      <c r="B935">
        <f>IF(ROW()=2,1,IF(A934&lt;&gt;Toss[[#This Row],[No]],1,B934+1))</f>
        <v>1</v>
      </c>
      <c r="C935" t="s">
        <v>150</v>
      </c>
      <c r="D935" t="s">
        <v>129</v>
      </c>
      <c r="E935" t="s">
        <v>90</v>
      </c>
      <c r="F935" t="s">
        <v>74</v>
      </c>
      <c r="G935" t="s">
        <v>128</v>
      </c>
      <c r="H935" t="s">
        <v>71</v>
      </c>
      <c r="I935">
        <v>1</v>
      </c>
      <c r="J935" t="s">
        <v>231</v>
      </c>
      <c r="K935" s="1" t="s">
        <v>166</v>
      </c>
      <c r="L935" s="1" t="s">
        <v>173</v>
      </c>
      <c r="M935">
        <v>38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夏祭り赤葦京治ICONIC</v>
      </c>
    </row>
    <row r="936" spans="1:21" x14ac:dyDescent="0.35">
      <c r="A936">
        <f>VLOOKUP(Toss[[#This Row],[No用]],SetNo[[No.用]:[vlookup 用]],2,FALSE)</f>
        <v>318</v>
      </c>
      <c r="B936">
        <f>IF(ROW()=2,1,IF(A935&lt;&gt;Toss[[#This Row],[No]],1,B935+1))</f>
        <v>2</v>
      </c>
      <c r="C936" t="s">
        <v>150</v>
      </c>
      <c r="D936" t="s">
        <v>129</v>
      </c>
      <c r="E936" t="s">
        <v>90</v>
      </c>
      <c r="F936" t="s">
        <v>74</v>
      </c>
      <c r="G936" t="s">
        <v>128</v>
      </c>
      <c r="H936" t="s">
        <v>71</v>
      </c>
      <c r="I936">
        <v>1</v>
      </c>
      <c r="J936" t="s">
        <v>231</v>
      </c>
      <c r="K936" s="1" t="s">
        <v>169</v>
      </c>
      <c r="L936" s="1" t="s">
        <v>173</v>
      </c>
      <c r="M936">
        <v>38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夏祭り赤葦京治ICONIC</v>
      </c>
    </row>
    <row r="937" spans="1:21" x14ac:dyDescent="0.35">
      <c r="A937">
        <f>VLOOKUP(Toss[[#This Row],[No用]],SetNo[[No.用]:[vlookup 用]],2,FALSE)</f>
        <v>318</v>
      </c>
      <c r="B937">
        <f>IF(ROW()=2,1,IF(A936&lt;&gt;Toss[[#This Row],[No]],1,B936+1))</f>
        <v>3</v>
      </c>
      <c r="C937" t="s">
        <v>150</v>
      </c>
      <c r="D937" t="s">
        <v>129</v>
      </c>
      <c r="E937" t="s">
        <v>90</v>
      </c>
      <c r="F937" t="s">
        <v>74</v>
      </c>
      <c r="G937" t="s">
        <v>128</v>
      </c>
      <c r="H937" t="s">
        <v>71</v>
      </c>
      <c r="I937">
        <v>1</v>
      </c>
      <c r="J937" t="s">
        <v>231</v>
      </c>
      <c r="K937" s="1" t="s">
        <v>233</v>
      </c>
      <c r="L937" s="1" t="s">
        <v>162</v>
      </c>
      <c r="M937">
        <v>38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夏祭り赤葦京治ICONIC</v>
      </c>
    </row>
    <row r="938" spans="1:21" x14ac:dyDescent="0.35">
      <c r="A938">
        <f>VLOOKUP(Toss[[#This Row],[No用]],SetNo[[No.用]:[vlookup 用]],2,FALSE)</f>
        <v>318</v>
      </c>
      <c r="B938">
        <f>IF(ROW()=2,1,IF(A937&lt;&gt;Toss[[#This Row],[No]],1,B937+1))</f>
        <v>4</v>
      </c>
      <c r="C938" t="s">
        <v>150</v>
      </c>
      <c r="D938" t="s">
        <v>129</v>
      </c>
      <c r="E938" t="s">
        <v>90</v>
      </c>
      <c r="F938" t="s">
        <v>74</v>
      </c>
      <c r="G938" t="s">
        <v>128</v>
      </c>
      <c r="H938" t="s">
        <v>71</v>
      </c>
      <c r="I938">
        <v>1</v>
      </c>
      <c r="J938" t="s">
        <v>231</v>
      </c>
      <c r="K938" s="1" t="s">
        <v>172</v>
      </c>
      <c r="L938" s="1" t="s">
        <v>173</v>
      </c>
      <c r="M938">
        <v>41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夏祭り赤葦京治ICONIC</v>
      </c>
    </row>
    <row r="939" spans="1:21" x14ac:dyDescent="0.35">
      <c r="A939">
        <f>VLOOKUP(Toss[[#This Row],[No用]],SetNo[[No.用]:[vlookup 用]],2,FALSE)</f>
        <v>318</v>
      </c>
      <c r="B939">
        <f>IF(ROW()=2,1,IF(A938&lt;&gt;Toss[[#This Row],[No]],1,B938+1))</f>
        <v>5</v>
      </c>
      <c r="C939" t="s">
        <v>150</v>
      </c>
      <c r="D939" t="s">
        <v>129</v>
      </c>
      <c r="E939" t="s">
        <v>90</v>
      </c>
      <c r="F939" t="s">
        <v>74</v>
      </c>
      <c r="G939" t="s">
        <v>128</v>
      </c>
      <c r="H939" t="s">
        <v>71</v>
      </c>
      <c r="I939">
        <v>1</v>
      </c>
      <c r="J939" t="s">
        <v>231</v>
      </c>
      <c r="K939" s="1" t="s">
        <v>232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夏祭り赤葦京治ICONIC</v>
      </c>
    </row>
    <row r="940" spans="1:21" x14ac:dyDescent="0.35">
      <c r="A940">
        <f>VLOOKUP(Toss[[#This Row],[No用]],SetNo[[No.用]:[vlookup 用]],2,FALSE)</f>
        <v>318</v>
      </c>
      <c r="B940">
        <f>IF(ROW()=2,1,IF(A939&lt;&gt;Toss[[#This Row],[No]],1,B939+1))</f>
        <v>6</v>
      </c>
      <c r="C940" t="s">
        <v>150</v>
      </c>
      <c r="D940" t="s">
        <v>129</v>
      </c>
      <c r="E940" t="s">
        <v>90</v>
      </c>
      <c r="F940" t="s">
        <v>74</v>
      </c>
      <c r="G940" t="s">
        <v>128</v>
      </c>
      <c r="H940" t="s">
        <v>71</v>
      </c>
      <c r="I940">
        <v>1</v>
      </c>
      <c r="J940" t="s">
        <v>231</v>
      </c>
      <c r="K940" s="1" t="s">
        <v>183</v>
      </c>
      <c r="L940" s="1" t="s">
        <v>224</v>
      </c>
      <c r="M940">
        <v>50</v>
      </c>
      <c r="N940">
        <v>0</v>
      </c>
      <c r="O940">
        <v>60</v>
      </c>
      <c r="P940">
        <v>0</v>
      </c>
      <c r="Q940" s="1" t="s">
        <v>605</v>
      </c>
      <c r="U940" t="str">
        <f>Toss[[#This Row],[服装]]&amp;Toss[[#This Row],[名前]]&amp;Toss[[#This Row],[レアリティ]]</f>
        <v>夏祭り赤葦京治ICONIC</v>
      </c>
    </row>
    <row r="941" spans="1:21" x14ac:dyDescent="0.35">
      <c r="A941">
        <f>VLOOKUP(Toss[[#This Row],[No用]],SetNo[[No.用]:[vlookup 用]],2,FALSE)</f>
        <v>318</v>
      </c>
      <c r="B941">
        <f>IF(ROW()=2,1,IF(A940&lt;&gt;Toss[[#This Row],[No]],1,B940+1))</f>
        <v>7</v>
      </c>
      <c r="C941" t="s">
        <v>150</v>
      </c>
      <c r="D941" t="s">
        <v>129</v>
      </c>
      <c r="E941" t="s">
        <v>90</v>
      </c>
      <c r="F941" t="s">
        <v>74</v>
      </c>
      <c r="G941" t="s">
        <v>128</v>
      </c>
      <c r="H941" t="s">
        <v>71</v>
      </c>
      <c r="I941">
        <v>1</v>
      </c>
      <c r="J941" t="s">
        <v>231</v>
      </c>
      <c r="K941" s="1" t="s">
        <v>183</v>
      </c>
      <c r="L941" s="1" t="s">
        <v>224</v>
      </c>
      <c r="M941">
        <v>50</v>
      </c>
      <c r="N941">
        <v>0</v>
      </c>
      <c r="O941">
        <v>60</v>
      </c>
      <c r="P941">
        <v>0</v>
      </c>
      <c r="U941" t="str">
        <f>Toss[[#This Row],[服装]]&amp;Toss[[#This Row],[名前]]&amp;Toss[[#This Row],[レアリティ]]</f>
        <v>夏祭り赤葦京治ICONIC</v>
      </c>
    </row>
    <row r="942" spans="1:21" x14ac:dyDescent="0.35">
      <c r="A942">
        <f>VLOOKUP(Toss[[#This Row],[No用]],SetNo[[No.用]:[vlookup 用]],2,FALSE)</f>
        <v>319</v>
      </c>
      <c r="B942">
        <f>IF(ROW()=2,1,IF(A941&lt;&gt;Toss[[#This Row],[No]],1,B941+1))</f>
        <v>1</v>
      </c>
      <c r="C942" s="1" t="s">
        <v>149</v>
      </c>
      <c r="D942" s="1" t="s">
        <v>129</v>
      </c>
      <c r="E942" s="1" t="s">
        <v>77</v>
      </c>
      <c r="F942" s="1" t="s">
        <v>74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173</v>
      </c>
      <c r="M942">
        <v>38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制服赤葦京治ICONIC</v>
      </c>
    </row>
    <row r="943" spans="1:21" x14ac:dyDescent="0.35">
      <c r="A943">
        <f>VLOOKUP(Toss[[#This Row],[No用]],SetNo[[No.用]:[vlookup 用]],2,FALSE)</f>
        <v>319</v>
      </c>
      <c r="B943">
        <f>IF(ROW()=2,1,IF(A942&lt;&gt;Toss[[#This Row],[No]],1,B942+1))</f>
        <v>2</v>
      </c>
      <c r="C943" s="1" t="s">
        <v>149</v>
      </c>
      <c r="D943" s="1" t="s">
        <v>129</v>
      </c>
      <c r="E943" s="1" t="s">
        <v>77</v>
      </c>
      <c r="F943" s="1" t="s">
        <v>74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169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制服赤葦京治ICONIC</v>
      </c>
    </row>
    <row r="944" spans="1:21" x14ac:dyDescent="0.35">
      <c r="A944">
        <f>VLOOKUP(Toss[[#This Row],[No用]],SetNo[[No.用]:[vlookup 用]],2,FALSE)</f>
        <v>319</v>
      </c>
      <c r="B944">
        <f>IF(ROW()=2,1,IF(A943&lt;&gt;Toss[[#This Row],[No]],1,B943+1))</f>
        <v>3</v>
      </c>
      <c r="C944" s="1" t="s">
        <v>149</v>
      </c>
      <c r="D944" s="1" t="s">
        <v>129</v>
      </c>
      <c r="E944" s="1" t="s">
        <v>77</v>
      </c>
      <c r="F944" s="1" t="s">
        <v>74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233</v>
      </c>
      <c r="L944" s="1" t="s">
        <v>178</v>
      </c>
      <c r="M944">
        <v>41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制服赤葦京治ICONIC</v>
      </c>
    </row>
    <row r="945" spans="1:21" x14ac:dyDescent="0.35">
      <c r="A945">
        <f>VLOOKUP(Toss[[#This Row],[No用]],SetNo[[No.用]:[vlookup 用]],2,FALSE)</f>
        <v>319</v>
      </c>
      <c r="B945">
        <f>IF(ROW()=2,1,IF(A944&lt;&gt;Toss[[#This Row],[No]],1,B944+1))</f>
        <v>4</v>
      </c>
      <c r="C945" s="1" t="s">
        <v>149</v>
      </c>
      <c r="D945" s="1" t="s">
        <v>129</v>
      </c>
      <c r="E945" s="1" t="s">
        <v>77</v>
      </c>
      <c r="F945" s="1" t="s">
        <v>74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172</v>
      </c>
      <c r="L945" s="1" t="s">
        <v>173</v>
      </c>
      <c r="M945">
        <v>41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制服赤葦京治ICONIC</v>
      </c>
    </row>
    <row r="946" spans="1:21" x14ac:dyDescent="0.35">
      <c r="A946">
        <f>VLOOKUP(Toss[[#This Row],[No用]],SetNo[[No.用]:[vlookup 用]],2,FALSE)</f>
        <v>319</v>
      </c>
      <c r="B946">
        <f>IF(ROW()=2,1,IF(A945&lt;&gt;Toss[[#This Row],[No]],1,B945+1))</f>
        <v>5</v>
      </c>
      <c r="C946" s="1" t="s">
        <v>149</v>
      </c>
      <c r="D946" s="1" t="s">
        <v>129</v>
      </c>
      <c r="E946" s="1" t="s">
        <v>77</v>
      </c>
      <c r="F946" s="1" t="s">
        <v>74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232</v>
      </c>
      <c r="L946" s="1" t="s">
        <v>178</v>
      </c>
      <c r="M946">
        <v>33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制服赤葦京治ICONIC</v>
      </c>
    </row>
    <row r="947" spans="1:21" x14ac:dyDescent="0.35">
      <c r="A947">
        <f>VLOOKUP(Toss[[#This Row],[No用]],SetNo[[No.用]:[vlookup 用]],2,FALSE)</f>
        <v>319</v>
      </c>
      <c r="B947">
        <f>IF(ROW()=2,1,IF(A946&lt;&gt;Toss[[#This Row],[No]],1,B946+1))</f>
        <v>6</v>
      </c>
      <c r="C947" s="1" t="s">
        <v>149</v>
      </c>
      <c r="D947" s="1" t="s">
        <v>129</v>
      </c>
      <c r="E947" s="1" t="s">
        <v>77</v>
      </c>
      <c r="F947" s="1" t="s">
        <v>74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183</v>
      </c>
      <c r="L947" s="1" t="s">
        <v>224</v>
      </c>
      <c r="M947">
        <v>50</v>
      </c>
      <c r="N947">
        <v>0</v>
      </c>
      <c r="O947">
        <v>60</v>
      </c>
      <c r="P947">
        <v>0</v>
      </c>
      <c r="U947" t="str">
        <f>Toss[[#This Row],[服装]]&amp;Toss[[#This Row],[名前]]&amp;Toss[[#This Row],[レアリティ]]</f>
        <v>制服赤葦京治ICONIC</v>
      </c>
    </row>
    <row r="948" spans="1:21" x14ac:dyDescent="0.35">
      <c r="A948">
        <f>VLOOKUP(Toss[[#This Row],[No用]],SetNo[[No.用]:[vlookup 用]],2,FALSE)</f>
        <v>319</v>
      </c>
      <c r="B948">
        <f>IF(ROW()=2,1,IF(A947&lt;&gt;Toss[[#This Row],[No]],1,B947+1))</f>
        <v>7</v>
      </c>
      <c r="C948" s="1" t="s">
        <v>149</v>
      </c>
      <c r="D948" s="1" t="s">
        <v>129</v>
      </c>
      <c r="E948" s="1" t="s">
        <v>77</v>
      </c>
      <c r="F948" s="1" t="s">
        <v>74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169</v>
      </c>
      <c r="L948" s="1" t="s">
        <v>224</v>
      </c>
      <c r="M948">
        <v>50</v>
      </c>
      <c r="N948">
        <v>0</v>
      </c>
      <c r="O948">
        <v>60</v>
      </c>
      <c r="P948">
        <v>0</v>
      </c>
      <c r="Q948" s="1" t="s">
        <v>605</v>
      </c>
      <c r="U948" t="str">
        <f>Toss[[#This Row],[服装]]&amp;Toss[[#This Row],[名前]]&amp;Toss[[#This Row],[レアリティ]]</f>
        <v>制服赤葦京治ICONIC</v>
      </c>
    </row>
    <row r="949" spans="1:21" x14ac:dyDescent="0.35">
      <c r="A949">
        <f>VLOOKUP(Toss[[#This Row],[No用]],SetNo[[No.用]:[vlookup 用]],2,FALSE)</f>
        <v>319</v>
      </c>
      <c r="B949">
        <f>IF(ROW()=2,1,IF(A948&lt;&gt;Toss[[#This Row],[No]],1,B948+1))</f>
        <v>8</v>
      </c>
      <c r="C949" s="1" t="s">
        <v>149</v>
      </c>
      <c r="D949" s="1" t="s">
        <v>129</v>
      </c>
      <c r="E949" s="1" t="s">
        <v>77</v>
      </c>
      <c r="F949" s="1" t="s">
        <v>74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232</v>
      </c>
      <c r="L949" s="1" t="s">
        <v>224</v>
      </c>
      <c r="M949">
        <v>50</v>
      </c>
      <c r="N949">
        <v>0</v>
      </c>
      <c r="O949">
        <v>60</v>
      </c>
      <c r="P949">
        <v>0</v>
      </c>
      <c r="U949" t="str">
        <f>Toss[[#This Row],[服装]]&amp;Toss[[#This Row],[名前]]&amp;Toss[[#This Row],[レアリティ]]</f>
        <v>制服赤葦京治ICONIC</v>
      </c>
    </row>
    <row r="950" spans="1:21" x14ac:dyDescent="0.35">
      <c r="A950">
        <f>VLOOKUP(Toss[[#This Row],[No用]],SetNo[[No.用]:[vlookup 用]],2,FALSE)</f>
        <v>320</v>
      </c>
      <c r="B950">
        <f>IF(ROW()=2,1,IF(A949&lt;&gt;Toss[[#This Row],[No]],1,B949+1))</f>
        <v>1</v>
      </c>
      <c r="C950" s="1" t="s">
        <v>673</v>
      </c>
      <c r="D950" s="1" t="s">
        <v>129</v>
      </c>
      <c r="E950" s="1" t="s">
        <v>73</v>
      </c>
      <c r="F950" s="1" t="s">
        <v>74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173</v>
      </c>
      <c r="M950">
        <v>38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バーガー赤葦京治ICONIC</v>
      </c>
    </row>
    <row r="951" spans="1:21" x14ac:dyDescent="0.35">
      <c r="A951">
        <f>VLOOKUP(Toss[[#This Row],[No用]],SetNo[[No.用]:[vlookup 用]],2,FALSE)</f>
        <v>320</v>
      </c>
      <c r="B951">
        <f>IF(ROW()=2,1,IF(A950&lt;&gt;Toss[[#This Row],[No]],1,B950+1))</f>
        <v>2</v>
      </c>
      <c r="C951" s="1" t="s">
        <v>673</v>
      </c>
      <c r="D951" s="1" t="s">
        <v>129</v>
      </c>
      <c r="E951" s="1" t="s">
        <v>73</v>
      </c>
      <c r="F951" s="1" t="s">
        <v>74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169</v>
      </c>
      <c r="L951" s="1" t="s">
        <v>173</v>
      </c>
      <c r="M951">
        <v>38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バーガー赤葦京治ICONIC</v>
      </c>
    </row>
    <row r="952" spans="1:21" x14ac:dyDescent="0.35">
      <c r="A952">
        <f>VLOOKUP(Toss[[#This Row],[No用]],SetNo[[No.用]:[vlookup 用]],2,FALSE)</f>
        <v>320</v>
      </c>
      <c r="B952">
        <f>IF(ROW()=2,1,IF(A951&lt;&gt;Toss[[#This Row],[No]],1,B951+1))</f>
        <v>3</v>
      </c>
      <c r="C952" s="1" t="s">
        <v>673</v>
      </c>
      <c r="D952" s="1" t="s">
        <v>129</v>
      </c>
      <c r="E952" s="1" t="s">
        <v>73</v>
      </c>
      <c r="F952" s="1" t="s">
        <v>74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233</v>
      </c>
      <c r="L952" s="1" t="s">
        <v>162</v>
      </c>
      <c r="M952">
        <v>38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バーガー赤葦京治ICONIC</v>
      </c>
    </row>
    <row r="953" spans="1:21" x14ac:dyDescent="0.35">
      <c r="A953">
        <f>VLOOKUP(Toss[[#This Row],[No用]],SetNo[[No.用]:[vlookup 用]],2,FALSE)</f>
        <v>320</v>
      </c>
      <c r="B953">
        <f>IF(ROW()=2,1,IF(A952&lt;&gt;Toss[[#This Row],[No]],1,B952+1))</f>
        <v>4</v>
      </c>
      <c r="C953" s="1" t="s">
        <v>673</v>
      </c>
      <c r="D953" s="1" t="s">
        <v>129</v>
      </c>
      <c r="E953" s="1" t="s">
        <v>73</v>
      </c>
      <c r="F953" s="1" t="s">
        <v>74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172</v>
      </c>
      <c r="L953" s="1" t="s">
        <v>173</v>
      </c>
      <c r="M953">
        <v>41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バーガー赤葦京治ICONIC</v>
      </c>
    </row>
    <row r="954" spans="1:21" x14ac:dyDescent="0.35">
      <c r="A954">
        <f>VLOOKUP(Toss[[#This Row],[No用]],SetNo[[No.用]:[vlookup 用]],2,FALSE)</f>
        <v>320</v>
      </c>
      <c r="B954">
        <f>IF(ROW()=2,1,IF(A953&lt;&gt;Toss[[#This Row],[No]],1,B953+1))</f>
        <v>5</v>
      </c>
      <c r="C954" s="1" t="s">
        <v>673</v>
      </c>
      <c r="D954" s="1" t="s">
        <v>129</v>
      </c>
      <c r="E954" s="1" t="s">
        <v>73</v>
      </c>
      <c r="F954" s="1" t="s">
        <v>74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232</v>
      </c>
      <c r="L954" s="1" t="s">
        <v>162</v>
      </c>
      <c r="M954">
        <v>30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バーガー赤葦京治ICONIC</v>
      </c>
    </row>
    <row r="955" spans="1:21" x14ac:dyDescent="0.35">
      <c r="A955">
        <f>VLOOKUP(Toss[[#This Row],[No用]],SetNo[[No.用]:[vlookup 用]],2,FALSE)</f>
        <v>320</v>
      </c>
      <c r="B955">
        <f>IF(ROW()=2,1,IF(A954&lt;&gt;Toss[[#This Row],[No]],1,B954+1))</f>
        <v>6</v>
      </c>
      <c r="C955" s="1" t="s">
        <v>673</v>
      </c>
      <c r="D955" s="1" t="s">
        <v>129</v>
      </c>
      <c r="E955" s="1" t="s">
        <v>73</v>
      </c>
      <c r="F955" s="1" t="s">
        <v>74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183</v>
      </c>
      <c r="L955" s="1" t="s">
        <v>224</v>
      </c>
      <c r="M955">
        <v>50</v>
      </c>
      <c r="N955">
        <v>0</v>
      </c>
      <c r="O955">
        <v>60</v>
      </c>
      <c r="P955">
        <v>0</v>
      </c>
      <c r="U955" t="str">
        <f>Toss[[#This Row],[服装]]&amp;Toss[[#This Row],[名前]]&amp;Toss[[#This Row],[レアリティ]]</f>
        <v>バーガー赤葦京治ICONIC</v>
      </c>
    </row>
    <row r="956" spans="1:21" x14ac:dyDescent="0.35">
      <c r="A956">
        <f>VLOOKUP(Toss[[#This Row],[No用]],SetNo[[No.用]:[vlookup 用]],2,FALSE)</f>
        <v>321</v>
      </c>
      <c r="B956">
        <f>IF(ROW()=2,1,IF(A955&lt;&gt;Toss[[#This Row],[No]],1,B955+1))</f>
        <v>1</v>
      </c>
      <c r="C956" s="1" t="s">
        <v>743</v>
      </c>
      <c r="D956" s="1" t="s">
        <v>129</v>
      </c>
      <c r="E956" s="1" t="s">
        <v>90</v>
      </c>
      <c r="F956" s="1" t="s">
        <v>74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173</v>
      </c>
      <c r="M956">
        <v>41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仮装赤葦京治ICONIC</v>
      </c>
    </row>
    <row r="957" spans="1:21" x14ac:dyDescent="0.35">
      <c r="A957">
        <f>VLOOKUP(Toss[[#This Row],[No用]],SetNo[[No.用]:[vlookup 用]],2,FALSE)</f>
        <v>321</v>
      </c>
      <c r="B957">
        <f>IF(ROW()=2,1,IF(A956&lt;&gt;Toss[[#This Row],[No]],1,B956+1))</f>
        <v>2</v>
      </c>
      <c r="C957" s="1" t="s">
        <v>743</v>
      </c>
      <c r="D957" s="1" t="s">
        <v>129</v>
      </c>
      <c r="E957" s="1" t="s">
        <v>90</v>
      </c>
      <c r="F957" s="1" t="s">
        <v>74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169</v>
      </c>
      <c r="L957" s="1" t="s">
        <v>173</v>
      </c>
      <c r="M957">
        <v>41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仮装赤葦京治ICONIC</v>
      </c>
    </row>
    <row r="958" spans="1:21" x14ac:dyDescent="0.35">
      <c r="A958">
        <f>VLOOKUP(Toss[[#This Row],[No用]],SetNo[[No.用]:[vlookup 用]],2,FALSE)</f>
        <v>321</v>
      </c>
      <c r="B958">
        <f>IF(ROW()=2,1,IF(A957&lt;&gt;Toss[[#This Row],[No]],1,B957+1))</f>
        <v>3</v>
      </c>
      <c r="C958" s="1" t="s">
        <v>743</v>
      </c>
      <c r="D958" s="1" t="s">
        <v>129</v>
      </c>
      <c r="E958" s="1" t="s">
        <v>90</v>
      </c>
      <c r="F958" s="1" t="s">
        <v>74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233</v>
      </c>
      <c r="L958" s="1" t="s">
        <v>178</v>
      </c>
      <c r="M958">
        <v>41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仮装赤葦京治ICONIC</v>
      </c>
    </row>
    <row r="959" spans="1:21" x14ac:dyDescent="0.35">
      <c r="A959">
        <f>VLOOKUP(Toss[[#This Row],[No用]],SetNo[[No.用]:[vlookup 用]],2,FALSE)</f>
        <v>321</v>
      </c>
      <c r="B959">
        <f>IF(ROW()=2,1,IF(A958&lt;&gt;Toss[[#This Row],[No]],1,B958+1))</f>
        <v>4</v>
      </c>
      <c r="C959" s="1" t="s">
        <v>743</v>
      </c>
      <c r="D959" s="1" t="s">
        <v>129</v>
      </c>
      <c r="E959" s="1" t="s">
        <v>90</v>
      </c>
      <c r="F959" s="1" t="s">
        <v>74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172</v>
      </c>
      <c r="L959" s="1" t="s">
        <v>178</v>
      </c>
      <c r="M959">
        <v>38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仮装赤葦京治ICONIC</v>
      </c>
    </row>
    <row r="960" spans="1:21" x14ac:dyDescent="0.35">
      <c r="A960">
        <f>VLOOKUP(Toss[[#This Row],[No用]],SetNo[[No.用]:[vlookup 用]],2,FALSE)</f>
        <v>321</v>
      </c>
      <c r="B960">
        <f>IF(ROW()=2,1,IF(A959&lt;&gt;Toss[[#This Row],[No]],1,B959+1))</f>
        <v>5</v>
      </c>
      <c r="C960" s="1" t="s">
        <v>743</v>
      </c>
      <c r="D960" s="1" t="s">
        <v>129</v>
      </c>
      <c r="E960" s="1" t="s">
        <v>90</v>
      </c>
      <c r="F960" s="1" t="s">
        <v>74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232</v>
      </c>
      <c r="L960" s="1" t="s">
        <v>178</v>
      </c>
      <c r="M960">
        <v>33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仮装赤葦京治ICONIC</v>
      </c>
    </row>
    <row r="961" spans="1:21" x14ac:dyDescent="0.35">
      <c r="A961">
        <f>VLOOKUP(Toss[[#This Row],[No用]],SetNo[[No.用]:[vlookup 用]],2,FALSE)</f>
        <v>321</v>
      </c>
      <c r="B961">
        <f>IF(ROW()=2,1,IF(A960&lt;&gt;Toss[[#This Row],[No]],1,B960+1))</f>
        <v>6</v>
      </c>
      <c r="C961" s="1" t="s">
        <v>743</v>
      </c>
      <c r="D961" s="1" t="s">
        <v>129</v>
      </c>
      <c r="E961" s="1" t="s">
        <v>90</v>
      </c>
      <c r="F961" s="1" t="s">
        <v>74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169</v>
      </c>
      <c r="L961" s="1" t="s">
        <v>224</v>
      </c>
      <c r="M961">
        <v>50</v>
      </c>
      <c r="N961">
        <v>0</v>
      </c>
      <c r="O961">
        <v>60</v>
      </c>
      <c r="P961">
        <v>0</v>
      </c>
      <c r="U961" t="str">
        <f>Toss[[#This Row],[服装]]&amp;Toss[[#This Row],[名前]]&amp;Toss[[#This Row],[レアリティ]]</f>
        <v>仮装赤葦京治ICONIC</v>
      </c>
    </row>
    <row r="962" spans="1:21" x14ac:dyDescent="0.35">
      <c r="A962">
        <f>VLOOKUP(Toss[[#This Row],[No用]],SetNo[[No.用]:[vlookup 用]],2,FALSE)</f>
        <v>321</v>
      </c>
      <c r="B962">
        <f>IF(ROW()=2,1,IF(A961&lt;&gt;Toss[[#This Row],[No]],1,B961+1))</f>
        <v>7</v>
      </c>
      <c r="C962" s="1" t="s">
        <v>743</v>
      </c>
      <c r="D962" s="1" t="s">
        <v>129</v>
      </c>
      <c r="E962" s="1" t="s">
        <v>90</v>
      </c>
      <c r="F962" s="1" t="s">
        <v>74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183</v>
      </c>
      <c r="L962" s="1" t="s">
        <v>224</v>
      </c>
      <c r="M962">
        <v>50</v>
      </c>
      <c r="N962">
        <v>0</v>
      </c>
      <c r="O962">
        <v>60</v>
      </c>
      <c r="P962">
        <v>0</v>
      </c>
      <c r="U962" t="str">
        <f>Toss[[#This Row],[服装]]&amp;Toss[[#This Row],[名前]]&amp;Toss[[#This Row],[レアリティ]]</f>
        <v>仮装赤葦京治ICONIC</v>
      </c>
    </row>
    <row r="963" spans="1:21" x14ac:dyDescent="0.3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s="1" t="s">
        <v>929</v>
      </c>
      <c r="D963" s="1" t="s">
        <v>129</v>
      </c>
      <c r="E963" s="1" t="s">
        <v>77</v>
      </c>
      <c r="F963" s="1" t="s">
        <v>74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173</v>
      </c>
      <c r="M963">
        <v>39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妖赤葦京治ICONIC</v>
      </c>
    </row>
    <row r="964" spans="1:21" x14ac:dyDescent="0.35">
      <c r="A964">
        <f>VLOOKUP(Toss[[#This Row],[No用]],SetNo[[No.用]:[vlookup 用]],2,FALSE)</f>
        <v>322</v>
      </c>
      <c r="B964">
        <f>IF(ROW()=2,1,IF(A963&lt;&gt;Toss[[#This Row],[No]],1,B963+1))</f>
        <v>2</v>
      </c>
      <c r="C964" s="1" t="s">
        <v>929</v>
      </c>
      <c r="D964" s="1" t="s">
        <v>129</v>
      </c>
      <c r="E964" s="1" t="s">
        <v>77</v>
      </c>
      <c r="F964" s="1" t="s">
        <v>74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169</v>
      </c>
      <c r="L964" s="1" t="s">
        <v>178</v>
      </c>
      <c r="M964">
        <v>36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妖赤葦京治ICONIC</v>
      </c>
    </row>
    <row r="965" spans="1:21" x14ac:dyDescent="0.35">
      <c r="A965">
        <f>VLOOKUP(Toss[[#This Row],[No用]],SetNo[[No.用]:[vlookup 用]],2,FALSE)</f>
        <v>322</v>
      </c>
      <c r="B965">
        <f>IF(ROW()=2,1,IF(A964&lt;&gt;Toss[[#This Row],[No]],1,B964+1))</f>
        <v>3</v>
      </c>
      <c r="C965" s="1" t="s">
        <v>929</v>
      </c>
      <c r="D965" s="1" t="s">
        <v>129</v>
      </c>
      <c r="E965" s="1" t="s">
        <v>77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233</v>
      </c>
      <c r="L965" s="1" t="s">
        <v>178</v>
      </c>
      <c r="M965">
        <v>42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妖赤葦京治ICONIC</v>
      </c>
    </row>
    <row r="966" spans="1:21" x14ac:dyDescent="0.35">
      <c r="A966">
        <f>VLOOKUP(Toss[[#This Row],[No用]],SetNo[[No.用]:[vlookup 用]],2,FALSE)</f>
        <v>322</v>
      </c>
      <c r="B966">
        <f>IF(ROW()=2,1,IF(A965&lt;&gt;Toss[[#This Row],[No]],1,B965+1))</f>
        <v>4</v>
      </c>
      <c r="C966" s="1" t="s">
        <v>929</v>
      </c>
      <c r="D966" s="1" t="s">
        <v>129</v>
      </c>
      <c r="E966" s="1" t="s">
        <v>77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172</v>
      </c>
      <c r="L966" s="1" t="s">
        <v>178</v>
      </c>
      <c r="M966">
        <v>39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妖赤葦京治ICONIC</v>
      </c>
    </row>
    <row r="967" spans="1:21" x14ac:dyDescent="0.35">
      <c r="A967">
        <f>VLOOKUP(Toss[[#This Row],[No用]],SetNo[[No.用]:[vlookup 用]],2,FALSE)</f>
        <v>322</v>
      </c>
      <c r="B967">
        <f>IF(ROW()=2,1,IF(A966&lt;&gt;Toss[[#This Row],[No]],1,B966+1))</f>
        <v>5</v>
      </c>
      <c r="C967" s="1" t="s">
        <v>929</v>
      </c>
      <c r="D967" s="1" t="s">
        <v>129</v>
      </c>
      <c r="E967" s="1" t="s">
        <v>77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232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妖赤葦京治ICONIC</v>
      </c>
    </row>
    <row r="968" spans="1:21" x14ac:dyDescent="0.35">
      <c r="A968">
        <f>VLOOKUP(Toss[[#This Row],[No用]],SetNo[[No.用]:[vlookup 用]],2,FALSE)</f>
        <v>322</v>
      </c>
      <c r="B968">
        <f>IF(ROW()=2,1,IF(A967&lt;&gt;Toss[[#This Row],[No]],1,B967+1))</f>
        <v>6</v>
      </c>
      <c r="C968" s="1" t="s">
        <v>929</v>
      </c>
      <c r="D968" s="1" t="s">
        <v>129</v>
      </c>
      <c r="E968" s="1" t="s">
        <v>77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224</v>
      </c>
      <c r="M968">
        <v>50</v>
      </c>
      <c r="N968">
        <v>0</v>
      </c>
      <c r="O968">
        <v>60</v>
      </c>
      <c r="P968">
        <v>0</v>
      </c>
      <c r="U968" t="str">
        <f>Toss[[#This Row],[服装]]&amp;Toss[[#This Row],[名前]]&amp;Toss[[#This Row],[レアリティ]]</f>
        <v>妖赤葦京治ICONIC</v>
      </c>
    </row>
    <row r="969" spans="1:21" x14ac:dyDescent="0.35">
      <c r="A969">
        <f>VLOOKUP(Toss[[#This Row],[No用]],SetNo[[No.用]:[vlookup 用]],2,FALSE)</f>
        <v>323</v>
      </c>
      <c r="B969">
        <f>IF(ROW()=2,1,IF(A968&lt;&gt;Toss[[#This Row],[No]],1,B968+1))</f>
        <v>1</v>
      </c>
      <c r="C969" s="1" t="s">
        <v>1061</v>
      </c>
      <c r="D969" s="1" t="s">
        <v>129</v>
      </c>
      <c r="E969" s="1" t="s">
        <v>73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173</v>
      </c>
      <c r="M969">
        <v>42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焼き芋赤葦京治ICONIC</v>
      </c>
    </row>
    <row r="970" spans="1:21" x14ac:dyDescent="0.35">
      <c r="A970">
        <f>VLOOKUP(Toss[[#This Row],[No用]],SetNo[[No.用]:[vlookup 用]],2,FALSE)</f>
        <v>323</v>
      </c>
      <c r="B970">
        <f>IF(ROW()=2,1,IF(A969&lt;&gt;Toss[[#This Row],[No]],1,B969+1))</f>
        <v>2</v>
      </c>
      <c r="C970" s="1" t="s">
        <v>1061</v>
      </c>
      <c r="D970" s="1" t="s">
        <v>129</v>
      </c>
      <c r="E970" s="1" t="s">
        <v>73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173</v>
      </c>
      <c r="M970">
        <v>42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焼き芋赤葦京治ICONIC</v>
      </c>
    </row>
    <row r="971" spans="1:21" x14ac:dyDescent="0.35">
      <c r="A971">
        <f>VLOOKUP(Toss[[#This Row],[No用]],SetNo[[No.用]:[vlookup 用]],2,FALSE)</f>
        <v>323</v>
      </c>
      <c r="B971">
        <f>IF(ROW()=2,1,IF(A970&lt;&gt;Toss[[#This Row],[No]],1,B970+1))</f>
        <v>3</v>
      </c>
      <c r="C971" s="1" t="s">
        <v>1061</v>
      </c>
      <c r="D971" s="1" t="s">
        <v>129</v>
      </c>
      <c r="E971" s="1" t="s">
        <v>73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233</v>
      </c>
      <c r="L971" s="1" t="s">
        <v>178</v>
      </c>
      <c r="M971">
        <v>42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焼き芋赤葦京治ICONIC</v>
      </c>
    </row>
    <row r="972" spans="1:21" x14ac:dyDescent="0.35">
      <c r="A972">
        <f>VLOOKUP(Toss[[#This Row],[No用]],SetNo[[No.用]:[vlookup 用]],2,FALSE)</f>
        <v>323</v>
      </c>
      <c r="B972">
        <f>IF(ROW()=2,1,IF(A971&lt;&gt;Toss[[#This Row],[No]],1,B971+1))</f>
        <v>4</v>
      </c>
      <c r="C972" s="1" t="s">
        <v>1061</v>
      </c>
      <c r="D972" s="1" t="s">
        <v>129</v>
      </c>
      <c r="E972" s="1" t="s">
        <v>73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172</v>
      </c>
      <c r="L972" s="1" t="s">
        <v>178</v>
      </c>
      <c r="M972">
        <v>39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焼き芋赤葦京治ICONIC</v>
      </c>
    </row>
    <row r="973" spans="1:21" x14ac:dyDescent="0.35">
      <c r="A973">
        <f>VLOOKUP(Toss[[#This Row],[No用]],SetNo[[No.用]:[vlookup 用]],2,FALSE)</f>
        <v>323</v>
      </c>
      <c r="B973">
        <f>IF(ROW()=2,1,IF(A972&lt;&gt;Toss[[#This Row],[No]],1,B972+1))</f>
        <v>5</v>
      </c>
      <c r="C973" s="1" t="s">
        <v>1061</v>
      </c>
      <c r="D973" s="1" t="s">
        <v>129</v>
      </c>
      <c r="E973" s="1" t="s">
        <v>73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173</v>
      </c>
      <c r="M973">
        <v>37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焼き芋赤葦京治ICONIC</v>
      </c>
    </row>
    <row r="974" spans="1:21" x14ac:dyDescent="0.35">
      <c r="A974">
        <f>VLOOKUP(Toss[[#This Row],[No用]],SetNo[[No.用]:[vlookup 用]],2,FALSE)</f>
        <v>323</v>
      </c>
      <c r="B974">
        <f>IF(ROW()=2,1,IF(A973&lt;&gt;Toss[[#This Row],[No]],1,B973+1))</f>
        <v>6</v>
      </c>
      <c r="C974" s="1" t="s">
        <v>1061</v>
      </c>
      <c r="D974" s="1" t="s">
        <v>129</v>
      </c>
      <c r="E974" s="1" t="s">
        <v>73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51</v>
      </c>
      <c r="N974">
        <v>0</v>
      </c>
      <c r="O974">
        <v>61</v>
      </c>
      <c r="P974">
        <v>0</v>
      </c>
      <c r="R974" s="1" t="s">
        <v>1069</v>
      </c>
      <c r="U974" t="str">
        <f>Toss[[#This Row],[服装]]&amp;Toss[[#This Row],[名前]]&amp;Toss[[#This Row],[レアリティ]]</f>
        <v>焼き芋赤葦京治ICONIC</v>
      </c>
    </row>
    <row r="975" spans="1:21" x14ac:dyDescent="0.35">
      <c r="A975">
        <f>VLOOKUP(Toss[[#This Row],[No用]],SetNo[[No.用]:[vlookup 用]],2,FALSE)</f>
        <v>323</v>
      </c>
      <c r="B975">
        <f>IF(ROW()=2,1,IF(A974&lt;&gt;Toss[[#This Row],[No]],1,B974+1))</f>
        <v>7</v>
      </c>
      <c r="C975" s="1" t="s">
        <v>1061</v>
      </c>
      <c r="D975" s="1" t="s">
        <v>129</v>
      </c>
      <c r="E975" s="1" t="s">
        <v>73</v>
      </c>
      <c r="F975" s="1" t="s">
        <v>74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232</v>
      </c>
      <c r="L975" s="1" t="s">
        <v>224</v>
      </c>
      <c r="M975">
        <v>51</v>
      </c>
      <c r="N975">
        <v>0</v>
      </c>
      <c r="O975">
        <v>61</v>
      </c>
      <c r="P975">
        <v>0</v>
      </c>
      <c r="U975" t="str">
        <f>Toss[[#This Row],[服装]]&amp;Toss[[#This Row],[名前]]&amp;Toss[[#This Row],[レアリティ]]</f>
        <v>焼き芋赤葦京治ICONIC</v>
      </c>
    </row>
    <row r="976" spans="1:21" x14ac:dyDescent="0.35">
      <c r="A976">
        <f>VLOOKUP(Toss[[#This Row],[No用]],SetNo[[No.用]:[vlookup 用]],2,FALSE)</f>
        <v>323</v>
      </c>
      <c r="B976">
        <f>IF(ROW()=2,1,IF(A975&lt;&gt;Toss[[#This Row],[No]],1,B975+1))</f>
        <v>8</v>
      </c>
      <c r="C976" s="1" t="s">
        <v>1061</v>
      </c>
      <c r="D976" s="1" t="s">
        <v>129</v>
      </c>
      <c r="E976" s="1" t="s">
        <v>73</v>
      </c>
      <c r="F976" s="1" t="s">
        <v>74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183</v>
      </c>
      <c r="L976" s="1" t="s">
        <v>224</v>
      </c>
      <c r="M976">
        <v>51</v>
      </c>
      <c r="N976">
        <v>0</v>
      </c>
      <c r="O976">
        <v>61</v>
      </c>
      <c r="P976">
        <v>0</v>
      </c>
      <c r="Q976" s="1" t="s">
        <v>1070</v>
      </c>
      <c r="U976" t="str">
        <f>Toss[[#This Row],[服装]]&amp;Toss[[#This Row],[名前]]&amp;Toss[[#This Row],[レアリティ]]</f>
        <v>焼き芋赤葦京治ICONIC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1</v>
      </c>
      <c r="C977" s="1" t="s">
        <v>108</v>
      </c>
      <c r="D977" s="1" t="s">
        <v>646</v>
      </c>
      <c r="E977" s="1" t="s">
        <v>90</v>
      </c>
      <c r="F977" s="1" t="s">
        <v>78</v>
      </c>
      <c r="G977" s="1" t="s">
        <v>637</v>
      </c>
      <c r="H977" s="1" t="s">
        <v>544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ユニフォーム姫川葵ICONIC</v>
      </c>
    </row>
    <row r="978" spans="1:21" x14ac:dyDescent="0.35">
      <c r="A978">
        <f>VLOOKUP(Toss[[#This Row],[No用]],SetNo[[No.用]:[vlookup 用]],2,FALSE)</f>
        <v>324</v>
      </c>
      <c r="B978">
        <f>IF(ROW()=2,1,IF(A977&lt;&gt;Toss[[#This Row],[No]],1,B977+1))</f>
        <v>2</v>
      </c>
      <c r="C978" s="1" t="s">
        <v>108</v>
      </c>
      <c r="D978" s="1" t="s">
        <v>646</v>
      </c>
      <c r="E978" s="1" t="s">
        <v>90</v>
      </c>
      <c r="F978" s="1" t="s">
        <v>78</v>
      </c>
      <c r="G978" s="1" t="s">
        <v>637</v>
      </c>
      <c r="H978" s="1" t="s">
        <v>544</v>
      </c>
      <c r="I978">
        <v>1</v>
      </c>
      <c r="J978" t="s">
        <v>231</v>
      </c>
      <c r="K978" s="1" t="s">
        <v>167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ユニフォーム姫川葵ICONIC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1</v>
      </c>
      <c r="C979" s="1" t="s">
        <v>708</v>
      </c>
      <c r="D979" s="1" t="s">
        <v>646</v>
      </c>
      <c r="E979" s="10" t="s">
        <v>77</v>
      </c>
      <c r="F979" s="1" t="s">
        <v>78</v>
      </c>
      <c r="G979" s="1" t="s">
        <v>637</v>
      </c>
      <c r="H979" s="1" t="s">
        <v>544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花火姫川葵ICONIC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2</v>
      </c>
      <c r="C980" s="1" t="s">
        <v>708</v>
      </c>
      <c r="D980" s="1" t="s">
        <v>646</v>
      </c>
      <c r="E980" s="10" t="s">
        <v>77</v>
      </c>
      <c r="F980" s="1" t="s">
        <v>78</v>
      </c>
      <c r="G980" s="1" t="s">
        <v>637</v>
      </c>
      <c r="H980" s="1" t="s">
        <v>544</v>
      </c>
      <c r="I980">
        <v>1</v>
      </c>
      <c r="J980" t="s">
        <v>231</v>
      </c>
      <c r="K980" s="1" t="s">
        <v>167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花火姫川葵ICONIC</v>
      </c>
    </row>
    <row r="981" spans="1:21" x14ac:dyDescent="0.35">
      <c r="A981">
        <f>VLOOKUP(Toss[[#This Row],[No用]],SetNo[[No.用]:[vlookup 用]],2,FALSE)</f>
        <v>326</v>
      </c>
      <c r="B981">
        <f>IF(ROW()=2,1,IF(A980&lt;&gt;Toss[[#This Row],[No]],1,B980+1))</f>
        <v>1</v>
      </c>
      <c r="C981" s="1" t="s">
        <v>108</v>
      </c>
      <c r="D981" s="1" t="s">
        <v>652</v>
      </c>
      <c r="E981" s="1" t="s">
        <v>90</v>
      </c>
      <c r="F981" s="1" t="s">
        <v>82</v>
      </c>
      <c r="G981" s="1" t="s">
        <v>637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ユニフォーム当間義友ICONIC</v>
      </c>
    </row>
    <row r="982" spans="1:21" x14ac:dyDescent="0.35">
      <c r="A982">
        <f>VLOOKUP(Toss[[#This Row],[No用]],SetNo[[No.用]:[vlookup 用]],2,FALSE)</f>
        <v>326</v>
      </c>
      <c r="B982">
        <f>IF(ROW()=2,1,IF(A981&lt;&gt;Toss[[#This Row],[No]],1,B981+1))</f>
        <v>2</v>
      </c>
      <c r="C982" s="1" t="s">
        <v>108</v>
      </c>
      <c r="D982" s="1" t="s">
        <v>652</v>
      </c>
      <c r="E982" s="1" t="s">
        <v>90</v>
      </c>
      <c r="F982" s="1" t="s">
        <v>82</v>
      </c>
      <c r="G982" s="1" t="s">
        <v>637</v>
      </c>
      <c r="H982" s="1" t="s">
        <v>71</v>
      </c>
      <c r="I982">
        <v>1</v>
      </c>
      <c r="J982" t="s">
        <v>231</v>
      </c>
      <c r="K982" s="1" t="s">
        <v>167</v>
      </c>
      <c r="L982" s="1" t="s">
        <v>162</v>
      </c>
      <c r="M982">
        <v>29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ユニフォーム当間義友ICONIC</v>
      </c>
    </row>
    <row r="983" spans="1:21" x14ac:dyDescent="0.35">
      <c r="A983">
        <f>VLOOKUP(Toss[[#This Row],[No用]],SetNo[[No.用]:[vlookup 用]],2,FALSE)</f>
        <v>327</v>
      </c>
      <c r="B983">
        <f>IF(ROW()=2,1,IF(A982&lt;&gt;Toss[[#This Row],[No]],1,B982+1))</f>
        <v>1</v>
      </c>
      <c r="C983" s="1" t="s">
        <v>108</v>
      </c>
      <c r="D983" s="1" t="s">
        <v>635</v>
      </c>
      <c r="E983" s="1" t="s">
        <v>90</v>
      </c>
      <c r="F983" s="1" t="s">
        <v>74</v>
      </c>
      <c r="G983" s="1" t="s">
        <v>637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173</v>
      </c>
      <c r="M983">
        <v>37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ユニフォーム越後栄ICONIC</v>
      </c>
    </row>
    <row r="984" spans="1:21" x14ac:dyDescent="0.35">
      <c r="A984">
        <f>VLOOKUP(Toss[[#This Row],[No用]],SetNo[[No.用]:[vlookup 用]],2,FALSE)</f>
        <v>327</v>
      </c>
      <c r="B984">
        <f>IF(ROW()=2,1,IF(A983&lt;&gt;Toss[[#This Row],[No]],1,B983+1))</f>
        <v>2</v>
      </c>
      <c r="C984" s="1" t="s">
        <v>108</v>
      </c>
      <c r="D984" s="1" t="s">
        <v>635</v>
      </c>
      <c r="E984" s="1" t="s">
        <v>90</v>
      </c>
      <c r="F984" s="1" t="s">
        <v>74</v>
      </c>
      <c r="G984" s="1" t="s">
        <v>637</v>
      </c>
      <c r="H984" s="1" t="s">
        <v>71</v>
      </c>
      <c r="I984">
        <v>1</v>
      </c>
      <c r="J984" t="s">
        <v>231</v>
      </c>
      <c r="K984" s="1" t="s">
        <v>169</v>
      </c>
      <c r="L984" s="1" t="s">
        <v>178</v>
      </c>
      <c r="M984">
        <v>37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ユニフォーム越後栄ICONIC</v>
      </c>
    </row>
    <row r="985" spans="1:21" x14ac:dyDescent="0.35">
      <c r="A985">
        <f>VLOOKUP(Toss[[#This Row],[No用]],SetNo[[No.用]:[vlookup 用]],2,FALSE)</f>
        <v>327</v>
      </c>
      <c r="B985">
        <f>IF(ROW()=2,1,IF(A984&lt;&gt;Toss[[#This Row],[No]],1,B984+1))</f>
        <v>3</v>
      </c>
      <c r="C985" s="1" t="s">
        <v>108</v>
      </c>
      <c r="D985" s="1" t="s">
        <v>635</v>
      </c>
      <c r="E985" s="1" t="s">
        <v>90</v>
      </c>
      <c r="F985" s="1" t="s">
        <v>74</v>
      </c>
      <c r="G985" s="1" t="s">
        <v>637</v>
      </c>
      <c r="H985" s="1" t="s">
        <v>71</v>
      </c>
      <c r="I985">
        <v>1</v>
      </c>
      <c r="J985" t="s">
        <v>231</v>
      </c>
      <c r="K985" s="1" t="s">
        <v>181</v>
      </c>
      <c r="L985" s="1" t="s">
        <v>173</v>
      </c>
      <c r="M985">
        <v>40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ユニフォーム越後栄ICONIC</v>
      </c>
    </row>
    <row r="986" spans="1:21" x14ac:dyDescent="0.35">
      <c r="A986">
        <f>VLOOKUP(Toss[[#This Row],[No用]],SetNo[[No.用]:[vlookup 用]],2,FALSE)</f>
        <v>327</v>
      </c>
      <c r="B986">
        <f>IF(ROW()=2,1,IF(A985&lt;&gt;Toss[[#This Row],[No]],1,B985+1))</f>
        <v>4</v>
      </c>
      <c r="C986" s="1" t="s">
        <v>108</v>
      </c>
      <c r="D986" s="1" t="s">
        <v>635</v>
      </c>
      <c r="E986" s="1" t="s">
        <v>90</v>
      </c>
      <c r="F986" s="1" t="s">
        <v>74</v>
      </c>
      <c r="G986" s="1" t="s">
        <v>637</v>
      </c>
      <c r="H986" s="1" t="s">
        <v>71</v>
      </c>
      <c r="I986">
        <v>1</v>
      </c>
      <c r="J986" t="s">
        <v>231</v>
      </c>
      <c r="K986" s="1" t="s">
        <v>232</v>
      </c>
      <c r="L986" s="1" t="s">
        <v>173</v>
      </c>
      <c r="M986">
        <v>37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ユニフォーム越後栄ICONIC</v>
      </c>
    </row>
    <row r="987" spans="1:21" x14ac:dyDescent="0.35">
      <c r="A987">
        <f>VLOOKUP(Toss[[#This Row],[No用]],SetNo[[No.用]:[vlookup 用]],2,FALSE)</f>
        <v>327</v>
      </c>
      <c r="B987">
        <f>IF(ROW()=2,1,IF(A986&lt;&gt;Toss[[#This Row],[No]],1,B986+1))</f>
        <v>5</v>
      </c>
      <c r="C987" s="1" t="s">
        <v>108</v>
      </c>
      <c r="D987" s="1" t="s">
        <v>635</v>
      </c>
      <c r="E987" s="1" t="s">
        <v>90</v>
      </c>
      <c r="F987" s="1" t="s">
        <v>74</v>
      </c>
      <c r="G987" s="1" t="s">
        <v>637</v>
      </c>
      <c r="H987" s="1" t="s">
        <v>71</v>
      </c>
      <c r="I987">
        <v>1</v>
      </c>
      <c r="J987" t="s">
        <v>231</v>
      </c>
      <c r="K987" s="1" t="s">
        <v>183</v>
      </c>
      <c r="L987" s="1" t="s">
        <v>224</v>
      </c>
      <c r="M987">
        <v>48</v>
      </c>
      <c r="N987">
        <v>0</v>
      </c>
      <c r="O987">
        <v>58</v>
      </c>
      <c r="P987">
        <v>0</v>
      </c>
      <c r="U987" t="str">
        <f>Toss[[#This Row],[服装]]&amp;Toss[[#This Row],[名前]]&amp;Toss[[#This Row],[レアリティ]]</f>
        <v>ユニフォーム越後栄ICONIC</v>
      </c>
    </row>
    <row r="988" spans="1:21" x14ac:dyDescent="0.35">
      <c r="A988">
        <f>VLOOKUP(Toss[[#This Row],[No用]],SetNo[[No.用]:[vlookup 用]],2,FALSE)</f>
        <v>327</v>
      </c>
      <c r="B988">
        <f>IF(ROW()=2,1,IF(A987&lt;&gt;Toss[[#This Row],[No]],1,B987+1))</f>
        <v>6</v>
      </c>
      <c r="C988" s="1" t="s">
        <v>108</v>
      </c>
      <c r="D988" s="1" t="s">
        <v>635</v>
      </c>
      <c r="E988" s="1" t="s">
        <v>90</v>
      </c>
      <c r="F988" s="1" t="s">
        <v>74</v>
      </c>
      <c r="G988" s="1" t="s">
        <v>637</v>
      </c>
      <c r="H988" s="1" t="s">
        <v>71</v>
      </c>
      <c r="I988">
        <v>1</v>
      </c>
      <c r="J988" t="s">
        <v>231</v>
      </c>
      <c r="K988" s="1" t="s">
        <v>169</v>
      </c>
      <c r="L988" s="1" t="s">
        <v>224</v>
      </c>
      <c r="M988">
        <v>48</v>
      </c>
      <c r="N988">
        <v>0</v>
      </c>
      <c r="O988">
        <v>58</v>
      </c>
      <c r="P988">
        <v>0</v>
      </c>
      <c r="Q988" s="1" t="s">
        <v>640</v>
      </c>
      <c r="U988" t="str">
        <f>Toss[[#This Row],[服装]]&amp;Toss[[#This Row],[名前]]&amp;Toss[[#This Row],[レアリティ]]</f>
        <v>ユニフォーム越後栄ICONIC</v>
      </c>
    </row>
    <row r="989" spans="1:21" x14ac:dyDescent="0.35">
      <c r="A989">
        <f>VLOOKUP(Toss[[#This Row],[No用]],SetNo[[No.用]:[vlookup 用]],2,FALSE)</f>
        <v>328</v>
      </c>
      <c r="B989">
        <f>IF(ROW()=2,1,IF(A988&lt;&gt;Toss[[#This Row],[No]],1,B988+1))</f>
        <v>1</v>
      </c>
      <c r="C989" s="1" t="s">
        <v>108</v>
      </c>
      <c r="D989" s="1" t="s">
        <v>656</v>
      </c>
      <c r="E989" s="1" t="s">
        <v>90</v>
      </c>
      <c r="F989" s="1" t="s">
        <v>80</v>
      </c>
      <c r="G989" s="1" t="s">
        <v>637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26</v>
      </c>
      <c r="N989">
        <v>0</v>
      </c>
      <c r="O989">
        <v>0</v>
      </c>
      <c r="P989">
        <v>0</v>
      </c>
      <c r="Q989" s="1"/>
      <c r="U989" t="str">
        <f>Toss[[#This Row],[服装]]&amp;Toss[[#This Row],[名前]]&amp;Toss[[#This Row],[レアリティ]]</f>
        <v>ユニフォーム貝掛亮文ICONIC</v>
      </c>
    </row>
    <row r="990" spans="1:21" x14ac:dyDescent="0.3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s="1" t="s">
        <v>108</v>
      </c>
      <c r="D990" s="1" t="s">
        <v>661</v>
      </c>
      <c r="E990" s="1" t="s">
        <v>73</v>
      </c>
      <c r="F990" s="1" t="s">
        <v>78</v>
      </c>
      <c r="G990" s="1" t="s">
        <v>637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24</v>
      </c>
      <c r="N990">
        <v>0</v>
      </c>
      <c r="O990">
        <v>0</v>
      </c>
      <c r="P990">
        <v>0</v>
      </c>
      <c r="Q990" s="1"/>
      <c r="U990" t="str">
        <f>Toss[[#This Row],[服装]]&amp;Toss[[#This Row],[名前]]&amp;Toss[[#This Row],[レアリティ]]</f>
        <v>ユニフォーム丸山一喜ICONIC</v>
      </c>
    </row>
    <row r="991" spans="1:21" x14ac:dyDescent="0.3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s="1" t="s">
        <v>108</v>
      </c>
      <c r="D991" s="1" t="s">
        <v>661</v>
      </c>
      <c r="E991" s="1" t="s">
        <v>73</v>
      </c>
      <c r="F991" s="1" t="s">
        <v>78</v>
      </c>
      <c r="G991" s="1" t="s">
        <v>637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33</v>
      </c>
      <c r="N991">
        <v>0</v>
      </c>
      <c r="O991">
        <v>0</v>
      </c>
      <c r="P991">
        <v>0</v>
      </c>
      <c r="Q991" s="1"/>
      <c r="U991" t="str">
        <f>Toss[[#This Row],[服装]]&amp;Toss[[#This Row],[名前]]&amp;Toss[[#This Row],[レアリティ]]</f>
        <v>ユニフォーム丸山一喜ICONIC</v>
      </c>
    </row>
    <row r="992" spans="1:21" x14ac:dyDescent="0.3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108</v>
      </c>
      <c r="D992" s="1" t="s">
        <v>664</v>
      </c>
      <c r="E992" s="1" t="s">
        <v>90</v>
      </c>
      <c r="F992" s="1" t="s">
        <v>78</v>
      </c>
      <c r="G992" s="1" t="s">
        <v>637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19</v>
      </c>
      <c r="N992">
        <v>0</v>
      </c>
      <c r="O992">
        <v>0</v>
      </c>
      <c r="P992">
        <v>0</v>
      </c>
      <c r="Q992" s="1"/>
      <c r="U992" t="str">
        <f>Toss[[#This Row],[服装]]&amp;Toss[[#This Row],[名前]]&amp;Toss[[#This Row],[レアリティ]]</f>
        <v>ユニフォーム舞子侑志ICONIC</v>
      </c>
    </row>
    <row r="993" spans="1:21" x14ac:dyDescent="0.35">
      <c r="A993">
        <f>VLOOKUP(Toss[[#This Row],[No用]],SetNo[[No.用]:[vlookup 用]],2,FALSE)</f>
        <v>330</v>
      </c>
      <c r="B993">
        <f>IF(ROW()=2,1,IF(A992&lt;&gt;Toss[[#This Row],[No]],1,B992+1))</f>
        <v>2</v>
      </c>
      <c r="C993" s="1" t="s">
        <v>108</v>
      </c>
      <c r="D993" s="1" t="s">
        <v>664</v>
      </c>
      <c r="E993" s="1" t="s">
        <v>90</v>
      </c>
      <c r="F993" s="1" t="s">
        <v>78</v>
      </c>
      <c r="G993" s="1" t="s">
        <v>637</v>
      </c>
      <c r="H993" s="1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23</v>
      </c>
      <c r="N993">
        <v>0</v>
      </c>
      <c r="O993">
        <v>0</v>
      </c>
      <c r="P993">
        <v>0</v>
      </c>
      <c r="Q993" s="1"/>
      <c r="U993" t="str">
        <f>Toss[[#This Row],[服装]]&amp;Toss[[#This Row],[名前]]&amp;Toss[[#This Row],[レアリティ]]</f>
        <v>ユニフォーム舞子侑志ICONIC</v>
      </c>
    </row>
    <row r="994" spans="1:21" x14ac:dyDescent="0.35">
      <c r="A994">
        <f>VLOOKUP(Toss[[#This Row],[No用]],SetNo[[No.用]:[vlookup 用]],2,FALSE)</f>
        <v>331</v>
      </c>
      <c r="B994">
        <f>IF(ROW()=2,1,IF(A993&lt;&gt;Toss[[#This Row],[No]],1,B993+1))</f>
        <v>1</v>
      </c>
      <c r="C994" s="1" t="s">
        <v>108</v>
      </c>
      <c r="D994" s="1" t="s">
        <v>642</v>
      </c>
      <c r="E994" s="1" t="s">
        <v>90</v>
      </c>
      <c r="F994" s="1" t="s">
        <v>78</v>
      </c>
      <c r="G994" s="1" t="s">
        <v>637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25</v>
      </c>
      <c r="N994">
        <v>0</v>
      </c>
      <c r="O994">
        <v>0</v>
      </c>
      <c r="P994">
        <v>0</v>
      </c>
      <c r="Q994" s="1"/>
      <c r="U994" t="str">
        <f>Toss[[#This Row],[服装]]&amp;Toss[[#This Row],[名前]]&amp;Toss[[#This Row],[レアリティ]]</f>
        <v>ユニフォーム寺泊基希ICONIC</v>
      </c>
    </row>
    <row r="995" spans="1:21" x14ac:dyDescent="0.35">
      <c r="A995">
        <f>VLOOKUP(Toss[[#This Row],[No用]],SetNo[[No.用]:[vlookup 用]],2,FALSE)</f>
        <v>332</v>
      </c>
      <c r="B995">
        <f>IF(ROW()=2,1,IF(A994&lt;&gt;Toss[[#This Row],[No]],1,B994+1))</f>
        <v>1</v>
      </c>
      <c r="C995" t="s">
        <v>108</v>
      </c>
      <c r="D995" t="s">
        <v>264</v>
      </c>
      <c r="E995" t="s">
        <v>77</v>
      </c>
      <c r="F995" t="s">
        <v>78</v>
      </c>
      <c r="G995" t="s">
        <v>134</v>
      </c>
      <c r="H995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ユニフォーム星海光来ICONIC</v>
      </c>
    </row>
    <row r="996" spans="1:21" x14ac:dyDescent="0.35">
      <c r="A996">
        <f>VLOOKUP(Toss[[#This Row],[No用]],SetNo[[No.用]:[vlookup 用]],2,FALSE)</f>
        <v>332</v>
      </c>
      <c r="B996">
        <f>IF(ROW()=2,1,IF(A995&lt;&gt;Toss[[#This Row],[No]],1,B995+1))</f>
        <v>2</v>
      </c>
      <c r="C996" t="s">
        <v>108</v>
      </c>
      <c r="D996" t="s">
        <v>264</v>
      </c>
      <c r="E996" t="s">
        <v>77</v>
      </c>
      <c r="F996" t="s">
        <v>78</v>
      </c>
      <c r="G996" t="s">
        <v>134</v>
      </c>
      <c r="H996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32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ユニフォーム星海光来ICONIC</v>
      </c>
    </row>
    <row r="997" spans="1:21" x14ac:dyDescent="0.35">
      <c r="A997">
        <f>VLOOKUP(Toss[[#This Row],[No用]],SetNo[[No.用]:[vlookup 用]],2,FALSE)</f>
        <v>333</v>
      </c>
      <c r="B997">
        <f>IF(ROW()=2,1,IF(A996&lt;&gt;Toss[[#This Row],[No]],1,B996+1))</f>
        <v>1</v>
      </c>
      <c r="C997" s="1" t="s">
        <v>581</v>
      </c>
      <c r="D997" t="s">
        <v>264</v>
      </c>
      <c r="E997" s="1" t="s">
        <v>73</v>
      </c>
      <c r="F997" t="s">
        <v>78</v>
      </c>
      <c r="G997" t="s">
        <v>134</v>
      </c>
      <c r="H997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文化祭星海光来ICONIC</v>
      </c>
    </row>
    <row r="998" spans="1:21" x14ac:dyDescent="0.35">
      <c r="A998">
        <f>VLOOKUP(Toss[[#This Row],[No用]],SetNo[[No.用]:[vlookup 用]],2,FALSE)</f>
        <v>333</v>
      </c>
      <c r="B998">
        <f>IF(ROW()=2,1,IF(A997&lt;&gt;Toss[[#This Row],[No]],1,B997+1))</f>
        <v>2</v>
      </c>
      <c r="C998" s="1" t="s">
        <v>581</v>
      </c>
      <c r="D998" t="s">
        <v>264</v>
      </c>
      <c r="E998" s="1" t="s">
        <v>73</v>
      </c>
      <c r="F998" t="s">
        <v>78</v>
      </c>
      <c r="G998" t="s">
        <v>134</v>
      </c>
      <c r="H998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文化祭星海光来ICONIC</v>
      </c>
    </row>
    <row r="999" spans="1:21" x14ac:dyDescent="0.35">
      <c r="A999">
        <f>VLOOKUP(Toss[[#This Row],[No用]],SetNo[[No.用]:[vlookup 用]],2,FALSE)</f>
        <v>334</v>
      </c>
      <c r="B999">
        <f>IF(ROW()=2,1,IF(A998&lt;&gt;Toss[[#This Row],[No]],1,B998+1))</f>
        <v>1</v>
      </c>
      <c r="C999" s="1" t="s">
        <v>631</v>
      </c>
      <c r="D999" s="1" t="s">
        <v>264</v>
      </c>
      <c r="E999" s="1" t="s">
        <v>90</v>
      </c>
      <c r="F999" s="1" t="s">
        <v>78</v>
      </c>
      <c r="G999" s="1" t="s">
        <v>134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サバゲ星海光来ICONIC</v>
      </c>
    </row>
    <row r="1000" spans="1:21" x14ac:dyDescent="0.35">
      <c r="A1000">
        <f>VLOOKUP(Toss[[#This Row],[No用]],SetNo[[No.用]:[vlookup 用]],2,FALSE)</f>
        <v>334</v>
      </c>
      <c r="B1000">
        <f>IF(ROW()=2,1,IF(A999&lt;&gt;Toss[[#This Row],[No]],1,B999+1))</f>
        <v>2</v>
      </c>
      <c r="C1000" s="1" t="s">
        <v>631</v>
      </c>
      <c r="D1000" s="1" t="s">
        <v>264</v>
      </c>
      <c r="E1000" s="1" t="s">
        <v>90</v>
      </c>
      <c r="F1000" s="1" t="s">
        <v>78</v>
      </c>
      <c r="G1000" s="1" t="s">
        <v>134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32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サバゲ星海光来ICONIC</v>
      </c>
    </row>
    <row r="1001" spans="1:21" x14ac:dyDescent="0.35">
      <c r="A1001">
        <f>VLOOKUP(Toss[[#This Row],[No用]],SetNo[[No.用]:[vlookup 用]],2,FALSE)</f>
        <v>335</v>
      </c>
      <c r="B1001">
        <f>IF(ROW()=2,1,IF(A1000&lt;&gt;Toss[[#This Row],[No]],1,B1000+1))</f>
        <v>1</v>
      </c>
      <c r="C1001" s="1" t="s">
        <v>708</v>
      </c>
      <c r="D1001" s="1" t="s">
        <v>264</v>
      </c>
      <c r="E1001" s="1" t="s">
        <v>77</v>
      </c>
      <c r="F1001" s="1" t="s">
        <v>78</v>
      </c>
      <c r="G1001" s="1" t="s">
        <v>134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花火星海光来ICONIC</v>
      </c>
    </row>
    <row r="1002" spans="1:21" x14ac:dyDescent="0.35">
      <c r="A1002">
        <f>VLOOKUP(Toss[[#This Row],[No用]],SetNo[[No.用]:[vlookup 用]],2,FALSE)</f>
        <v>335</v>
      </c>
      <c r="B1002">
        <f>IF(ROW()=2,1,IF(A1001&lt;&gt;Toss[[#This Row],[No]],1,B1001+1))</f>
        <v>2</v>
      </c>
      <c r="C1002" s="1" t="s">
        <v>708</v>
      </c>
      <c r="D1002" s="1" t="s">
        <v>264</v>
      </c>
      <c r="E1002" s="1" t="s">
        <v>77</v>
      </c>
      <c r="F1002" s="1" t="s">
        <v>78</v>
      </c>
      <c r="G1002" s="1" t="s">
        <v>134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32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花火星海光来ICONIC</v>
      </c>
    </row>
    <row r="1003" spans="1:21" x14ac:dyDescent="0.35">
      <c r="A1003">
        <f>VLOOKUP(Toss[[#This Row],[No用]],SetNo[[No.用]:[vlookup 用]],2,FALSE)</f>
        <v>336</v>
      </c>
      <c r="B1003">
        <f>IF(ROW()=2,1,IF(A1002&lt;&gt;Toss[[#This Row],[No]],1,B1002+1))</f>
        <v>1</v>
      </c>
      <c r="C1003" s="1" t="s">
        <v>826</v>
      </c>
      <c r="D1003" s="1" t="s">
        <v>264</v>
      </c>
      <c r="E1003" s="1" t="s">
        <v>73</v>
      </c>
      <c r="F1003" s="1" t="s">
        <v>78</v>
      </c>
      <c r="G1003" s="1" t="s">
        <v>134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新年2星海光来ICONIC</v>
      </c>
    </row>
    <row r="1004" spans="1:21" x14ac:dyDescent="0.35">
      <c r="A1004">
        <f>VLOOKUP(Toss[[#This Row],[No用]],SetNo[[No.用]:[vlookup 用]],2,FALSE)</f>
        <v>336</v>
      </c>
      <c r="B1004">
        <f>IF(ROW()=2,1,IF(A1003&lt;&gt;Toss[[#This Row],[No]],1,B1003+1))</f>
        <v>2</v>
      </c>
      <c r="C1004" s="1" t="s">
        <v>826</v>
      </c>
      <c r="D1004" s="1" t="s">
        <v>264</v>
      </c>
      <c r="E1004" s="1" t="s">
        <v>73</v>
      </c>
      <c r="F1004" s="1" t="s">
        <v>78</v>
      </c>
      <c r="G1004" s="1" t="s">
        <v>134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32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新年2星海光来ICONIC</v>
      </c>
    </row>
    <row r="1005" spans="1:21" x14ac:dyDescent="0.3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t="s">
        <v>108</v>
      </c>
      <c r="D1005" t="s">
        <v>133</v>
      </c>
      <c r="E1005" t="s">
        <v>77</v>
      </c>
      <c r="F1005" t="s">
        <v>82</v>
      </c>
      <c r="G1005" t="s">
        <v>134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ユニフォーム昼神幸郎ICONIC</v>
      </c>
    </row>
    <row r="1006" spans="1:21" x14ac:dyDescent="0.3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t="s">
        <v>108</v>
      </c>
      <c r="D1006" t="s">
        <v>133</v>
      </c>
      <c r="E1006" t="s">
        <v>77</v>
      </c>
      <c r="F1006" t="s">
        <v>82</v>
      </c>
      <c r="G1006" t="s">
        <v>134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ユニフォーム昼神幸郎ICONIC</v>
      </c>
    </row>
    <row r="1007" spans="1:21" x14ac:dyDescent="0.3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s="1" t="s">
        <v>587</v>
      </c>
      <c r="D1007" t="s">
        <v>133</v>
      </c>
      <c r="E1007" s="1" t="s">
        <v>73</v>
      </c>
      <c r="F1007" t="s">
        <v>82</v>
      </c>
      <c r="G1007" t="s">
        <v>134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Xmas昼神幸郎ICONIC</v>
      </c>
    </row>
    <row r="1008" spans="1:21" x14ac:dyDescent="0.3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s="1" t="s">
        <v>587</v>
      </c>
      <c r="D1008" t="s">
        <v>133</v>
      </c>
      <c r="E1008" s="1" t="s">
        <v>73</v>
      </c>
      <c r="F1008" t="s">
        <v>82</v>
      </c>
      <c r="G1008" t="s">
        <v>134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Xmas昼神幸郎ICONIC</v>
      </c>
    </row>
    <row r="1009" spans="1:21" x14ac:dyDescent="0.3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s="1" t="s">
        <v>963</v>
      </c>
      <c r="D1009" s="1" t="s">
        <v>133</v>
      </c>
      <c r="E1009" s="1" t="s">
        <v>90</v>
      </c>
      <c r="F1009" s="1" t="s">
        <v>82</v>
      </c>
      <c r="G1009" s="1" t="s">
        <v>134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職業体験2昼神幸郎ICONIC</v>
      </c>
    </row>
    <row r="1010" spans="1:21" x14ac:dyDescent="0.3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s="1" t="s">
        <v>963</v>
      </c>
      <c r="D1010" s="1" t="s">
        <v>133</v>
      </c>
      <c r="E1010" s="1" t="s">
        <v>90</v>
      </c>
      <c r="F1010" s="1" t="s">
        <v>82</v>
      </c>
      <c r="G1010" s="1" t="s">
        <v>134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職業体験2昼神幸郎ICONIC</v>
      </c>
    </row>
    <row r="1011" spans="1:21" x14ac:dyDescent="0.35">
      <c r="A1011">
        <f>VLOOKUP(Toss[[#This Row],[No用]],SetNo[[No.用]:[vlookup 用]],2,FALSE)</f>
        <v>340</v>
      </c>
      <c r="B1011">
        <f>IF(ROW()=2,1,IF(A1010&lt;&gt;Toss[[#This Row],[No]],1,B1010+1))</f>
        <v>1</v>
      </c>
      <c r="C1011" t="s">
        <v>108</v>
      </c>
      <c r="D1011" t="s">
        <v>131</v>
      </c>
      <c r="E1011" t="s">
        <v>77</v>
      </c>
      <c r="F1011" t="s">
        <v>78</v>
      </c>
      <c r="G1011" t="s">
        <v>135</v>
      </c>
      <c r="H101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ユニフォーム佐久早聖臣ICONIC</v>
      </c>
    </row>
    <row r="1012" spans="1:21" x14ac:dyDescent="0.35">
      <c r="A1012">
        <f>VLOOKUP(Toss[[#This Row],[No用]],SetNo[[No.用]:[vlookup 用]],2,FALSE)</f>
        <v>340</v>
      </c>
      <c r="B1012">
        <f>IF(ROW()=2,1,IF(A1011&lt;&gt;Toss[[#This Row],[No]],1,B1011+1))</f>
        <v>2</v>
      </c>
      <c r="C1012" t="s">
        <v>108</v>
      </c>
      <c r="D1012" t="s">
        <v>131</v>
      </c>
      <c r="E1012" t="s">
        <v>77</v>
      </c>
      <c r="F1012" t="s">
        <v>78</v>
      </c>
      <c r="G1012" t="s">
        <v>135</v>
      </c>
      <c r="H1012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32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ユニフォーム佐久早聖臣ICONIC</v>
      </c>
    </row>
    <row r="1013" spans="1:21" x14ac:dyDescent="0.35">
      <c r="A1013">
        <f>VLOOKUP(Toss[[#This Row],[No用]],SetNo[[No.用]:[vlookup 用]],2,FALSE)</f>
        <v>341</v>
      </c>
      <c r="B1013">
        <f>IF(ROW()=2,1,IF(A1012&lt;&gt;Toss[[#This Row],[No]],1,B1012+1))</f>
        <v>1</v>
      </c>
      <c r="C1013" s="1" t="s">
        <v>631</v>
      </c>
      <c r="D1013" s="1" t="s">
        <v>131</v>
      </c>
      <c r="E1013" s="1" t="s">
        <v>73</v>
      </c>
      <c r="F1013" s="1" t="s">
        <v>78</v>
      </c>
      <c r="G1013" s="1" t="s">
        <v>135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サバゲ佐久早聖臣ICONIC</v>
      </c>
    </row>
    <row r="1014" spans="1:21" x14ac:dyDescent="0.35">
      <c r="A1014">
        <f>VLOOKUP(Toss[[#This Row],[No用]],SetNo[[No.用]:[vlookup 用]],2,FALSE)</f>
        <v>341</v>
      </c>
      <c r="B1014">
        <f>IF(ROW()=2,1,IF(A1013&lt;&gt;Toss[[#This Row],[No]],1,B1013+1))</f>
        <v>2</v>
      </c>
      <c r="C1014" s="1" t="s">
        <v>631</v>
      </c>
      <c r="D1014" s="1" t="s">
        <v>131</v>
      </c>
      <c r="E1014" s="1" t="s">
        <v>73</v>
      </c>
      <c r="F1014" s="1" t="s">
        <v>78</v>
      </c>
      <c r="G1014" s="1" t="s">
        <v>135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サバゲ佐久早聖臣ICONIC</v>
      </c>
    </row>
    <row r="1015" spans="1:21" x14ac:dyDescent="0.35">
      <c r="A1015">
        <f>VLOOKUP(Toss[[#This Row],[No用]],SetNo[[No.用]:[vlookup 用]],2,FALSE)</f>
        <v>342</v>
      </c>
      <c r="B1015">
        <f>IF(ROW()=2,1,IF(A1014&lt;&gt;Toss[[#This Row],[No]],1,B1014+1))</f>
        <v>1</v>
      </c>
      <c r="C1015" s="1" t="s">
        <v>826</v>
      </c>
      <c r="D1015" s="1" t="s">
        <v>131</v>
      </c>
      <c r="E1015" s="1" t="s">
        <v>90</v>
      </c>
      <c r="F1015" s="1" t="s">
        <v>78</v>
      </c>
      <c r="G1015" s="1" t="s">
        <v>135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新年2佐久早聖臣ICONIC</v>
      </c>
    </row>
    <row r="1016" spans="1:21" x14ac:dyDescent="0.35">
      <c r="A1016">
        <f>VLOOKUP(Toss[[#This Row],[No用]],SetNo[[No.用]:[vlookup 用]],2,FALSE)</f>
        <v>342</v>
      </c>
      <c r="B1016">
        <f>IF(ROW()=2,1,IF(A1015&lt;&gt;Toss[[#This Row],[No]],1,B1015+1))</f>
        <v>2</v>
      </c>
      <c r="C1016" s="1" t="s">
        <v>826</v>
      </c>
      <c r="D1016" s="1" t="s">
        <v>131</v>
      </c>
      <c r="E1016" s="1" t="s">
        <v>90</v>
      </c>
      <c r="F1016" s="1" t="s">
        <v>78</v>
      </c>
      <c r="G1016" s="1" t="s">
        <v>135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32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新年2佐久早聖臣ICONIC</v>
      </c>
    </row>
    <row r="1017" spans="1:21" x14ac:dyDescent="0.35">
      <c r="A1017">
        <f>VLOOKUP(Toss[[#This Row],[No用]],SetNo[[No.用]:[vlookup 用]],2,FALSE)</f>
        <v>343</v>
      </c>
      <c r="B1017">
        <f>IF(ROW()=2,1,IF(A1016&lt;&gt;Toss[[#This Row],[No]],1,B1016+1))</f>
        <v>1</v>
      </c>
      <c r="C1017" t="s">
        <v>108</v>
      </c>
      <c r="D1017" t="s">
        <v>132</v>
      </c>
      <c r="E1017" t="s">
        <v>77</v>
      </c>
      <c r="F1017" t="s">
        <v>80</v>
      </c>
      <c r="G1017" t="s">
        <v>135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ユニフォーム小森元也ICONIC</v>
      </c>
    </row>
    <row r="1018" spans="1:21" x14ac:dyDescent="0.35">
      <c r="A1018">
        <f>VLOOKUP(Toss[[#This Row],[No用]],SetNo[[No.用]:[vlookup 用]],2,FALSE)</f>
        <v>343</v>
      </c>
      <c r="B1018">
        <f>IF(ROW()=2,1,IF(A1017&lt;&gt;Toss[[#This Row],[No]],1,B1017+1))</f>
        <v>2</v>
      </c>
      <c r="C1018" t="s">
        <v>108</v>
      </c>
      <c r="D1018" t="s">
        <v>132</v>
      </c>
      <c r="E1018" t="s">
        <v>77</v>
      </c>
      <c r="F1018" t="s">
        <v>80</v>
      </c>
      <c r="G1018" t="s">
        <v>135</v>
      </c>
      <c r="H1018" t="s">
        <v>71</v>
      </c>
      <c r="I1018">
        <v>1</v>
      </c>
      <c r="J1018" t="s">
        <v>231</v>
      </c>
      <c r="K1018" s="1" t="s">
        <v>169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ユニフォーム小森元也ICONIC</v>
      </c>
    </row>
    <row r="1019" spans="1:21" x14ac:dyDescent="0.35">
      <c r="A1019">
        <f>VLOOKUP(Toss[[#This Row],[No用]],SetNo[[No.用]:[vlookup 用]],2,FALSE)</f>
        <v>344</v>
      </c>
      <c r="B1019">
        <f>IF(ROW()=2,1,IF(A1018&lt;&gt;Toss[[#This Row],[No]],1,B1018+1))</f>
        <v>1</v>
      </c>
      <c r="C1019" s="1" t="s">
        <v>684</v>
      </c>
      <c r="D1019" s="1" t="s">
        <v>132</v>
      </c>
      <c r="E1019" s="1" t="s">
        <v>73</v>
      </c>
      <c r="F1019" s="1" t="s">
        <v>80</v>
      </c>
      <c r="G1019" s="1" t="s">
        <v>135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178</v>
      </c>
      <c r="M1019">
        <v>29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キャンプ小森元也ICONIC</v>
      </c>
    </row>
    <row r="1020" spans="1:21" x14ac:dyDescent="0.35">
      <c r="A1020">
        <f>VLOOKUP(Toss[[#This Row],[No用]],SetNo[[No.用]:[vlookup 用]],2,FALSE)</f>
        <v>344</v>
      </c>
      <c r="B1020">
        <f>IF(ROW()=2,1,IF(A1019&lt;&gt;Toss[[#This Row],[No]],1,B1019+1))</f>
        <v>2</v>
      </c>
      <c r="C1020" s="1" t="s">
        <v>684</v>
      </c>
      <c r="D1020" s="1" t="s">
        <v>132</v>
      </c>
      <c r="E1020" s="1" t="s">
        <v>73</v>
      </c>
      <c r="F1020" s="1" t="s">
        <v>80</v>
      </c>
      <c r="G1020" s="1" t="s">
        <v>135</v>
      </c>
      <c r="H1020" s="1" t="s">
        <v>71</v>
      </c>
      <c r="I1020">
        <v>1</v>
      </c>
      <c r="J1020" t="s">
        <v>231</v>
      </c>
      <c r="K1020" s="1" t="s">
        <v>169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キャンプ小森元也ICONIC</v>
      </c>
    </row>
    <row r="1021" spans="1:21" x14ac:dyDescent="0.35">
      <c r="A1021">
        <f>VLOOKUP(Toss[[#This Row],[No用]],SetNo[[No.用]:[vlookup 用]],2,FALSE)</f>
        <v>345</v>
      </c>
      <c r="B1021">
        <f>IF(ROW()=2,1,IF(A1020&lt;&gt;Toss[[#This Row],[No]],1,B1020+1))</f>
        <v>1</v>
      </c>
      <c r="C1021" t="s">
        <v>108</v>
      </c>
      <c r="D1021" s="1" t="s">
        <v>541</v>
      </c>
      <c r="E1021" s="1" t="s">
        <v>90</v>
      </c>
      <c r="F1021" s="1" t="s">
        <v>78</v>
      </c>
      <c r="G1021" s="1" t="s">
        <v>543</v>
      </c>
      <c r="H1021" t="s">
        <v>71</v>
      </c>
      <c r="I1021">
        <v>1</v>
      </c>
      <c r="J1021" t="s">
        <v>369</v>
      </c>
      <c r="K1021" s="1" t="s">
        <v>166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ユニフォーム大将優ICONIC</v>
      </c>
    </row>
    <row r="1022" spans="1:21" x14ac:dyDescent="0.35">
      <c r="A1022">
        <f>VLOOKUP(Toss[[#This Row],[No用]],SetNo[[No.用]:[vlookup 用]],2,FALSE)</f>
        <v>345</v>
      </c>
      <c r="B1022">
        <f>IF(ROW()=2,1,IF(A1021&lt;&gt;Toss[[#This Row],[No]],1,B1021+1))</f>
        <v>2</v>
      </c>
      <c r="C1022" t="s">
        <v>108</v>
      </c>
      <c r="D1022" s="1" t="s">
        <v>541</v>
      </c>
      <c r="E1022" s="1" t="s">
        <v>90</v>
      </c>
      <c r="F1022" s="1" t="s">
        <v>78</v>
      </c>
      <c r="G1022" s="1" t="s">
        <v>543</v>
      </c>
      <c r="H1022" t="s">
        <v>71</v>
      </c>
      <c r="I1022">
        <v>1</v>
      </c>
      <c r="J1022" t="s">
        <v>369</v>
      </c>
      <c r="K1022" s="1" t="s">
        <v>167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ユニフォーム大将優ICONIC</v>
      </c>
    </row>
    <row r="1023" spans="1:21" x14ac:dyDescent="0.35">
      <c r="A1023">
        <f>VLOOKUP(Toss[[#This Row],[No用]],SetNo[[No.用]:[vlookup 用]],2,FALSE)</f>
        <v>346</v>
      </c>
      <c r="B1023">
        <f>IF(ROW()=2,1,IF(A1022&lt;&gt;Toss[[#This Row],[No]],1,B1022+1))</f>
        <v>1</v>
      </c>
      <c r="C1023" s="1" t="s">
        <v>591</v>
      </c>
      <c r="D1023" s="1" t="s">
        <v>541</v>
      </c>
      <c r="E1023" s="1" t="s">
        <v>77</v>
      </c>
      <c r="F1023" s="1" t="s">
        <v>78</v>
      </c>
      <c r="G1023" s="1" t="s">
        <v>543</v>
      </c>
      <c r="H1023" s="1" t="s">
        <v>544</v>
      </c>
      <c r="I1023">
        <v>1</v>
      </c>
      <c r="J1023" t="s">
        <v>231</v>
      </c>
      <c r="K1023" s="1" t="s">
        <v>166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新年大将優ICONIC</v>
      </c>
    </row>
    <row r="1024" spans="1:21" x14ac:dyDescent="0.35">
      <c r="A1024">
        <f>VLOOKUP(Toss[[#This Row],[No用]],SetNo[[No.用]:[vlookup 用]],2,FALSE)</f>
        <v>346</v>
      </c>
      <c r="B1024">
        <f>IF(ROW()=2,1,IF(A1023&lt;&gt;Toss[[#This Row],[No]],1,B1023+1))</f>
        <v>2</v>
      </c>
      <c r="C1024" s="1" t="s">
        <v>591</v>
      </c>
      <c r="D1024" s="1" t="s">
        <v>541</v>
      </c>
      <c r="E1024" s="1" t="s">
        <v>77</v>
      </c>
      <c r="F1024" s="1" t="s">
        <v>78</v>
      </c>
      <c r="G1024" s="1" t="s">
        <v>543</v>
      </c>
      <c r="H1024" s="1" t="s">
        <v>544</v>
      </c>
      <c r="I1024">
        <v>1</v>
      </c>
      <c r="J1024" t="s">
        <v>369</v>
      </c>
      <c r="K1024" s="1" t="s">
        <v>167</v>
      </c>
      <c r="L1024" s="1" t="s">
        <v>178</v>
      </c>
      <c r="M1024">
        <v>31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新年大将優ICONIC</v>
      </c>
    </row>
    <row r="1025" spans="1:21" x14ac:dyDescent="0.35">
      <c r="A1025">
        <f>VLOOKUP(Toss[[#This Row],[No用]],SetNo[[No.用]:[vlookup 用]],2,FALSE)</f>
        <v>346</v>
      </c>
      <c r="B1025">
        <f>IF(ROW()=2,1,IF(A1024&lt;&gt;Toss[[#This Row],[No]],1,B1024+1))</f>
        <v>3</v>
      </c>
      <c r="C1025" s="1" t="s">
        <v>591</v>
      </c>
      <c r="D1025" s="1" t="s">
        <v>541</v>
      </c>
      <c r="E1025" s="1" t="s">
        <v>77</v>
      </c>
      <c r="F1025" s="1" t="s">
        <v>78</v>
      </c>
      <c r="G1025" s="1" t="s">
        <v>543</v>
      </c>
      <c r="H1025" s="1" t="s">
        <v>544</v>
      </c>
      <c r="I1025">
        <v>1</v>
      </c>
      <c r="J1025" t="s">
        <v>369</v>
      </c>
      <c r="K1025" s="1" t="s">
        <v>167</v>
      </c>
      <c r="L1025" s="1" t="s">
        <v>224</v>
      </c>
      <c r="M1025">
        <v>44</v>
      </c>
      <c r="N1025">
        <v>0</v>
      </c>
      <c r="O1025">
        <v>54</v>
      </c>
      <c r="P1025">
        <v>0</v>
      </c>
      <c r="U1025" t="str">
        <f>Toss[[#This Row],[服装]]&amp;Toss[[#This Row],[名前]]&amp;Toss[[#This Row],[レアリティ]]</f>
        <v>新年大将優ICONIC</v>
      </c>
    </row>
    <row r="1026" spans="1:21" x14ac:dyDescent="0.35">
      <c r="A1026">
        <f>VLOOKUP(Toss[[#This Row],[No用]],SetNo[[No.用]:[vlookup 用]],2,FALSE)</f>
        <v>347</v>
      </c>
      <c r="B1026">
        <f>IF(ROW()=2,1,IF(A1025&lt;&gt;Toss[[#This Row],[No]],1,B1025+1))</f>
        <v>1</v>
      </c>
      <c r="C1026" s="1" t="s">
        <v>737</v>
      </c>
      <c r="D1026" s="1" t="s">
        <v>541</v>
      </c>
      <c r="E1026" s="1" t="s">
        <v>73</v>
      </c>
      <c r="F1026" s="1" t="s">
        <v>78</v>
      </c>
      <c r="G1026" s="1" t="s">
        <v>543</v>
      </c>
      <c r="H1026" s="1" t="s">
        <v>544</v>
      </c>
      <c r="I1026">
        <v>1</v>
      </c>
      <c r="J1026" t="s">
        <v>231</v>
      </c>
      <c r="K1026" s="1" t="s">
        <v>166</v>
      </c>
      <c r="L1026" s="1" t="s">
        <v>162</v>
      </c>
      <c r="M1026">
        <v>29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カンフー大将優ICONIC</v>
      </c>
    </row>
    <row r="1027" spans="1:21" x14ac:dyDescent="0.35">
      <c r="A1027">
        <f>VLOOKUP(Toss[[#This Row],[No用]],SetNo[[No.用]:[vlookup 用]],2,FALSE)</f>
        <v>347</v>
      </c>
      <c r="B1027">
        <f>IF(ROW()=2,1,IF(A1026&lt;&gt;Toss[[#This Row],[No]],1,B1026+1))</f>
        <v>2</v>
      </c>
      <c r="C1027" s="1" t="s">
        <v>737</v>
      </c>
      <c r="D1027" s="1" t="s">
        <v>541</v>
      </c>
      <c r="E1027" s="1" t="s">
        <v>73</v>
      </c>
      <c r="F1027" s="1" t="s">
        <v>78</v>
      </c>
      <c r="G1027" s="1" t="s">
        <v>543</v>
      </c>
      <c r="H1027" s="1" t="s">
        <v>544</v>
      </c>
      <c r="I1027">
        <v>1</v>
      </c>
      <c r="J1027" t="s">
        <v>369</v>
      </c>
      <c r="K1027" s="1" t="s">
        <v>167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カンフー大将優ICONIC</v>
      </c>
    </row>
    <row r="1028" spans="1:21" x14ac:dyDescent="0.35">
      <c r="A1028">
        <f>VLOOKUP(Toss[[#This Row],[No用]],SetNo[[No.用]:[vlookup 用]],2,FALSE)</f>
        <v>347</v>
      </c>
      <c r="B1028">
        <f>IF(ROW()=2,1,IF(A1027&lt;&gt;Toss[[#This Row],[No]],1,B1027+1))</f>
        <v>3</v>
      </c>
      <c r="C1028" s="1" t="s">
        <v>737</v>
      </c>
      <c r="D1028" s="1" t="s">
        <v>541</v>
      </c>
      <c r="E1028" s="1" t="s">
        <v>73</v>
      </c>
      <c r="F1028" s="1" t="s">
        <v>78</v>
      </c>
      <c r="G1028" s="1" t="s">
        <v>543</v>
      </c>
      <c r="H1028" s="1" t="s">
        <v>544</v>
      </c>
      <c r="I1028">
        <v>1</v>
      </c>
      <c r="J1028" t="s">
        <v>369</v>
      </c>
      <c r="K1028" s="1" t="s">
        <v>167</v>
      </c>
      <c r="L1028" s="1" t="s">
        <v>224</v>
      </c>
      <c r="M1028">
        <v>49</v>
      </c>
      <c r="N1028">
        <v>0</v>
      </c>
      <c r="O1028">
        <v>59</v>
      </c>
      <c r="P1028">
        <v>0</v>
      </c>
      <c r="U1028" t="str">
        <f>Toss[[#This Row],[服装]]&amp;Toss[[#This Row],[名前]]&amp;Toss[[#This Row],[レアリティ]]</f>
        <v>カンフー大将優ICONIC</v>
      </c>
    </row>
    <row r="1029" spans="1:21" x14ac:dyDescent="0.35">
      <c r="A1029">
        <f>VLOOKUP(Toss[[#This Row],[No用]],SetNo[[No.用]:[vlookup 用]],2,FALSE)</f>
        <v>348</v>
      </c>
      <c r="B1029">
        <f>IF(ROW()=2,1,IF(A1028&lt;&gt;Toss[[#This Row],[No]],1,B1028+1))</f>
        <v>1</v>
      </c>
      <c r="C1029" s="1" t="s">
        <v>929</v>
      </c>
      <c r="D1029" s="1" t="s">
        <v>541</v>
      </c>
      <c r="E1029" s="1" t="s">
        <v>90</v>
      </c>
      <c r="F1029" s="1" t="s">
        <v>78</v>
      </c>
      <c r="G1029" s="1" t="s">
        <v>543</v>
      </c>
      <c r="H1029" s="1" t="s">
        <v>544</v>
      </c>
      <c r="I1029">
        <v>1</v>
      </c>
      <c r="J1029" t="s">
        <v>369</v>
      </c>
      <c r="K1029" s="1" t="s">
        <v>166</v>
      </c>
      <c r="L1029" s="1" t="s">
        <v>162</v>
      </c>
      <c r="M1029">
        <v>29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妖大将優ICONIC</v>
      </c>
    </row>
    <row r="1030" spans="1:21" x14ac:dyDescent="0.35">
      <c r="A1030">
        <f>VLOOKUP(Toss[[#This Row],[No用]],SetNo[[No.用]:[vlookup 用]],2,FALSE)</f>
        <v>348</v>
      </c>
      <c r="B1030">
        <f>IF(ROW()=2,1,IF(A1029&lt;&gt;Toss[[#This Row],[No]],1,B1029+1))</f>
        <v>2</v>
      </c>
      <c r="C1030" s="1" t="s">
        <v>929</v>
      </c>
      <c r="D1030" s="1" t="s">
        <v>541</v>
      </c>
      <c r="E1030" s="1" t="s">
        <v>90</v>
      </c>
      <c r="F1030" s="1" t="s">
        <v>78</v>
      </c>
      <c r="G1030" s="1" t="s">
        <v>543</v>
      </c>
      <c r="H1030" s="1" t="s">
        <v>544</v>
      </c>
      <c r="I1030">
        <v>1</v>
      </c>
      <c r="J1030" t="s">
        <v>369</v>
      </c>
      <c r="K1030" s="1" t="s">
        <v>167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妖大将優ICONIC</v>
      </c>
    </row>
    <row r="1031" spans="1:21" x14ac:dyDescent="0.35">
      <c r="A1031">
        <f>VLOOKUP(Toss[[#This Row],[No用]],SetNo[[No.用]:[vlookup 用]],2,FALSE)</f>
        <v>349</v>
      </c>
      <c r="B1031">
        <f>IF(ROW()=2,1,IF(A1030&lt;&gt;Toss[[#This Row],[No]],1,B1030+1))</f>
        <v>1</v>
      </c>
      <c r="C1031" t="s">
        <v>108</v>
      </c>
      <c r="D1031" s="1" t="s">
        <v>546</v>
      </c>
      <c r="E1031" s="1" t="s">
        <v>90</v>
      </c>
      <c r="F1031" s="1" t="s">
        <v>78</v>
      </c>
      <c r="G1031" s="1" t="s">
        <v>543</v>
      </c>
      <c r="H1031" t="s">
        <v>71</v>
      </c>
      <c r="I1031">
        <v>1</v>
      </c>
      <c r="J1031" t="s">
        <v>369</v>
      </c>
      <c r="K1031" s="1" t="s">
        <v>166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ユニフォーム沼井和馬ICONIC</v>
      </c>
    </row>
    <row r="1032" spans="1:21" x14ac:dyDescent="0.35">
      <c r="A1032">
        <f>VLOOKUP(Toss[[#This Row],[No用]],SetNo[[No.用]:[vlookup 用]],2,FALSE)</f>
        <v>349</v>
      </c>
      <c r="B1032">
        <f>IF(ROW()=2,1,IF(A1031&lt;&gt;Toss[[#This Row],[No]],1,B1031+1))</f>
        <v>2</v>
      </c>
      <c r="C1032" t="s">
        <v>108</v>
      </c>
      <c r="D1032" s="1" t="s">
        <v>546</v>
      </c>
      <c r="E1032" s="1" t="s">
        <v>90</v>
      </c>
      <c r="F1032" s="1" t="s">
        <v>78</v>
      </c>
      <c r="G1032" s="1" t="s">
        <v>543</v>
      </c>
      <c r="H1032" t="s">
        <v>71</v>
      </c>
      <c r="I1032">
        <v>1</v>
      </c>
      <c r="J1032" t="s">
        <v>369</v>
      </c>
      <c r="K1032" s="1" t="s">
        <v>167</v>
      </c>
      <c r="L1032" s="1" t="s">
        <v>162</v>
      </c>
      <c r="M1032">
        <v>31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ユニフォーム沼井和馬ICONIC</v>
      </c>
    </row>
    <row r="1033" spans="1:21" x14ac:dyDescent="0.35">
      <c r="A1033">
        <f>VLOOKUP(Toss[[#This Row],[No用]],SetNo[[No.用]:[vlookup 用]],2,FALSE)</f>
        <v>350</v>
      </c>
      <c r="B1033">
        <f>IF(ROW()=2,1,IF(A1032&lt;&gt;Toss[[#This Row],[No]],1,B1032+1))</f>
        <v>1</v>
      </c>
      <c r="C1033" t="s">
        <v>108</v>
      </c>
      <c r="D1033" s="1" t="s">
        <v>557</v>
      </c>
      <c r="E1033" s="1" t="s">
        <v>90</v>
      </c>
      <c r="F1033" s="1" t="s">
        <v>78</v>
      </c>
      <c r="G1033" s="1" t="s">
        <v>543</v>
      </c>
      <c r="H1033" t="s">
        <v>71</v>
      </c>
      <c r="I1033">
        <v>1</v>
      </c>
      <c r="J1033" t="s">
        <v>369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ユニフォーム潜尚保ICONIC</v>
      </c>
    </row>
    <row r="1034" spans="1:21" x14ac:dyDescent="0.35">
      <c r="A1034">
        <f>VLOOKUP(Toss[[#This Row],[No用]],SetNo[[No.用]:[vlookup 用]],2,FALSE)</f>
        <v>350</v>
      </c>
      <c r="B1034">
        <f>IF(ROW()=2,1,IF(A1033&lt;&gt;Toss[[#This Row],[No]],1,B1033+1))</f>
        <v>2</v>
      </c>
      <c r="C1034" t="s">
        <v>108</v>
      </c>
      <c r="D1034" s="1" t="s">
        <v>557</v>
      </c>
      <c r="E1034" s="1" t="s">
        <v>90</v>
      </c>
      <c r="F1034" s="1" t="s">
        <v>78</v>
      </c>
      <c r="G1034" s="1" t="s">
        <v>543</v>
      </c>
      <c r="H1034" t="s">
        <v>71</v>
      </c>
      <c r="I1034">
        <v>1</v>
      </c>
      <c r="J1034" t="s">
        <v>369</v>
      </c>
      <c r="K1034" s="1" t="s">
        <v>167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ユニフォーム潜尚保ICONIC</v>
      </c>
    </row>
    <row r="1035" spans="1:21" x14ac:dyDescent="0.35">
      <c r="A1035">
        <f>VLOOKUP(Toss[[#This Row],[No用]],SetNo[[No.用]:[vlookup 用]],2,FALSE)</f>
        <v>351</v>
      </c>
      <c r="B1035">
        <f>IF(ROW()=2,1,IF(A1034&lt;&gt;Toss[[#This Row],[No]],1,B1034+1))</f>
        <v>1</v>
      </c>
      <c r="C1035" s="1" t="s">
        <v>673</v>
      </c>
      <c r="D1035" s="1" t="s">
        <v>557</v>
      </c>
      <c r="E1035" s="1" t="s">
        <v>77</v>
      </c>
      <c r="F1035" s="1" t="s">
        <v>78</v>
      </c>
      <c r="G1035" s="1" t="s">
        <v>543</v>
      </c>
      <c r="H1035" s="1" t="s">
        <v>544</v>
      </c>
      <c r="I1035">
        <v>1</v>
      </c>
      <c r="J1035" t="s">
        <v>369</v>
      </c>
      <c r="K1035" s="1" t="s">
        <v>166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バーガー潜尚保ICONIC</v>
      </c>
    </row>
    <row r="1036" spans="1:21" x14ac:dyDescent="0.35">
      <c r="A1036">
        <f>VLOOKUP(Toss[[#This Row],[No用]],SetNo[[No.用]:[vlookup 用]],2,FALSE)</f>
        <v>351</v>
      </c>
      <c r="B1036">
        <f>IF(ROW()=2,1,IF(A1035&lt;&gt;Toss[[#This Row],[No]],1,B1035+1))</f>
        <v>2</v>
      </c>
      <c r="C1036" s="1" t="s">
        <v>673</v>
      </c>
      <c r="D1036" s="1" t="s">
        <v>557</v>
      </c>
      <c r="E1036" s="1" t="s">
        <v>77</v>
      </c>
      <c r="F1036" s="1" t="s">
        <v>78</v>
      </c>
      <c r="G1036" s="1" t="s">
        <v>543</v>
      </c>
      <c r="H1036" s="1" t="s">
        <v>544</v>
      </c>
      <c r="I1036">
        <v>1</v>
      </c>
      <c r="J1036" t="s">
        <v>369</v>
      </c>
      <c r="K1036" s="1" t="s">
        <v>167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バーガー潜尚保ICONIC</v>
      </c>
    </row>
    <row r="1037" spans="1:21" x14ac:dyDescent="0.35">
      <c r="A1037">
        <f>VLOOKUP(Toss[[#This Row],[No用]],SetNo[[No.用]:[vlookup 用]],2,FALSE)</f>
        <v>352</v>
      </c>
      <c r="B1037">
        <f>IF(ROW()=2,1,IF(A1036&lt;&gt;Toss[[#This Row],[No]],1,B1036+1))</f>
        <v>1</v>
      </c>
      <c r="C1037" t="s">
        <v>108</v>
      </c>
      <c r="D1037" s="1" t="s">
        <v>559</v>
      </c>
      <c r="E1037" s="1" t="s">
        <v>90</v>
      </c>
      <c r="F1037" s="1" t="s">
        <v>78</v>
      </c>
      <c r="G1037" s="1" t="s">
        <v>543</v>
      </c>
      <c r="H1037" t="s">
        <v>71</v>
      </c>
      <c r="I1037">
        <v>1</v>
      </c>
      <c r="J1037" t="s">
        <v>369</v>
      </c>
      <c r="K1037" s="1" t="s">
        <v>166</v>
      </c>
      <c r="L1037" s="1" t="s">
        <v>162</v>
      </c>
      <c r="M1037">
        <v>23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ユニフォーム高千穂恵也ICONIC</v>
      </c>
    </row>
    <row r="1038" spans="1:21" x14ac:dyDescent="0.35">
      <c r="A1038">
        <f>VLOOKUP(Toss[[#This Row],[No用]],SetNo[[No.用]:[vlookup 用]],2,FALSE)</f>
        <v>352</v>
      </c>
      <c r="B1038">
        <f>IF(ROW()=2,1,IF(A1037&lt;&gt;Toss[[#This Row],[No]],1,B1037+1))</f>
        <v>2</v>
      </c>
      <c r="C1038" t="s">
        <v>108</v>
      </c>
      <c r="D1038" s="1" t="s">
        <v>559</v>
      </c>
      <c r="E1038" s="1" t="s">
        <v>90</v>
      </c>
      <c r="F1038" s="1" t="s">
        <v>78</v>
      </c>
      <c r="G1038" s="1" t="s">
        <v>543</v>
      </c>
      <c r="H1038" t="s">
        <v>71</v>
      </c>
      <c r="I1038">
        <v>1</v>
      </c>
      <c r="J1038" t="s">
        <v>369</v>
      </c>
      <c r="K1038" s="1" t="s">
        <v>167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ユニフォーム高千穂恵也ICONIC</v>
      </c>
    </row>
    <row r="1039" spans="1:21" x14ac:dyDescent="0.35">
      <c r="A1039">
        <f>VLOOKUP(Toss[[#This Row],[No用]],SetNo[[No.用]:[vlookup 用]],2,FALSE)</f>
        <v>353</v>
      </c>
      <c r="B1039">
        <f>IF(ROW()=2,1,IF(A1038&lt;&gt;Toss[[#This Row],[No]],1,B1038+1))</f>
        <v>1</v>
      </c>
      <c r="C1039" t="s">
        <v>108</v>
      </c>
      <c r="D1039" s="1" t="s">
        <v>561</v>
      </c>
      <c r="E1039" s="1" t="s">
        <v>90</v>
      </c>
      <c r="F1039" s="1" t="s">
        <v>82</v>
      </c>
      <c r="G1039" s="1" t="s">
        <v>543</v>
      </c>
      <c r="H1039" t="s">
        <v>71</v>
      </c>
      <c r="I1039">
        <v>1</v>
      </c>
      <c r="J1039" t="s">
        <v>369</v>
      </c>
      <c r="K1039" s="1" t="s">
        <v>166</v>
      </c>
      <c r="L1039" s="1" t="s">
        <v>162</v>
      </c>
      <c r="M1039">
        <v>24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ユニフォーム広尾倖児ICONIC</v>
      </c>
    </row>
    <row r="1040" spans="1:21" x14ac:dyDescent="0.35">
      <c r="A1040">
        <f>VLOOKUP(Toss[[#This Row],[No用]],SetNo[[No.用]:[vlookup 用]],2,FALSE)</f>
        <v>353</v>
      </c>
      <c r="B1040">
        <f>IF(ROW()=2,1,IF(A1039&lt;&gt;Toss[[#This Row],[No]],1,B1039+1))</f>
        <v>2</v>
      </c>
      <c r="C1040" t="s">
        <v>108</v>
      </c>
      <c r="D1040" s="1" t="s">
        <v>561</v>
      </c>
      <c r="E1040" s="1" t="s">
        <v>90</v>
      </c>
      <c r="F1040" s="1" t="s">
        <v>82</v>
      </c>
      <c r="G1040" s="1" t="s">
        <v>543</v>
      </c>
      <c r="H1040" t="s">
        <v>71</v>
      </c>
      <c r="I1040">
        <v>1</v>
      </c>
      <c r="J1040" t="s">
        <v>369</v>
      </c>
      <c r="K1040" s="1" t="s">
        <v>167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ユニフォーム広尾倖児ICONIC</v>
      </c>
    </row>
    <row r="1041" spans="1:21" x14ac:dyDescent="0.35">
      <c r="A1041">
        <f>VLOOKUP(Toss[[#This Row],[No用]],SetNo[[No.用]:[vlookup 用]],2,FALSE)</f>
        <v>354</v>
      </c>
      <c r="B1041">
        <f>IF(ROW()=2,1,IF(A1040&lt;&gt;Toss[[#This Row],[No]],1,B1040+1))</f>
        <v>1</v>
      </c>
      <c r="C1041" s="1" t="s">
        <v>737</v>
      </c>
      <c r="D1041" s="1" t="s">
        <v>561</v>
      </c>
      <c r="E1041" s="1" t="s">
        <v>77</v>
      </c>
      <c r="F1041" s="1" t="s">
        <v>82</v>
      </c>
      <c r="G1041" s="1" t="s">
        <v>543</v>
      </c>
      <c r="H1041" s="1" t="s">
        <v>544</v>
      </c>
      <c r="I1041">
        <v>1</v>
      </c>
      <c r="J1041" t="s">
        <v>369</v>
      </c>
      <c r="K1041" s="1" t="s">
        <v>166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カンフー広尾倖児ICONIC</v>
      </c>
    </row>
    <row r="1042" spans="1:21" x14ac:dyDescent="0.35">
      <c r="A1042">
        <f>VLOOKUP(Toss[[#This Row],[No用]],SetNo[[No.用]:[vlookup 用]],2,FALSE)</f>
        <v>354</v>
      </c>
      <c r="B1042">
        <f>IF(ROW()=2,1,IF(A1041&lt;&gt;Toss[[#This Row],[No]],1,B1041+1))</f>
        <v>2</v>
      </c>
      <c r="C1042" s="1" t="s">
        <v>737</v>
      </c>
      <c r="D1042" s="1" t="s">
        <v>561</v>
      </c>
      <c r="E1042" s="1" t="s">
        <v>77</v>
      </c>
      <c r="F1042" s="1" t="s">
        <v>82</v>
      </c>
      <c r="G1042" s="1" t="s">
        <v>543</v>
      </c>
      <c r="H1042" s="1" t="s">
        <v>544</v>
      </c>
      <c r="I1042">
        <v>1</v>
      </c>
      <c r="J1042" t="s">
        <v>369</v>
      </c>
      <c r="K1042" s="1" t="s">
        <v>167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カンフー広尾倖児ICONIC</v>
      </c>
    </row>
    <row r="1043" spans="1:21" x14ac:dyDescent="0.35">
      <c r="A1043">
        <f>VLOOKUP(Toss[[#This Row],[No用]],SetNo[[No.用]:[vlookup 用]],2,FALSE)</f>
        <v>355</v>
      </c>
      <c r="B1043">
        <f>IF(ROW()=2,1,IF(A1042&lt;&gt;Toss[[#This Row],[No]],1,B1042+1))</f>
        <v>1</v>
      </c>
      <c r="C1043" t="s">
        <v>108</v>
      </c>
      <c r="D1043" s="1" t="s">
        <v>563</v>
      </c>
      <c r="E1043" s="1" t="s">
        <v>90</v>
      </c>
      <c r="F1043" s="1" t="s">
        <v>74</v>
      </c>
      <c r="G1043" s="1" t="s">
        <v>543</v>
      </c>
      <c r="H1043" t="s">
        <v>71</v>
      </c>
      <c r="I1043">
        <v>1</v>
      </c>
      <c r="J1043" t="s">
        <v>369</v>
      </c>
      <c r="K1043" s="1" t="s">
        <v>166</v>
      </c>
      <c r="L1043" s="1" t="s">
        <v>173</v>
      </c>
      <c r="M1043">
        <v>34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ユニフォーム先島伊澄ICONIC</v>
      </c>
    </row>
    <row r="1044" spans="1:21" x14ac:dyDescent="0.35">
      <c r="A1044">
        <f>VLOOKUP(Toss[[#This Row],[No用]],SetNo[[No.用]:[vlookup 用]],2,FALSE)</f>
        <v>355</v>
      </c>
      <c r="B1044">
        <f>IF(ROW()=2,1,IF(A1043&lt;&gt;Toss[[#This Row],[No]],1,B1043+1))</f>
        <v>2</v>
      </c>
      <c r="C1044" t="s">
        <v>108</v>
      </c>
      <c r="D1044" s="1" t="s">
        <v>563</v>
      </c>
      <c r="E1044" s="1" t="s">
        <v>90</v>
      </c>
      <c r="F1044" s="1" t="s">
        <v>74</v>
      </c>
      <c r="G1044" s="1" t="s">
        <v>543</v>
      </c>
      <c r="H1044" t="s">
        <v>71</v>
      </c>
      <c r="I1044">
        <v>1</v>
      </c>
      <c r="J1044" t="s">
        <v>369</v>
      </c>
      <c r="K1044" s="1" t="s">
        <v>169</v>
      </c>
      <c r="L1044" s="1" t="s">
        <v>178</v>
      </c>
      <c r="M1044">
        <v>34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ユニフォーム先島伊澄ICONIC</v>
      </c>
    </row>
    <row r="1045" spans="1:21" x14ac:dyDescent="0.35">
      <c r="A1045">
        <f>VLOOKUP(Toss[[#This Row],[No用]],SetNo[[No.用]:[vlookup 用]],2,FALSE)</f>
        <v>355</v>
      </c>
      <c r="B1045">
        <f>IF(ROW()=2,1,IF(A1044&lt;&gt;Toss[[#This Row],[No]],1,B1044+1))</f>
        <v>3</v>
      </c>
      <c r="C1045" t="s">
        <v>108</v>
      </c>
      <c r="D1045" s="1" t="s">
        <v>563</v>
      </c>
      <c r="E1045" s="1" t="s">
        <v>90</v>
      </c>
      <c r="F1045" s="1" t="s">
        <v>74</v>
      </c>
      <c r="G1045" s="1" t="s">
        <v>543</v>
      </c>
      <c r="H1045" t="s">
        <v>71</v>
      </c>
      <c r="I1045">
        <v>1</v>
      </c>
      <c r="J1045" t="s">
        <v>369</v>
      </c>
      <c r="K1045" s="1" t="s">
        <v>181</v>
      </c>
      <c r="L1045" s="1" t="s">
        <v>162</v>
      </c>
      <c r="M1045">
        <v>31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ユニフォーム先島伊澄ICONIC</v>
      </c>
    </row>
    <row r="1046" spans="1:21" x14ac:dyDescent="0.35">
      <c r="A1046">
        <f>VLOOKUP(Toss[[#This Row],[No用]],SetNo[[No.用]:[vlookup 用]],2,FALSE)</f>
        <v>355</v>
      </c>
      <c r="B1046">
        <f>IF(ROW()=2,1,IF(A1045&lt;&gt;Toss[[#This Row],[No]],1,B1045+1))</f>
        <v>4</v>
      </c>
      <c r="C1046" t="s">
        <v>108</v>
      </c>
      <c r="D1046" s="1" t="s">
        <v>563</v>
      </c>
      <c r="E1046" s="1" t="s">
        <v>90</v>
      </c>
      <c r="F1046" s="1" t="s">
        <v>74</v>
      </c>
      <c r="G1046" s="1" t="s">
        <v>543</v>
      </c>
      <c r="H1046" t="s">
        <v>71</v>
      </c>
      <c r="I1046">
        <v>1</v>
      </c>
      <c r="J1046" t="s">
        <v>369</v>
      </c>
      <c r="K1046" s="1" t="s">
        <v>232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ユニフォーム先島伊澄ICONIC</v>
      </c>
    </row>
    <row r="1047" spans="1:21" x14ac:dyDescent="0.35">
      <c r="A1047">
        <f>VLOOKUP(Toss[[#This Row],[No用]],SetNo[[No.用]:[vlookup 用]],2,FALSE)</f>
        <v>355</v>
      </c>
      <c r="B1047">
        <f>IF(ROW()=2,1,IF(A1046&lt;&gt;Toss[[#This Row],[No]],1,B1046+1))</f>
        <v>5</v>
      </c>
      <c r="C1047" t="s">
        <v>108</v>
      </c>
      <c r="D1047" s="1" t="s">
        <v>563</v>
      </c>
      <c r="E1047" s="1" t="s">
        <v>90</v>
      </c>
      <c r="F1047" s="1" t="s">
        <v>74</v>
      </c>
      <c r="G1047" s="1" t="s">
        <v>543</v>
      </c>
      <c r="H1047" t="s">
        <v>71</v>
      </c>
      <c r="I1047">
        <v>1</v>
      </c>
      <c r="J1047" t="s">
        <v>369</v>
      </c>
      <c r="K1047" s="1" t="s">
        <v>183</v>
      </c>
      <c r="L1047" s="1" t="s">
        <v>224</v>
      </c>
      <c r="M1047">
        <v>46</v>
      </c>
      <c r="N1047">
        <v>0</v>
      </c>
      <c r="O1047">
        <v>56</v>
      </c>
      <c r="P1047">
        <v>0</v>
      </c>
      <c r="U1047" t="str">
        <f>Toss[[#This Row],[服装]]&amp;Toss[[#This Row],[名前]]&amp;Toss[[#This Row],[レアリティ]]</f>
        <v>ユニフォーム先島伊澄ICONIC</v>
      </c>
    </row>
    <row r="1048" spans="1:21" x14ac:dyDescent="0.35">
      <c r="A1048">
        <f>VLOOKUP(Toss[[#This Row],[No用]],SetNo[[No.用]:[vlookup 用]],2,FALSE)</f>
        <v>356</v>
      </c>
      <c r="B1048">
        <f>IF(ROW()=2,1,IF(A1047&lt;&gt;Toss[[#This Row],[No]],1,B1047+1))</f>
        <v>1</v>
      </c>
      <c r="C1048" t="s">
        <v>108</v>
      </c>
      <c r="D1048" s="1" t="s">
        <v>565</v>
      </c>
      <c r="E1048" s="1" t="s">
        <v>90</v>
      </c>
      <c r="F1048" s="1" t="s">
        <v>82</v>
      </c>
      <c r="G1048" s="1" t="s">
        <v>543</v>
      </c>
      <c r="H1048" t="s">
        <v>71</v>
      </c>
      <c r="I1048">
        <v>1</v>
      </c>
      <c r="J1048" t="s">
        <v>369</v>
      </c>
      <c r="K1048" s="1" t="s">
        <v>166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ユニフォーム背黒晃彦ICONIC</v>
      </c>
    </row>
    <row r="1049" spans="1:21" x14ac:dyDescent="0.35">
      <c r="A1049">
        <f>VLOOKUP(Toss[[#This Row],[No用]],SetNo[[No.用]:[vlookup 用]],2,FALSE)</f>
        <v>356</v>
      </c>
      <c r="B1049">
        <f>IF(ROW()=2,1,IF(A1048&lt;&gt;Toss[[#This Row],[No]],1,B1048+1))</f>
        <v>2</v>
      </c>
      <c r="C1049" t="s">
        <v>108</v>
      </c>
      <c r="D1049" s="1" t="s">
        <v>565</v>
      </c>
      <c r="E1049" s="1" t="s">
        <v>90</v>
      </c>
      <c r="F1049" s="1" t="s">
        <v>82</v>
      </c>
      <c r="G1049" s="1" t="s">
        <v>543</v>
      </c>
      <c r="H1049" t="s">
        <v>71</v>
      </c>
      <c r="I1049">
        <v>1</v>
      </c>
      <c r="J1049" t="s">
        <v>369</v>
      </c>
      <c r="K1049" s="1" t="s">
        <v>167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ユニフォーム背黒晃彦ICONIC</v>
      </c>
    </row>
    <row r="1050" spans="1:21" x14ac:dyDescent="0.35">
      <c r="A1050">
        <f>VLOOKUP(Toss[[#This Row],[No用]],SetNo[[No.用]:[vlookup 用]],2,FALSE)</f>
        <v>357</v>
      </c>
      <c r="B1050">
        <f>IF(ROW()=2,1,IF(A1049&lt;&gt;Toss[[#This Row],[No]],1,B1049+1))</f>
        <v>1</v>
      </c>
      <c r="C1050" t="s">
        <v>108</v>
      </c>
      <c r="D1050" s="1" t="s">
        <v>567</v>
      </c>
      <c r="E1050" s="1" t="s">
        <v>90</v>
      </c>
      <c r="F1050" s="1" t="s">
        <v>80</v>
      </c>
      <c r="G1050" s="1" t="s">
        <v>543</v>
      </c>
      <c r="H1050" t="s">
        <v>71</v>
      </c>
      <c r="I1050">
        <v>1</v>
      </c>
      <c r="J1050" t="s">
        <v>369</v>
      </c>
      <c r="K1050" s="1" t="s">
        <v>166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ユニフォーム赤間颯ICONIC</v>
      </c>
    </row>
    <row r="1051" spans="1:21" x14ac:dyDescent="0.35">
      <c r="A1051">
        <f>VLOOKUP(Toss[[#This Row],[No用]],SetNo[[No.用]:[vlookup 用]],2,FALSE)</f>
        <v>358</v>
      </c>
      <c r="B1051">
        <f>IF(ROW()=2,1,IF(A1050&lt;&gt;Toss[[#This Row],[No]],1,B1050+1))</f>
        <v>1</v>
      </c>
      <c r="C1051" s="1" t="s">
        <v>108</v>
      </c>
      <c r="D1051" s="1" t="s">
        <v>1080</v>
      </c>
      <c r="E1051" s="1" t="s">
        <v>77</v>
      </c>
      <c r="F1051" s="1" t="s">
        <v>74</v>
      </c>
      <c r="G1051" s="1" t="s">
        <v>1081</v>
      </c>
      <c r="H1051" s="1" t="s">
        <v>544</v>
      </c>
      <c r="I1051">
        <v>1</v>
      </c>
      <c r="J1051" t="s">
        <v>369</v>
      </c>
      <c r="K1051" s="1" t="s">
        <v>166</v>
      </c>
      <c r="L1051" s="1" t="s">
        <v>173</v>
      </c>
      <c r="M1051">
        <v>38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ユニフォーム白峰周ICONIC</v>
      </c>
    </row>
    <row r="1052" spans="1:21" x14ac:dyDescent="0.35">
      <c r="A1052">
        <f>VLOOKUP(Toss[[#This Row],[No用]],SetNo[[No.用]:[vlookup 用]],2,FALSE)</f>
        <v>358</v>
      </c>
      <c r="B1052">
        <f>IF(ROW()=2,1,IF(A1051&lt;&gt;Toss[[#This Row],[No]],1,B1051+1))</f>
        <v>2</v>
      </c>
      <c r="C1052" s="1" t="s">
        <v>108</v>
      </c>
      <c r="D1052" s="1" t="s">
        <v>1080</v>
      </c>
      <c r="E1052" s="1" t="s">
        <v>77</v>
      </c>
      <c r="F1052" s="1" t="s">
        <v>74</v>
      </c>
      <c r="G1052" s="1" t="s">
        <v>1081</v>
      </c>
      <c r="H1052" s="1" t="s">
        <v>544</v>
      </c>
      <c r="I1052">
        <v>1</v>
      </c>
      <c r="J1052" t="s">
        <v>369</v>
      </c>
      <c r="K1052" s="1" t="s">
        <v>169</v>
      </c>
      <c r="L1052" s="1" t="s">
        <v>173</v>
      </c>
      <c r="M1052">
        <v>38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ユニフォーム白峰周ICONIC</v>
      </c>
    </row>
    <row r="1053" spans="1:21" x14ac:dyDescent="0.35">
      <c r="A1053">
        <f>VLOOKUP(Toss[[#This Row],[No用]],SetNo[[No.用]:[vlookup 用]],2,FALSE)</f>
        <v>358</v>
      </c>
      <c r="B1053">
        <f>IF(ROW()=2,1,IF(A1052&lt;&gt;Toss[[#This Row],[No]],1,B1052+1))</f>
        <v>3</v>
      </c>
      <c r="C1053" s="1" t="s">
        <v>108</v>
      </c>
      <c r="D1053" s="1" t="s">
        <v>1080</v>
      </c>
      <c r="E1053" s="1" t="s">
        <v>77</v>
      </c>
      <c r="F1053" s="1" t="s">
        <v>74</v>
      </c>
      <c r="G1053" s="1" t="s">
        <v>1081</v>
      </c>
      <c r="H1053" s="1" t="s">
        <v>544</v>
      </c>
      <c r="I1053">
        <v>1</v>
      </c>
      <c r="J1053" t="s">
        <v>369</v>
      </c>
      <c r="K1053" s="1" t="s">
        <v>172</v>
      </c>
      <c r="L1053" s="1" t="s">
        <v>162</v>
      </c>
      <c r="M1053">
        <v>35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ユニフォーム白峰周ICONIC</v>
      </c>
    </row>
    <row r="1054" spans="1:21" x14ac:dyDescent="0.35">
      <c r="A1054">
        <f>VLOOKUP(Toss[[#This Row],[No用]],SetNo[[No.用]:[vlookup 用]],2,FALSE)</f>
        <v>358</v>
      </c>
      <c r="B1054">
        <f>IF(ROW()=2,1,IF(A1053&lt;&gt;Toss[[#This Row],[No]],1,B1053+1))</f>
        <v>4</v>
      </c>
      <c r="C1054" s="1" t="s">
        <v>108</v>
      </c>
      <c r="D1054" s="1" t="s">
        <v>1080</v>
      </c>
      <c r="E1054" s="1" t="s">
        <v>77</v>
      </c>
      <c r="F1054" s="1" t="s">
        <v>74</v>
      </c>
      <c r="G1054" s="1" t="s">
        <v>1081</v>
      </c>
      <c r="H1054" s="1" t="s">
        <v>544</v>
      </c>
      <c r="I1054">
        <v>1</v>
      </c>
      <c r="J1054" t="s">
        <v>369</v>
      </c>
      <c r="K1054" s="1" t="s">
        <v>363</v>
      </c>
      <c r="L1054" s="1" t="s">
        <v>162</v>
      </c>
      <c r="M1054">
        <v>41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ユニフォーム白峰周ICONIC</v>
      </c>
    </row>
    <row r="1055" spans="1:21" x14ac:dyDescent="0.35">
      <c r="A1055">
        <f>VLOOKUP(Toss[[#This Row],[No用]],SetNo[[No.用]:[vlookup 用]],2,FALSE)</f>
        <v>358</v>
      </c>
      <c r="B1055">
        <f>IF(ROW()=2,1,IF(A1054&lt;&gt;Toss[[#This Row],[No]],1,B1054+1))</f>
        <v>5</v>
      </c>
      <c r="C1055" s="1" t="s">
        <v>108</v>
      </c>
      <c r="D1055" s="1" t="s">
        <v>1080</v>
      </c>
      <c r="E1055" s="1" t="s">
        <v>77</v>
      </c>
      <c r="F1055" s="1" t="s">
        <v>74</v>
      </c>
      <c r="G1055" s="1" t="s">
        <v>1081</v>
      </c>
      <c r="H1055" s="1" t="s">
        <v>544</v>
      </c>
      <c r="I1055">
        <v>1</v>
      </c>
      <c r="J1055" t="s">
        <v>369</v>
      </c>
      <c r="K1055" s="1" t="s">
        <v>232</v>
      </c>
      <c r="L1055" s="1" t="s">
        <v>162</v>
      </c>
      <c r="M1055">
        <v>38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ユニフォーム白峰周ICONIC</v>
      </c>
    </row>
    <row r="1056" spans="1:21" x14ac:dyDescent="0.35">
      <c r="A1056">
        <f>VLOOKUP(Toss[[#This Row],[No用]],SetNo[[No.用]:[vlookup 用]],2,FALSE)</f>
        <v>358</v>
      </c>
      <c r="B1056">
        <f>IF(ROW()=2,1,IF(A1055&lt;&gt;Toss[[#This Row],[No]],1,B1055+1))</f>
        <v>6</v>
      </c>
      <c r="C1056" s="1" t="s">
        <v>108</v>
      </c>
      <c r="D1056" s="1" t="s">
        <v>1080</v>
      </c>
      <c r="E1056" s="1" t="s">
        <v>77</v>
      </c>
      <c r="F1056" s="1" t="s">
        <v>74</v>
      </c>
      <c r="G1056" s="1" t="s">
        <v>1081</v>
      </c>
      <c r="H1056" s="1" t="s">
        <v>544</v>
      </c>
      <c r="I1056">
        <v>1</v>
      </c>
      <c r="J1056" t="s">
        <v>369</v>
      </c>
      <c r="K1056" s="1" t="s">
        <v>183</v>
      </c>
      <c r="L1056" s="1" t="s">
        <v>224</v>
      </c>
      <c r="M1056">
        <v>49</v>
      </c>
      <c r="N1056">
        <v>0</v>
      </c>
      <c r="O1056">
        <v>59</v>
      </c>
      <c r="P1056">
        <v>0</v>
      </c>
      <c r="U1056" t="str">
        <f>Toss[[#This Row],[服装]]&amp;Toss[[#This Row],[名前]]&amp;Toss[[#This Row],[レアリティ]]</f>
        <v>ユニフォーム白峰周ICONIC</v>
      </c>
    </row>
    <row r="1057" spans="1:21" x14ac:dyDescent="0.35">
      <c r="A1057">
        <f>VLOOKUP(Toss[[#This Row],[No用]],SetNo[[No.用]:[vlookup 用]],2,FALSE)</f>
        <v>359</v>
      </c>
      <c r="B1057">
        <f>IF(ROW()=2,1,IF(A1056&lt;&gt;Toss[[#This Row],[No]],1,B1056+1))</f>
        <v>1</v>
      </c>
      <c r="C1057" s="1" t="s">
        <v>108</v>
      </c>
      <c r="D1057" s="1" t="s">
        <v>1090</v>
      </c>
      <c r="E1057" s="1" t="s">
        <v>77</v>
      </c>
      <c r="F1057" s="1" t="s">
        <v>82</v>
      </c>
      <c r="G1057" s="1" t="s">
        <v>1081</v>
      </c>
      <c r="H1057" s="1" t="s">
        <v>544</v>
      </c>
      <c r="I1057">
        <v>1</v>
      </c>
      <c r="J1057" t="s">
        <v>369</v>
      </c>
      <c r="K1057" s="1" t="s">
        <v>166</v>
      </c>
      <c r="L1057" s="1" t="s">
        <v>162</v>
      </c>
      <c r="M1057">
        <v>29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ユニフォーム和倉久彦ICONIC</v>
      </c>
    </row>
    <row r="1058" spans="1:21" x14ac:dyDescent="0.35">
      <c r="A1058">
        <f>VLOOKUP(Toss[[#This Row],[No用]],SetNo[[No.用]:[vlookup 用]],2,FALSE)</f>
        <v>359</v>
      </c>
      <c r="B1058">
        <f>IF(ROW()=2,1,IF(A1057&lt;&gt;Toss[[#This Row],[No]],1,B1057+1))</f>
        <v>2</v>
      </c>
      <c r="C1058" s="1" t="s">
        <v>108</v>
      </c>
      <c r="D1058" s="1" t="s">
        <v>1090</v>
      </c>
      <c r="E1058" s="1" t="s">
        <v>77</v>
      </c>
      <c r="F1058" s="1" t="s">
        <v>82</v>
      </c>
      <c r="G1058" s="1" t="s">
        <v>1081</v>
      </c>
      <c r="H1058" s="1" t="s">
        <v>544</v>
      </c>
      <c r="I1058">
        <v>1</v>
      </c>
      <c r="J1058" t="s">
        <v>369</v>
      </c>
      <c r="K1058" s="1" t="s">
        <v>167</v>
      </c>
      <c r="L1058" s="1" t="s">
        <v>162</v>
      </c>
      <c r="M1058">
        <v>29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ユニフォーム和倉久彦ICONIC</v>
      </c>
    </row>
    <row r="1059" spans="1:21" x14ac:dyDescent="0.35">
      <c r="A1059">
        <f>VLOOKUP(Toss[[#This Row],[No用]],SetNo[[No.用]:[vlookup 用]],2,FALSE)</f>
        <v>360</v>
      </c>
      <c r="B1059">
        <f>IF(ROW()=2,1,IF(A1058&lt;&gt;Toss[[#This Row],[No]],1,B1058+1))</f>
        <v>1</v>
      </c>
      <c r="C1059" s="1" t="s">
        <v>108</v>
      </c>
      <c r="D1059" s="1" t="s">
        <v>1094</v>
      </c>
      <c r="E1059" s="1" t="s">
        <v>77</v>
      </c>
      <c r="F1059" s="1" t="s">
        <v>78</v>
      </c>
      <c r="G1059" s="1" t="s">
        <v>1081</v>
      </c>
      <c r="H1059" s="1" t="s">
        <v>544</v>
      </c>
      <c r="I1059">
        <v>1</v>
      </c>
      <c r="J1059" t="s">
        <v>369</v>
      </c>
      <c r="K1059" s="1" t="s">
        <v>166</v>
      </c>
      <c r="L1059" s="1" t="s">
        <v>162</v>
      </c>
      <c r="M1059">
        <v>23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ユニフォーム金沢伊織ICONIC</v>
      </c>
    </row>
    <row r="1060" spans="1:21" x14ac:dyDescent="0.35">
      <c r="A1060">
        <f>VLOOKUP(Toss[[#This Row],[No用]],SetNo[[No.用]:[vlookup 用]],2,FALSE)</f>
        <v>360</v>
      </c>
      <c r="B1060">
        <f>IF(ROW()=2,1,IF(A1059&lt;&gt;Toss[[#This Row],[No]],1,B1059+1))</f>
        <v>2</v>
      </c>
      <c r="C1060" s="1" t="s">
        <v>108</v>
      </c>
      <c r="D1060" s="1" t="s">
        <v>1094</v>
      </c>
      <c r="E1060" s="1" t="s">
        <v>77</v>
      </c>
      <c r="F1060" s="1" t="s">
        <v>78</v>
      </c>
      <c r="G1060" s="1" t="s">
        <v>1081</v>
      </c>
      <c r="H1060" s="1" t="s">
        <v>544</v>
      </c>
      <c r="I1060">
        <v>1</v>
      </c>
      <c r="J1060" t="s">
        <v>369</v>
      </c>
      <c r="K1060" s="1" t="s">
        <v>167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ユニフォーム金沢伊織ICONIC</v>
      </c>
    </row>
    <row r="1061" spans="1:21" x14ac:dyDescent="0.35">
      <c r="A1061">
        <f>VLOOKUP(Toss[[#This Row],[No用]],SetNo[[No.用]:[vlookup 用]],2,FALSE)</f>
        <v>361</v>
      </c>
      <c r="B1061">
        <f>IF(ROW()=2,1,IF(A1060&lt;&gt;Toss[[#This Row],[No]],1,B1060+1))</f>
        <v>1</v>
      </c>
      <c r="C1061" s="1" t="s">
        <v>108</v>
      </c>
      <c r="D1061" s="1" t="s">
        <v>1098</v>
      </c>
      <c r="E1061" s="1" t="s">
        <v>77</v>
      </c>
      <c r="F1061" s="1" t="s">
        <v>82</v>
      </c>
      <c r="G1061" s="1" t="s">
        <v>1081</v>
      </c>
      <c r="H1061" s="1" t="s">
        <v>544</v>
      </c>
      <c r="I1061">
        <v>1</v>
      </c>
      <c r="J1061" t="s">
        <v>369</v>
      </c>
      <c r="K1061" s="1" t="s">
        <v>166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ユニフォーム志賀智也ICONIC</v>
      </c>
    </row>
    <row r="1062" spans="1:21" x14ac:dyDescent="0.35">
      <c r="A1062">
        <f>VLOOKUP(Toss[[#This Row],[No用]],SetNo[[No.用]:[vlookup 用]],2,FALSE)</f>
        <v>361</v>
      </c>
      <c r="B1062">
        <f>IF(ROW()=2,1,IF(A1061&lt;&gt;Toss[[#This Row],[No]],1,B1061+1))</f>
        <v>2</v>
      </c>
      <c r="C1062" s="1" t="s">
        <v>108</v>
      </c>
      <c r="D1062" s="1" t="s">
        <v>1098</v>
      </c>
      <c r="E1062" s="1" t="s">
        <v>77</v>
      </c>
      <c r="F1062" s="1" t="s">
        <v>82</v>
      </c>
      <c r="G1062" s="1" t="s">
        <v>1081</v>
      </c>
      <c r="H1062" s="1" t="s">
        <v>544</v>
      </c>
      <c r="I1062">
        <v>1</v>
      </c>
      <c r="J1062" t="s">
        <v>369</v>
      </c>
      <c r="K1062" s="1" t="s">
        <v>167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ユニフォーム志賀智也ICONIC</v>
      </c>
    </row>
    <row r="1063" spans="1:21" x14ac:dyDescent="0.35">
      <c r="A1063">
        <f>VLOOKUP(Toss[[#This Row],[No用]],SetNo[[No.用]:[vlookup 用]],2,FALSE)</f>
        <v>362</v>
      </c>
      <c r="B1063">
        <f>IF(ROW()=2,1,IF(A1062&lt;&gt;Toss[[#This Row],[No]],1,B1062+1))</f>
        <v>1</v>
      </c>
      <c r="C1063" s="1" t="s">
        <v>108</v>
      </c>
      <c r="D1063" s="1" t="s">
        <v>1111</v>
      </c>
      <c r="E1063" s="1" t="s">
        <v>77</v>
      </c>
      <c r="F1063" s="1" t="s">
        <v>80</v>
      </c>
      <c r="G1063" s="1" t="s">
        <v>1081</v>
      </c>
      <c r="H1063" s="1" t="s">
        <v>544</v>
      </c>
      <c r="I1063">
        <v>1</v>
      </c>
      <c r="J1063" t="s">
        <v>369</v>
      </c>
      <c r="K1063" s="1" t="s">
        <v>166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ユニフォーム輪島友和ICONIC</v>
      </c>
    </row>
    <row r="1064" spans="1:21" x14ac:dyDescent="0.35">
      <c r="A1064">
        <f>VLOOKUP(Toss[[#This Row],[No用]],SetNo[[No.用]:[vlookup 用]],2,FALSE)</f>
        <v>363</v>
      </c>
      <c r="B1064">
        <f>IF(ROW()=2,1,IF(A1063&lt;&gt;Toss[[#This Row],[No]],1,B1063+1))</f>
        <v>1</v>
      </c>
      <c r="C1064" s="1" t="s">
        <v>108</v>
      </c>
      <c r="D1064" s="1" t="s">
        <v>1128</v>
      </c>
      <c r="E1064" s="1" t="s">
        <v>77</v>
      </c>
      <c r="F1064" s="1" t="s">
        <v>78</v>
      </c>
      <c r="G1064" s="1" t="s">
        <v>1081</v>
      </c>
      <c r="H1064" s="1" t="s">
        <v>544</v>
      </c>
      <c r="I1064">
        <v>1</v>
      </c>
      <c r="J1064" t="s">
        <v>369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ユニフォーム深谷謙朗ICONIC</v>
      </c>
    </row>
    <row r="1065" spans="1:21" x14ac:dyDescent="0.35">
      <c r="A1065">
        <f>VLOOKUP(Toss[[#This Row],[No用]],SetNo[[No.用]:[vlookup 用]],2,FALSE)</f>
        <v>363</v>
      </c>
      <c r="B1065">
        <f>IF(ROW()=2,1,IF(A1064&lt;&gt;Toss[[#This Row],[No]],1,B1064+1))</f>
        <v>2</v>
      </c>
      <c r="C1065" s="1" t="s">
        <v>108</v>
      </c>
      <c r="D1065" s="1" t="s">
        <v>1128</v>
      </c>
      <c r="E1065" s="1" t="s">
        <v>77</v>
      </c>
      <c r="F1065" s="1" t="s">
        <v>78</v>
      </c>
      <c r="G1065" s="1" t="s">
        <v>1081</v>
      </c>
      <c r="H1065" s="1" t="s">
        <v>544</v>
      </c>
      <c r="I1065">
        <v>1</v>
      </c>
      <c r="J1065" t="s">
        <v>369</v>
      </c>
      <c r="K1065" s="1" t="s">
        <v>167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490"/>
  <sheetViews>
    <sheetView topLeftCell="A1299" workbookViewId="0">
      <selection activeCell="T1309" sqref="T1309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896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896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896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895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918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918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918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1079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1079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1079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942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942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t="s">
        <v>108</v>
      </c>
      <c r="D92" t="s">
        <v>139</v>
      </c>
      <c r="E92" t="s">
        <v>77</v>
      </c>
      <c r="F92" t="s">
        <v>82</v>
      </c>
      <c r="G92" t="s">
        <v>136</v>
      </c>
      <c r="H92" t="s">
        <v>71</v>
      </c>
      <c r="I92">
        <v>1</v>
      </c>
      <c r="J92" t="s">
        <v>234</v>
      </c>
      <c r="K92" t="s">
        <v>168</v>
      </c>
      <c r="L92" t="s">
        <v>162</v>
      </c>
      <c r="M92">
        <v>25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ユニフォーム月島蛍ICONIC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234</v>
      </c>
      <c r="K93" t="s">
        <v>169</v>
      </c>
      <c r="L93" t="s">
        <v>162</v>
      </c>
      <c r="M93">
        <v>23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ユニフォーム月島蛍ICONIC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234</v>
      </c>
      <c r="K94" t="s">
        <v>171</v>
      </c>
      <c r="L94" t="s">
        <v>173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ユニフォーム月島蛍ICONIC</v>
      </c>
    </row>
    <row r="95" spans="1:21" x14ac:dyDescent="0.35">
      <c r="A95">
        <f>VLOOKUP(Attack[[#This Row],[No用]],SetNo[[No.用]:[vlookup 用]],2,FALSE)</f>
        <v>19</v>
      </c>
      <c r="B95">
        <f>IF(ROW()=2,1,IF(A94&lt;&gt;Attack[[#This Row],[No]],1,B94+1))</f>
        <v>1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234</v>
      </c>
      <c r="K95" t="s">
        <v>168</v>
      </c>
      <c r="L95" t="s">
        <v>162</v>
      </c>
      <c r="M95">
        <v>25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水着月島蛍ICONIC</v>
      </c>
    </row>
    <row r="96" spans="1:21" x14ac:dyDescent="0.35">
      <c r="A96">
        <f>VLOOKUP(Attack[[#This Row],[No用]],SetNo[[No.用]:[vlookup 用]],2,FALSE)</f>
        <v>19</v>
      </c>
      <c r="B96">
        <f>IF(ROW()=2,1,IF(A95&lt;&gt;Attack[[#This Row],[No]],1,B95+1))</f>
        <v>2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169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水着月島蛍ICONIC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3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171</v>
      </c>
      <c r="L97" t="s">
        <v>173</v>
      </c>
      <c r="M97">
        <v>27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水着月島蛍ICONIC</v>
      </c>
    </row>
    <row r="98" spans="1:21" x14ac:dyDescent="0.35">
      <c r="A98">
        <f>VLOOKUP(Attack[[#This Row],[No用]],SetNo[[No.用]:[vlookup 用]],2,FALSE)</f>
        <v>20</v>
      </c>
      <c r="B98">
        <f>IF(ROW()=2,1,IF(A97&lt;&gt;Attack[[#This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168</v>
      </c>
      <c r="L98" s="1" t="s">
        <v>178</v>
      </c>
      <c r="M98">
        <v>28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職業体験月島蛍ICONIC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169</v>
      </c>
      <c r="L99" s="1" t="s">
        <v>178</v>
      </c>
      <c r="M99">
        <v>28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職業体験月島蛍ICONIC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171</v>
      </c>
      <c r="L100" t="s">
        <v>173</v>
      </c>
      <c r="M100">
        <v>27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職業体験月島蛍ICONIC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R101" s="1"/>
      <c r="S101" s="1"/>
      <c r="T101" s="1"/>
      <c r="U101" t="str">
        <f>Attack[[#This Row],[服装]]&amp;Attack[[#This Row],[名前]]&amp;Attack[[#This Row],[レアリティ]]</f>
        <v>職業体験月島蛍ICONIC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R102" s="1"/>
      <c r="S102" s="1"/>
      <c r="T102" s="1"/>
      <c r="U102" t="str">
        <f>Attack[[#This Row],[服装]]&amp;Attack[[#This Row],[名前]]&amp;Attack[[#This Row],[レアリティ]]</f>
        <v>1周年月島蛍ICONIC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169</v>
      </c>
      <c r="L103" s="1" t="s">
        <v>162</v>
      </c>
      <c r="M103">
        <v>23</v>
      </c>
      <c r="N103">
        <v>0</v>
      </c>
      <c r="O103">
        <v>0</v>
      </c>
      <c r="P103">
        <v>0</v>
      </c>
      <c r="R103" s="1"/>
      <c r="S103" s="1"/>
      <c r="T103" s="1"/>
      <c r="U103" t="str">
        <f>Attack[[#This Row],[服装]]&amp;Attack[[#This Row],[名前]]&amp;Attack[[#This Row],[レアリティ]]</f>
        <v>1周年月島蛍ICONIC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171</v>
      </c>
      <c r="L104" s="1" t="s">
        <v>173</v>
      </c>
      <c r="M104">
        <v>27</v>
      </c>
      <c r="N104">
        <v>0</v>
      </c>
      <c r="O104">
        <v>0</v>
      </c>
      <c r="P104">
        <v>0</v>
      </c>
      <c r="R104" s="1"/>
      <c r="S104" s="1"/>
      <c r="T104" s="1"/>
      <c r="U104" t="str">
        <f>Attack[[#This Row],[服装]]&amp;Attack[[#This Row],[名前]]&amp;Attack[[#This Row],[レアリティ]]</f>
        <v>1周年月島蛍ICONIC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171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1周年月島蛍ICONIC</v>
      </c>
    </row>
    <row r="106" spans="1:21" x14ac:dyDescent="0.35">
      <c r="A106">
        <f>VLOOKUP(Attack[[#This Row],[No用]],SetNo[[No.用]:[vlookup 用]],2,FALSE)</f>
        <v>21</v>
      </c>
      <c r="B106">
        <f>IF(ROW()=2,1,IF(A105&lt;&gt;Attack[[#This Row],[No]],1,B105+1))</f>
        <v>5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183</v>
      </c>
      <c r="L106" s="1" t="s">
        <v>224</v>
      </c>
      <c r="M106">
        <v>37</v>
      </c>
      <c r="N106">
        <v>5</v>
      </c>
      <c r="O106">
        <v>47</v>
      </c>
      <c r="P106">
        <v>7</v>
      </c>
      <c r="Q106" s="1" t="s">
        <v>915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1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168</v>
      </c>
      <c r="L107" s="1" t="s">
        <v>162</v>
      </c>
      <c r="M107">
        <v>25</v>
      </c>
      <c r="N107">
        <v>0</v>
      </c>
      <c r="O107">
        <v>0</v>
      </c>
      <c r="P107">
        <v>0</v>
      </c>
      <c r="Q107" s="1"/>
      <c r="R107" s="1"/>
      <c r="S107" s="1"/>
      <c r="T107" s="1"/>
      <c r="U107" t="str">
        <f>Attack[[#This Row],[服装]]&amp;Attack[[#This Row],[名前]]&amp;Attack[[#This Row],[レアリティ]]</f>
        <v>花火月島蛍ICONIC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2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169</v>
      </c>
      <c r="L108" s="1" t="s">
        <v>162</v>
      </c>
      <c r="M108">
        <v>23</v>
      </c>
      <c r="N108">
        <v>0</v>
      </c>
      <c r="O108">
        <v>0</v>
      </c>
      <c r="P108">
        <v>0</v>
      </c>
      <c r="Q108" s="1"/>
      <c r="R108" s="1"/>
      <c r="S108" s="1"/>
      <c r="T108" s="1"/>
      <c r="U108" t="str">
        <f>Attack[[#This Row],[服装]]&amp;Attack[[#This Row],[名前]]&amp;Attack[[#This Row],[レアリティ]]</f>
        <v>花火月島蛍ICONIC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3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173</v>
      </c>
      <c r="M109">
        <v>27</v>
      </c>
      <c r="N109">
        <v>0</v>
      </c>
      <c r="O109">
        <v>0</v>
      </c>
      <c r="P109">
        <v>0</v>
      </c>
      <c r="Q109" s="1"/>
      <c r="R109" s="1"/>
      <c r="S109" s="1"/>
      <c r="T109" s="1"/>
      <c r="U109" t="str">
        <f>Attack[[#This Row],[服装]]&amp;Attack[[#This Row],[名前]]&amp;Attack[[#This Row],[レアリティ]]</f>
        <v>花火月島蛍ICONIC</v>
      </c>
    </row>
    <row r="110" spans="1:21" x14ac:dyDescent="0.35">
      <c r="A110">
        <f>VLOOKUP(Attack[[#This Row],[No用]],SetNo[[No.用]:[vlookup 用]],2,FALSE)</f>
        <v>23</v>
      </c>
      <c r="B110">
        <f>IF(ROW()=2,1,IF(A109&lt;&gt;Attack[[#This Row],[No]],1,B109+1))</f>
        <v>1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168</v>
      </c>
      <c r="L110" s="1" t="s">
        <v>173</v>
      </c>
      <c r="M110">
        <v>31</v>
      </c>
      <c r="N110">
        <v>0</v>
      </c>
      <c r="O110">
        <v>0</v>
      </c>
      <c r="P110">
        <v>0</v>
      </c>
      <c r="Q110" s="1"/>
      <c r="R110" s="1"/>
      <c r="S110" s="1"/>
      <c r="T110" s="1"/>
      <c r="U110" t="str">
        <f>Attack[[#This Row],[服装]]&amp;Attack[[#This Row],[名前]]&amp;Attack[[#This Row],[レアリティ]]</f>
        <v>ジャージ月島蛍ICONIC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2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169</v>
      </c>
      <c r="L111" s="1" t="s">
        <v>173</v>
      </c>
      <c r="M111">
        <v>29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ジャージ月島蛍ICONIC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3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171</v>
      </c>
      <c r="L112" s="1" t="s">
        <v>173</v>
      </c>
      <c r="M112">
        <v>28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ジャージ月島蛍ICONIC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4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37</v>
      </c>
      <c r="N113">
        <v>5</v>
      </c>
      <c r="O113">
        <v>47</v>
      </c>
      <c r="P113">
        <v>5</v>
      </c>
      <c r="Q113" s="1"/>
      <c r="R113" s="1"/>
      <c r="S113" s="1"/>
      <c r="T113" s="1"/>
      <c r="U113" t="str">
        <f>Attack[[#This Row],[服装]]&amp;Attack[[#This Row],[名前]]&amp;Attack[[#This Row],[レアリティ]]</f>
        <v>ジャージ月島蛍ICONIC</v>
      </c>
    </row>
    <row r="114" spans="1:21" x14ac:dyDescent="0.35">
      <c r="A114">
        <f>VLOOKUP(Attack[[#This Row],[No用]],SetNo[[No.用]:[vlookup 用]],2,FALSE)</f>
        <v>23</v>
      </c>
      <c r="B114">
        <f>IF(ROW()=2,1,IF(A113&lt;&gt;Attack[[#This Row],[No]],1,B113+1))</f>
        <v>5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171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1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168</v>
      </c>
      <c r="L115" s="1" t="s">
        <v>162</v>
      </c>
      <c r="M115">
        <v>25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2周年月島蛍ICONIC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2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169</v>
      </c>
      <c r="L116" s="1" t="s">
        <v>178</v>
      </c>
      <c r="M116">
        <v>26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2周年月島蛍ICONIC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3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178</v>
      </c>
      <c r="M117">
        <v>24</v>
      </c>
      <c r="N117">
        <v>0</v>
      </c>
      <c r="O117">
        <v>0</v>
      </c>
      <c r="P117">
        <v>0</v>
      </c>
      <c r="Q117" s="1"/>
      <c r="R117" s="1"/>
      <c r="S117" s="1"/>
      <c r="T117" s="1"/>
      <c r="U117" t="str">
        <f>Attack[[#This Row],[服装]]&amp;Attack[[#This Row],[名前]]&amp;Attack[[#This Row],[レアリティ]]</f>
        <v>2周年月島蛍ICONIC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4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 t="s">
        <v>915</v>
      </c>
      <c r="R118" s="1"/>
      <c r="S118" s="1"/>
      <c r="T118" s="1"/>
      <c r="U118" t="str">
        <f>Attack[[#This Row],[服装]]&amp;Attack[[#This Row],[名前]]&amp;Attack[[#This Row],[レアリティ]]</f>
        <v>2周年月島蛍ICONIC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980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173</v>
      </c>
      <c r="M119">
        <v>32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アート2月島蛍ICONIC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173</v>
      </c>
      <c r="M120">
        <v>30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アート2月島蛍ICONIC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29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アート2月島蛍ICONIC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171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/>
      <c r="S122" s="1"/>
      <c r="T122" s="1"/>
      <c r="U122" t="str">
        <f>Attack[[#This Row],[服装]]&amp;Attack[[#This Row],[名前]]&amp;Attack[[#This Row],[レアリティ]]</f>
        <v>アート2月島蛍ICONIC</v>
      </c>
    </row>
    <row r="123" spans="1:21" x14ac:dyDescent="0.35">
      <c r="A123">
        <f>VLOOKUP(Attack[[#This Row],[No用]],SetNo[[No.用]:[vlookup 用]],2,FALSE)</f>
        <v>25</v>
      </c>
      <c r="B123">
        <f>IF(ROW()=2,1,IF(A122&lt;&gt;Attack[[#This Row],[No]],1,B122+1))</f>
        <v>5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258</v>
      </c>
      <c r="L123" s="1" t="s">
        <v>224</v>
      </c>
      <c r="M123">
        <v>40</v>
      </c>
      <c r="N123">
        <v>5</v>
      </c>
      <c r="O123">
        <v>50</v>
      </c>
      <c r="P123">
        <v>7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1</v>
      </c>
      <c r="C124" s="1" t="s">
        <v>1061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168</v>
      </c>
      <c r="L124" s="1" t="s">
        <v>178</v>
      </c>
      <c r="M124">
        <v>29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焼き芋月島蛍ICONIC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2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169</v>
      </c>
      <c r="L125" s="1" t="s">
        <v>162</v>
      </c>
      <c r="M125">
        <v>24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焼き芋月島蛍ICONIC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3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178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焼き芋月島蛍ICONIC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4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焼き芋月島蛍ICONIC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t="s">
        <v>108</v>
      </c>
      <c r="D128" t="s">
        <v>140</v>
      </c>
      <c r="E128" t="s">
        <v>90</v>
      </c>
      <c r="F128" t="s">
        <v>82</v>
      </c>
      <c r="G128" t="s">
        <v>136</v>
      </c>
      <c r="H128" t="s">
        <v>71</v>
      </c>
      <c r="I128">
        <v>1</v>
      </c>
      <c r="J128" t="s">
        <v>234</v>
      </c>
      <c r="K128" t="s">
        <v>168</v>
      </c>
      <c r="L128" t="s">
        <v>162</v>
      </c>
      <c r="M128">
        <v>22</v>
      </c>
      <c r="N128">
        <v>0</v>
      </c>
      <c r="O128">
        <v>0</v>
      </c>
      <c r="P128">
        <v>0</v>
      </c>
      <c r="U128" t="str">
        <f>Attack[[#This Row],[服装]]&amp;Attack[[#This Row],[名前]]&amp;Attack[[#This Row],[レアリティ]]</f>
        <v>ユニフォーム山口忠ICONIC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t="s">
        <v>108</v>
      </c>
      <c r="D129" t="s">
        <v>140</v>
      </c>
      <c r="E129" t="s">
        <v>90</v>
      </c>
      <c r="F129" t="s">
        <v>82</v>
      </c>
      <c r="G129" t="s">
        <v>136</v>
      </c>
      <c r="H129" t="s">
        <v>71</v>
      </c>
      <c r="I129">
        <v>1</v>
      </c>
      <c r="J129" t="s">
        <v>234</v>
      </c>
      <c r="K129" t="s">
        <v>169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Attack[[#This Row],[服装]]&amp;Attack[[#This Row],[名前]]&amp;Attack[[#This Row],[レアリティ]]</f>
        <v>ユニフォーム山口忠ICONIC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t="s">
        <v>108</v>
      </c>
      <c r="D130" t="s">
        <v>140</v>
      </c>
      <c r="E130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234</v>
      </c>
      <c r="K130" t="s">
        <v>171</v>
      </c>
      <c r="L130" t="s">
        <v>178</v>
      </c>
      <c r="M130">
        <v>21</v>
      </c>
      <c r="N130">
        <v>0</v>
      </c>
      <c r="O130">
        <v>0</v>
      </c>
      <c r="P130">
        <v>0</v>
      </c>
      <c r="U130" t="str">
        <f>Attack[[#This Row],[服装]]&amp;Attack[[#This Row],[名前]]&amp;Attack[[#This Row],[レアリティ]]</f>
        <v>ユニフォーム山口忠ICONIC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t="s">
        <v>108</v>
      </c>
      <c r="D131" t="s">
        <v>140</v>
      </c>
      <c r="E13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234</v>
      </c>
      <c r="K131" t="s">
        <v>172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Attack[[#This Row],[服装]]&amp;Attack[[#This Row],[名前]]&amp;Attack[[#This Row],[レアリティ]]</f>
        <v>ユニフォーム山口忠ICONIC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116</v>
      </c>
      <c r="D132" t="s">
        <v>140</v>
      </c>
      <c r="E132" t="s">
        <v>77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水着山口忠ICONIC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116</v>
      </c>
      <c r="D133" t="s">
        <v>140</v>
      </c>
      <c r="E133" t="s">
        <v>77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水着山口忠ICONIC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116</v>
      </c>
      <c r="D134" t="s">
        <v>140</v>
      </c>
      <c r="E134" t="s">
        <v>77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水着山口忠ICONIC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116</v>
      </c>
      <c r="D135" t="s">
        <v>140</v>
      </c>
      <c r="E135" t="s">
        <v>77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水着山口忠ICONIC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s="1" t="s">
        <v>597</v>
      </c>
      <c r="D136" t="s">
        <v>140</v>
      </c>
      <c r="E136" t="s">
        <v>23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20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雪遊び山口忠ICONIC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s="1" t="s">
        <v>597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19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雪遊び山口忠ICONIC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s="1" t="s">
        <v>597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19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雪遊び山口忠ICONIC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雪遊び山口忠ICONIC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735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22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スパイ山口忠ICONIC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735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スパイ山口忠ICONIC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21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スパイ山口忠ICONIC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スパイ山口忠ICONIC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782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168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ジャージ山口忠ICONIC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169</v>
      </c>
      <c r="L145" s="1" t="s">
        <v>173</v>
      </c>
      <c r="M145">
        <v>28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ジャージ山口忠ICONIC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178</v>
      </c>
      <c r="M146">
        <v>24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ジャージ山口忠ICONIC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183</v>
      </c>
      <c r="L147" s="1" t="s">
        <v>224</v>
      </c>
      <c r="M147">
        <v>35</v>
      </c>
      <c r="N147">
        <v>0</v>
      </c>
      <c r="O147">
        <v>45</v>
      </c>
      <c r="P147">
        <v>0</v>
      </c>
      <c r="U147" t="str">
        <f>Attack[[#This Row],[服装]]&amp;Attack[[#This Row],[名前]]&amp;Attack[[#This Row],[レアリティ]]</f>
        <v>ジャージ山口忠ICONIC</v>
      </c>
    </row>
    <row r="148" spans="1:21" x14ac:dyDescent="0.35">
      <c r="A148">
        <f>VLOOKUP(Attack[[#This Row],[No用]],SetNo[[No.用]:[vlookup 用]],2,FALSE)</f>
        <v>31</v>
      </c>
      <c r="B148">
        <f>IF(ROW()=2,1,IF(A147&lt;&gt;Attack[[#This Row],[No]],1,B147+1))</f>
        <v>5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172</v>
      </c>
      <c r="L148" s="1" t="s">
        <v>162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1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168</v>
      </c>
      <c r="L149" s="1" t="s">
        <v>162</v>
      </c>
      <c r="M149">
        <v>22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焼き芋山口忠ICONIC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2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169</v>
      </c>
      <c r="L150" s="1" t="s">
        <v>162</v>
      </c>
      <c r="M150">
        <v>21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焼き芋山口忠ICONIC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3</v>
      </c>
      <c r="C151" s="1" t="s">
        <v>1061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171</v>
      </c>
      <c r="L151" s="1" t="s">
        <v>162</v>
      </c>
      <c r="M151">
        <v>19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焼き芋山口忠ICONIC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4</v>
      </c>
      <c r="C152" s="1" t="s">
        <v>1061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焼き芋山口忠ICONIC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t="s">
        <v>108</v>
      </c>
      <c r="D153" t="s">
        <v>141</v>
      </c>
      <c r="E153" t="s">
        <v>77</v>
      </c>
      <c r="F153" t="s">
        <v>80</v>
      </c>
      <c r="G153" t="s">
        <v>136</v>
      </c>
      <c r="H153" t="s">
        <v>71</v>
      </c>
      <c r="I153">
        <v>1</v>
      </c>
      <c r="J153" t="s">
        <v>234</v>
      </c>
      <c r="M153">
        <v>0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ユニフォーム西谷夕ICONIC</v>
      </c>
    </row>
    <row r="154" spans="1:21" x14ac:dyDescent="0.35">
      <c r="A154">
        <f>VLOOKUP(Attack[[#This Row],[No用]],SetNo[[No.用]:[vlookup 用]],2,FALSE)</f>
        <v>34</v>
      </c>
      <c r="B154">
        <f>IF(ROW()=2,1,IF(A153&lt;&gt;Attack[[#This Row],[No]],1,B153+1))</f>
        <v>1</v>
      </c>
      <c r="C154" t="s">
        <v>149</v>
      </c>
      <c r="D154" t="s">
        <v>141</v>
      </c>
      <c r="E154" t="s">
        <v>73</v>
      </c>
      <c r="F154" t="s">
        <v>80</v>
      </c>
      <c r="G154" t="s">
        <v>136</v>
      </c>
      <c r="H154" t="s">
        <v>71</v>
      </c>
      <c r="I154">
        <v>1</v>
      </c>
      <c r="J154" t="s">
        <v>234</v>
      </c>
      <c r="M154">
        <v>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制服西谷夕ICONIC</v>
      </c>
    </row>
    <row r="155" spans="1:21" x14ac:dyDescent="0.35">
      <c r="A155">
        <f>VLOOKUP(Attack[[#This Row],[No用]],SetNo[[No.用]:[vlookup 用]],2,FALSE)</f>
        <v>35</v>
      </c>
      <c r="B155">
        <f>IF(ROW()=2,1,IF(A154&lt;&gt;Attack[[#This Row],[No]],1,B154+1))</f>
        <v>1</v>
      </c>
      <c r="C155" s="1" t="s">
        <v>587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1</v>
      </c>
      <c r="J155" t="s">
        <v>234</v>
      </c>
      <c r="M155">
        <v>0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Xmas西谷夕ICONIC</v>
      </c>
    </row>
    <row r="156" spans="1:21" x14ac:dyDescent="0.35">
      <c r="A156">
        <f>VLOOKUP(Attack[[#This Row],[No用]],SetNo[[No.用]:[vlookup 用]],2,FALSE)</f>
        <v>36</v>
      </c>
      <c r="B156">
        <f>IF(ROW()=2,1,IF(A155&lt;&gt;Attack[[#This Row],[No]],1,B155+1))</f>
        <v>1</v>
      </c>
      <c r="C156" s="1" t="s">
        <v>673</v>
      </c>
      <c r="D156" s="1" t="s">
        <v>141</v>
      </c>
      <c r="E156" s="1" t="s">
        <v>90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234</v>
      </c>
      <c r="M156">
        <v>0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バーガー西谷夕ICONIC</v>
      </c>
    </row>
    <row r="157" spans="1:21" x14ac:dyDescent="0.35">
      <c r="A157">
        <f>VLOOKUP(Attack[[#This Row],[No用]],SetNo[[No.用]:[vlookup 用]],2,FALSE)</f>
        <v>37</v>
      </c>
      <c r="B157">
        <f>IF(ROW()=2,1,IF(A156&lt;&gt;Attack[[#This Row],[No]],1,B156+1))</f>
        <v>1</v>
      </c>
      <c r="C157" s="1" t="s">
        <v>770</v>
      </c>
      <c r="D157" s="1" t="s">
        <v>141</v>
      </c>
      <c r="E157" s="1" t="s">
        <v>77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文化祭2西谷夕ICONIC</v>
      </c>
    </row>
    <row r="158" spans="1:21" x14ac:dyDescent="0.35">
      <c r="A158">
        <f>VLOOKUP(Attack[[#This Row],[No用]],SetNo[[No.用]:[vlookup 用]],2,FALSE)</f>
        <v>38</v>
      </c>
      <c r="B158">
        <f>IF(ROW()=2,1,IF(A157&lt;&gt;Attack[[#This Row],[No]],1,B157+1))</f>
        <v>1</v>
      </c>
      <c r="C158" s="1" t="s">
        <v>889</v>
      </c>
      <c r="D158" s="1" t="s">
        <v>141</v>
      </c>
      <c r="E158" s="1" t="s">
        <v>73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2周年西谷夕ICONIC</v>
      </c>
    </row>
    <row r="159" spans="1:21" x14ac:dyDescent="0.35">
      <c r="A159">
        <f>VLOOKUP(Attack[[#This Row],[No用]],SetNo[[No.用]:[vlookup 用]],2,FALSE)</f>
        <v>39</v>
      </c>
      <c r="B159">
        <f>IF(ROW()=2,1,IF(A158&lt;&gt;Attack[[#This Row],[No]],1,B158+1))</f>
        <v>1</v>
      </c>
      <c r="C159" s="1" t="s">
        <v>1079</v>
      </c>
      <c r="D159" s="1" t="s">
        <v>141</v>
      </c>
      <c r="E159" s="1" t="s">
        <v>90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ハロウィン西谷夕ICONIC</v>
      </c>
    </row>
    <row r="160" spans="1:21" x14ac:dyDescent="0.35">
      <c r="A160">
        <f>VLOOKUP(Attack[[#This Row],[No用]],SetNo[[No.用]:[vlookup 用]],2,FALSE)</f>
        <v>40</v>
      </c>
      <c r="B160">
        <f>IF(ROW()=2,1,IF(A159&lt;&gt;Attack[[#This Row],[No]],1,B159+1))</f>
        <v>1</v>
      </c>
      <c r="C160" t="s">
        <v>205</v>
      </c>
      <c r="D160" t="s">
        <v>142</v>
      </c>
      <c r="E160" t="s">
        <v>24</v>
      </c>
      <c r="F160" t="s">
        <v>25</v>
      </c>
      <c r="G160" t="s">
        <v>136</v>
      </c>
      <c r="H160" t="s">
        <v>71</v>
      </c>
      <c r="I160">
        <v>1</v>
      </c>
      <c r="J160" t="s">
        <v>234</v>
      </c>
      <c r="K160" t="s">
        <v>168</v>
      </c>
      <c r="L160" t="s">
        <v>173</v>
      </c>
      <c r="M160">
        <v>30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ユニフォーム田中龍之介ICONIC</v>
      </c>
    </row>
    <row r="161" spans="1:21" x14ac:dyDescent="0.35">
      <c r="A161">
        <f>VLOOKUP(Attack[[#This Row],[No用]],SetNo[[No.用]:[vlookup 用]],2,FALSE)</f>
        <v>40</v>
      </c>
      <c r="B161">
        <f>IF(ROW()=2,1,IF(A160&lt;&gt;Attack[[#This Row],[No]],1,B160+1))</f>
        <v>2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234</v>
      </c>
      <c r="K161" t="s">
        <v>169</v>
      </c>
      <c r="L161" t="s">
        <v>162</v>
      </c>
      <c r="M161">
        <v>27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ユニフォーム田中龍之介ICONIC</v>
      </c>
    </row>
    <row r="162" spans="1:21" x14ac:dyDescent="0.35">
      <c r="A162">
        <f>VLOOKUP(Attack[[#This Row],[No用]],SetNo[[No.用]:[vlookup 用]],2,FALSE)</f>
        <v>40</v>
      </c>
      <c r="B162">
        <f>IF(ROW()=2,1,IF(A161&lt;&gt;Attack[[#This Row],[No]],1,B161+1))</f>
        <v>3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234</v>
      </c>
      <c r="K162" t="s">
        <v>258</v>
      </c>
      <c r="L162" t="s">
        <v>173</v>
      </c>
      <c r="M162">
        <v>33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ユニフォーム田中龍之介ICONIC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4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234</v>
      </c>
      <c r="K163" t="s">
        <v>183</v>
      </c>
      <c r="L163" t="s">
        <v>224</v>
      </c>
      <c r="M163">
        <v>37</v>
      </c>
      <c r="N163">
        <v>5</v>
      </c>
      <c r="O163">
        <v>45</v>
      </c>
      <c r="P163">
        <v>7</v>
      </c>
      <c r="U163" t="str">
        <f>Attack[[#This Row],[服装]]&amp;Attack[[#This Row],[名前]]&amp;Attack[[#This Row],[レアリティ]]</f>
        <v>ユニフォーム田中龍之介ICONIC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178</v>
      </c>
      <c r="M165">
        <v>29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制服田中龍之介ICONIC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149</v>
      </c>
      <c r="D166" t="s">
        <v>142</v>
      </c>
      <c r="E166" t="s">
        <v>28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制服田中龍之介ICONIC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149</v>
      </c>
      <c r="D167" t="s">
        <v>142</v>
      </c>
      <c r="E167" t="s">
        <v>28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制服田中龍之介ICONIC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s="1" t="s">
        <v>591</v>
      </c>
      <c r="D168" s="1" t="s">
        <v>142</v>
      </c>
      <c r="E168" s="1" t="s">
        <v>73</v>
      </c>
      <c r="F168" t="s">
        <v>78</v>
      </c>
      <c r="G168" t="s">
        <v>136</v>
      </c>
      <c r="H168" t="s">
        <v>71</v>
      </c>
      <c r="I168">
        <v>1</v>
      </c>
      <c r="J168" t="s">
        <v>234</v>
      </c>
      <c r="K168" s="1" t="s">
        <v>168</v>
      </c>
      <c r="L168" s="1" t="s">
        <v>173</v>
      </c>
      <c r="M168">
        <v>30</v>
      </c>
      <c r="N168" s="6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新年田中龍之介ICONIC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s="1" t="s">
        <v>591</v>
      </c>
      <c r="D169" s="1" t="s">
        <v>142</v>
      </c>
      <c r="E169" s="1" t="s">
        <v>73</v>
      </c>
      <c r="F169" t="s">
        <v>78</v>
      </c>
      <c r="G169" t="s">
        <v>136</v>
      </c>
      <c r="H169" t="s">
        <v>71</v>
      </c>
      <c r="I169">
        <v>1</v>
      </c>
      <c r="J169" t="s">
        <v>234</v>
      </c>
      <c r="K169" s="1" t="s">
        <v>169</v>
      </c>
      <c r="L169" s="1" t="s">
        <v>178</v>
      </c>
      <c r="M169">
        <v>30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新年田中龍之介ICONIC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234</v>
      </c>
      <c r="K170" s="1" t="s">
        <v>170</v>
      </c>
      <c r="L170" s="1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新年田中龍之介ICONIC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s="1" t="s">
        <v>178</v>
      </c>
      <c r="M171">
        <v>30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新年田中龍之介ICONIC</v>
      </c>
    </row>
    <row r="172" spans="1:21" x14ac:dyDescent="0.35">
      <c r="A172">
        <f>VLOOKUP(Attack[[#This Row],[No用]],SetNo[[No.用]:[vlookup 用]],2,FALSE)</f>
        <v>42</v>
      </c>
      <c r="B172">
        <f>IF(ROW()=2,1,IF(A171&lt;&gt;Attack[[#This Row],[No]],1,B171+1))</f>
        <v>5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37</v>
      </c>
      <c r="N172">
        <v>5</v>
      </c>
      <c r="O172">
        <v>45</v>
      </c>
      <c r="P172">
        <v>7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42</v>
      </c>
      <c r="B173">
        <f>IF(ROW()=2,1,IF(A172&lt;&gt;Attack[[#This Row],[No]],1,B172+1))</f>
        <v>6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170</v>
      </c>
      <c r="L173" s="1" t="s">
        <v>224</v>
      </c>
      <c r="M173">
        <v>37</v>
      </c>
      <c r="N173">
        <v>0</v>
      </c>
      <c r="O173">
        <v>45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s="1" t="s">
        <v>632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178</v>
      </c>
      <c r="M174">
        <v>27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RPG田中龍之介ICONIC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s="1" t="s">
        <v>632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27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RPG田中龍之介ICONIC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s="1" t="s">
        <v>632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258</v>
      </c>
      <c r="L176" s="1" t="s">
        <v>162</v>
      </c>
      <c r="M176">
        <v>27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RPG田中龍之介ICONIC</v>
      </c>
    </row>
    <row r="177" spans="1:21" x14ac:dyDescent="0.35">
      <c r="A177">
        <f>VLOOKUP(Attack[[#This Row],[No用]],SetNo[[No.用]:[vlookup 用]],2,FALSE)</f>
        <v>44</v>
      </c>
      <c r="B177">
        <f>IF(ROW()=2,1,IF(A176&lt;&gt;Attack[[#This Row],[No]],1,B176+1))</f>
        <v>1</v>
      </c>
      <c r="C177" s="1" t="s">
        <v>743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168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仮装田中龍之介ICONIC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2</v>
      </c>
      <c r="C178" s="1" t="s">
        <v>743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169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仮装田中龍之介ICONIC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3</v>
      </c>
      <c r="C179" s="1" t="s">
        <v>743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170</v>
      </c>
      <c r="L179" s="1" t="s">
        <v>173</v>
      </c>
      <c r="M179">
        <v>33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仮装田中龍之介ICONIC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4</v>
      </c>
      <c r="C180" s="1" t="s">
        <v>743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178</v>
      </c>
      <c r="M180">
        <v>30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仮装田中龍之介ICONIC</v>
      </c>
    </row>
    <row r="181" spans="1:21" x14ac:dyDescent="0.35">
      <c r="A181">
        <f>VLOOKUP(Attack[[#This Row],[No用]],SetNo[[No.用]:[vlookup 用]],2,FALSE)</f>
        <v>44</v>
      </c>
      <c r="B181">
        <f>IF(ROW()=2,1,IF(A180&lt;&gt;Attack[[#This Row],[No]],1,B180+1))</f>
        <v>5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170</v>
      </c>
      <c r="L181" s="1" t="s">
        <v>224</v>
      </c>
      <c r="M181">
        <v>37</v>
      </c>
      <c r="N181">
        <v>5</v>
      </c>
      <c r="O181">
        <v>47</v>
      </c>
      <c r="P181">
        <v>7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44</v>
      </c>
      <c r="B182">
        <f>IF(ROW()=2,1,IF(A181&lt;&gt;Attack[[#This Row],[No]],1,B181+1))</f>
        <v>6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171</v>
      </c>
      <c r="L182" s="1" t="s">
        <v>224</v>
      </c>
      <c r="M182">
        <v>37</v>
      </c>
      <c r="N182">
        <v>5</v>
      </c>
      <c r="O182">
        <v>47</v>
      </c>
      <c r="P182">
        <v>7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1</v>
      </c>
      <c r="C183" t="s">
        <v>205</v>
      </c>
      <c r="D183" t="s">
        <v>143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168</v>
      </c>
      <c r="L183" t="s">
        <v>162</v>
      </c>
      <c r="M183">
        <v>25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ユニフォーム澤村大地ICONIC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2</v>
      </c>
      <c r="C184" t="s">
        <v>205</v>
      </c>
      <c r="D184" t="s">
        <v>143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169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ユニフォーム澤村大地ICONIC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3</v>
      </c>
      <c r="C185" t="s">
        <v>205</v>
      </c>
      <c r="D185" t="s">
        <v>143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172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ユニフォーム澤村大地ICONIC</v>
      </c>
    </row>
    <row r="186" spans="1:21" x14ac:dyDescent="0.35">
      <c r="A186">
        <f>VLOOKUP(Attack[[#This Row],[No用]],SetNo[[No.用]:[vlookup 用]],2,FALSE)</f>
        <v>46</v>
      </c>
      <c r="B186">
        <f>IF(ROW()=2,1,IF(A185&lt;&gt;Attack[[#This Row],[No]],1,B185+1))</f>
        <v>1</v>
      </c>
      <c r="C186" t="s">
        <v>117</v>
      </c>
      <c r="D186" t="s">
        <v>143</v>
      </c>
      <c r="E186" t="s">
        <v>23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168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プール掃除澤村大地ICONIC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2</v>
      </c>
      <c r="C187" t="s">
        <v>117</v>
      </c>
      <c r="D187" t="s">
        <v>143</v>
      </c>
      <c r="E187" t="s">
        <v>23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169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プール掃除澤村大地ICONIC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3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172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プール掃除澤村大地ICONIC</v>
      </c>
    </row>
    <row r="189" spans="1:21" x14ac:dyDescent="0.35">
      <c r="A189">
        <f>VLOOKUP(Attack[[#This Row],[No用]],SetNo[[No.用]:[vlookup 用]],2,FALSE)</f>
        <v>47</v>
      </c>
      <c r="B189">
        <f>IF(ROW()=2,1,IF(A188&lt;&gt;Attack[[#This Row],[No]],1,B188+1))</f>
        <v>1</v>
      </c>
      <c r="C189" s="1" t="s">
        <v>581</v>
      </c>
      <c r="D189" t="s">
        <v>143</v>
      </c>
      <c r="E189" s="1" t="s">
        <v>90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168</v>
      </c>
      <c r="L189" s="1" t="s">
        <v>178</v>
      </c>
      <c r="M189">
        <v>28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文化祭澤村大地ICONIC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2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169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文化祭澤村大地ICONIC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3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178</v>
      </c>
      <c r="M191">
        <v>30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文化祭澤村大地ICONIC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4</v>
      </c>
      <c r="C192" s="1" t="s">
        <v>581</v>
      </c>
      <c r="D192" t="s">
        <v>143</v>
      </c>
      <c r="E192" s="1" t="s">
        <v>90</v>
      </c>
      <c r="F192" t="s">
        <v>78</v>
      </c>
      <c r="G192" t="s">
        <v>136</v>
      </c>
      <c r="H192" t="s">
        <v>71</v>
      </c>
      <c r="I192">
        <v>1</v>
      </c>
      <c r="J192" t="s">
        <v>234</v>
      </c>
      <c r="K192" s="1" t="s">
        <v>183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Attack[[#This Row],[服装]]&amp;Attack[[#This Row],[名前]]&amp;Attack[[#This Row],[レアリティ]]</f>
        <v>文化祭澤村大地ICONIC</v>
      </c>
    </row>
    <row r="193" spans="1:21" x14ac:dyDescent="0.35">
      <c r="A193">
        <f>VLOOKUP(Attack[[#This Row],[No用]],SetNo[[No.用]:[vlookup 用]],2,FALSE)</f>
        <v>47</v>
      </c>
      <c r="B193">
        <f>IF(ROW()=2,1,IF(A192&lt;&gt;Attack[[#This Row],[No]],1,B192+1))</f>
        <v>5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172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s="1" t="s">
        <v>632</v>
      </c>
      <c r="D194" s="1" t="s">
        <v>143</v>
      </c>
      <c r="E194" s="1" t="s">
        <v>77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168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s="1" t="s">
        <v>632</v>
      </c>
      <c r="D195" s="1" t="s">
        <v>143</v>
      </c>
      <c r="E195" s="1" t="s">
        <v>77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169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RPG澤村大地ICONIC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s="1" t="s">
        <v>632</v>
      </c>
      <c r="D196" s="1" t="s">
        <v>143</v>
      </c>
      <c r="E196" s="1" t="s">
        <v>77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RPG澤村大地ICONIC</v>
      </c>
    </row>
    <row r="197" spans="1:21" x14ac:dyDescent="0.3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826</v>
      </c>
      <c r="D197" s="1" t="s">
        <v>143</v>
      </c>
      <c r="E197" s="1" t="s">
        <v>73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新年2澤村大地ICONIC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826</v>
      </c>
      <c r="D198" s="1" t="s">
        <v>143</v>
      </c>
      <c r="E198" s="1" t="s">
        <v>73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169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新年2澤村大地ICONIC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826</v>
      </c>
      <c r="D199" s="1" t="s">
        <v>143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新年2澤村大地ICONIC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826</v>
      </c>
      <c r="D200" s="1" t="s">
        <v>143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170</v>
      </c>
      <c r="L200" s="1" t="s">
        <v>224</v>
      </c>
      <c r="M200">
        <v>41</v>
      </c>
      <c r="N200">
        <v>0</v>
      </c>
      <c r="O200">
        <v>51</v>
      </c>
      <c r="P200">
        <v>0</v>
      </c>
      <c r="U200" t="str">
        <f>Attack[[#This Row],[服装]]&amp;Attack[[#This Row],[名前]]&amp;Attack[[#This Row],[レアリティ]]</f>
        <v>新年2澤村大地ICONIC</v>
      </c>
    </row>
    <row r="201" spans="1:21" x14ac:dyDescent="0.3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t="s">
        <v>205</v>
      </c>
      <c r="D202" t="s">
        <v>144</v>
      </c>
      <c r="E202" t="s">
        <v>24</v>
      </c>
      <c r="F202" t="s">
        <v>31</v>
      </c>
      <c r="G202" t="s">
        <v>136</v>
      </c>
      <c r="H202" t="s">
        <v>71</v>
      </c>
      <c r="I202">
        <v>1</v>
      </c>
      <c r="J202" t="s">
        <v>234</v>
      </c>
      <c r="K202" t="s">
        <v>168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ユニフォーム菅原考支ICONIC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t="s">
        <v>205</v>
      </c>
      <c r="D203" t="s">
        <v>144</v>
      </c>
      <c r="E203" t="s">
        <v>24</v>
      </c>
      <c r="F203" t="s">
        <v>31</v>
      </c>
      <c r="G203" t="s">
        <v>136</v>
      </c>
      <c r="H203" t="s">
        <v>71</v>
      </c>
      <c r="I203">
        <v>1</v>
      </c>
      <c r="J203" t="s">
        <v>234</v>
      </c>
      <c r="K203" t="s">
        <v>169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ユニフォーム菅原考支ICONIC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t="s">
        <v>205</v>
      </c>
      <c r="D204" t="s">
        <v>144</v>
      </c>
      <c r="E204" t="s">
        <v>24</v>
      </c>
      <c r="F204" t="s">
        <v>31</v>
      </c>
      <c r="G204" t="s">
        <v>136</v>
      </c>
      <c r="H204" t="s">
        <v>71</v>
      </c>
      <c r="I204">
        <v>1</v>
      </c>
      <c r="J204" t="s">
        <v>234</v>
      </c>
      <c r="K204" t="s">
        <v>171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ユニフォーム菅原考支ICONIC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4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234</v>
      </c>
      <c r="K205" t="s">
        <v>172</v>
      </c>
      <c r="L205" t="s">
        <v>162</v>
      </c>
      <c r="M205">
        <v>29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ユニフォーム菅原考支ICONIC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117</v>
      </c>
      <c r="D206" t="s">
        <v>144</v>
      </c>
      <c r="E206" t="s">
        <v>28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プール掃除菅原考支ICONIC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117</v>
      </c>
      <c r="D207" t="s">
        <v>144</v>
      </c>
      <c r="E207" t="s">
        <v>28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プール掃除菅原考支ICONIC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117</v>
      </c>
      <c r="D208" t="s">
        <v>144</v>
      </c>
      <c r="E208" t="s">
        <v>28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581</v>
      </c>
      <c r="D210" t="s">
        <v>144</v>
      </c>
      <c r="E210" s="1" t="s">
        <v>73</v>
      </c>
      <c r="F210" s="1" t="s">
        <v>74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文化祭菅原考支ICONIC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581</v>
      </c>
      <c r="D211" t="s">
        <v>144</v>
      </c>
      <c r="E211" s="1" t="s">
        <v>73</v>
      </c>
      <c r="F211" s="1" t="s">
        <v>74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581</v>
      </c>
      <c r="D212" t="s">
        <v>144</v>
      </c>
      <c r="E212" s="1" t="s">
        <v>73</v>
      </c>
      <c r="F212" s="1" t="s">
        <v>74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679</v>
      </c>
      <c r="D214" s="1" t="s">
        <v>144</v>
      </c>
      <c r="E214" s="1" t="s">
        <v>90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梅雨菅原考支ICONIC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679</v>
      </c>
      <c r="D215" s="1" t="s">
        <v>144</v>
      </c>
      <c r="E215" s="1" t="s">
        <v>90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梅雨菅原考支ICONIC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679</v>
      </c>
      <c r="D216" s="1" t="s">
        <v>144</v>
      </c>
      <c r="E216" s="1" t="s">
        <v>90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171</v>
      </c>
      <c r="L216" s="1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梅雨菅原考支ICONIC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679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172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梅雨菅原考支ICONIC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801</v>
      </c>
      <c r="D218" s="1" t="s">
        <v>144</v>
      </c>
      <c r="E218" s="1" t="s">
        <v>77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173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Xmas2菅原考支ICONIC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801</v>
      </c>
      <c r="D219" s="1" t="s">
        <v>144</v>
      </c>
      <c r="E219" s="1" t="s">
        <v>77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173</v>
      </c>
      <c r="M219">
        <v>28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Xmas2菅原考支ICONIC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801</v>
      </c>
      <c r="D220" s="1" t="s">
        <v>144</v>
      </c>
      <c r="E220" s="1" t="s">
        <v>77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173</v>
      </c>
      <c r="M220">
        <v>31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Xmas2菅原考支ICONIC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801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258</v>
      </c>
      <c r="L221" s="1" t="s">
        <v>224</v>
      </c>
      <c r="M221">
        <v>38</v>
      </c>
      <c r="N221">
        <v>0</v>
      </c>
      <c r="O221">
        <v>48</v>
      </c>
      <c r="P221">
        <v>0</v>
      </c>
      <c r="U221" t="str">
        <f>Attack[[#This Row],[服装]]&amp;Attack[[#This Row],[名前]]&amp;Attack[[#This Row],[レアリティ]]</f>
        <v>Xmas2菅原考支ICONIC</v>
      </c>
    </row>
    <row r="222" spans="1:21" x14ac:dyDescent="0.35">
      <c r="A222">
        <f>VLOOKUP(Attack[[#This Row],[No用]],SetNo[[No.用]:[vlookup 用]],2,FALSE)</f>
        <v>54</v>
      </c>
      <c r="B222">
        <f>IF(ROW()=2,1,IF(A221&lt;&gt;Attack[[#This Row],[No]],1,B221+1))</f>
        <v>5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1</v>
      </c>
      <c r="C223" s="1" t="s">
        <v>999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夏祭り2菅原考支ICONIC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2</v>
      </c>
      <c r="C224" s="1" t="s">
        <v>999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夏祭り2菅原考支ICONIC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3</v>
      </c>
      <c r="C225" s="1" t="s">
        <v>999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171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夏祭り2菅原考支ICONIC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4</v>
      </c>
      <c r="C226" s="1" t="s">
        <v>999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夏祭り2菅原考支ICONIC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ユニフォーム東峰旭ICONIC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t="s">
        <v>205</v>
      </c>
      <c r="D228" t="s">
        <v>145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23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ユニフォーム東峰旭ICONIC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170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ユニフォーム東峰旭ICONIC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23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ユニフォーム東峰旭ICONIC</v>
      </c>
    </row>
    <row r="231" spans="1:21" x14ac:dyDescent="0.35">
      <c r="A231">
        <f>VLOOKUP(Attack[[#This Row],[No用]],SetNo[[No.用]:[vlookup 用]],2,FALSE)</f>
        <v>56</v>
      </c>
      <c r="B231">
        <f>IF(ROW()=2,1,IF(A230&lt;&gt;Attack[[#This Row],[No]],1,B230+1))</f>
        <v>5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183</v>
      </c>
      <c r="L231" t="s">
        <v>224</v>
      </c>
      <c r="M231">
        <v>41</v>
      </c>
      <c r="N231">
        <v>0</v>
      </c>
      <c r="O231">
        <v>51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56</v>
      </c>
      <c r="B232">
        <f>IF(ROW()=2,1,IF(A231&lt;&gt;Attack[[#This Row],[No]],1,B231+1))</f>
        <v>6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183</v>
      </c>
      <c r="L232" t="s">
        <v>224</v>
      </c>
      <c r="M232">
        <v>41</v>
      </c>
      <c r="N232">
        <v>0</v>
      </c>
      <c r="O232">
        <v>0</v>
      </c>
      <c r="P232">
        <v>0</v>
      </c>
      <c r="R232" s="1" t="s">
        <v>818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56</v>
      </c>
      <c r="B233">
        <f>IF(ROW()=2,1,IF(A232&lt;&gt;Attack[[#This Row],[No]],1,B232+1))</f>
        <v>7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s="1" t="s">
        <v>265</v>
      </c>
      <c r="L233" t="s">
        <v>224</v>
      </c>
      <c r="M233">
        <v>41</v>
      </c>
      <c r="N233">
        <v>0</v>
      </c>
      <c r="O233">
        <v>51</v>
      </c>
      <c r="P233">
        <v>0</v>
      </c>
      <c r="Q233" s="1" t="s">
        <v>819</v>
      </c>
      <c r="R233" s="1"/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56</v>
      </c>
      <c r="B234">
        <f>IF(ROW()=2,1,IF(A233&lt;&gt;Attack[[#This Row],[No]],1,B233+1))</f>
        <v>8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s="1" t="s">
        <v>183</v>
      </c>
      <c r="L234" s="1" t="s">
        <v>224</v>
      </c>
      <c r="M234">
        <v>41</v>
      </c>
      <c r="N234">
        <v>0</v>
      </c>
      <c r="O234">
        <v>51</v>
      </c>
      <c r="P234">
        <v>0</v>
      </c>
      <c r="Q234" s="1" t="s">
        <v>589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56</v>
      </c>
      <c r="B235">
        <f>IF(ROW()=2,1,IF(A234&lt;&gt;Attack[[#This Row],[No]],1,B234+1))</f>
        <v>9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173</v>
      </c>
      <c r="M236">
        <v>29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プール掃除東峰旭ICONIC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プール掃除東峰旭ICONIC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t="s">
        <v>117</v>
      </c>
      <c r="D238" t="s">
        <v>145</v>
      </c>
      <c r="E238" t="s">
        <v>23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t="s">
        <v>170</v>
      </c>
      <c r="L238" t="s">
        <v>173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プール掃除東峰旭ICONIC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t="s">
        <v>117</v>
      </c>
      <c r="D239" t="s">
        <v>145</v>
      </c>
      <c r="E239" t="s">
        <v>23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171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プール掃除東峰旭ICONIC</v>
      </c>
    </row>
    <row r="240" spans="1:21" x14ac:dyDescent="0.35">
      <c r="A240">
        <f>VLOOKUP(Attack[[#This Row],[No用]],SetNo[[No.用]:[vlookup 用]],2,FALSE)</f>
        <v>57</v>
      </c>
      <c r="B240">
        <f>IF(ROW()=2,1,IF(A239&lt;&gt;Attack[[#This Row],[No]],1,B239+1))</f>
        <v>5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s="1" t="s">
        <v>183</v>
      </c>
      <c r="L240" s="1" t="s">
        <v>224</v>
      </c>
      <c r="M240">
        <v>39</v>
      </c>
      <c r="N240">
        <v>0</v>
      </c>
      <c r="O240">
        <v>49</v>
      </c>
      <c r="P240">
        <v>0</v>
      </c>
      <c r="Q240" s="1" t="s">
        <v>589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57</v>
      </c>
      <c r="B241">
        <f>IF(ROW()=2,1,IF(A240&lt;&gt;Attack[[#This Row],[No]],1,B240+1))</f>
        <v>6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172</v>
      </c>
      <c r="L241" t="s">
        <v>162</v>
      </c>
      <c r="M241">
        <v>19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1</v>
      </c>
      <c r="C242" s="1" t="s">
        <v>631</v>
      </c>
      <c r="D242" s="1" t="s">
        <v>145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168</v>
      </c>
      <c r="L242" s="1" t="s">
        <v>173</v>
      </c>
      <c r="M242">
        <v>31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サバゲ東峰旭ICONIC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2</v>
      </c>
      <c r="C243" s="1" t="s">
        <v>631</v>
      </c>
      <c r="D243" s="1" t="s">
        <v>145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169</v>
      </c>
      <c r="L243" s="1" t="s">
        <v>162</v>
      </c>
      <c r="M243">
        <v>23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サバゲ東峰旭ICONIC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3</v>
      </c>
      <c r="C244" s="1" t="s">
        <v>631</v>
      </c>
      <c r="D244" s="1" t="s">
        <v>145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173</v>
      </c>
      <c r="M244">
        <v>31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サバゲ東峰旭ICONIC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4</v>
      </c>
      <c r="C245" s="1" t="s">
        <v>631</v>
      </c>
      <c r="D245" s="1" t="s">
        <v>145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171</v>
      </c>
      <c r="L245" s="1" t="s">
        <v>162</v>
      </c>
      <c r="M245">
        <v>23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サバゲ東峰旭ICONIC</v>
      </c>
    </row>
    <row r="246" spans="1:21" x14ac:dyDescent="0.35">
      <c r="A246">
        <f>VLOOKUP(Attack[[#This Row],[No用]],SetNo[[No.用]:[vlookup 用]],2,FALSE)</f>
        <v>58</v>
      </c>
      <c r="B246">
        <f>IF(ROW()=2,1,IF(A245&lt;&gt;Attack[[#This Row],[No]],1,B245+1))</f>
        <v>5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265</v>
      </c>
      <c r="L246" s="1" t="s">
        <v>173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58</v>
      </c>
      <c r="B247">
        <f>IF(ROW()=2,1,IF(A246&lt;&gt;Attack[[#This Row],[No]],1,B246+1))</f>
        <v>6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265</v>
      </c>
      <c r="L247" s="1" t="s">
        <v>224</v>
      </c>
      <c r="M247">
        <v>41</v>
      </c>
      <c r="N247">
        <v>0</v>
      </c>
      <c r="O247">
        <v>51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58</v>
      </c>
      <c r="B248">
        <f>IF(ROW()=2,1,IF(A247&lt;&gt;Attack[[#This Row],[No]],1,B247+1))</f>
        <v>7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183</v>
      </c>
      <c r="L248" s="1" t="s">
        <v>224</v>
      </c>
      <c r="M248">
        <v>41</v>
      </c>
      <c r="N248">
        <v>0</v>
      </c>
      <c r="O248">
        <v>51</v>
      </c>
      <c r="P248">
        <v>0</v>
      </c>
      <c r="Q248" s="1" t="s">
        <v>589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58</v>
      </c>
      <c r="B249">
        <f>IF(ROW()=2,1,IF(A248&lt;&gt;Attack[[#This Row],[No]],1,B248+1))</f>
        <v>8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21</v>
      </c>
      <c r="N249">
        <v>0</v>
      </c>
      <c r="O249">
        <v>0</v>
      </c>
      <c r="P249" s="6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1</v>
      </c>
      <c r="C250" s="1" t="s">
        <v>1034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168</v>
      </c>
      <c r="L250" s="1" t="s">
        <v>173</v>
      </c>
      <c r="M250">
        <v>34</v>
      </c>
      <c r="N250">
        <v>0</v>
      </c>
      <c r="O250">
        <v>0</v>
      </c>
      <c r="P250" s="6">
        <v>0</v>
      </c>
      <c r="U250" t="str">
        <f>Attack[[#This Row],[服装]]&amp;Attack[[#This Row],[名前]]&amp;Attack[[#This Row],[レアリティ]]</f>
        <v>夏祭り2東峰旭ICONIC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2</v>
      </c>
      <c r="C251" s="1" t="s">
        <v>1034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169</v>
      </c>
      <c r="L251" s="1" t="s">
        <v>162</v>
      </c>
      <c r="M251">
        <v>26</v>
      </c>
      <c r="N251">
        <v>0</v>
      </c>
      <c r="O251">
        <v>0</v>
      </c>
      <c r="P251" s="6">
        <v>0</v>
      </c>
      <c r="U251" t="str">
        <f>Attack[[#This Row],[服装]]&amp;Attack[[#This Row],[名前]]&amp;Attack[[#This Row],[レアリティ]]</f>
        <v>夏祭り2東峰旭ICONIC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3</v>
      </c>
      <c r="C252" s="1" t="s">
        <v>1034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170</v>
      </c>
      <c r="L252" s="1" t="s">
        <v>178</v>
      </c>
      <c r="M252">
        <v>31</v>
      </c>
      <c r="N252">
        <v>0</v>
      </c>
      <c r="O252">
        <v>0</v>
      </c>
      <c r="P252" s="6">
        <v>0</v>
      </c>
      <c r="U252" t="str">
        <f>Attack[[#This Row],[服装]]&amp;Attack[[#This Row],[名前]]&amp;Attack[[#This Row],[レアリティ]]</f>
        <v>夏祭り2東峰旭ICONIC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4</v>
      </c>
      <c r="C253" s="1" t="s">
        <v>1034</v>
      </c>
      <c r="D253" s="1" t="s">
        <v>145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26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夏祭り2東峰旭ICONIC</v>
      </c>
    </row>
    <row r="254" spans="1:21" x14ac:dyDescent="0.35">
      <c r="A254">
        <f>VLOOKUP(Attack[[#This Row],[No用]],SetNo[[No.用]:[vlookup 用]],2,FALSE)</f>
        <v>59</v>
      </c>
      <c r="B254">
        <f>IF(ROW()=2,1,IF(A253&lt;&gt;Attack[[#This Row],[No]],1,B253+1))</f>
        <v>5</v>
      </c>
      <c r="C254" s="1" t="s">
        <v>1034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265</v>
      </c>
      <c r="L254" s="1" t="s">
        <v>178</v>
      </c>
      <c r="M254">
        <v>32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59</v>
      </c>
      <c r="B255">
        <f>IF(ROW()=2,1,IF(A254&lt;&gt;Attack[[#This Row],[No]],1,B254+1))</f>
        <v>6</v>
      </c>
      <c r="C255" s="1" t="s">
        <v>1034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183</v>
      </c>
      <c r="L255" s="1" t="s">
        <v>224</v>
      </c>
      <c r="M255">
        <v>41</v>
      </c>
      <c r="N255">
        <v>0</v>
      </c>
      <c r="O255">
        <v>51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59</v>
      </c>
      <c r="B256">
        <f>IF(ROW()=2,1,IF(A255&lt;&gt;Attack[[#This Row],[No]],1,B255+1))</f>
        <v>7</v>
      </c>
      <c r="C256" s="1" t="s">
        <v>1034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183</v>
      </c>
      <c r="L256" s="1" t="s">
        <v>224</v>
      </c>
      <c r="M256">
        <v>41</v>
      </c>
      <c r="N256">
        <v>0</v>
      </c>
      <c r="O256">
        <v>51</v>
      </c>
      <c r="P256" s="6">
        <v>0</v>
      </c>
      <c r="Q256" s="1" t="s">
        <v>1041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59</v>
      </c>
      <c r="B257">
        <f>IF(ROW()=2,1,IF(A256&lt;&gt;Attack[[#This Row],[No]],1,B256+1))</f>
        <v>8</v>
      </c>
      <c r="C257" s="1" t="s">
        <v>1034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172</v>
      </c>
      <c r="L257" s="1" t="s">
        <v>162</v>
      </c>
      <c r="M257">
        <v>20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1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234</v>
      </c>
      <c r="K258" t="s">
        <v>168</v>
      </c>
      <c r="L258" t="s">
        <v>173</v>
      </c>
      <c r="M258">
        <v>31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ユニフォーム東峰旭YELL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2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218</v>
      </c>
      <c r="I259">
        <v>1</v>
      </c>
      <c r="J259" t="s">
        <v>234</v>
      </c>
      <c r="K259" t="s">
        <v>169</v>
      </c>
      <c r="L259" t="s">
        <v>162</v>
      </c>
      <c r="M259">
        <v>23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ユニフォーム東峰旭YELL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3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218</v>
      </c>
      <c r="I260">
        <v>1</v>
      </c>
      <c r="J260" t="s">
        <v>234</v>
      </c>
      <c r="K260" t="s">
        <v>170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ユニフォーム東峰旭YELL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4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218</v>
      </c>
      <c r="I261">
        <v>1</v>
      </c>
      <c r="J261" t="s">
        <v>234</v>
      </c>
      <c r="K261" t="s">
        <v>171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ユニフォーム東峰旭YELL</v>
      </c>
    </row>
    <row r="262" spans="1:21" x14ac:dyDescent="0.35">
      <c r="A262">
        <f>VLOOKUP(Attack[[#This Row],[No用]],SetNo[[No.用]:[vlookup 用]],2,FALSE)</f>
        <v>60</v>
      </c>
      <c r="B262">
        <f>IF(ROW()=2,1,IF(A261&lt;&gt;Attack[[#This Row],[No]],1,B261+1))</f>
        <v>5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183</v>
      </c>
      <c r="L262" t="s">
        <v>224</v>
      </c>
      <c r="M262">
        <v>41</v>
      </c>
      <c r="N262">
        <v>0</v>
      </c>
      <c r="O262">
        <v>51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60</v>
      </c>
      <c r="B263">
        <f>IF(ROW()=2,1,IF(A262&lt;&gt;Attack[[#This Row],[No]],1,B262+1))</f>
        <v>6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183</v>
      </c>
      <c r="L263" t="s">
        <v>224</v>
      </c>
      <c r="M263">
        <v>41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60</v>
      </c>
      <c r="B264">
        <f>IF(ROW()=2,1,IF(A263&lt;&gt;Attack[[#This Row],[No]],1,B263+1))</f>
        <v>7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172</v>
      </c>
      <c r="L264" t="s">
        <v>162</v>
      </c>
      <c r="M264">
        <v>21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1</v>
      </c>
      <c r="C265" t="s">
        <v>205</v>
      </c>
      <c r="D265" t="s">
        <v>146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168</v>
      </c>
      <c r="L265" t="s">
        <v>178</v>
      </c>
      <c r="M265">
        <v>22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ユニフォーム縁下力ICONIC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2</v>
      </c>
      <c r="C266" t="s">
        <v>205</v>
      </c>
      <c r="D266" t="s">
        <v>146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169</v>
      </c>
      <c r="L266" t="s">
        <v>162</v>
      </c>
      <c r="M266">
        <v>22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ユニフォーム縁下力ICONIC</v>
      </c>
    </row>
    <row r="267" spans="1:21" x14ac:dyDescent="0.35">
      <c r="A267">
        <f>VLOOKUP(Attack[[#This Row],[No用]],SetNo[[No.用]:[vlookup 用]],2,FALSE)</f>
        <v>62</v>
      </c>
      <c r="B267">
        <f>IF(ROW()=2,1,IF(A266&lt;&gt;Attack[[#This Row],[No]],1,B266+1))</f>
        <v>1</v>
      </c>
      <c r="C267" t="s">
        <v>364</v>
      </c>
      <c r="D267" t="s">
        <v>146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168</v>
      </c>
      <c r="L267" s="1" t="s">
        <v>178</v>
      </c>
      <c r="M267">
        <v>22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探偵縁下力ICONIC</v>
      </c>
    </row>
    <row r="268" spans="1:21" x14ac:dyDescent="0.35">
      <c r="A268">
        <f>VLOOKUP(Attack[[#This Row],[No用]],SetNo[[No.用]:[vlookup 用]],2,FALSE)</f>
        <v>62</v>
      </c>
      <c r="B268">
        <f>IF(ROW()=2,1,IF(A267&lt;&gt;Attack[[#This Row],[No]],1,B267+1))</f>
        <v>2</v>
      </c>
      <c r="C268" t="s">
        <v>364</v>
      </c>
      <c r="D268" t="s">
        <v>146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s="1" t="s">
        <v>169</v>
      </c>
      <c r="L268" s="1" t="s">
        <v>178</v>
      </c>
      <c r="M268">
        <v>25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探偵縁下力ICONIC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3</v>
      </c>
      <c r="C269" t="s">
        <v>364</v>
      </c>
      <c r="D269" t="s">
        <v>146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s="1" t="s">
        <v>171</v>
      </c>
      <c r="L269" s="1" t="s">
        <v>173</v>
      </c>
      <c r="M269">
        <v>28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探偵縁下力ICONIC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4</v>
      </c>
      <c r="C270" t="s">
        <v>364</v>
      </c>
      <c r="D270" t="s">
        <v>146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183</v>
      </c>
      <c r="L270" s="1" t="s">
        <v>224</v>
      </c>
      <c r="M270">
        <v>42</v>
      </c>
      <c r="N270">
        <v>0</v>
      </c>
      <c r="O270">
        <v>52</v>
      </c>
      <c r="P270">
        <v>0</v>
      </c>
      <c r="U270" t="str">
        <f>Attack[[#This Row],[服装]]&amp;Attack[[#This Row],[名前]]&amp;Attack[[#This Row],[レアリティ]]</f>
        <v>探偵縁下力ICONIC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s="1" t="s">
        <v>632</v>
      </c>
      <c r="D271" s="1" t="s">
        <v>146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RPG縁下力ICONIC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s="1" t="s">
        <v>632</v>
      </c>
      <c r="D272" s="1" t="s">
        <v>146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22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RPG縁下力ICONIC</v>
      </c>
    </row>
    <row r="273" spans="1:21" x14ac:dyDescent="0.3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s="1" t="s">
        <v>708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168</v>
      </c>
      <c r="L273" s="1" t="s">
        <v>178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花火縁下力ICONIC</v>
      </c>
    </row>
    <row r="274" spans="1:21" x14ac:dyDescent="0.3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s="1" t="s">
        <v>708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169</v>
      </c>
      <c r="L274" s="1" t="s">
        <v>178</v>
      </c>
      <c r="M274">
        <v>26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花火縁下力ICONIC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s="1" t="s">
        <v>708</v>
      </c>
      <c r="D275" s="1" t="s">
        <v>146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171</v>
      </c>
      <c r="L275" s="1" t="s">
        <v>173</v>
      </c>
      <c r="M275">
        <v>29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花火縁下力ICONIC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s="1" t="s">
        <v>708</v>
      </c>
      <c r="D276" s="1" t="s">
        <v>146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Attack[[#This Row],[服装]]&amp;Attack[[#This Row],[名前]]&amp;Attack[[#This Row],[レアリティ]]</f>
        <v>花火縁下力ICONIC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173</v>
      </c>
      <c r="M277">
        <v>28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ユニフォーム木下久志ICONIC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t="s">
        <v>205</v>
      </c>
      <c r="D278" t="s">
        <v>147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ユニフォーム木下久志ICONIC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t="s">
        <v>205</v>
      </c>
      <c r="D279" t="s">
        <v>147</v>
      </c>
      <c r="E279" t="s">
        <v>24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171</v>
      </c>
      <c r="L279" t="s">
        <v>173</v>
      </c>
      <c r="M279">
        <v>28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ユニフォーム木下久志ICONIC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t="s">
        <v>205</v>
      </c>
      <c r="D280" t="s">
        <v>147</v>
      </c>
      <c r="E280" t="s">
        <v>24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172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ユニフォーム木下久志ICONIC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s="1" t="s">
        <v>929</v>
      </c>
      <c r="D281" s="1" t="s">
        <v>147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妖木下久志ICONIC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s="1" t="s">
        <v>929</v>
      </c>
      <c r="D282" s="1" t="s">
        <v>147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妖木下久志ICONIC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s="1" t="s">
        <v>929</v>
      </c>
      <c r="D283" s="1" t="s">
        <v>147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妖木下久志ICONIC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s="1" t="s">
        <v>929</v>
      </c>
      <c r="D284" s="1" t="s">
        <v>147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妖木下久志ICONIC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234</v>
      </c>
      <c r="K285" t="s">
        <v>168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ユニフォーム成田一仁ICONIC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t="s">
        <v>205</v>
      </c>
      <c r="D286" t="s">
        <v>148</v>
      </c>
      <c r="E286" t="s">
        <v>24</v>
      </c>
      <c r="F286" t="s">
        <v>26</v>
      </c>
      <c r="G286" t="s">
        <v>136</v>
      </c>
      <c r="H286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ユニフォーム成田一仁ICONIC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t="s">
        <v>205</v>
      </c>
      <c r="D287" t="s">
        <v>148</v>
      </c>
      <c r="E287" t="s">
        <v>24</v>
      </c>
      <c r="F287" t="s">
        <v>26</v>
      </c>
      <c r="G287" t="s">
        <v>136</v>
      </c>
      <c r="H287" t="s">
        <v>71</v>
      </c>
      <c r="I287">
        <v>1</v>
      </c>
      <c r="J287" t="s">
        <v>234</v>
      </c>
      <c r="K287" t="s">
        <v>172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ユニフォーム成田一仁ICONIC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t="s">
        <v>205</v>
      </c>
      <c r="D288" t="s">
        <v>148</v>
      </c>
      <c r="E288" t="s">
        <v>24</v>
      </c>
      <c r="F288" t="s">
        <v>26</v>
      </c>
      <c r="G288" t="s">
        <v>136</v>
      </c>
      <c r="H288" t="s">
        <v>71</v>
      </c>
      <c r="I288">
        <v>1</v>
      </c>
      <c r="J288" t="s">
        <v>234</v>
      </c>
      <c r="K288" t="s">
        <v>171</v>
      </c>
      <c r="L288" t="s">
        <v>224</v>
      </c>
      <c r="M288">
        <v>39</v>
      </c>
      <c r="N288">
        <v>5</v>
      </c>
      <c r="O288">
        <v>49</v>
      </c>
      <c r="P288">
        <v>7</v>
      </c>
      <c r="R288" s="1" t="s">
        <v>947</v>
      </c>
      <c r="U288" t="str">
        <f>Attack[[#This Row],[服装]]&amp;Attack[[#This Row],[名前]]&amp;Attack[[#This Row],[レアリティ]]</f>
        <v>ユニフォーム成田一仁ICONIC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108</v>
      </c>
      <c r="D289" t="s">
        <v>39</v>
      </c>
      <c r="E289" t="s">
        <v>24</v>
      </c>
      <c r="F289" t="s">
        <v>31</v>
      </c>
      <c r="G289" t="s">
        <v>27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31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ユニフォーム孤爪研磨ICONIC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108</v>
      </c>
      <c r="D290" t="s">
        <v>39</v>
      </c>
      <c r="E290" t="s">
        <v>24</v>
      </c>
      <c r="F290" t="s">
        <v>31</v>
      </c>
      <c r="G290" t="s">
        <v>27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ユニフォーム孤爪研磨ICONIC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108</v>
      </c>
      <c r="D291" t="s">
        <v>39</v>
      </c>
      <c r="E291" t="s">
        <v>24</v>
      </c>
      <c r="F291" t="s">
        <v>31</v>
      </c>
      <c r="G291" t="s">
        <v>27</v>
      </c>
      <c r="H291" t="s">
        <v>71</v>
      </c>
      <c r="I291">
        <v>1</v>
      </c>
      <c r="J291" t="s">
        <v>234</v>
      </c>
      <c r="K291" t="s">
        <v>171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ユニフォーム孤爪研磨ICONIC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108</v>
      </c>
      <c r="D292" t="s">
        <v>39</v>
      </c>
      <c r="E292" t="s">
        <v>24</v>
      </c>
      <c r="F292" t="s">
        <v>31</v>
      </c>
      <c r="G292" t="s">
        <v>27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ユニフォーム孤爪研磨ICONIC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149</v>
      </c>
      <c r="D293" t="s">
        <v>39</v>
      </c>
      <c r="E293" t="s">
        <v>90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制服孤爪研磨ICONIC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149</v>
      </c>
      <c r="D294" t="s">
        <v>39</v>
      </c>
      <c r="E294" t="s">
        <v>90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制服孤爪研磨ICONIC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149</v>
      </c>
      <c r="D295" t="s">
        <v>39</v>
      </c>
      <c r="E295" t="s">
        <v>90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178</v>
      </c>
      <c r="M295">
        <v>30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制服孤爪研磨ICONIC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149</v>
      </c>
      <c r="D296" t="s">
        <v>39</v>
      </c>
      <c r="E296" t="s">
        <v>90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制服孤爪研磨ICONIC</v>
      </c>
    </row>
    <row r="297" spans="1:21" x14ac:dyDescent="0.35">
      <c r="A297">
        <f>VLOOKUP(Attack[[#This Row],[No用]],SetNo[[No.用]:[vlookup 用]],2,FALSE)</f>
        <v>69</v>
      </c>
      <c r="B297">
        <f>IF(ROW()=2,1,IF(A296&lt;&gt;Attack[[#This Row],[No]],1,B296+1))</f>
        <v>5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171</v>
      </c>
      <c r="L297" t="s">
        <v>224</v>
      </c>
      <c r="M297">
        <v>42</v>
      </c>
      <c r="N297">
        <v>0</v>
      </c>
      <c r="O297">
        <v>52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1</v>
      </c>
      <c r="C298" t="s">
        <v>150</v>
      </c>
      <c r="D298" t="s">
        <v>39</v>
      </c>
      <c r="E298" t="s">
        <v>77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168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夏祭り孤爪研磨ICONIC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2</v>
      </c>
      <c r="C299" t="s">
        <v>150</v>
      </c>
      <c r="D299" t="s">
        <v>39</v>
      </c>
      <c r="E299" t="s">
        <v>77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169</v>
      </c>
      <c r="L299" t="s">
        <v>162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夏祭り孤爪研磨ICONIC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3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171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夏祭り孤爪研磨ICONIC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4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172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夏祭り孤爪研磨ICONIC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s="1" t="s">
        <v>608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234</v>
      </c>
      <c r="K302" t="s">
        <v>168</v>
      </c>
      <c r="L302" t="s">
        <v>173</v>
      </c>
      <c r="M302">
        <v>31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1周年孤爪研磨ICONIC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s="1" t="s">
        <v>608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1周年孤爪研磨ICONIC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s="1" t="s">
        <v>608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1周年孤爪研磨ICONIC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s="1" t="s">
        <v>608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1周年孤爪研磨ICONIC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735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s="1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スパイ孤爪研磨ICONIC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735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s="1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スパイ孤爪研磨ICONIC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735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s="1" t="s">
        <v>162</v>
      </c>
      <c r="M308">
        <v>27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スパイ孤爪研磨ICONIC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735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s="1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スパイ孤爪研磨ICONIC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801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Xmas2孤爪研磨ICONIC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801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Xmas2孤爪研磨ICONIC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801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Xmas2孤爪研磨ICONIC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801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Xmas2孤爪研磨ICONIC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942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中学生孤爪研磨ICONIC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942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162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中学生孤爪研磨ICONIC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942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中学生孤爪研磨ICONIC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942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s="1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中学生孤爪研磨ICONIC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1079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ハロウィン孤爪研磨ICONIC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1079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ハロウィン孤爪研磨ICONIC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1079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ハロウィン孤爪研磨ICONIC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1079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ハロウィン孤爪研磨ICONIC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33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ユニフォーム黒尾鉄朗ICONIC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ユニフォーム黒尾鉄朗ICONIC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234</v>
      </c>
      <c r="K324" t="s">
        <v>258</v>
      </c>
      <c r="L324" t="s">
        <v>173</v>
      </c>
      <c r="M324">
        <v>37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ユニフォーム黒尾鉄朗ICONIC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ユニフォーム黒尾鉄朗ICONIC</v>
      </c>
    </row>
    <row r="326" spans="1:21" x14ac:dyDescent="0.35">
      <c r="A326">
        <f>VLOOKUP(Attack[[#This Row],[No用]],SetNo[[No.用]:[vlookup 用]],2,FALSE)</f>
        <v>76</v>
      </c>
      <c r="B326">
        <f>IF(ROW()=2,1,IF(A325&lt;&gt;Attack[[#This Row],[No]],1,B325+1))</f>
        <v>5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1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178</v>
      </c>
      <c r="M327">
        <v>29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2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3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258</v>
      </c>
      <c r="L329" t="s">
        <v>173</v>
      </c>
      <c r="M329">
        <v>37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4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制服黒尾鉄朗ICONIC</v>
      </c>
    </row>
    <row r="331" spans="1:21" x14ac:dyDescent="0.35">
      <c r="A331">
        <f>VLOOKUP(Attack[[#This Row],[No用]],SetNo[[No.用]:[vlookup 用]],2,FALSE)</f>
        <v>77</v>
      </c>
      <c r="B331">
        <f>IF(ROW()=2,1,IF(A330&lt;&gt;Attack[[#This Row],[No]],1,B330+1))</f>
        <v>5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77</v>
      </c>
      <c r="B332">
        <f>IF(ROW()=2,1,IF(A331&lt;&gt;Attack[[#This Row],[No]],1,B331+1))</f>
        <v>6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171</v>
      </c>
      <c r="L332" t="s">
        <v>224</v>
      </c>
      <c r="M332">
        <v>44</v>
      </c>
      <c r="N332">
        <v>0</v>
      </c>
      <c r="O332">
        <v>54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1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2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169</v>
      </c>
      <c r="L334" t="s">
        <v>178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3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258</v>
      </c>
      <c r="L335" t="s">
        <v>173</v>
      </c>
      <c r="M335">
        <v>37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4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夏祭り黒尾鉄朗ICONIC</v>
      </c>
    </row>
    <row r="337" spans="1:21" x14ac:dyDescent="0.35">
      <c r="A337">
        <f>VLOOKUP(Attack[[#This Row],[No用]],SetNo[[No.用]:[vlookup 用]],2,FALSE)</f>
        <v>78</v>
      </c>
      <c r="B337">
        <f>IF(ROW()=2,1,IF(A336&lt;&gt;Attack[[#This Row],[No]],1,B336+1))</f>
        <v>5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172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78</v>
      </c>
      <c r="B338">
        <f>IF(ROW()=2,1,IF(A337&lt;&gt;Attack[[#This Row],[No]],1,B337+1))</f>
        <v>6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183</v>
      </c>
      <c r="L338" t="s">
        <v>224</v>
      </c>
      <c r="M338">
        <v>44</v>
      </c>
      <c r="N338">
        <v>0</v>
      </c>
      <c r="O338">
        <v>54</v>
      </c>
      <c r="P338">
        <v>0</v>
      </c>
      <c r="Q338" s="1" t="s">
        <v>1007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1</v>
      </c>
      <c r="C339" s="1" t="s">
        <v>608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168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2</v>
      </c>
      <c r="C340" s="1" t="s">
        <v>608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169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1周年黒尾鉄朗ICONIC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3</v>
      </c>
      <c r="C341" s="1" t="s">
        <v>608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258</v>
      </c>
      <c r="L341" s="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1周年黒尾鉄朗ICONIC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4</v>
      </c>
      <c r="C342" s="1" t="s">
        <v>608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178</v>
      </c>
      <c r="M342">
        <v>33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1周年黒尾鉄朗ICONIC</v>
      </c>
    </row>
    <row r="343" spans="1:21" x14ac:dyDescent="0.35">
      <c r="A343">
        <f>VLOOKUP(Attack[[#This Row],[No用]],SetNo[[No.用]:[vlookup 用]],2,FALSE)</f>
        <v>79</v>
      </c>
      <c r="B343">
        <f>IF(ROW()=2,1,IF(A342&lt;&gt;Attack[[#This Row],[No]],1,B342+1))</f>
        <v>5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178</v>
      </c>
      <c r="M343">
        <v>28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79</v>
      </c>
      <c r="B344">
        <f>IF(ROW()=2,1,IF(A343&lt;&gt;Attack[[#This Row],[No]],1,B343+1))</f>
        <v>6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183</v>
      </c>
      <c r="L344" s="1" t="s">
        <v>224</v>
      </c>
      <c r="M344">
        <v>44</v>
      </c>
      <c r="N344">
        <v>0</v>
      </c>
      <c r="O344">
        <v>54</v>
      </c>
      <c r="P344">
        <v>0</v>
      </c>
      <c r="Q344" s="1" t="s">
        <v>1007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79</v>
      </c>
      <c r="B345">
        <f>IF(ROW()=2,1,IF(A344&lt;&gt;Attack[[#This Row],[No]],1,B344+1))</f>
        <v>7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224</v>
      </c>
      <c r="M345">
        <v>44</v>
      </c>
      <c r="N345">
        <v>0</v>
      </c>
      <c r="O345">
        <v>54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1</v>
      </c>
      <c r="C346" s="1" t="s">
        <v>684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168</v>
      </c>
      <c r="L346" s="1" t="s">
        <v>173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キャンプ黒尾鉄朗ICONIC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2</v>
      </c>
      <c r="C347" s="1" t="s">
        <v>684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169</v>
      </c>
      <c r="L347" s="1" t="s">
        <v>178</v>
      </c>
      <c r="M347">
        <v>31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キャンプ黒尾鉄朗ICONIC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3</v>
      </c>
      <c r="C348" s="1" t="s">
        <v>684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258</v>
      </c>
      <c r="L348" s="1" t="s">
        <v>173</v>
      </c>
      <c r="M348">
        <v>37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キャンプ黒尾鉄朗ICONIC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4</v>
      </c>
      <c r="C349" s="1" t="s">
        <v>684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162</v>
      </c>
      <c r="M349">
        <v>30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キャンプ黒尾鉄朗ICONIC</v>
      </c>
    </row>
    <row r="350" spans="1:21" x14ac:dyDescent="0.35">
      <c r="A350">
        <f>VLOOKUP(Attack[[#This Row],[No用]],SetNo[[No.用]:[vlookup 用]],2,FALSE)</f>
        <v>80</v>
      </c>
      <c r="B350">
        <f>IF(ROW()=2,1,IF(A349&lt;&gt;Attack[[#This Row],[No]],1,B349+1))</f>
        <v>5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1</v>
      </c>
      <c r="C351" s="1" t="s">
        <v>770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文化祭2黒尾鉄朗ICONIC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s="1" t="s">
        <v>770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173</v>
      </c>
      <c r="M352">
        <v>35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文化祭2黒尾鉄朗ICONIC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s="1" t="s">
        <v>770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文化祭2黒尾鉄朗ICONIC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s="1" t="s">
        <v>770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文化祭2黒尾鉄朗ICONIC</v>
      </c>
    </row>
    <row r="355" spans="1:21" x14ac:dyDescent="0.35">
      <c r="A355">
        <f>VLOOKUP(Attack[[#This Row],[No用]],SetNo[[No.用]:[vlookup 用]],2,FALSE)</f>
        <v>81</v>
      </c>
      <c r="B355">
        <f>IF(ROW()=2,1,IF(A354&lt;&gt;Attack[[#This Row],[No]],1,B354+1))</f>
        <v>5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81</v>
      </c>
      <c r="B356">
        <f>IF(ROW()=2,1,IF(A355&lt;&gt;Attack[[#This Row],[No]],1,B355+1))</f>
        <v>6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258</v>
      </c>
      <c r="L356" s="1" t="s">
        <v>224</v>
      </c>
      <c r="M356">
        <v>45</v>
      </c>
      <c r="N356">
        <v>0</v>
      </c>
      <c r="O356">
        <v>55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81</v>
      </c>
      <c r="B357">
        <f>IF(ROW()=2,1,IF(A356&lt;&gt;Attack[[#This Row],[No]],1,B356+1))</f>
        <v>7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224</v>
      </c>
      <c r="M357">
        <v>45</v>
      </c>
      <c r="N357">
        <v>0</v>
      </c>
      <c r="O357">
        <v>55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81</v>
      </c>
      <c r="B358">
        <f>IF(ROW()=2,1,IF(A357&lt;&gt;Attack[[#This Row],[No]],1,B357+1))</f>
        <v>8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183</v>
      </c>
      <c r="L358" s="1" t="s">
        <v>224</v>
      </c>
      <c r="M358">
        <v>45</v>
      </c>
      <c r="N358">
        <v>0</v>
      </c>
      <c r="O358">
        <v>55</v>
      </c>
      <c r="P358">
        <v>0</v>
      </c>
      <c r="Q358" s="1" t="s">
        <v>1007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942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173</v>
      </c>
      <c r="M359">
        <v>36</v>
      </c>
      <c r="N359">
        <v>0</v>
      </c>
      <c r="O359">
        <v>0</v>
      </c>
      <c r="P359">
        <v>0</v>
      </c>
      <c r="Q359" s="1"/>
      <c r="U359" t="str">
        <f>Attack[[#This Row],[服装]]&amp;Attack[[#This Row],[名前]]&amp;Attack[[#This Row],[レアリティ]]</f>
        <v>中学生黒尾鉄朗ICONIC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942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173</v>
      </c>
      <c r="M360">
        <v>36</v>
      </c>
      <c r="N360">
        <v>0</v>
      </c>
      <c r="O360">
        <v>0</v>
      </c>
      <c r="P360">
        <v>0</v>
      </c>
      <c r="Q360" s="1"/>
      <c r="U360" t="str">
        <f>Attack[[#This Row],[服装]]&amp;Attack[[#This Row],[名前]]&amp;Attack[[#This Row],[レアリティ]]</f>
        <v>中学生黒尾鉄朗ICONIC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942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173</v>
      </c>
      <c r="M361">
        <v>38</v>
      </c>
      <c r="N361">
        <v>0</v>
      </c>
      <c r="O361">
        <v>0</v>
      </c>
      <c r="P361">
        <v>0</v>
      </c>
      <c r="Q361" s="1"/>
      <c r="U361" t="str">
        <f>Attack[[#This Row],[服装]]&amp;Attack[[#This Row],[名前]]&amp;Attack[[#This Row],[レアリティ]]</f>
        <v>中学生黒尾鉄朗ICONIC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942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171</v>
      </c>
      <c r="L362" s="1" t="s">
        <v>162</v>
      </c>
      <c r="M362">
        <v>32</v>
      </c>
      <c r="N362">
        <v>0</v>
      </c>
      <c r="O362">
        <v>0</v>
      </c>
      <c r="P362">
        <v>0</v>
      </c>
      <c r="Q362" s="1"/>
      <c r="U362" t="str">
        <f>Attack[[#This Row],[服装]]&amp;Attack[[#This Row],[名前]]&amp;Attack[[#This Row],[レアリティ]]</f>
        <v>中学生黒尾鉄朗ICONIC</v>
      </c>
    </row>
    <row r="363" spans="1:21" x14ac:dyDescent="0.35">
      <c r="A363">
        <f>VLOOKUP(Attack[[#This Row],[No用]],SetNo[[No.用]:[vlookup 用]],2,FALSE)</f>
        <v>82</v>
      </c>
      <c r="B363">
        <f>IF(ROW()=2,1,IF(A362&lt;&gt;Attack[[#This Row],[No]],1,B362+1))</f>
        <v>5</v>
      </c>
      <c r="C363" s="1" t="s">
        <v>942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172</v>
      </c>
      <c r="L363" s="1" t="s">
        <v>162</v>
      </c>
      <c r="M363">
        <v>27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82</v>
      </c>
      <c r="B364">
        <f>IF(ROW()=2,1,IF(A363&lt;&gt;Attack[[#This Row],[No]],1,B363+1))</f>
        <v>6</v>
      </c>
      <c r="C364" s="1" t="s">
        <v>942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224</v>
      </c>
      <c r="M364">
        <v>46</v>
      </c>
      <c r="N364">
        <v>0</v>
      </c>
      <c r="O364">
        <v>56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82</v>
      </c>
      <c r="B365">
        <f>IF(ROW()=2,1,IF(A364&lt;&gt;Attack[[#This Row],[No]],1,B364+1))</f>
        <v>7</v>
      </c>
      <c r="C365" s="1" t="s">
        <v>942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224</v>
      </c>
      <c r="M365">
        <v>46</v>
      </c>
      <c r="N365">
        <v>0</v>
      </c>
      <c r="O365">
        <v>56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82</v>
      </c>
      <c r="B366">
        <f>IF(ROW()=2,1,IF(A365&lt;&gt;Attack[[#This Row],[No]],1,B365+1))</f>
        <v>8</v>
      </c>
      <c r="C366" s="1" t="s">
        <v>942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46</v>
      </c>
      <c r="N366">
        <v>0</v>
      </c>
      <c r="O366">
        <v>56</v>
      </c>
      <c r="P366">
        <v>0</v>
      </c>
      <c r="Q366" s="1" t="s">
        <v>1007</v>
      </c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1</v>
      </c>
      <c r="C367" s="1" t="s">
        <v>1079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36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ハロウィン黒尾鉄朗ICONIC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2</v>
      </c>
      <c r="C368" s="1" t="s">
        <v>1079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36</v>
      </c>
      <c r="N368">
        <v>0</v>
      </c>
      <c r="O368">
        <v>0</v>
      </c>
      <c r="P368">
        <v>0</v>
      </c>
      <c r="Q368" s="1"/>
      <c r="U368" t="str">
        <f>Attack[[#This Row],[服装]]&amp;Attack[[#This Row],[名前]]&amp;Attack[[#This Row],[レアリティ]]</f>
        <v>ハロウィン黒尾鉄朗ICONIC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3</v>
      </c>
      <c r="C369" s="1" t="s">
        <v>1079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170</v>
      </c>
      <c r="L369" s="1" t="s">
        <v>173</v>
      </c>
      <c r="M369">
        <v>38</v>
      </c>
      <c r="N369">
        <v>0</v>
      </c>
      <c r="O369">
        <v>0</v>
      </c>
      <c r="P369">
        <v>0</v>
      </c>
      <c r="Q369" s="1"/>
      <c r="U369" t="str">
        <f>Attack[[#This Row],[服装]]&amp;Attack[[#This Row],[名前]]&amp;Attack[[#This Row],[レアリティ]]</f>
        <v>ハロウィン黒尾鉄朗ICONIC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4</v>
      </c>
      <c r="C370" s="1" t="s">
        <v>1079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38</v>
      </c>
      <c r="N370">
        <v>0</v>
      </c>
      <c r="O370">
        <v>0</v>
      </c>
      <c r="P370">
        <v>0</v>
      </c>
      <c r="Q370" s="1"/>
      <c r="U370" t="str">
        <f>Attack[[#This Row],[服装]]&amp;Attack[[#This Row],[名前]]&amp;Attack[[#This Row],[レアリティ]]</f>
        <v>ハロウィン黒尾鉄朗ICONIC</v>
      </c>
    </row>
    <row r="371" spans="1:21" x14ac:dyDescent="0.35">
      <c r="A371">
        <f>VLOOKUP(Attack[[#This Row],[No用]],SetNo[[No.用]:[vlookup 用]],2,FALSE)</f>
        <v>83</v>
      </c>
      <c r="B371">
        <f>IF(ROW()=2,1,IF(A370&lt;&gt;Attack[[#This Row],[No]],1,B370+1))</f>
        <v>5</v>
      </c>
      <c r="C371" s="1" t="s">
        <v>1079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178</v>
      </c>
      <c r="M371">
        <v>34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83</v>
      </c>
      <c r="B372">
        <f>IF(ROW()=2,1,IF(A371&lt;&gt;Attack[[#This Row],[No]],1,B371+1))</f>
        <v>6</v>
      </c>
      <c r="C372" s="1" t="s">
        <v>1079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83</v>
      </c>
      <c r="B373">
        <f>IF(ROW()=2,1,IF(A372&lt;&gt;Attack[[#This Row],[No]],1,B372+1))</f>
        <v>7</v>
      </c>
      <c r="C373" s="1" t="s">
        <v>1079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265</v>
      </c>
      <c r="L373" s="1" t="s">
        <v>224</v>
      </c>
      <c r="M373">
        <v>46</v>
      </c>
      <c r="N373">
        <v>0</v>
      </c>
      <c r="O373">
        <v>56</v>
      </c>
      <c r="P373">
        <v>0</v>
      </c>
      <c r="Q373" s="1"/>
      <c r="T373" s="1" t="s">
        <v>1102</v>
      </c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83</v>
      </c>
      <c r="B374">
        <f>IF(ROW()=2,1,IF(A373&lt;&gt;Attack[[#This Row],[No]],1,B373+1))</f>
        <v>8</v>
      </c>
      <c r="C374" s="1" t="s">
        <v>1079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46</v>
      </c>
      <c r="N374">
        <v>0</v>
      </c>
      <c r="O374">
        <v>56</v>
      </c>
      <c r="P374">
        <v>0</v>
      </c>
      <c r="Q374" s="1" t="s">
        <v>1107</v>
      </c>
      <c r="R374" s="1" t="s">
        <v>1106</v>
      </c>
      <c r="T374" s="1" t="s">
        <v>1103</v>
      </c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IF(ROW()=2,1,IF(A366&lt;&gt;Attack[[#This Row],[No]],1,B366+1))</f>
        <v>1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168</v>
      </c>
      <c r="L375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ユニフォーム灰羽リエーフICONIC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2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169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ユニフォーム灰羽リエーフICONIC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3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172</v>
      </c>
      <c r="L377" t="s">
        <v>162</v>
      </c>
      <c r="M377">
        <v>29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ユニフォーム灰羽リエーフICONIC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4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1005</v>
      </c>
      <c r="U378" t="str">
        <f>Attack[[#This Row],[服装]]&amp;Attack[[#This Row],[名前]]&amp;Attack[[#This Row],[レアリティ]]</f>
        <v>ユニフォーム灰羽リエーフICONIC</v>
      </c>
    </row>
    <row r="379" spans="1:21" x14ac:dyDescent="0.35">
      <c r="A379">
        <f>VLOOKUP(Attack[[#This Row],[No用]],SetNo[[No.用]:[vlookup 用]],2,FALSE)</f>
        <v>85</v>
      </c>
      <c r="B379">
        <f>IF(ROW()=2,1,IF(A378&lt;&gt;Attack[[#This Row],[No]],1,B378+1))</f>
        <v>1</v>
      </c>
      <c r="C379" t="s">
        <v>364</v>
      </c>
      <c r="D379" t="s">
        <v>41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s="1" t="s">
        <v>178</v>
      </c>
      <c r="M379">
        <v>33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探偵灰羽リエーフICONIC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探偵灰羽リエーフICONIC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探偵灰羽リエーフICONIC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U382" t="str">
        <f>Attack[[#This Row],[服装]]&amp;Attack[[#This Row],[名前]]&amp;Attack[[#This Row],[レアリティ]]</f>
        <v>探偵灰羽リエーフICONIC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s="1" t="s">
        <v>650</v>
      </c>
      <c r="D383" s="1" t="s">
        <v>41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路地裏灰羽リエーフICONIC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s="1" t="s">
        <v>650</v>
      </c>
      <c r="D384" s="1" t="s">
        <v>41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路地裏灰羽リエーフICONIC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s="1" t="s">
        <v>650</v>
      </c>
      <c r="D385" s="1" t="s">
        <v>41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路地裏灰羽リエーフICONIC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s="1" t="s">
        <v>650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路地裏灰羽リエーフICONIC</v>
      </c>
    </row>
    <row r="387" spans="1:21" x14ac:dyDescent="0.35">
      <c r="A387">
        <f>VLOOKUP(Attack[[#This Row],[No用]],SetNo[[No.用]:[vlookup 用]],2,FALSE)</f>
        <v>86</v>
      </c>
      <c r="B387">
        <f>IF(ROW()=2,1,IF(A386&lt;&gt;Attack[[#This Row],[No]],1,B386+1))</f>
        <v>5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183</v>
      </c>
      <c r="L387" s="1" t="s">
        <v>224</v>
      </c>
      <c r="M387">
        <v>46</v>
      </c>
      <c r="N387">
        <v>0</v>
      </c>
      <c r="O387">
        <v>56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86</v>
      </c>
      <c r="B388">
        <f>IF(ROW()=2,1,IF(A387&lt;&gt;Attack[[#This Row],[No]],1,B387+1))</f>
        <v>6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170</v>
      </c>
      <c r="L388" s="1" t="s">
        <v>224</v>
      </c>
      <c r="M388">
        <v>46</v>
      </c>
      <c r="N388">
        <v>0</v>
      </c>
      <c r="O388">
        <v>56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1</v>
      </c>
      <c r="C389" s="1" t="s">
        <v>770</v>
      </c>
      <c r="D389" s="1" t="s">
        <v>41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178</v>
      </c>
      <c r="M389">
        <v>33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2</v>
      </c>
      <c r="C390" s="1" t="s">
        <v>770</v>
      </c>
      <c r="D390" s="1" t="s">
        <v>41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162</v>
      </c>
      <c r="M390">
        <v>30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3</v>
      </c>
      <c r="C391" s="1" t="s">
        <v>770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4</v>
      </c>
      <c r="C392" s="1" t="s">
        <v>770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183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文化祭2灰羽リエーフICONIC</v>
      </c>
    </row>
    <row r="393" spans="1:21" x14ac:dyDescent="0.35">
      <c r="A393">
        <f>VLOOKUP(Attack[[#This Row],[No用]],SetNo[[No.用]:[vlookup 用]],2,FALSE)</f>
        <v>87</v>
      </c>
      <c r="B393">
        <f>IF(ROW()=2,1,IF(A392&lt;&gt;Attack[[#This Row],[No]],1,B392+1))</f>
        <v>5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183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 t="s">
        <v>1005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1</v>
      </c>
      <c r="C394" s="1" t="s">
        <v>987</v>
      </c>
      <c r="D394" s="1" t="s">
        <v>41</v>
      </c>
      <c r="E394" s="1" t="s">
        <v>90</v>
      </c>
      <c r="F394" s="1" t="s">
        <v>82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37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サバゲ2灰羽リエーフICONIC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2</v>
      </c>
      <c r="C395" s="1" t="s">
        <v>987</v>
      </c>
      <c r="D395" s="1" t="s">
        <v>41</v>
      </c>
      <c r="E395" s="1" t="s">
        <v>90</v>
      </c>
      <c r="F395" s="1" t="s">
        <v>82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173</v>
      </c>
      <c r="M395">
        <v>37</v>
      </c>
      <c r="N395">
        <v>0</v>
      </c>
      <c r="O395">
        <v>0</v>
      </c>
      <c r="P395">
        <v>0</v>
      </c>
      <c r="Q395" s="1"/>
      <c r="U395" t="str">
        <f>Attack[[#This Row],[服装]]&amp;Attack[[#This Row],[名前]]&amp;Attack[[#This Row],[レアリティ]]</f>
        <v>サバゲ2灰羽リエーフICONIC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3</v>
      </c>
      <c r="C396" s="1" t="s">
        <v>987</v>
      </c>
      <c r="D396" s="1" t="s">
        <v>41</v>
      </c>
      <c r="E396" s="1" t="s">
        <v>90</v>
      </c>
      <c r="F396" s="1" t="s">
        <v>82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170</v>
      </c>
      <c r="L396" s="1" t="s">
        <v>173</v>
      </c>
      <c r="M396">
        <v>36</v>
      </c>
      <c r="N396">
        <v>0</v>
      </c>
      <c r="O396">
        <v>0</v>
      </c>
      <c r="P396">
        <v>0</v>
      </c>
      <c r="Q396" s="1"/>
      <c r="U396" t="str">
        <f>Attack[[#This Row],[服装]]&amp;Attack[[#This Row],[名前]]&amp;Attack[[#This Row],[レアリティ]]</f>
        <v>サバゲ2灰羽リエーフICONIC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4</v>
      </c>
      <c r="C397" s="1" t="s">
        <v>987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172</v>
      </c>
      <c r="L397" s="1" t="s">
        <v>178</v>
      </c>
      <c r="M397">
        <v>33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サバゲ2灰羽リエーフICONIC</v>
      </c>
    </row>
    <row r="398" spans="1:21" x14ac:dyDescent="0.35">
      <c r="A398">
        <f>VLOOKUP(Attack[[#This Row],[No用]],SetNo[[No.用]:[vlookup 用]],2,FALSE)</f>
        <v>88</v>
      </c>
      <c r="B398">
        <f>IF(ROW()=2,1,IF(A397&lt;&gt;Attack[[#This Row],[No]],1,B397+1))</f>
        <v>5</v>
      </c>
      <c r="C398" s="1" t="s">
        <v>987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170</v>
      </c>
      <c r="L398" s="1" t="s">
        <v>224</v>
      </c>
      <c r="M398">
        <v>47</v>
      </c>
      <c r="N398">
        <v>0</v>
      </c>
      <c r="O398">
        <v>57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88</v>
      </c>
      <c r="B399">
        <f>IF(ROW()=2,1,IF(A398&lt;&gt;Attack[[#This Row],[No]],1,B398+1))</f>
        <v>6</v>
      </c>
      <c r="C399" s="1" t="s">
        <v>987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Q399" s="1" t="s">
        <v>1005</v>
      </c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88</v>
      </c>
      <c r="B400">
        <f>IF(ROW()=2,1,IF(A399&lt;&gt;Attack[[#This Row],[No]],1,B399+1))</f>
        <v>7</v>
      </c>
      <c r="C400" s="1" t="s">
        <v>987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224</v>
      </c>
      <c r="M400">
        <v>47</v>
      </c>
      <c r="N400">
        <v>0</v>
      </c>
      <c r="O400">
        <v>57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1</v>
      </c>
      <c r="C401" t="s">
        <v>108</v>
      </c>
      <c r="D401" t="s">
        <v>42</v>
      </c>
      <c r="E401" t="s">
        <v>24</v>
      </c>
      <c r="F401" t="s">
        <v>21</v>
      </c>
      <c r="G401" t="s">
        <v>27</v>
      </c>
      <c r="H401" t="s">
        <v>71</v>
      </c>
      <c r="I401">
        <v>1</v>
      </c>
      <c r="J401" t="s">
        <v>234</v>
      </c>
      <c r="M401">
        <v>0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ユニフォーム夜久衛輔ICONIC</v>
      </c>
    </row>
    <row r="402" spans="1:21" x14ac:dyDescent="0.35">
      <c r="A402">
        <f>VLOOKUP(Attack[[#This Row],[No用]],SetNo[[No.用]:[vlookup 用]],2,FALSE)</f>
        <v>90</v>
      </c>
      <c r="B402">
        <f>IF(ROW()=2,1,IF(A401&lt;&gt;Attack[[#This Row],[No]],1,B401+1))</f>
        <v>1</v>
      </c>
      <c r="C402" s="1" t="s">
        <v>608</v>
      </c>
      <c r="D402" s="1" t="s">
        <v>42</v>
      </c>
      <c r="E402" s="1" t="s">
        <v>77</v>
      </c>
      <c r="F402" s="1" t="s">
        <v>21</v>
      </c>
      <c r="G402" s="1" t="s">
        <v>27</v>
      </c>
      <c r="H402" s="1" t="s">
        <v>71</v>
      </c>
      <c r="I402">
        <v>1</v>
      </c>
      <c r="J402" t="s">
        <v>234</v>
      </c>
      <c r="M402">
        <v>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1周年夜久衛輔ICONIC</v>
      </c>
    </row>
    <row r="403" spans="1:21" x14ac:dyDescent="0.35">
      <c r="A403">
        <f>VLOOKUP(Attack[[#This Row],[No用]],SetNo[[No.用]:[vlookup 用]],2,FALSE)</f>
        <v>91</v>
      </c>
      <c r="B403">
        <f>IF(ROW()=2,1,IF(A402&lt;&gt;Attack[[#This Row],[No]],1,B402+1))</f>
        <v>1</v>
      </c>
      <c r="C403" s="1" t="s">
        <v>708</v>
      </c>
      <c r="D403" s="1" t="s">
        <v>42</v>
      </c>
      <c r="E403" s="1" t="s">
        <v>73</v>
      </c>
      <c r="F403" s="1" t="s">
        <v>21</v>
      </c>
      <c r="G403" s="1" t="s">
        <v>27</v>
      </c>
      <c r="H403" s="1" t="s">
        <v>71</v>
      </c>
      <c r="I403">
        <v>1</v>
      </c>
      <c r="J403" t="s">
        <v>234</v>
      </c>
      <c r="M403">
        <v>0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花火夜久衛輔ICONIC</v>
      </c>
    </row>
    <row r="404" spans="1:21" x14ac:dyDescent="0.35">
      <c r="A404">
        <f>VLOOKUP(Attack[[#This Row],[No用]],SetNo[[No.用]:[vlookup 用]],2,FALSE)</f>
        <v>92</v>
      </c>
      <c r="B404">
        <f>IF(ROW()=2,1,IF(A403&lt;&gt;Attack[[#This Row],[No]],1,B403+1))</f>
        <v>1</v>
      </c>
      <c r="C404" s="1" t="s">
        <v>889</v>
      </c>
      <c r="D404" s="1" t="s">
        <v>42</v>
      </c>
      <c r="E404" s="1" t="s">
        <v>90</v>
      </c>
      <c r="F404" s="1" t="s">
        <v>80</v>
      </c>
      <c r="G404" s="1" t="s">
        <v>27</v>
      </c>
      <c r="H404" s="1" t="s">
        <v>71</v>
      </c>
      <c r="I404">
        <v>1</v>
      </c>
      <c r="J404" t="s">
        <v>234</v>
      </c>
      <c r="M404">
        <v>0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2周年夜久衛輔ICONIC</v>
      </c>
    </row>
    <row r="405" spans="1:21" x14ac:dyDescent="0.35">
      <c r="A405">
        <f>VLOOKUP(Attack[[#This Row],[No用]],SetNo[[No.用]:[vlookup 用]],2,FALSE)</f>
        <v>93</v>
      </c>
      <c r="B405">
        <f>IF(ROW()=2,1,IF(A404&lt;&gt;Attack[[#This Row],[No]],1,B404+1))</f>
        <v>1</v>
      </c>
      <c r="C405" s="1" t="s">
        <v>990</v>
      </c>
      <c r="D405" s="1" t="s">
        <v>42</v>
      </c>
      <c r="E405" s="1" t="s">
        <v>77</v>
      </c>
      <c r="F405" s="1" t="s">
        <v>21</v>
      </c>
      <c r="G405" s="1" t="s">
        <v>27</v>
      </c>
      <c r="H405" s="1" t="s">
        <v>71</v>
      </c>
      <c r="I405">
        <v>1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水着2夜久衛輔ICONIC</v>
      </c>
    </row>
    <row r="406" spans="1:21" x14ac:dyDescent="0.35">
      <c r="A406">
        <f>VLOOKUP(Attack[[#This Row],[No用]],SetNo[[No.用]:[vlookup 用]],2,FALSE)</f>
        <v>94</v>
      </c>
      <c r="B406">
        <f>IF(ROW()=2,1,IF(A405&lt;&gt;Attack[[#This Row],[No]],1,B405+1))</f>
        <v>1</v>
      </c>
      <c r="C406" t="s">
        <v>108</v>
      </c>
      <c r="D406" t="s">
        <v>43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234</v>
      </c>
      <c r="K406" t="s">
        <v>168</v>
      </c>
      <c r="L406" t="s">
        <v>173</v>
      </c>
      <c r="M406">
        <v>32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ユニフォーム福永招平ICONIC</v>
      </c>
    </row>
    <row r="407" spans="1:21" x14ac:dyDescent="0.35">
      <c r="A407">
        <f>VLOOKUP(Attack[[#This Row],[No用]],SetNo[[No.用]:[vlookup 用]],2,FALSE)</f>
        <v>94</v>
      </c>
      <c r="B407">
        <f>IF(ROW()=2,1,IF(A406&lt;&gt;Attack[[#This Row],[No]],1,B406+1))</f>
        <v>2</v>
      </c>
      <c r="C407" t="s">
        <v>108</v>
      </c>
      <c r="D407" t="s">
        <v>43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234</v>
      </c>
      <c r="K407" t="s">
        <v>169</v>
      </c>
      <c r="L407" t="s">
        <v>173</v>
      </c>
      <c r="M407">
        <v>32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ユニフォーム福永招平ICONIC</v>
      </c>
    </row>
    <row r="408" spans="1:21" x14ac:dyDescent="0.35">
      <c r="A408">
        <f>VLOOKUP(Attack[[#This Row],[No用]],SetNo[[No.用]:[vlookup 用]],2,FALSE)</f>
        <v>94</v>
      </c>
      <c r="B408">
        <f>IF(ROW()=2,1,IF(A407&lt;&gt;Attack[[#This Row],[No]],1,B407+1))</f>
        <v>3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234</v>
      </c>
      <c r="K408" t="s">
        <v>171</v>
      </c>
      <c r="L408" t="s">
        <v>162</v>
      </c>
      <c r="M408">
        <v>12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ユニフォーム福永招平ICONIC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4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234</v>
      </c>
      <c r="K409" t="s">
        <v>265</v>
      </c>
      <c r="L409" t="s">
        <v>173</v>
      </c>
      <c r="M409">
        <v>36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ユニフォーム福永招平ICONIC</v>
      </c>
    </row>
    <row r="410" spans="1:21" x14ac:dyDescent="0.35">
      <c r="A410">
        <f>VLOOKUP(Attack[[#This Row],[No用]],SetNo[[No.用]:[vlookup 用]],2,FALSE)</f>
        <v>94</v>
      </c>
      <c r="B410">
        <f>IF(ROW()=2,1,IF(A409&lt;&gt;Attack[[#This Row],[No]],1,B409+1))</f>
        <v>5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172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94</v>
      </c>
      <c r="B411">
        <f>IF(ROW()=2,1,IF(A410&lt;&gt;Attack[[#This Row],[No]],1,B410+1))</f>
        <v>6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183</v>
      </c>
      <c r="L411" t="s">
        <v>224</v>
      </c>
      <c r="M411">
        <v>46</v>
      </c>
      <c r="N411">
        <v>0</v>
      </c>
      <c r="O411">
        <v>56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1</v>
      </c>
      <c r="C412" s="1" t="s">
        <v>673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168</v>
      </c>
      <c r="L412" s="1" t="s">
        <v>173</v>
      </c>
      <c r="M412">
        <v>32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バーガー福永招平ICONIC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2</v>
      </c>
      <c r="C413" s="1" t="s">
        <v>673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169</v>
      </c>
      <c r="L413" s="1" t="s">
        <v>173</v>
      </c>
      <c r="M413">
        <v>32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バーガー福永招平ICONIC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3</v>
      </c>
      <c r="C414" s="1" t="s">
        <v>673</v>
      </c>
      <c r="D414" s="1" t="s">
        <v>43</v>
      </c>
      <c r="E414" s="1" t="s">
        <v>77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171</v>
      </c>
      <c r="L414" s="1" t="s">
        <v>178</v>
      </c>
      <c r="M414">
        <v>33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バーガー福永招平ICONIC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4</v>
      </c>
      <c r="C415" s="1" t="s">
        <v>673</v>
      </c>
      <c r="D415" s="1" t="s">
        <v>43</v>
      </c>
      <c r="E415" s="1" t="s">
        <v>77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265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バーガー福永招平ICONIC</v>
      </c>
    </row>
    <row r="416" spans="1:21" x14ac:dyDescent="0.35">
      <c r="A416">
        <f>VLOOKUP(Attack[[#This Row],[No用]],SetNo[[No.用]:[vlookup 用]],2,FALSE)</f>
        <v>95</v>
      </c>
      <c r="B416">
        <f>IF(ROW()=2,1,IF(A415&lt;&gt;Attack[[#This Row],[No]],1,B415+1))</f>
        <v>5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172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95</v>
      </c>
      <c r="B417">
        <f>IF(ROW()=2,1,IF(A416&lt;&gt;Attack[[#This Row],[No]],1,B416+1))</f>
        <v>6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258</v>
      </c>
      <c r="L417" s="1" t="s">
        <v>224</v>
      </c>
      <c r="M417">
        <v>46</v>
      </c>
      <c r="N417">
        <v>0</v>
      </c>
      <c r="O417">
        <v>56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1</v>
      </c>
      <c r="C418" s="1" t="s">
        <v>980</v>
      </c>
      <c r="D418" s="1" t="s">
        <v>43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アート2福永招平ICONIC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2</v>
      </c>
      <c r="C419" s="1" t="s">
        <v>980</v>
      </c>
      <c r="D419" s="1" t="s">
        <v>43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アート2福永招平ICONIC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3</v>
      </c>
      <c r="C420" s="1" t="s">
        <v>980</v>
      </c>
      <c r="D420" s="1" t="s">
        <v>43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171</v>
      </c>
      <c r="L420" s="1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アート2福永招平ICONIC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4</v>
      </c>
      <c r="C421" s="1" t="s">
        <v>980</v>
      </c>
      <c r="D421" s="1" t="s">
        <v>43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265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アート2福永招平ICONIC</v>
      </c>
    </row>
    <row r="422" spans="1:21" x14ac:dyDescent="0.35">
      <c r="A422">
        <f>VLOOKUP(Attack[[#This Row],[No用]],SetNo[[No.用]:[vlookup 用]],2,FALSE)</f>
        <v>96</v>
      </c>
      <c r="B422">
        <f>IF(ROW()=2,1,IF(A421&lt;&gt;Attack[[#This Row],[No]],1,B421+1))</f>
        <v>5</v>
      </c>
      <c r="C422" s="1" t="s">
        <v>980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96</v>
      </c>
      <c r="B423">
        <f>IF(ROW()=2,1,IF(A422&lt;&gt;Attack[[#This Row],[No]],1,B422+1))</f>
        <v>6</v>
      </c>
      <c r="C423" s="1" t="s">
        <v>980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96</v>
      </c>
      <c r="B424">
        <f>IF(ROW()=2,1,IF(A423&lt;&gt;Attack[[#This Row],[No]],1,B423+1))</f>
        <v>7</v>
      </c>
      <c r="C424" s="1" t="s">
        <v>980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258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1</v>
      </c>
      <c r="C425" t="s">
        <v>108</v>
      </c>
      <c r="D425" t="s">
        <v>44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168</v>
      </c>
      <c r="L425" t="s">
        <v>162</v>
      </c>
      <c r="M425">
        <v>25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ユニフォーム犬岡走ICONIC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2</v>
      </c>
      <c r="C426" t="s">
        <v>108</v>
      </c>
      <c r="D426" t="s">
        <v>44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t="s">
        <v>169</v>
      </c>
      <c r="L426" t="s">
        <v>162</v>
      </c>
      <c r="M426">
        <v>25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ユニフォーム犬岡走ICONIC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3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234</v>
      </c>
      <c r="K427" t="s">
        <v>170</v>
      </c>
      <c r="L427" t="s">
        <v>173</v>
      </c>
      <c r="M427">
        <v>38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ユニフォーム犬岡走ICONIC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4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172</v>
      </c>
      <c r="L428" t="s">
        <v>162</v>
      </c>
      <c r="M428">
        <v>25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ユニフォーム犬岡走ICONIC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s="1" t="s">
        <v>591</v>
      </c>
      <c r="D429" t="s">
        <v>44</v>
      </c>
      <c r="E429" s="1" t="s">
        <v>77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s="1" t="s">
        <v>168</v>
      </c>
      <c r="L429" s="1" t="s">
        <v>178</v>
      </c>
      <c r="M429">
        <v>30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新年犬岡走ICONIC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s="1" t="s">
        <v>591</v>
      </c>
      <c r="D430" t="s">
        <v>44</v>
      </c>
      <c r="E430" s="1" t="s">
        <v>77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s="1" t="s">
        <v>169</v>
      </c>
      <c r="L430" s="1" t="s">
        <v>178</v>
      </c>
      <c r="M430">
        <v>30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新年犬岡走ICONIC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s="1" t="s">
        <v>591</v>
      </c>
      <c r="D431" t="s">
        <v>44</v>
      </c>
      <c r="E431" s="1" t="s">
        <v>77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s="1" t="s">
        <v>170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新年犬岡走ICONIC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s="1" t="s">
        <v>591</v>
      </c>
      <c r="D432" t="s">
        <v>44</v>
      </c>
      <c r="E432" s="1" t="s">
        <v>77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s="1" t="s">
        <v>172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新年犬岡走ICONIC</v>
      </c>
    </row>
    <row r="433" spans="1:21" x14ac:dyDescent="0.35">
      <c r="A433">
        <f>VLOOKUP(Attack[[#This Row],[No用]],SetNo[[No.用]:[vlookup 用]],2,FALSE)</f>
        <v>98</v>
      </c>
      <c r="B433">
        <f>IF(ROW()=2,1,IF(A432&lt;&gt;Attack[[#This Row],[No]],1,B432+1))</f>
        <v>5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42</v>
      </c>
      <c r="N433">
        <v>0</v>
      </c>
      <c r="O433">
        <v>52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1</v>
      </c>
      <c r="C434" t="s">
        <v>108</v>
      </c>
      <c r="D434" t="s">
        <v>45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168</v>
      </c>
      <c r="L434" t="s">
        <v>173</v>
      </c>
      <c r="M434">
        <v>37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ユニフォーム山本猛虎ICONIC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2</v>
      </c>
      <c r="C435" t="s">
        <v>108</v>
      </c>
      <c r="D435" t="s">
        <v>45</v>
      </c>
      <c r="E435" t="s">
        <v>24</v>
      </c>
      <c r="F435" t="s">
        <v>25</v>
      </c>
      <c r="G435" t="s">
        <v>27</v>
      </c>
      <c r="H435" t="s">
        <v>71</v>
      </c>
      <c r="I435">
        <v>1</v>
      </c>
      <c r="J435" t="s">
        <v>234</v>
      </c>
      <c r="K435" t="s">
        <v>169</v>
      </c>
      <c r="L435" t="s">
        <v>173</v>
      </c>
      <c r="M435">
        <v>35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ユニフォーム山本猛虎ICONIC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3</v>
      </c>
      <c r="C436" t="s">
        <v>108</v>
      </c>
      <c r="D436" t="s">
        <v>45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234</v>
      </c>
      <c r="K436" t="s">
        <v>258</v>
      </c>
      <c r="L436" t="s">
        <v>173</v>
      </c>
      <c r="M436">
        <v>36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ユニフォーム山本猛虎ICONIC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4</v>
      </c>
      <c r="C437" t="s">
        <v>108</v>
      </c>
      <c r="D437" t="s">
        <v>45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234</v>
      </c>
      <c r="K437" t="s">
        <v>172</v>
      </c>
      <c r="L437" t="s">
        <v>162</v>
      </c>
      <c r="M437">
        <v>28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ユニフォーム山本猛虎ICONIC</v>
      </c>
    </row>
    <row r="438" spans="1:21" x14ac:dyDescent="0.35">
      <c r="A438">
        <f>VLOOKUP(Attack[[#This Row],[No用]],SetNo[[No.用]:[vlookup 用]],2,FALSE)</f>
        <v>99</v>
      </c>
      <c r="B438">
        <f>IF(ROW()=2,1,IF(A437&lt;&gt;Attack[[#This Row],[No]],1,B437+1))</f>
        <v>5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183</v>
      </c>
      <c r="L438" t="s">
        <v>224</v>
      </c>
      <c r="M438">
        <v>45</v>
      </c>
      <c r="N438">
        <v>0</v>
      </c>
      <c r="O438">
        <v>55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1</v>
      </c>
      <c r="C439" s="1" t="s">
        <v>591</v>
      </c>
      <c r="D439" t="s">
        <v>45</v>
      </c>
      <c r="E439" s="1" t="s">
        <v>77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s="1" t="s">
        <v>168</v>
      </c>
      <c r="L439" s="1" t="s">
        <v>173</v>
      </c>
      <c r="M439">
        <v>37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新年山本猛虎ICONIC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2</v>
      </c>
      <c r="C440" s="1" t="s">
        <v>591</v>
      </c>
      <c r="D440" t="s">
        <v>45</v>
      </c>
      <c r="E440" s="1" t="s">
        <v>77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s="1" t="s">
        <v>169</v>
      </c>
      <c r="L440" s="1" t="s">
        <v>173</v>
      </c>
      <c r="M440">
        <v>35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新年山本猛虎ICONIC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3</v>
      </c>
      <c r="C441" s="1" t="s">
        <v>591</v>
      </c>
      <c r="D441" t="s">
        <v>45</v>
      </c>
      <c r="E441" s="1" t="s">
        <v>77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s="1" t="s">
        <v>258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4</v>
      </c>
      <c r="C442" s="1" t="s">
        <v>591</v>
      </c>
      <c r="D442" t="s">
        <v>45</v>
      </c>
      <c r="E442" s="1" t="s">
        <v>77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28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新年山本猛虎ICONIC</v>
      </c>
    </row>
    <row r="443" spans="1:21" x14ac:dyDescent="0.35">
      <c r="A443">
        <f>VLOOKUP(Attack[[#This Row],[No用]],SetNo[[No.用]:[vlookup 用]],2,FALSE)</f>
        <v>100</v>
      </c>
      <c r="B443">
        <f>IF(ROW()=2,1,IF(A442&lt;&gt;Attack[[#This Row],[No]],1,B442+1))</f>
        <v>5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1</v>
      </c>
      <c r="C444" t="s">
        <v>108</v>
      </c>
      <c r="D444" t="s">
        <v>46</v>
      </c>
      <c r="E444" t="s">
        <v>24</v>
      </c>
      <c r="F444" t="s">
        <v>21</v>
      </c>
      <c r="G444" t="s">
        <v>27</v>
      </c>
      <c r="H444" t="s">
        <v>71</v>
      </c>
      <c r="I444">
        <v>1</v>
      </c>
      <c r="J444" t="s">
        <v>234</v>
      </c>
      <c r="M444">
        <v>0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ユニフォーム芝山優生ICONIC</v>
      </c>
    </row>
    <row r="445" spans="1:21" x14ac:dyDescent="0.35">
      <c r="A445">
        <f>VLOOKUP(Attack[[#This Row],[No用]],SetNo[[No.用]:[vlookup 用]],2,FALSE)</f>
        <v>102</v>
      </c>
      <c r="B445">
        <f>IF(ROW()=2,1,IF(A444&lt;&gt;Attack[[#This Row],[No]],1,B444+1))</f>
        <v>1</v>
      </c>
      <c r="C445" s="1" t="s">
        <v>1061</v>
      </c>
      <c r="D445" s="1" t="s">
        <v>46</v>
      </c>
      <c r="E445" s="1" t="s">
        <v>77</v>
      </c>
      <c r="F445" s="1" t="s">
        <v>21</v>
      </c>
      <c r="G445" s="1" t="s">
        <v>27</v>
      </c>
      <c r="H445" s="1" t="s">
        <v>71</v>
      </c>
      <c r="I445">
        <v>1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焼き芋芝山優生ICONIC</v>
      </c>
    </row>
    <row r="446" spans="1:21" x14ac:dyDescent="0.3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t="s">
        <v>108</v>
      </c>
      <c r="D446" t="s">
        <v>47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34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ユニフォーム海信之ICONIC</v>
      </c>
    </row>
    <row r="447" spans="1:21" x14ac:dyDescent="0.3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t="s">
        <v>108</v>
      </c>
      <c r="D447" t="s">
        <v>47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33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ユニフォーム海信之ICONIC</v>
      </c>
    </row>
    <row r="448" spans="1:21" x14ac:dyDescent="0.3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t="s">
        <v>108</v>
      </c>
      <c r="D448" t="s">
        <v>47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265</v>
      </c>
      <c r="L448" t="s">
        <v>173</v>
      </c>
      <c r="M448">
        <v>37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ユニフォーム海信之ICONIC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t="s">
        <v>108</v>
      </c>
      <c r="D449" t="s">
        <v>47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266</v>
      </c>
      <c r="L449" t="s">
        <v>173</v>
      </c>
      <c r="M449">
        <v>40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ユニフォーム海信之ICONIC</v>
      </c>
    </row>
    <row r="450" spans="1:21" x14ac:dyDescent="0.3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103</v>
      </c>
      <c r="B451">
        <f>IF(ROW()=2,1,IF(A450&lt;&gt;Attack[[#This Row],[No]],1,B450+1))</f>
        <v>6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183</v>
      </c>
      <c r="L45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918</v>
      </c>
      <c r="D452" s="1" t="s">
        <v>47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168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遊園地海信之ICONIC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918</v>
      </c>
      <c r="D453" s="1" t="s">
        <v>47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169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遊園地海信之ICONIC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918</v>
      </c>
      <c r="D454" s="1" t="s">
        <v>47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265</v>
      </c>
      <c r="L454" s="1" t="s">
        <v>173</v>
      </c>
      <c r="M454">
        <v>37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遊園地海信之ICONIC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918</v>
      </c>
      <c r="D455" s="1" t="s">
        <v>47</v>
      </c>
      <c r="E455" s="1" t="s">
        <v>77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266</v>
      </c>
      <c r="L455" s="1" t="s">
        <v>173</v>
      </c>
      <c r="M455">
        <v>40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遊園地海信之ICONIC</v>
      </c>
    </row>
    <row r="456" spans="1:21" x14ac:dyDescent="0.3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918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104</v>
      </c>
      <c r="B457">
        <f>IF(ROW()=2,1,IF(A456&lt;&gt;Attack[[#This Row],[No]],1,B456+1))</f>
        <v>6</v>
      </c>
      <c r="C457" s="1" t="s">
        <v>918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183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234</v>
      </c>
      <c r="K458" t="s">
        <v>168</v>
      </c>
      <c r="L458" t="s">
        <v>162</v>
      </c>
      <c r="M458">
        <v>28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ユニフォーム海信之YELL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234</v>
      </c>
      <c r="K459" t="s">
        <v>169</v>
      </c>
      <c r="L459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ユニフォーム海信之YELL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90</v>
      </c>
      <c r="F460" t="s">
        <v>78</v>
      </c>
      <c r="G460" t="s">
        <v>27</v>
      </c>
      <c r="H460" t="s">
        <v>151</v>
      </c>
      <c r="I460">
        <v>1</v>
      </c>
      <c r="J460" t="s">
        <v>234</v>
      </c>
      <c r="K460" t="s">
        <v>265</v>
      </c>
      <c r="L460" t="s">
        <v>162</v>
      </c>
      <c r="M460">
        <v>31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ユニフォーム海信之YELL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90</v>
      </c>
      <c r="F461" t="s">
        <v>78</v>
      </c>
      <c r="G461" t="s">
        <v>27</v>
      </c>
      <c r="H461" t="s">
        <v>151</v>
      </c>
      <c r="I461">
        <v>1</v>
      </c>
      <c r="J461" t="s">
        <v>234</v>
      </c>
      <c r="K461" t="s">
        <v>266</v>
      </c>
      <c r="L461" t="s">
        <v>162</v>
      </c>
      <c r="M461">
        <v>34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ユニフォーム海信之YELL</v>
      </c>
    </row>
    <row r="462" spans="1:21" x14ac:dyDescent="0.35">
      <c r="A462">
        <f>VLOOKUP(Attack[[#This Row],[No用]],SetNo[[No.用]:[vlookup 用]],2,FALSE)</f>
        <v>105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105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1</v>
      </c>
      <c r="C464" s="1" t="s">
        <v>108</v>
      </c>
      <c r="D464" s="1" t="s">
        <v>688</v>
      </c>
      <c r="E464" s="1" t="s">
        <v>90</v>
      </c>
      <c r="F464" s="1" t="s">
        <v>74</v>
      </c>
      <c r="G464" s="1" t="s">
        <v>27</v>
      </c>
      <c r="H464" s="1" t="s">
        <v>544</v>
      </c>
      <c r="I464">
        <v>1</v>
      </c>
      <c r="J464" t="s">
        <v>234</v>
      </c>
      <c r="K464" s="1" t="s">
        <v>168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ユニフォーム手白球彦ICONIC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2</v>
      </c>
      <c r="C465" s="1" t="s">
        <v>108</v>
      </c>
      <c r="D465" s="1" t="s">
        <v>688</v>
      </c>
      <c r="E465" s="1" t="s">
        <v>90</v>
      </c>
      <c r="F465" s="1" t="s">
        <v>74</v>
      </c>
      <c r="G465" s="1" t="s">
        <v>27</v>
      </c>
      <c r="H465" s="1" t="s">
        <v>544</v>
      </c>
      <c r="I465">
        <v>1</v>
      </c>
      <c r="J465" t="s">
        <v>234</v>
      </c>
      <c r="K465" s="1" t="s">
        <v>169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ユニフォーム手白球彦ICONIC</v>
      </c>
    </row>
    <row r="466" spans="1:21" x14ac:dyDescent="0.35">
      <c r="A466">
        <f>VLOOKUP(Attack[[#This Row],[No用]],SetNo[[No.用]:[vlookup 用]],2,FALSE)</f>
        <v>107</v>
      </c>
      <c r="B466">
        <f>IF(ROW()=2,1,IF(A465&lt;&gt;Attack[[#This Row],[No]],1,B465+1))</f>
        <v>1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234</v>
      </c>
      <c r="K466" t="s">
        <v>168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ユニフォーム青根高伸ICONIC</v>
      </c>
    </row>
    <row r="467" spans="1:21" x14ac:dyDescent="0.35">
      <c r="A467">
        <f>VLOOKUP(Attack[[#This Row],[No用]],SetNo[[No.用]:[vlookup 用]],2,FALSE)</f>
        <v>107</v>
      </c>
      <c r="B467">
        <f>IF(ROW()=2,1,IF(A466&lt;&gt;Attack[[#This Row],[No]],1,B466+1))</f>
        <v>2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234</v>
      </c>
      <c r="K467" t="s">
        <v>169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ユニフォーム青根高伸ICONIC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3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234</v>
      </c>
      <c r="K468" t="s">
        <v>170</v>
      </c>
      <c r="L468" t="s">
        <v>173</v>
      </c>
      <c r="M468">
        <v>41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ユニフォーム青根高伸ICONIC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4</v>
      </c>
      <c r="C469" t="s">
        <v>205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234</v>
      </c>
      <c r="K469" t="s">
        <v>172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ユニフォーム青根高伸ICONIC</v>
      </c>
    </row>
    <row r="470" spans="1:21" x14ac:dyDescent="0.35">
      <c r="A470">
        <f>VLOOKUP(Attack[[#This Row],[No用]],SetNo[[No.用]:[vlookup 用]],2,FALSE)</f>
        <v>107</v>
      </c>
      <c r="B470">
        <f>IF(ROW()=2,1,IF(A469&lt;&gt;Attack[[#This Row],[No]],1,B469+1))</f>
        <v>5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 t="s">
        <v>736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1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168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制服青根高伸ICONIC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2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169</v>
      </c>
      <c r="L472" t="s">
        <v>162</v>
      </c>
      <c r="M472">
        <v>28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制服青根高伸ICONIC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3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170</v>
      </c>
      <c r="L473" t="s">
        <v>173</v>
      </c>
      <c r="M473">
        <v>41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制服青根高伸ICONIC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4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制服青根高伸ICONIC</v>
      </c>
    </row>
    <row r="475" spans="1:21" x14ac:dyDescent="0.35">
      <c r="A475">
        <f>VLOOKUP(Attack[[#This Row],[No用]],SetNo[[No.用]:[vlookup 用]],2,FALSE)</f>
        <v>108</v>
      </c>
      <c r="B475">
        <f>IF(ROW()=2,1,IF(A474&lt;&gt;Attack[[#This Row],[No]],1,B474+1))</f>
        <v>5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43</v>
      </c>
      <c r="N475">
        <v>0</v>
      </c>
      <c r="O475">
        <v>53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168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プール掃除青根高伸ICONIC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169</v>
      </c>
      <c r="L477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プール掃除青根高伸ICONIC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3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170</v>
      </c>
      <c r="L478" t="s">
        <v>173</v>
      </c>
      <c r="M478">
        <v>41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プール掃除青根高伸ICONIC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4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172</v>
      </c>
      <c r="L479" t="s">
        <v>162</v>
      </c>
      <c r="M479">
        <v>26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プール掃除青根高伸ICONIC</v>
      </c>
    </row>
    <row r="480" spans="1:21" x14ac:dyDescent="0.35">
      <c r="A480">
        <f>VLOOKUP(Attack[[#This Row],[No用]],SetNo[[No.用]:[vlookup 用]],2,FALSE)</f>
        <v>109</v>
      </c>
      <c r="B480">
        <f>IF(ROW()=2,1,IF(A479&lt;&gt;Attack[[#This Row],[No]],1,B479+1))</f>
        <v>5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183</v>
      </c>
      <c r="L480" t="s">
        <v>224</v>
      </c>
      <c r="M480">
        <v>51</v>
      </c>
      <c r="N480">
        <v>5</v>
      </c>
      <c r="O480">
        <v>61</v>
      </c>
      <c r="P480">
        <v>7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1</v>
      </c>
      <c r="C481" s="1" t="s">
        <v>684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178</v>
      </c>
      <c r="M481">
        <v>31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キャンプ青根高伸ICONIC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2</v>
      </c>
      <c r="C482" s="1" t="s">
        <v>684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キャンプ青根高伸ICONIC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3</v>
      </c>
      <c r="C483" s="1" t="s">
        <v>684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234</v>
      </c>
      <c r="K483" s="1" t="s">
        <v>170</v>
      </c>
      <c r="L483" s="1" t="s">
        <v>173</v>
      </c>
      <c r="M483">
        <v>41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キャンプ青根高伸ICONIC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4</v>
      </c>
      <c r="C484" s="1" t="s">
        <v>684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26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キャンプ青根高伸ICONIC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766</v>
      </c>
      <c r="D485" s="1" t="s">
        <v>48</v>
      </c>
      <c r="E485" s="1" t="s">
        <v>90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甲冑青根高伸ICONIC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763</v>
      </c>
      <c r="D486" s="1" t="s">
        <v>48</v>
      </c>
      <c r="E486" s="1" t="s">
        <v>90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甲冑青根高伸ICONIC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763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42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甲冑青根高伸ICONIC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763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甲冑青根高伸ICONIC</v>
      </c>
    </row>
    <row r="489" spans="1:21" x14ac:dyDescent="0.35">
      <c r="A489">
        <f>VLOOKUP(Attack[[#This Row],[No用]],SetNo[[No.用]:[vlookup 用]],2,FALSE)</f>
        <v>111</v>
      </c>
      <c r="B489">
        <f>IF(ROW()=2,1,IF(A488&lt;&gt;Attack[[#This Row],[No]],1,B488+1))</f>
        <v>5</v>
      </c>
      <c r="C489" s="1" t="s">
        <v>763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183</v>
      </c>
      <c r="L489" s="1" t="s">
        <v>224</v>
      </c>
      <c r="M489">
        <v>51</v>
      </c>
      <c r="N489">
        <v>5</v>
      </c>
      <c r="O489">
        <v>61</v>
      </c>
      <c r="P489">
        <v>7</v>
      </c>
      <c r="Q489" s="1" t="s">
        <v>768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111</v>
      </c>
      <c r="B490">
        <f>IF(ROW()=2,1,IF(A489&lt;&gt;Attack[[#This Row],[No]],1,B489+1))</f>
        <v>6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1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ユニフォーム二口堅治ICONIC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ユニフォーム二口堅治ICONIC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205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32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ユニフォーム二口堅治ICONIC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205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234</v>
      </c>
      <c r="K494" t="s">
        <v>265</v>
      </c>
      <c r="L494" t="s">
        <v>173</v>
      </c>
      <c r="M494">
        <v>41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ユニフォーム二口堅治ICONIC</v>
      </c>
    </row>
    <row r="495" spans="1:21" x14ac:dyDescent="0.3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43</v>
      </c>
      <c r="N495">
        <v>0</v>
      </c>
      <c r="O495">
        <v>53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t="s">
        <v>149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t="s">
        <v>149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171</v>
      </c>
      <c r="L498" t="s">
        <v>162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制服二口堅治ICONIC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t="s">
        <v>149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265</v>
      </c>
      <c r="L499" t="s">
        <v>173</v>
      </c>
      <c r="M499">
        <v>41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制服二口堅治ICONIC</v>
      </c>
    </row>
    <row r="500" spans="1:21" x14ac:dyDescent="0.3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43</v>
      </c>
      <c r="N500">
        <v>0</v>
      </c>
      <c r="O500">
        <v>53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1</v>
      </c>
      <c r="C501" t="s">
        <v>117</v>
      </c>
      <c r="D501" t="s">
        <v>50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168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2</v>
      </c>
      <c r="C502" t="s">
        <v>117</v>
      </c>
      <c r="D502" t="s">
        <v>50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169</v>
      </c>
      <c r="L502" t="s">
        <v>173</v>
      </c>
      <c r="M502">
        <v>36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3</v>
      </c>
      <c r="C503" t="s">
        <v>117</v>
      </c>
      <c r="D503" t="s">
        <v>50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171</v>
      </c>
      <c r="L503" t="s">
        <v>162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プール掃除二口堅治ICONIC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4</v>
      </c>
      <c r="C504" t="s">
        <v>117</v>
      </c>
      <c r="D504" t="s">
        <v>50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265</v>
      </c>
      <c r="L504" t="s">
        <v>162</v>
      </c>
      <c r="M504">
        <v>35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プール掃除二口堅治ICONIC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s="1" t="s">
        <v>650</v>
      </c>
      <c r="D505" s="1" t="s">
        <v>50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168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路地裏二口堅治ICONIC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s="1" t="s">
        <v>650</v>
      </c>
      <c r="D506" s="1" t="s">
        <v>50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169</v>
      </c>
      <c r="L506" s="1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路地裏二口堅治ICONIC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s="1" t="s">
        <v>650</v>
      </c>
      <c r="D507" s="1" t="s">
        <v>50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171</v>
      </c>
      <c r="L507" s="1" t="s">
        <v>178</v>
      </c>
      <c r="M507">
        <v>34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路地裏二口堅治ICONIC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s="1" t="s">
        <v>650</v>
      </c>
      <c r="D508" s="1" t="s">
        <v>50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265</v>
      </c>
      <c r="L508" s="1" t="s">
        <v>173</v>
      </c>
      <c r="M508">
        <v>41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路地裏二口堅治ICONIC</v>
      </c>
    </row>
    <row r="509" spans="1:21" x14ac:dyDescent="0.35">
      <c r="A509">
        <f>VLOOKUP(Attack[[#This Row],[No用]],SetNo[[No.用]:[vlookup 用]],2,FALSE)</f>
        <v>115</v>
      </c>
      <c r="B509">
        <f>IF(ROW()=2,1,IF(A508&lt;&gt;Attack[[#This Row],[No]],1,B508+1))</f>
        <v>5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172</v>
      </c>
      <c r="L509" s="1" t="s">
        <v>178</v>
      </c>
      <c r="M509">
        <v>34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115</v>
      </c>
      <c r="B510">
        <f>IF(ROW()=2,1,IF(A509&lt;&gt;Attack[[#This Row],[No]],1,B509+1))</f>
        <v>6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183</v>
      </c>
      <c r="L510" s="1" t="s">
        <v>224</v>
      </c>
      <c r="M510">
        <v>42</v>
      </c>
      <c r="N510">
        <v>0</v>
      </c>
      <c r="O510">
        <v>52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115</v>
      </c>
      <c r="B511">
        <f>IF(ROW()=2,1,IF(A510&lt;&gt;Attack[[#This Row],[No]],1,B510+1))</f>
        <v>7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265</v>
      </c>
      <c r="L511" s="1" t="s">
        <v>224</v>
      </c>
      <c r="M511">
        <v>42</v>
      </c>
      <c r="N511">
        <v>0</v>
      </c>
      <c r="O511">
        <v>52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1</v>
      </c>
      <c r="C512" s="1" t="s">
        <v>763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168</v>
      </c>
      <c r="L512" s="1" t="s">
        <v>162</v>
      </c>
      <c r="M512">
        <v>30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甲冑二口堅治ICONIC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2</v>
      </c>
      <c r="C513" s="1" t="s">
        <v>763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169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甲冑二口堅治ICONIC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3</v>
      </c>
      <c r="C514" s="1" t="s">
        <v>763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171</v>
      </c>
      <c r="L514" s="1" t="s">
        <v>162</v>
      </c>
      <c r="M514">
        <v>32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甲冑二口堅治ICONIC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4</v>
      </c>
      <c r="C515" s="1" t="s">
        <v>763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162</v>
      </c>
      <c r="M515">
        <v>35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甲冑二口堅治ICONIC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889</v>
      </c>
      <c r="D516" s="1" t="s">
        <v>50</v>
      </c>
      <c r="E516" s="1" t="s">
        <v>73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178</v>
      </c>
      <c r="M516">
        <v>33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2周年二口堅治ICONIC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889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178</v>
      </c>
      <c r="M517">
        <v>33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2周年二口堅治ICONIC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889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178</v>
      </c>
      <c r="M518">
        <v>35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2周年二口堅治ICONIC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889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173</v>
      </c>
      <c r="M519">
        <v>41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2周年二口堅治ICONIC</v>
      </c>
    </row>
    <row r="520" spans="1:21" x14ac:dyDescent="0.35">
      <c r="A520">
        <f>VLOOKUP(Attack[[#This Row],[No用]],SetNo[[No.用]:[vlookup 用]],2,FALSE)</f>
        <v>117</v>
      </c>
      <c r="B520">
        <f>IF(ROW()=2,1,IF(A519&lt;&gt;Attack[[#This Row],[No]],1,B519+1))</f>
        <v>5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171</v>
      </c>
      <c r="L520" s="1" t="s">
        <v>224</v>
      </c>
      <c r="M520">
        <v>42</v>
      </c>
      <c r="N520">
        <v>0</v>
      </c>
      <c r="O520">
        <v>52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980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37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アート2二口堅治ICONIC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980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37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アート2二口堅治ICONIC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980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171</v>
      </c>
      <c r="L523" s="1" t="s">
        <v>178</v>
      </c>
      <c r="M523">
        <v>35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アート2二口堅治ICONIC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980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アート2二口堅治ICONIC</v>
      </c>
    </row>
    <row r="525" spans="1:21" x14ac:dyDescent="0.3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980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178</v>
      </c>
      <c r="M525">
        <v>35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980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265</v>
      </c>
      <c r="L526" s="1" t="s">
        <v>224</v>
      </c>
      <c r="M526">
        <v>43</v>
      </c>
      <c r="N526">
        <v>0</v>
      </c>
      <c r="O526">
        <v>53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118</v>
      </c>
      <c r="B527">
        <f>IF(ROW()=2,1,IF(A526&lt;&gt;Attack[[#This Row],[No]],1,B526+1))</f>
        <v>7</v>
      </c>
      <c r="C527" s="1" t="s">
        <v>980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205</v>
      </c>
      <c r="D528" t="s">
        <v>362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234</v>
      </c>
      <c r="K528" s="1" t="s">
        <v>168</v>
      </c>
      <c r="L528" t="s">
        <v>162</v>
      </c>
      <c r="M528">
        <v>27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ユニフォーム黄金川貫至ICONIC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205</v>
      </c>
      <c r="D529" t="s">
        <v>362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234</v>
      </c>
      <c r="K529" s="1" t="s">
        <v>169</v>
      </c>
      <c r="L529" t="s">
        <v>162</v>
      </c>
      <c r="M529">
        <v>27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ユニフォーム黄金川貫至ICONIC</v>
      </c>
    </row>
    <row r="530" spans="1:21" x14ac:dyDescent="0.35">
      <c r="A530">
        <f>VLOOKUP(Attack[[#This Row],[No用]],SetNo[[No.用]:[vlookup 用]],2,FALSE)</f>
        <v>120</v>
      </c>
      <c r="B530">
        <f>IF(ROW()=2,1,IF(A529&lt;&gt;Attack[[#This Row],[No]],1,B529+1))</f>
        <v>1</v>
      </c>
      <c r="C530" t="s">
        <v>149</v>
      </c>
      <c r="D530" t="s">
        <v>362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234</v>
      </c>
      <c r="K530" s="1" t="s">
        <v>168</v>
      </c>
      <c r="L530" t="s">
        <v>162</v>
      </c>
      <c r="M530">
        <v>27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制服黄金川貫至ICONIC</v>
      </c>
    </row>
    <row r="531" spans="1:21" x14ac:dyDescent="0.35">
      <c r="A531">
        <f>VLOOKUP(Attack[[#This Row],[No用]],SetNo[[No.用]:[vlookup 用]],2,FALSE)</f>
        <v>120</v>
      </c>
      <c r="B531">
        <f>IF(ROW()=2,1,IF(A530&lt;&gt;Attack[[#This Row],[No]],1,B530+1))</f>
        <v>2</v>
      </c>
      <c r="C531" t="s">
        <v>149</v>
      </c>
      <c r="D531" t="s">
        <v>362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234</v>
      </c>
      <c r="K531" s="1" t="s">
        <v>169</v>
      </c>
      <c r="L531" t="s">
        <v>162</v>
      </c>
      <c r="M531">
        <v>27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制服黄金川貫至ICONIC</v>
      </c>
    </row>
    <row r="532" spans="1:21" x14ac:dyDescent="0.35">
      <c r="A532">
        <f>VLOOKUP(Attack[[#This Row],[No用]],SetNo[[No.用]:[vlookup 用]],2,FALSE)</f>
        <v>121</v>
      </c>
      <c r="B532">
        <f>IF(ROW()=2,1,IF(A531&lt;&gt;Attack[[#This Row],[No]],1,B531+1))</f>
        <v>1</v>
      </c>
      <c r="C532" s="1" t="s">
        <v>553</v>
      </c>
      <c r="D532" t="s">
        <v>362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s="1" t="s">
        <v>178</v>
      </c>
      <c r="M532">
        <v>30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職業体験黄金川貫至ICONIC</v>
      </c>
    </row>
    <row r="533" spans="1:21" x14ac:dyDescent="0.35">
      <c r="A533">
        <f>VLOOKUP(Attack[[#This Row],[No用]],SetNo[[No.用]:[vlookup 用]],2,FALSE)</f>
        <v>121</v>
      </c>
      <c r="B533">
        <f>IF(ROW()=2,1,IF(A532&lt;&gt;Attack[[#This Row],[No]],1,B532+1))</f>
        <v>2</v>
      </c>
      <c r="C533" s="1" t="s">
        <v>553</v>
      </c>
      <c r="D533" t="s">
        <v>362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職業体験黄金川貫至ICONIC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3</v>
      </c>
      <c r="C534" s="1" t="s">
        <v>553</v>
      </c>
      <c r="D534" t="s">
        <v>362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170</v>
      </c>
      <c r="L534" s="1" t="s">
        <v>178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職業体験黄金川貫至ICONIC</v>
      </c>
    </row>
    <row r="535" spans="1:21" x14ac:dyDescent="0.35">
      <c r="A535">
        <f>VLOOKUP(Attack[[#This Row],[No用]],SetNo[[No.用]:[vlookup 用]],2,FALSE)</f>
        <v>122</v>
      </c>
      <c r="B535">
        <f>IF(ROW()=2,1,IF(A534&lt;&gt;Attack[[#This Row],[No]],1,B534+1))</f>
        <v>1</v>
      </c>
      <c r="C535" s="1" t="s">
        <v>735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スパイ黄金川貫至ICONIC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2</v>
      </c>
      <c r="C536" s="1" t="s">
        <v>735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スパイ黄金川貫至ICONIC</v>
      </c>
    </row>
    <row r="537" spans="1:21" x14ac:dyDescent="0.35">
      <c r="A537">
        <f>VLOOKUP(Attack[[#This Row],[No用]],SetNo[[No.用]:[vlookup 用]],2,FALSE)</f>
        <v>123</v>
      </c>
      <c r="B537">
        <f>IF(ROW()=2,1,IF(A536&lt;&gt;Attack[[#This Row],[No]],1,B536+1))</f>
        <v>1</v>
      </c>
      <c r="C537" s="1" t="s">
        <v>1061</v>
      </c>
      <c r="D537" s="1" t="s">
        <v>362</v>
      </c>
      <c r="E537" s="1" t="s">
        <v>73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焼き芋黄金川貫至ICONIC</v>
      </c>
    </row>
    <row r="538" spans="1:21" x14ac:dyDescent="0.35">
      <c r="A538">
        <f>VLOOKUP(Attack[[#This Row],[No用]],SetNo[[No.用]:[vlookup 用]],2,FALSE)</f>
        <v>123</v>
      </c>
      <c r="B538">
        <f>IF(ROW()=2,1,IF(A537&lt;&gt;Attack[[#This Row],[No]],1,B537+1))</f>
        <v>2</v>
      </c>
      <c r="C538" s="1" t="s">
        <v>1061</v>
      </c>
      <c r="D538" s="1" t="s">
        <v>362</v>
      </c>
      <c r="E538" s="1" t="s">
        <v>73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焼き芋黄金川貫至ICONIC</v>
      </c>
    </row>
    <row r="539" spans="1:21" x14ac:dyDescent="0.35">
      <c r="A539">
        <f>VLOOKUP(Attack[[#This Row],[No用]],SetNo[[No.用]:[vlookup 用]],2,FALSE)</f>
        <v>124</v>
      </c>
      <c r="B539">
        <f>IF(ROW()=2,1,IF(A538&lt;&gt;Attack[[#This Row],[No]],1,B538+1))</f>
        <v>1</v>
      </c>
      <c r="C539" t="s">
        <v>205</v>
      </c>
      <c r="D539" t="s">
        <v>51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31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ユニフォーム小原豊ICONIC</v>
      </c>
    </row>
    <row r="540" spans="1:21" x14ac:dyDescent="0.35">
      <c r="A540">
        <f>VLOOKUP(Attack[[#This Row],[No用]],SetNo[[No.用]:[vlookup 用]],2,FALSE)</f>
        <v>124</v>
      </c>
      <c r="B540">
        <f>IF(ROW()=2,1,IF(A539&lt;&gt;Attack[[#This Row],[No]],1,B539+1))</f>
        <v>2</v>
      </c>
      <c r="C540" t="s">
        <v>205</v>
      </c>
      <c r="D540" t="s">
        <v>51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31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ユニフォーム小原豊ICONIC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3</v>
      </c>
      <c r="C541" t="s">
        <v>205</v>
      </c>
      <c r="D541" t="s">
        <v>51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s="1" t="s">
        <v>170</v>
      </c>
      <c r="L541" s="1" t="s">
        <v>173</v>
      </c>
      <c r="M541">
        <v>37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ユニフォーム小原豊ICONIC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4</v>
      </c>
      <c r="C542" t="s">
        <v>205</v>
      </c>
      <c r="D542" t="s">
        <v>51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s="1" t="s">
        <v>171</v>
      </c>
      <c r="L542" s="1" t="s">
        <v>173</v>
      </c>
      <c r="M542">
        <v>37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ユニフォーム小原豊ICONIC</v>
      </c>
    </row>
    <row r="543" spans="1:21" x14ac:dyDescent="0.35">
      <c r="A543">
        <f>VLOOKUP(Attack[[#This Row],[No用]],SetNo[[No.用]:[vlookup 用]],2,FALSE)</f>
        <v>124</v>
      </c>
      <c r="B543">
        <f>IF(ROW()=2,1,IF(A542&lt;&gt;Attack[[#This Row],[No]],1,B542+1))</f>
        <v>5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124</v>
      </c>
      <c r="B544">
        <f>IF(ROW()=2,1,IF(A543&lt;&gt;Attack[[#This Row],[No]],1,B543+1))</f>
        <v>6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183</v>
      </c>
      <c r="L544" s="1" t="s">
        <v>224</v>
      </c>
      <c r="M544">
        <v>41</v>
      </c>
      <c r="N544">
        <v>0</v>
      </c>
      <c r="O544">
        <v>51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1</v>
      </c>
      <c r="C545" t="s">
        <v>205</v>
      </c>
      <c r="D545" t="s">
        <v>52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s="1" t="s">
        <v>173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ユニフォーム女川太郎ICONIC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2</v>
      </c>
      <c r="C546" t="s">
        <v>205</v>
      </c>
      <c r="D546" t="s">
        <v>52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ユニフォーム女川太郎ICONIC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3</v>
      </c>
      <c r="C547" t="s">
        <v>205</v>
      </c>
      <c r="D547" t="s">
        <v>52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170</v>
      </c>
      <c r="L547" s="1" t="s">
        <v>173</v>
      </c>
      <c r="M547">
        <v>39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ユニフォーム女川太郎ICONIC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4</v>
      </c>
      <c r="C548" t="s">
        <v>205</v>
      </c>
      <c r="D548" t="s">
        <v>52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171</v>
      </c>
      <c r="L548" s="1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ユニフォーム女川太郎ICONIC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s="1" t="s">
        <v>990</v>
      </c>
      <c r="D549" s="1" t="s">
        <v>52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水着2女川太郎ICONIC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s="1" t="s">
        <v>990</v>
      </c>
      <c r="D550" s="1" t="s">
        <v>52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178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水着2女川太郎ICONIC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s="1" t="s">
        <v>990</v>
      </c>
      <c r="D551" s="1" t="s">
        <v>52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水着2女川太郎ICONIC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s="1" t="s">
        <v>990</v>
      </c>
      <c r="D552" s="1" t="s">
        <v>52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水着2女川太郎ICONIC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t="s">
        <v>205</v>
      </c>
      <c r="D553" t="s">
        <v>53</v>
      </c>
      <c r="E553" t="s">
        <v>23</v>
      </c>
      <c r="F553" t="s">
        <v>21</v>
      </c>
      <c r="G553" t="s">
        <v>49</v>
      </c>
      <c r="H553" t="s">
        <v>71</v>
      </c>
      <c r="I553">
        <v>1</v>
      </c>
      <c r="J553" t="s">
        <v>234</v>
      </c>
      <c r="M553">
        <v>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ユニフォーム作並浩輔ICONIC</v>
      </c>
    </row>
    <row r="554" spans="1:21" x14ac:dyDescent="0.35">
      <c r="A554">
        <f>VLOOKUP(Attack[[#This Row],[No用]],SetNo[[No.用]:[vlookup 用]],2,FALSE)</f>
        <v>128</v>
      </c>
      <c r="B554">
        <f>IF(ROW()=2,1,IF(A553&lt;&gt;Attack[[#This Row],[No]],1,B553+1))</f>
        <v>1</v>
      </c>
      <c r="C554" s="1" t="s">
        <v>963</v>
      </c>
      <c r="D554" s="1" t="s">
        <v>53</v>
      </c>
      <c r="E554" s="1" t="s">
        <v>90</v>
      </c>
      <c r="F554" s="1" t="s">
        <v>21</v>
      </c>
      <c r="G554" s="1" t="s">
        <v>49</v>
      </c>
      <c r="H554" s="1" t="s">
        <v>71</v>
      </c>
      <c r="I554">
        <v>1</v>
      </c>
      <c r="J554" t="s">
        <v>234</v>
      </c>
      <c r="M554">
        <v>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職業体験2作並浩輔ICONIC</v>
      </c>
    </row>
    <row r="555" spans="1:21" x14ac:dyDescent="0.35">
      <c r="A555">
        <f>VLOOKUP(Attack[[#This Row],[No用]],SetNo[[No.用]:[vlookup 用]],2,FALSE)</f>
        <v>129</v>
      </c>
      <c r="B555">
        <f>IF(ROW()=2,1,IF(A554&lt;&gt;Attack[[#This Row],[No]],1,B554+1))</f>
        <v>1</v>
      </c>
      <c r="C555" t="s">
        <v>205</v>
      </c>
      <c r="D555" t="s">
        <v>54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s="1" t="s">
        <v>168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ユニフォーム吹上仁悟ICONIC</v>
      </c>
    </row>
    <row r="556" spans="1:21" x14ac:dyDescent="0.35">
      <c r="A556">
        <f>VLOOKUP(Attack[[#This Row],[No用]],SetNo[[No.用]:[vlookup 用]],2,FALSE)</f>
        <v>129</v>
      </c>
      <c r="B556">
        <f>IF(ROW()=2,1,IF(A555&lt;&gt;Attack[[#This Row],[No]],1,B555+1))</f>
        <v>2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s="1" t="s">
        <v>169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ユニフォーム吹上仁悟ICONIC</v>
      </c>
    </row>
    <row r="557" spans="1:21" x14ac:dyDescent="0.35">
      <c r="A557">
        <f>VLOOKUP(Attack[[#This Row],[No用]],SetNo[[No.用]:[vlookup 用]],2,FALSE)</f>
        <v>129</v>
      </c>
      <c r="B557">
        <f>IF(ROW()=2,1,IF(A556&lt;&gt;Attack[[#This Row],[No]],1,B556+1))</f>
        <v>3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ユニフォーム吹上仁悟ICONIC</v>
      </c>
    </row>
    <row r="558" spans="1:21" x14ac:dyDescent="0.35">
      <c r="A558">
        <f>VLOOKUP(Attack[[#This Row],[No用]],SetNo[[No.用]:[vlookup 用]],2,FALSE)</f>
        <v>130</v>
      </c>
      <c r="B558">
        <f>IF(ROW()=2,1,IF(A557&lt;&gt;Attack[[#This Row],[No]],1,B557+1))</f>
        <v>1</v>
      </c>
      <c r="C558" s="1" t="s">
        <v>108</v>
      </c>
      <c r="D558" s="1" t="s">
        <v>614</v>
      </c>
      <c r="E558" s="1" t="s">
        <v>23</v>
      </c>
      <c r="F558" s="1" t="s">
        <v>74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ユニフォーム茂庭要ICONIC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2</v>
      </c>
      <c r="C559" s="1" t="s">
        <v>108</v>
      </c>
      <c r="D559" s="1" t="s">
        <v>614</v>
      </c>
      <c r="E559" s="1" t="s">
        <v>23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ユニフォーム茂庭要ICONIC</v>
      </c>
    </row>
    <row r="560" spans="1:21" x14ac:dyDescent="0.35">
      <c r="A560">
        <f>VLOOKUP(Attack[[#This Row],[No用]],SetNo[[No.用]:[vlookup 用]],2,FALSE)</f>
        <v>131</v>
      </c>
      <c r="B560">
        <f>IF(ROW()=2,1,IF(A559&lt;&gt;Attack[[#This Row],[No]],1,B559+1))</f>
        <v>1</v>
      </c>
      <c r="C560" s="1" t="s">
        <v>108</v>
      </c>
      <c r="D560" s="1" t="s">
        <v>616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ユニフォーム鎌先靖志ICONIC</v>
      </c>
    </row>
    <row r="561" spans="1:21" x14ac:dyDescent="0.35">
      <c r="A561">
        <f>VLOOKUP(Attack[[#This Row],[No用]],SetNo[[No.用]:[vlookup 用]],2,FALSE)</f>
        <v>131</v>
      </c>
      <c r="B561">
        <f>IF(ROW()=2,1,IF(A560&lt;&gt;Attack[[#This Row],[No]],1,B560+1))</f>
        <v>2</v>
      </c>
      <c r="C561" s="1" t="s">
        <v>108</v>
      </c>
      <c r="D561" s="1" t="s">
        <v>616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ユニフォーム鎌先靖志ICONIC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3</v>
      </c>
      <c r="C562" s="1" t="s">
        <v>108</v>
      </c>
      <c r="D562" s="1" t="s">
        <v>616</v>
      </c>
      <c r="E562" s="1" t="s">
        <v>23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172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ユニフォーム鎌先靖志ICONIC</v>
      </c>
    </row>
    <row r="563" spans="1:21" x14ac:dyDescent="0.35">
      <c r="A563">
        <f>VLOOKUP(Attack[[#This Row],[No用]],SetNo[[No.用]:[vlookup 用]],2,FALSE)</f>
        <v>132</v>
      </c>
      <c r="B563">
        <f>IF(ROW()=2,1,IF(A562&lt;&gt;Attack[[#This Row],[No]],1,B562+1))</f>
        <v>1</v>
      </c>
      <c r="C563" s="1" t="s">
        <v>763</v>
      </c>
      <c r="D563" s="1" t="s">
        <v>616</v>
      </c>
      <c r="E563" s="1" t="s">
        <v>90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甲冑鎌先靖志ICONIC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2</v>
      </c>
      <c r="C564" s="1" t="s">
        <v>763</v>
      </c>
      <c r="D564" s="1" t="s">
        <v>616</v>
      </c>
      <c r="E564" s="1" t="s">
        <v>90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3</v>
      </c>
      <c r="C565" s="1" t="s">
        <v>763</v>
      </c>
      <c r="D565" s="1" t="s">
        <v>616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甲冑鎌先靖志ICONIC</v>
      </c>
    </row>
    <row r="566" spans="1:21" x14ac:dyDescent="0.35">
      <c r="A566">
        <f>VLOOKUP(Attack[[#This Row],[No用]],SetNo[[No.用]:[vlookup 用]],2,FALSE)</f>
        <v>133</v>
      </c>
      <c r="B566">
        <f>IF(ROW()=2,1,IF(A565&lt;&gt;Attack[[#This Row],[No]],1,B565+1))</f>
        <v>1</v>
      </c>
      <c r="C566" s="1" t="s">
        <v>108</v>
      </c>
      <c r="D566" s="1" t="s">
        <v>618</v>
      </c>
      <c r="E566" s="1" t="s">
        <v>23</v>
      </c>
      <c r="F566" s="1" t="s">
        <v>78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ユニフォーム笹谷武仁ICONIC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2</v>
      </c>
      <c r="C567" s="1" t="s">
        <v>108</v>
      </c>
      <c r="D567" s="1" t="s">
        <v>618</v>
      </c>
      <c r="E567" s="1" t="s">
        <v>23</v>
      </c>
      <c r="F567" s="1" t="s">
        <v>78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ユニフォーム笹谷武仁ICONIC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3</v>
      </c>
      <c r="C568" s="1" t="s">
        <v>108</v>
      </c>
      <c r="D568" s="1" t="s">
        <v>618</v>
      </c>
      <c r="E568" s="1" t="s">
        <v>23</v>
      </c>
      <c r="F568" s="1" t="s">
        <v>78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258</v>
      </c>
      <c r="L568" s="1" t="s">
        <v>173</v>
      </c>
      <c r="M568">
        <v>38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ユニフォーム笹谷武仁ICONIC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4</v>
      </c>
      <c r="C569" s="1" t="s">
        <v>108</v>
      </c>
      <c r="D569" s="1" t="s">
        <v>618</v>
      </c>
      <c r="E569" s="1" t="s">
        <v>23</v>
      </c>
      <c r="F569" s="1" t="s">
        <v>78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183</v>
      </c>
      <c r="L569" s="1" t="s">
        <v>224</v>
      </c>
      <c r="M569">
        <v>47</v>
      </c>
      <c r="N569">
        <v>0</v>
      </c>
      <c r="O569">
        <v>57</v>
      </c>
      <c r="P569">
        <v>0</v>
      </c>
      <c r="U569" t="str">
        <f>Attack[[#This Row],[服装]]&amp;Attack[[#This Row],[名前]]&amp;Attack[[#This Row],[レアリティ]]</f>
        <v>ユニフォーム笹谷武仁ICONIC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t="s">
        <v>205</v>
      </c>
      <c r="D570" t="s">
        <v>30</v>
      </c>
      <c r="E570" t="s">
        <v>23</v>
      </c>
      <c r="F570" t="s">
        <v>31</v>
      </c>
      <c r="G570" t="s">
        <v>20</v>
      </c>
      <c r="H570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ユニフォーム及川徹ICONIC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t="s">
        <v>205</v>
      </c>
      <c r="D571" t="s">
        <v>30</v>
      </c>
      <c r="E571" t="s">
        <v>23</v>
      </c>
      <c r="F571" t="s">
        <v>31</v>
      </c>
      <c r="G571" t="s">
        <v>20</v>
      </c>
      <c r="H57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ユニフォーム及川徹ICONIC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t="s">
        <v>205</v>
      </c>
      <c r="D572" t="s">
        <v>30</v>
      </c>
      <c r="E572" t="s">
        <v>23</v>
      </c>
      <c r="F572" t="s">
        <v>31</v>
      </c>
      <c r="G572" t="s">
        <v>20</v>
      </c>
      <c r="H572" t="s">
        <v>71</v>
      </c>
      <c r="I572">
        <v>1</v>
      </c>
      <c r="J572" t="s">
        <v>234</v>
      </c>
      <c r="K572" s="1" t="s">
        <v>171</v>
      </c>
      <c r="L572" s="1" t="s">
        <v>162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ユニフォーム及川徹ICONIC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t="s">
        <v>205</v>
      </c>
      <c r="D573" t="s">
        <v>30</v>
      </c>
      <c r="E573" t="s">
        <v>23</v>
      </c>
      <c r="F573" t="s">
        <v>31</v>
      </c>
      <c r="G573" t="s">
        <v>20</v>
      </c>
      <c r="H573" t="s">
        <v>71</v>
      </c>
      <c r="I573">
        <v>1</v>
      </c>
      <c r="J573" t="s">
        <v>234</v>
      </c>
      <c r="K573" s="1" t="s">
        <v>172</v>
      </c>
      <c r="L573" s="1" t="s">
        <v>162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ユニフォーム及川徹ICONIC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117</v>
      </c>
      <c r="D574" t="s">
        <v>30</v>
      </c>
      <c r="E574" t="s">
        <v>24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プール掃除及川徹ICONIC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117</v>
      </c>
      <c r="D575" t="s">
        <v>30</v>
      </c>
      <c r="E575" t="s">
        <v>24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プール掃除及川徹ICONIC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117</v>
      </c>
      <c r="D576" t="s">
        <v>30</v>
      </c>
      <c r="E576" t="s">
        <v>24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プール掃除及川徹ICONIC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117</v>
      </c>
      <c r="D577" t="s">
        <v>30</v>
      </c>
      <c r="E577" t="s">
        <v>24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プール掃除及川徹ICONIC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s="1" t="s">
        <v>587</v>
      </c>
      <c r="D578" t="s">
        <v>30</v>
      </c>
      <c r="E578" s="1" t="s">
        <v>77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s="1" t="s">
        <v>587</v>
      </c>
      <c r="D579" t="s">
        <v>30</v>
      </c>
      <c r="E579" s="1" t="s">
        <v>77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s="1" t="s">
        <v>587</v>
      </c>
      <c r="D580" t="s">
        <v>30</v>
      </c>
      <c r="E580" s="1" t="s">
        <v>77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s="1" t="s">
        <v>587</v>
      </c>
      <c r="D581" t="s">
        <v>30</v>
      </c>
      <c r="E581" s="1" t="s">
        <v>77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Xmas及川徹ICONIC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149</v>
      </c>
      <c r="D582" t="s">
        <v>30</v>
      </c>
      <c r="E582" s="1" t="s">
        <v>73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36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制服及川徹ICONIC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149</v>
      </c>
      <c r="D583" t="s">
        <v>30</v>
      </c>
      <c r="E583" s="1" t="s">
        <v>73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36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149</v>
      </c>
      <c r="D584" t="s">
        <v>30</v>
      </c>
      <c r="E584" s="1" t="s">
        <v>73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178</v>
      </c>
      <c r="M584">
        <v>36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149</v>
      </c>
      <c r="D585" t="s">
        <v>30</v>
      </c>
      <c r="E585" s="1" t="s">
        <v>73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制服及川徹ICONIC</v>
      </c>
    </row>
    <row r="586" spans="1:21" x14ac:dyDescent="0.35">
      <c r="A586">
        <f>VLOOKUP(Attack[[#This Row],[No用]],SetNo[[No.用]:[vlookup 用]],2,FALSE)</f>
        <v>137</v>
      </c>
      <c r="B586">
        <f>IF(ROW()=2,1,IF(A585&lt;&gt;Attack[[#This Row],[No]],1,B585+1))</f>
        <v>5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0</v>
      </c>
      <c r="O586">
        <v>61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137</v>
      </c>
      <c r="B587">
        <f>IF(ROW()=2,1,IF(A586&lt;&gt;Attack[[#This Row],[No]],1,B586+1))</f>
        <v>6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171</v>
      </c>
      <c r="L587" s="1" t="s">
        <v>224</v>
      </c>
      <c r="M587">
        <v>51</v>
      </c>
      <c r="N587">
        <v>0</v>
      </c>
      <c r="O587">
        <v>61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1</v>
      </c>
      <c r="C588" s="1" t="s">
        <v>650</v>
      </c>
      <c r="D588" s="1" t="s">
        <v>30</v>
      </c>
      <c r="E588" s="1" t="s">
        <v>90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路地裏及川徹ICONIC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2</v>
      </c>
      <c r="C589" s="1" t="s">
        <v>650</v>
      </c>
      <c r="D589" s="1" t="s">
        <v>30</v>
      </c>
      <c r="E589" s="1" t="s">
        <v>90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路地裏及川徹ICONIC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3</v>
      </c>
      <c r="C590" s="1" t="s">
        <v>650</v>
      </c>
      <c r="D590" s="1" t="s">
        <v>30</v>
      </c>
      <c r="E590" s="1" t="s">
        <v>90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234</v>
      </c>
      <c r="K590" s="1" t="s">
        <v>171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路地裏及川徹ICONIC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4</v>
      </c>
      <c r="C591" s="1" t="s">
        <v>650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路地裏及川徹ICONIC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713</v>
      </c>
      <c r="D592" s="1" t="s">
        <v>30</v>
      </c>
      <c r="E592" s="1" t="s">
        <v>77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バカンス及川徹ICONIC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713</v>
      </c>
      <c r="D593" s="1" t="s">
        <v>30</v>
      </c>
      <c r="E593" s="1" t="s">
        <v>77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バカンス及川徹ICONIC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713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バカンス及川徹ICONIC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713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バカンス及川徹ICONIC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889</v>
      </c>
      <c r="D596" s="1" t="s">
        <v>30</v>
      </c>
      <c r="E596" s="1" t="s">
        <v>73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2周年及川徹ICONIC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889</v>
      </c>
      <c r="D597" s="1" t="s">
        <v>30</v>
      </c>
      <c r="E597" s="1" t="s">
        <v>73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173</v>
      </c>
      <c r="M597">
        <v>40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2周年及川徹ICONIC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889</v>
      </c>
      <c r="D598" s="1" t="s">
        <v>30</v>
      </c>
      <c r="E598" s="1" t="s">
        <v>73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178</v>
      </c>
      <c r="M598">
        <v>37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2周年及川徹ICONIC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889</v>
      </c>
      <c r="D599" s="1" t="s">
        <v>30</v>
      </c>
      <c r="E599" s="1" t="s">
        <v>73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2周年及川徹ICONIC</v>
      </c>
    </row>
    <row r="600" spans="1:21" x14ac:dyDescent="0.35">
      <c r="A600">
        <f>VLOOKUP(Attack[[#This Row],[No用]],SetNo[[No.用]:[vlookup 用]],2,FALSE)</f>
        <v>140</v>
      </c>
      <c r="B600">
        <f>IF(ROW()=2,1,IF(A599&lt;&gt;Attack[[#This Row],[No]],1,B599+1))</f>
        <v>5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224</v>
      </c>
      <c r="M600">
        <v>52</v>
      </c>
      <c r="N600">
        <v>0</v>
      </c>
      <c r="O600">
        <v>62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140</v>
      </c>
      <c r="B601">
        <f>IF(ROW()=2,1,IF(A600&lt;&gt;Attack[[#This Row],[No]],1,B600+1))</f>
        <v>6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52</v>
      </c>
      <c r="N601">
        <v>0</v>
      </c>
      <c r="O601">
        <v>62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1</v>
      </c>
      <c r="C602" s="1" t="s">
        <v>1034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夏祭り2及川徹ICONIC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2</v>
      </c>
      <c r="C603" s="1" t="s">
        <v>1034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夏祭り2及川徹ICONIC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3</v>
      </c>
      <c r="C604" s="1" t="s">
        <v>1034</v>
      </c>
      <c r="D604" s="1" t="s">
        <v>30</v>
      </c>
      <c r="E604" s="1" t="s">
        <v>90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夏祭り2及川徹ICONIC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4</v>
      </c>
      <c r="C605" s="1" t="s">
        <v>1034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夏祭り2及川徹ICONIC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t="s">
        <v>205</v>
      </c>
      <c r="D606" t="s">
        <v>32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35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ユニフォーム岩泉一ICONIC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t="s">
        <v>205</v>
      </c>
      <c r="D607" t="s">
        <v>32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ユニフォーム岩泉一ICONIC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234</v>
      </c>
      <c r="K608" s="1" t="s">
        <v>258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ユニフォーム岩泉一ICONIC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t="s">
        <v>205</v>
      </c>
      <c r="D609" t="s">
        <v>32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42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ユニフォーム岩泉一ICONIC</v>
      </c>
    </row>
    <row r="610" spans="1:21" x14ac:dyDescent="0.35">
      <c r="A610">
        <f>VLOOKUP(Attack[[#This Row],[No用]],SetNo[[No.用]:[vlookup 用]],2,FALSE)</f>
        <v>142</v>
      </c>
      <c r="B610">
        <f>IF(ROW()=2,1,IF(A609&lt;&gt;Attack[[#This Row],[No]],1,B609+1))</f>
        <v>5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183</v>
      </c>
      <c r="L610" s="1" t="s">
        <v>224</v>
      </c>
      <c r="M610">
        <v>47</v>
      </c>
      <c r="N610">
        <v>0</v>
      </c>
      <c r="O610">
        <v>57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1</v>
      </c>
      <c r="C611" t="s">
        <v>117</v>
      </c>
      <c r="D611" t="s">
        <v>32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168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2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169</v>
      </c>
      <c r="L612" s="1" t="s">
        <v>173</v>
      </c>
      <c r="M612">
        <v>35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プール掃除岩泉一ICONIC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3</v>
      </c>
      <c r="C613" t="s">
        <v>117</v>
      </c>
      <c r="D613" t="s">
        <v>32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258</v>
      </c>
      <c r="L613" s="1" t="s">
        <v>173</v>
      </c>
      <c r="M613">
        <v>39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プール掃除岩泉一ICONIC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4</v>
      </c>
      <c r="C614" t="s">
        <v>117</v>
      </c>
      <c r="D614" t="s">
        <v>32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プール掃除岩泉一ICONIC</v>
      </c>
    </row>
    <row r="615" spans="1:21" x14ac:dyDescent="0.35">
      <c r="A615">
        <f>VLOOKUP(Attack[[#This Row],[No用]],SetNo[[No.用]:[vlookup 用]],2,FALSE)</f>
        <v>143</v>
      </c>
      <c r="B615">
        <f>IF(ROW()=2,1,IF(A614&lt;&gt;Attack[[#This Row],[No]],1,B614+1))</f>
        <v>5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183</v>
      </c>
      <c r="L615" s="1" t="s">
        <v>224</v>
      </c>
      <c r="M615">
        <v>47</v>
      </c>
      <c r="N615">
        <v>0</v>
      </c>
      <c r="O615">
        <v>57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143</v>
      </c>
      <c r="B616">
        <f>IF(ROW()=2,1,IF(A615&lt;&gt;Attack[[#This Row],[No]],1,B615+1))</f>
        <v>6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183</v>
      </c>
      <c r="L616" s="1" t="s">
        <v>224</v>
      </c>
      <c r="M616">
        <v>47</v>
      </c>
      <c r="N616">
        <v>0</v>
      </c>
      <c r="O616">
        <v>57</v>
      </c>
      <c r="P616">
        <v>0</v>
      </c>
      <c r="Q616" s="1" t="s">
        <v>1054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1</v>
      </c>
      <c r="C617" s="1" t="s">
        <v>149</v>
      </c>
      <c r="D617" t="s">
        <v>32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35</v>
      </c>
      <c r="N617">
        <v>0</v>
      </c>
      <c r="O617">
        <v>0</v>
      </c>
      <c r="P617">
        <v>0</v>
      </c>
      <c r="Q617" s="1"/>
      <c r="U617" t="str">
        <f>Attack[[#This Row],[服装]]&amp;Attack[[#This Row],[名前]]&amp;Attack[[#This Row],[レアリティ]]</f>
        <v>制服岩泉一ICONIC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2</v>
      </c>
      <c r="C618" s="1" t="s">
        <v>149</v>
      </c>
      <c r="D618" t="s">
        <v>32</v>
      </c>
      <c r="E618" s="1" t="s">
        <v>90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35</v>
      </c>
      <c r="N618">
        <v>0</v>
      </c>
      <c r="O618">
        <v>0</v>
      </c>
      <c r="P618">
        <v>0</v>
      </c>
      <c r="Q618" s="1"/>
      <c r="U618" t="str">
        <f>Attack[[#This Row],[服装]]&amp;Attack[[#This Row],[名前]]&amp;Attack[[#This Row],[レアリティ]]</f>
        <v>制服岩泉一ICONIC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3</v>
      </c>
      <c r="C619" s="1" t="s">
        <v>149</v>
      </c>
      <c r="D619" t="s">
        <v>32</v>
      </c>
      <c r="E619" s="1" t="s">
        <v>90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258</v>
      </c>
      <c r="L619" s="1" t="s">
        <v>173</v>
      </c>
      <c r="M619">
        <v>39</v>
      </c>
      <c r="N619">
        <v>0</v>
      </c>
      <c r="O619">
        <v>0</v>
      </c>
      <c r="P619">
        <v>0</v>
      </c>
      <c r="Q619" s="1"/>
      <c r="U619" t="str">
        <f>Attack[[#This Row],[服装]]&amp;Attack[[#This Row],[名前]]&amp;Attack[[#This Row],[レアリティ]]</f>
        <v>制服岩泉一ICONIC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4</v>
      </c>
      <c r="C620" s="1" t="s">
        <v>149</v>
      </c>
      <c r="D620" t="s">
        <v>32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42</v>
      </c>
      <c r="N620">
        <v>0</v>
      </c>
      <c r="O620">
        <v>0</v>
      </c>
      <c r="P620">
        <v>0</v>
      </c>
      <c r="Q620" s="1"/>
      <c r="U620" t="str">
        <f>Attack[[#This Row],[服装]]&amp;Attack[[#This Row],[名前]]&amp;Attack[[#This Row],[レアリティ]]</f>
        <v>制服岩泉一ICONIC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631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178</v>
      </c>
      <c r="M621">
        <v>32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サバゲ岩泉一ICONIC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631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サバゲ岩泉一ICONIC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631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178</v>
      </c>
      <c r="M623">
        <v>35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サバゲ岩泉一ICONIC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631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28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サバゲ岩泉一ICONIC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713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バカンス岩泉一ICONIC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713</v>
      </c>
      <c r="D626" s="1" t="s">
        <v>32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バカンス岩泉一ICONIC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713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36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バカンス岩泉一ICONIC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713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42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バカンス岩泉一ICONIC</v>
      </c>
    </row>
    <row r="629" spans="1:21" x14ac:dyDescent="0.35">
      <c r="A629">
        <f>VLOOKUP(Attack[[#This Row],[No用]],SetNo[[No.用]:[vlookup 用]],2,FALSE)</f>
        <v>146</v>
      </c>
      <c r="B629">
        <f>IF(ROW()=2,1,IF(A628&lt;&gt;Attack[[#This Row],[No]],1,B628+1))</f>
        <v>5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183</v>
      </c>
      <c r="L629" s="1" t="s">
        <v>224</v>
      </c>
      <c r="M629">
        <v>47</v>
      </c>
      <c r="N629">
        <v>0</v>
      </c>
      <c r="O629">
        <v>57</v>
      </c>
      <c r="P629">
        <v>0</v>
      </c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146</v>
      </c>
      <c r="B630">
        <f>IF(ROW()=2,1,IF(A629&lt;&gt;Attack[[#This Row],[No]],1,B629+1))</f>
        <v>6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Q630" s="1" t="s">
        <v>1054</v>
      </c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1</v>
      </c>
      <c r="C631" s="1" t="s">
        <v>834</v>
      </c>
      <c r="D631" s="1" t="s">
        <v>32</v>
      </c>
      <c r="E631" s="1" t="s">
        <v>24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路地裏2岩泉一ICONIC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2</v>
      </c>
      <c r="C632" s="1" t="s">
        <v>834</v>
      </c>
      <c r="D632" s="1" t="s">
        <v>32</v>
      </c>
      <c r="E632" s="1" t="s">
        <v>24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36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路地裏2岩泉一ICONIC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3</v>
      </c>
      <c r="C633" s="1" t="s">
        <v>834</v>
      </c>
      <c r="D633" s="1" t="s">
        <v>32</v>
      </c>
      <c r="E633" s="1" t="s">
        <v>24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258</v>
      </c>
      <c r="L633" s="1" t="s">
        <v>173</v>
      </c>
      <c r="M633">
        <v>40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路地裏2岩泉一ICONIC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4</v>
      </c>
      <c r="C634" s="1" t="s">
        <v>834</v>
      </c>
      <c r="D634" s="1" t="s">
        <v>32</v>
      </c>
      <c r="E634" s="1" t="s">
        <v>24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43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路地裏2岩泉一ICONIC</v>
      </c>
    </row>
    <row r="635" spans="1:21" x14ac:dyDescent="0.35">
      <c r="A635">
        <f>VLOOKUP(Attack[[#This Row],[No用]],SetNo[[No.用]:[vlookup 用]],2,FALSE)</f>
        <v>147</v>
      </c>
      <c r="B635">
        <f>IF(ROW()=2,1,IF(A634&lt;&gt;Attack[[#This Row],[No]],1,B634+1))</f>
        <v>5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48</v>
      </c>
      <c r="N635">
        <v>0</v>
      </c>
      <c r="O635">
        <v>58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147</v>
      </c>
      <c r="B636">
        <f>IF(ROW()=2,1,IF(A635&lt;&gt;Attack[[#This Row],[No]],1,B635+1))</f>
        <v>6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265</v>
      </c>
      <c r="L636" s="1" t="s">
        <v>224</v>
      </c>
      <c r="M636">
        <v>48</v>
      </c>
      <c r="N636">
        <v>0</v>
      </c>
      <c r="O636">
        <v>58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s="1" t="s">
        <v>1034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夏祭り2岩泉一ICONIC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s="1" t="s">
        <v>1034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夏祭り2岩泉一ICONIC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s="1" t="s">
        <v>1034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夏祭り2岩泉一ICONIC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s="1" t="s">
        <v>1034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夏祭り2岩泉一ICONIC</v>
      </c>
    </row>
    <row r="641" spans="1:21" x14ac:dyDescent="0.35">
      <c r="A641">
        <f>VLOOKUP(Attack[[#This Row],[No用]],SetNo[[No.用]:[vlookup 用]],2,FALSE)</f>
        <v>148</v>
      </c>
      <c r="B641">
        <f>IF(ROW()=2,1,IF(A640&lt;&gt;Attack[[#This Row],[No]],1,B640+1))</f>
        <v>5</v>
      </c>
      <c r="C641" s="1" t="s">
        <v>1034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48</v>
      </c>
      <c r="N641">
        <v>0</v>
      </c>
      <c r="O641">
        <v>58</v>
      </c>
      <c r="P641">
        <v>0</v>
      </c>
      <c r="Q641" s="1" t="s">
        <v>1054</v>
      </c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t="s">
        <v>205</v>
      </c>
      <c r="D642" t="s">
        <v>33</v>
      </c>
      <c r="E642" t="s">
        <v>24</v>
      </c>
      <c r="F642" t="s">
        <v>26</v>
      </c>
      <c r="G642" t="s">
        <v>20</v>
      </c>
      <c r="H642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28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ユニフォーム金田一勇太郎ICONIC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ユニフォーム金田一勇太郎ICONIC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ユニフォーム金田一勇太郎ICONIC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t="s">
        <v>205</v>
      </c>
      <c r="D645" t="s">
        <v>33</v>
      </c>
      <c r="E645" t="s">
        <v>24</v>
      </c>
      <c r="F645" t="s">
        <v>26</v>
      </c>
      <c r="G645" t="s">
        <v>20</v>
      </c>
      <c r="H645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43</v>
      </c>
      <c r="N645">
        <v>0</v>
      </c>
      <c r="O645">
        <v>53</v>
      </c>
      <c r="P645">
        <v>0</v>
      </c>
      <c r="U645" t="str">
        <f>Attack[[#This Row],[服装]]&amp;Attack[[#This Row],[名前]]&amp;Attack[[#This Row],[レアリティ]]</f>
        <v>ユニフォーム金田一勇太郎ICONIC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s="1" t="s">
        <v>597</v>
      </c>
      <c r="D646" t="s">
        <v>33</v>
      </c>
      <c r="E646" s="1" t="s">
        <v>77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178</v>
      </c>
      <c r="M646">
        <v>31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雪遊び金田一勇太郎ICONIC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s="1" t="s">
        <v>597</v>
      </c>
      <c r="D647" t="s">
        <v>33</v>
      </c>
      <c r="E647" s="1" t="s">
        <v>77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雪遊び金田一勇太郎ICONIC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s="1" t="s">
        <v>597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雪遊び金田一勇太郎ICONIC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s="1" t="s">
        <v>597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雪遊び金田一勇太郎ICONIC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737</v>
      </c>
      <c r="D650" s="1" t="s">
        <v>33</v>
      </c>
      <c r="E650" s="1" t="s">
        <v>77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28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カンフー金田一勇太郎ICONIC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737</v>
      </c>
      <c r="D651" s="1" t="s">
        <v>33</v>
      </c>
      <c r="E651" s="1" t="s">
        <v>77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カンフー金田一勇太郎ICONIC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737</v>
      </c>
      <c r="D652" s="1" t="s">
        <v>33</v>
      </c>
      <c r="E652" s="1" t="s">
        <v>77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カンフー金田一勇太郎ICONIC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737</v>
      </c>
      <c r="D653" s="1" t="s">
        <v>33</v>
      </c>
      <c r="E653" s="1" t="s">
        <v>77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カンフー金田一勇太郎ICONIC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942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31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中学生金田一勇太郎ICONIC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942</v>
      </c>
      <c r="D655" s="1" t="s">
        <v>33</v>
      </c>
      <c r="E655" s="1" t="s">
        <v>90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中学生金田一勇太郎ICONIC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942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中学生金田一勇太郎ICONIC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942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中学生金田一勇太郎ICONIC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t="s">
        <v>205</v>
      </c>
      <c r="D658" t="s">
        <v>34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173</v>
      </c>
      <c r="M658">
        <v>37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ユニフォーム京谷賢太郎ICONIC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t="s">
        <v>205</v>
      </c>
      <c r="D659" t="s">
        <v>34</v>
      </c>
      <c r="E659" t="s">
        <v>28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173</v>
      </c>
      <c r="M659">
        <v>37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ユニフォーム京谷賢太郎ICONIC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t="s">
        <v>205</v>
      </c>
      <c r="D660" t="s">
        <v>34</v>
      </c>
      <c r="E660" t="s">
        <v>28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258</v>
      </c>
      <c r="L660" s="1" t="s">
        <v>173</v>
      </c>
      <c r="M660">
        <v>37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ユニフォーム京谷賢太郎ICONIC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t="s">
        <v>205</v>
      </c>
      <c r="D661" t="s">
        <v>34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ユニフォーム京谷賢太郎ICONIC</v>
      </c>
    </row>
    <row r="662" spans="1:21" x14ac:dyDescent="0.3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49</v>
      </c>
      <c r="N662">
        <v>0</v>
      </c>
      <c r="O662">
        <v>59</v>
      </c>
      <c r="P662">
        <v>0</v>
      </c>
      <c r="Q662" s="1" t="s">
        <v>890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153</v>
      </c>
      <c r="B663">
        <f>IF(ROW()=2,1,IF(A662&lt;&gt;Attack[[#This Row],[No]],1,B662+1))</f>
        <v>6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49</v>
      </c>
      <c r="N663">
        <v>0</v>
      </c>
      <c r="O663">
        <v>59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679</v>
      </c>
      <c r="D664" s="1" t="s">
        <v>34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173</v>
      </c>
      <c r="M664">
        <v>38</v>
      </c>
      <c r="N664" s="6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梅雨京谷賢太郎ICONIC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679</v>
      </c>
      <c r="D665" s="1" t="s">
        <v>34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173</v>
      </c>
      <c r="M665">
        <v>38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梅雨京谷賢太郎ICONIC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679</v>
      </c>
      <c r="D666" s="1" t="s">
        <v>34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258</v>
      </c>
      <c r="L666" s="1" t="s">
        <v>173</v>
      </c>
      <c r="M666">
        <v>38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梅雨京谷賢太郎ICONIC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679</v>
      </c>
      <c r="D667" s="1" t="s">
        <v>34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梅雨京谷賢太郎ICONIC</v>
      </c>
    </row>
    <row r="668" spans="1:21" x14ac:dyDescent="0.35">
      <c r="A668">
        <f>VLOOKUP(Attack[[#This Row],[No用]],SetNo[[No.用]:[vlookup 用]],2,FALSE)</f>
        <v>154</v>
      </c>
      <c r="B668">
        <f>IF(ROW()=2,1,IF(A667&lt;&gt;Attack[[#This Row],[No]],1,B667+1))</f>
        <v>5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258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990</v>
      </c>
      <c r="D669" s="1" t="s">
        <v>34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水着2京谷賢太郎ICONIC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990</v>
      </c>
      <c r="D670" s="1" t="s">
        <v>34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35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水着2京谷賢太郎ICONIC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990</v>
      </c>
      <c r="D671" s="1" t="s">
        <v>34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258</v>
      </c>
      <c r="L671" s="1" t="s">
        <v>173</v>
      </c>
      <c r="M671">
        <v>38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水着2京谷賢太郎ICONIC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990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178</v>
      </c>
      <c r="M672">
        <v>36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水着2京谷賢太郎ICONIC</v>
      </c>
    </row>
    <row r="673" spans="1:21" x14ac:dyDescent="0.35">
      <c r="A673">
        <f>VLOOKUP(Attack[[#This Row],[No用]],SetNo[[No.用]:[vlookup 用]],2,FALSE)</f>
        <v>155</v>
      </c>
      <c r="B673">
        <f>IF(ROW()=2,1,IF(A672&lt;&gt;Attack[[#This Row],[No]],1,B672+1))</f>
        <v>5</v>
      </c>
      <c r="C673" s="1" t="s">
        <v>990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205</v>
      </c>
      <c r="D674" t="s">
        <v>35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178</v>
      </c>
      <c r="M674">
        <v>32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ユニフォーム国見英ICONIC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205</v>
      </c>
      <c r="D675" t="s">
        <v>35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32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ユニフォーム国見英ICONIC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205</v>
      </c>
      <c r="D676" t="s">
        <v>35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170</v>
      </c>
      <c r="L676" s="1" t="s">
        <v>173</v>
      </c>
      <c r="M676">
        <v>32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ユニフォーム国見英ICONIC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205</v>
      </c>
      <c r="D677" t="s">
        <v>35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ユニフォーム国見英ICONIC</v>
      </c>
    </row>
    <row r="678" spans="1:21" x14ac:dyDescent="0.35">
      <c r="A678">
        <f>VLOOKUP(Attack[[#This Row],[No用]],SetNo[[No.用]:[vlookup 用]],2,FALSE)</f>
        <v>156</v>
      </c>
      <c r="B678">
        <f>IF(ROW()=2,1,IF(A677&lt;&gt;Attack[[#This Row],[No]],1,B677+1))</f>
        <v>5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30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156</v>
      </c>
      <c r="B679">
        <f>IF(ROW()=2,1,IF(A678&lt;&gt;Attack[[#This Row],[No]],1,B678+1))</f>
        <v>6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44</v>
      </c>
      <c r="N679">
        <v>0</v>
      </c>
      <c r="O679">
        <v>54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1</v>
      </c>
      <c r="C680" s="1" t="s">
        <v>553</v>
      </c>
      <c r="D680" t="s">
        <v>35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178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職業体験国見英ICONIC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s="1" t="s">
        <v>553</v>
      </c>
      <c r="D681" t="s">
        <v>35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職業体験国見英ICONIC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s="1" t="s">
        <v>553</v>
      </c>
      <c r="D682" t="s">
        <v>35</v>
      </c>
      <c r="E682" s="1" t="s">
        <v>90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170</v>
      </c>
      <c r="L682" s="1" t="s">
        <v>173</v>
      </c>
      <c r="M682">
        <v>32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職業体験国見英ICONIC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s="1" t="s">
        <v>553</v>
      </c>
      <c r="D683" t="s">
        <v>35</v>
      </c>
      <c r="E683" s="1" t="s">
        <v>90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258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職業体験国見英ICONIC</v>
      </c>
    </row>
    <row r="684" spans="1:21" x14ac:dyDescent="0.35">
      <c r="A684">
        <f>VLOOKUP(Attack[[#This Row],[No用]],SetNo[[No.用]:[vlookup 用]],2,FALSE)</f>
        <v>157</v>
      </c>
      <c r="B684">
        <f>IF(ROW()=2,1,IF(A683&lt;&gt;Attack[[#This Row],[No]],1,B683+1))</f>
        <v>5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157</v>
      </c>
      <c r="B685">
        <f>IF(ROW()=2,1,IF(A684&lt;&gt;Attack[[#This Row],[No]],1,B684+1))</f>
        <v>6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266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157</v>
      </c>
      <c r="B686">
        <f>IF(ROW()=2,1,IF(A685&lt;&gt;Attack[[#This Row],[No]],1,B685+1))</f>
        <v>7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30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157</v>
      </c>
      <c r="B687">
        <f>IF(ROW()=2,1,IF(A686&lt;&gt;Attack[[#This Row],[No]],1,B686+1))</f>
        <v>8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224</v>
      </c>
      <c r="M687">
        <v>44</v>
      </c>
      <c r="N687">
        <v>0</v>
      </c>
      <c r="O687">
        <v>54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157</v>
      </c>
      <c r="B688">
        <f>IF(ROW()=2,1,IF(A687&lt;&gt;Attack[[#This Row],[No]],1,B687+1))</f>
        <v>9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183</v>
      </c>
      <c r="L688" s="1" t="s">
        <v>224</v>
      </c>
      <c r="M688">
        <v>44</v>
      </c>
      <c r="N688">
        <v>0</v>
      </c>
      <c r="O688">
        <v>54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1</v>
      </c>
      <c r="C689" s="1" t="s">
        <v>650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168</v>
      </c>
      <c r="L689" s="1" t="s">
        <v>178</v>
      </c>
      <c r="M689">
        <v>32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路地裏国見英ICONIC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2</v>
      </c>
      <c r="C690" s="1" t="s">
        <v>650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169</v>
      </c>
      <c r="L690" s="1" t="s">
        <v>173</v>
      </c>
      <c r="M690">
        <v>32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路地裏国見英ICONIC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3</v>
      </c>
      <c r="C691" s="1" t="s">
        <v>650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170</v>
      </c>
      <c r="L691" s="1" t="s">
        <v>173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路地裏国見英ICONIC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4</v>
      </c>
      <c r="C692" s="1" t="s">
        <v>650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路地裏国見英ICONIC</v>
      </c>
    </row>
    <row r="693" spans="1:21" x14ac:dyDescent="0.35">
      <c r="A693">
        <f>VLOOKUP(Attack[[#This Row],[No用]],SetNo[[No.用]:[vlookup 用]],2,FALSE)</f>
        <v>158</v>
      </c>
      <c r="B693">
        <f>IF(ROW()=2,1,IF(A692&lt;&gt;Attack[[#This Row],[No]],1,B692+1))</f>
        <v>5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1</v>
      </c>
      <c r="C694" s="1" t="s">
        <v>737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カンフー国見英ICONIC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2</v>
      </c>
      <c r="C695" s="1" t="s">
        <v>737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カンフー国見英ICONIC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3</v>
      </c>
      <c r="C696" s="1" t="s">
        <v>737</v>
      </c>
      <c r="D696" s="1" t="s">
        <v>35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170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カンフー国見英ICONIC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4</v>
      </c>
      <c r="C697" s="1" t="s">
        <v>737</v>
      </c>
      <c r="D697" s="1" t="s">
        <v>35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258</v>
      </c>
      <c r="L697" s="1" t="s">
        <v>173</v>
      </c>
      <c r="M697">
        <v>43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カンフー国見英ICONIC</v>
      </c>
    </row>
    <row r="698" spans="1:21" x14ac:dyDescent="0.35">
      <c r="A698">
        <f>VLOOKUP(Attack[[#This Row],[No用]],SetNo[[No.用]:[vlookup 用]],2,FALSE)</f>
        <v>159</v>
      </c>
      <c r="B698">
        <f>IF(ROW()=2,1,IF(A697&lt;&gt;Attack[[#This Row],[No]],1,B697+1))</f>
        <v>5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159</v>
      </c>
      <c r="B699">
        <f>IF(ROW()=2,1,IF(A698&lt;&gt;Attack[[#This Row],[No]],1,B698+1))</f>
        <v>6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224</v>
      </c>
      <c r="M699">
        <v>44</v>
      </c>
      <c r="N699">
        <v>0</v>
      </c>
      <c r="O699">
        <v>54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159</v>
      </c>
      <c r="B700">
        <f>IF(ROW()=2,1,IF(A699&lt;&gt;Attack[[#This Row],[No]],1,B699+1))</f>
        <v>7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1</v>
      </c>
      <c r="C701" s="1" t="s">
        <v>942</v>
      </c>
      <c r="D701" s="1" t="s">
        <v>35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中学生国見英ICONIC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2</v>
      </c>
      <c r="C702" s="1" t="s">
        <v>942</v>
      </c>
      <c r="D702" s="1" t="s">
        <v>35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中学生国見英ICONIC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3</v>
      </c>
      <c r="C703" s="1" t="s">
        <v>942</v>
      </c>
      <c r="D703" s="1" t="s">
        <v>35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170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中学生国見英ICONIC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4</v>
      </c>
      <c r="C704" s="1" t="s">
        <v>942</v>
      </c>
      <c r="D704" s="1" t="s">
        <v>35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中学生国見英ICONIC</v>
      </c>
    </row>
    <row r="705" spans="1:21" x14ac:dyDescent="0.35">
      <c r="A705">
        <f>VLOOKUP(Attack[[#This Row],[No用]],SetNo[[No.用]:[vlookup 用]],2,FALSE)</f>
        <v>160</v>
      </c>
      <c r="B705">
        <f>IF(ROW()=2,1,IF(A704&lt;&gt;Attack[[#This Row],[No]],1,B704+1))</f>
        <v>5</v>
      </c>
      <c r="C705" s="1" t="s">
        <v>942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1</v>
      </c>
      <c r="C706" t="s">
        <v>205</v>
      </c>
      <c r="D706" t="s">
        <v>36</v>
      </c>
      <c r="E706" t="s">
        <v>23</v>
      </c>
      <c r="F706" t="s">
        <v>21</v>
      </c>
      <c r="G706" t="s">
        <v>20</v>
      </c>
      <c r="H706" t="s">
        <v>71</v>
      </c>
      <c r="I706">
        <v>1</v>
      </c>
      <c r="J706" t="s">
        <v>234</v>
      </c>
      <c r="K706" s="1"/>
      <c r="L706" s="1"/>
      <c r="M706">
        <v>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ユニフォーム渡親治ICONIC</v>
      </c>
    </row>
    <row r="707" spans="1:21" x14ac:dyDescent="0.35">
      <c r="A707">
        <f>VLOOKUP(Attack[[#This Row],[No用]],SetNo[[No.用]:[vlookup 用]],2,FALSE)</f>
        <v>162</v>
      </c>
      <c r="B707">
        <f>IF(ROW()=2,1,IF(A706&lt;&gt;Attack[[#This Row],[No]],1,B706+1))</f>
        <v>1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ユニフォーム松川一静ICONIC</v>
      </c>
    </row>
    <row r="708" spans="1:21" x14ac:dyDescent="0.35">
      <c r="A708">
        <f>VLOOKUP(Attack[[#This Row],[No用]],SetNo[[No.用]:[vlookup 用]],2,FALSE)</f>
        <v>162</v>
      </c>
      <c r="B708">
        <f>IF(ROW()=2,1,IF(A707&lt;&gt;Attack[[#This Row],[No]],1,B707+1))</f>
        <v>2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ユニフォーム松川一静ICONIC</v>
      </c>
    </row>
    <row r="709" spans="1:21" x14ac:dyDescent="0.35">
      <c r="A709">
        <f>VLOOKUP(Attack[[#This Row],[No用]],SetNo[[No.用]:[vlookup 用]],2,FALSE)</f>
        <v>162</v>
      </c>
      <c r="B709">
        <f>IF(ROW()=2,1,IF(A708&lt;&gt;Attack[[#This Row],[No]],1,B708+1))</f>
        <v>3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ユニフォーム松川一静ICONIC</v>
      </c>
    </row>
    <row r="710" spans="1:21" x14ac:dyDescent="0.35">
      <c r="A710">
        <f>VLOOKUP(Attack[[#This Row],[No用]],SetNo[[No.用]:[vlookup 用]],2,FALSE)</f>
        <v>163</v>
      </c>
      <c r="B710">
        <f>IF(ROW()=2,1,IF(A709&lt;&gt;Attack[[#This Row],[No]],1,B709+1))</f>
        <v>1</v>
      </c>
      <c r="C710" s="1" t="s">
        <v>584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アート松川一静ICONIC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2</v>
      </c>
      <c r="C711" s="1" t="s">
        <v>584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アート松川一静ICONIC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3</v>
      </c>
      <c r="C712" s="1" t="s">
        <v>584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234</v>
      </c>
      <c r="K712" s="1" t="s">
        <v>172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アート松川一静ICONIC</v>
      </c>
    </row>
    <row r="713" spans="1:21" x14ac:dyDescent="0.35">
      <c r="A713">
        <f>VLOOKUP(Attack[[#This Row],[No用]],SetNo[[No.用]:[vlookup 用]],2,FALSE)</f>
        <v>164</v>
      </c>
      <c r="B713">
        <f>IF(ROW()=2,1,IF(A712&lt;&gt;Attack[[#This Row],[No]],1,B712+1))</f>
        <v>1</v>
      </c>
      <c r="C713" s="1" t="s">
        <v>713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バカンス松川一静ICONIC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2</v>
      </c>
      <c r="C714" s="1" t="s">
        <v>713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バカンス松川一静ICONIC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3</v>
      </c>
      <c r="C715" s="1" t="s">
        <v>713</v>
      </c>
      <c r="D715" s="1" t="s">
        <v>37</v>
      </c>
      <c r="E715" s="1" t="s">
        <v>77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バカンス松川一静ICONIC</v>
      </c>
    </row>
    <row r="716" spans="1:21" x14ac:dyDescent="0.35">
      <c r="A716">
        <f>VLOOKUP(Attack[[#This Row],[No用]],SetNo[[No.用]:[vlookup 用]],2,FALSE)</f>
        <v>165</v>
      </c>
      <c r="B716">
        <f>IF(ROW()=2,1,IF(A715&lt;&gt;Attack[[#This Row],[No]],1,B715+1))</f>
        <v>1</v>
      </c>
      <c r="C716" s="1" t="s">
        <v>1061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焼き芋松川一静ICONIC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2</v>
      </c>
      <c r="C717" s="1" t="s">
        <v>1061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焼き芋松川一静ICONIC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3</v>
      </c>
      <c r="C718" s="1" t="s">
        <v>1061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焼き芋松川一静ICONIC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4</v>
      </c>
      <c r="C719" s="1" t="s">
        <v>1061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49</v>
      </c>
      <c r="N719">
        <v>0</v>
      </c>
      <c r="O719">
        <v>59</v>
      </c>
      <c r="P719">
        <v>0</v>
      </c>
      <c r="U719" t="str">
        <f>Attack[[#This Row],[服装]]&amp;Attack[[#This Row],[名前]]&amp;Attack[[#This Row],[レアリティ]]</f>
        <v>焼き芋松川一静ICONIC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t="s">
        <v>205</v>
      </c>
      <c r="D720" t="s">
        <v>38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ユニフォーム花巻貴大ICONIC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t="s">
        <v>205</v>
      </c>
      <c r="D721" t="s">
        <v>38</v>
      </c>
      <c r="E721" t="s">
        <v>23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ユニフォーム花巻貴大ICONIC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t="s">
        <v>205</v>
      </c>
      <c r="D722" t="s">
        <v>38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38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ユニフォーム花巻貴大ICONIC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t="s">
        <v>205</v>
      </c>
      <c r="D723" t="s">
        <v>38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171</v>
      </c>
      <c r="L723" s="1" t="s">
        <v>173</v>
      </c>
      <c r="M723">
        <v>42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ユニフォーム花巻貴大ICONIC</v>
      </c>
    </row>
    <row r="724" spans="1:21" x14ac:dyDescent="0.35">
      <c r="A724">
        <f>VLOOKUP(Attack[[#This Row],[No用]],SetNo[[No.用]:[vlookup 用]],2,FALSE)</f>
        <v>166</v>
      </c>
      <c r="B724">
        <f>IF(ROW()=2,1,IF(A723&lt;&gt;Attack[[#This Row],[No]],1,B723+1))</f>
        <v>5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584</v>
      </c>
      <c r="D725" t="s">
        <v>38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アート花巻貴大ICONIC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584</v>
      </c>
      <c r="D726" t="s">
        <v>38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アート花巻貴大ICONIC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584</v>
      </c>
      <c r="D727" t="s">
        <v>38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170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584</v>
      </c>
      <c r="D728" t="s">
        <v>38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アート花巻貴大ICONIC</v>
      </c>
    </row>
    <row r="729" spans="1:21" x14ac:dyDescent="0.3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673</v>
      </c>
      <c r="D730" s="1" t="s">
        <v>38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バーガー花巻貴大ICONIC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673</v>
      </c>
      <c r="D731" s="1" t="s">
        <v>38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バーガー花巻貴大ICONIC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673</v>
      </c>
      <c r="D732" s="1" t="s">
        <v>38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170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バーガー花巻貴大ICONIC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673</v>
      </c>
      <c r="D733" s="1" t="s">
        <v>38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258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バーガー花巻貴大ICONIC</v>
      </c>
    </row>
    <row r="734" spans="1:21" x14ac:dyDescent="0.3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171</v>
      </c>
      <c r="L734" s="1" t="s">
        <v>173</v>
      </c>
      <c r="M734">
        <v>42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168</v>
      </c>
      <c r="B735">
        <f>IF(ROW()=2,1,IF(A734&lt;&gt;Attack[[#This Row],[No]],1,B734+1))</f>
        <v>6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168</v>
      </c>
      <c r="B736">
        <f>IF(ROW()=2,1,IF(A735&lt;&gt;Attack[[#This Row],[No]],1,B735+1))</f>
        <v>7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929</v>
      </c>
      <c r="D737" s="1" t="s">
        <v>38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妖花巻貴大ICONIC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929</v>
      </c>
      <c r="D738" s="1" t="s">
        <v>38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178</v>
      </c>
      <c r="M738">
        <v>32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妖花巻貴大ICONIC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929</v>
      </c>
      <c r="D739" s="1" t="s">
        <v>38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170</v>
      </c>
      <c r="L739" s="1" t="s">
        <v>178</v>
      </c>
      <c r="M739">
        <v>35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妖花巻貴大ICONIC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929</v>
      </c>
      <c r="D740" s="1" t="s">
        <v>38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162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妖花巻貴大ICONIC</v>
      </c>
    </row>
    <row r="741" spans="1:21" x14ac:dyDescent="0.3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929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1061</v>
      </c>
      <c r="D742" s="1" t="s">
        <v>38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焼き芋花巻貴大ICONIC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1061</v>
      </c>
      <c r="D743" s="1" t="s">
        <v>38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37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1061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178</v>
      </c>
      <c r="M744">
        <v>37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1061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173</v>
      </c>
      <c r="M745">
        <v>39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焼き芋花巻貴大ICONIC</v>
      </c>
    </row>
    <row r="746" spans="1:21" x14ac:dyDescent="0.3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1061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170</v>
      </c>
      <c r="B747">
        <f>IF(ROW()=2,1,IF(A746&lt;&gt;Attack[[#This Row],[No]],1,B746+1))</f>
        <v>6</v>
      </c>
      <c r="C747" s="1" t="s">
        <v>1061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31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170</v>
      </c>
      <c r="B748">
        <f>IF(ROW()=2,1,IF(A747&lt;&gt;Attack[[#This Row],[No]],1,B747+1))</f>
        <v>7</v>
      </c>
      <c r="C748" s="1" t="s">
        <v>1061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170</v>
      </c>
      <c r="B749">
        <f>IF(ROW()=2,1,IF(A748&lt;&gt;Attack[[#This Row],[No]],1,B748+1))</f>
        <v>8</v>
      </c>
      <c r="C749" s="1" t="s">
        <v>1061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50</v>
      </c>
      <c r="N749">
        <v>0</v>
      </c>
      <c r="O749">
        <v>60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108</v>
      </c>
      <c r="D750" s="1" t="s">
        <v>627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ユニフォーム矢巾秀ICONIC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108</v>
      </c>
      <c r="D751" s="1" t="s">
        <v>627</v>
      </c>
      <c r="E751" s="1" t="s">
        <v>73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ユニフォーム矢巾秀ICONIC</v>
      </c>
    </row>
    <row r="752" spans="1:21" x14ac:dyDescent="0.3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s="1" t="s">
        <v>684</v>
      </c>
      <c r="D752" s="1" t="s">
        <v>627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キャンプ矢巾秀ICONIC</v>
      </c>
    </row>
    <row r="753" spans="1:21" x14ac:dyDescent="0.3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s="1" t="s">
        <v>684</v>
      </c>
      <c r="D753" s="1" t="s">
        <v>627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キャンプ矢巾秀ICONIC</v>
      </c>
    </row>
    <row r="754" spans="1:21" x14ac:dyDescent="0.3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29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ユニフォーム駒木輝ICONIC</v>
      </c>
    </row>
    <row r="755" spans="1:21" x14ac:dyDescent="0.3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29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ユニフォーム駒木輝ICONIC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234</v>
      </c>
      <c r="K756" s="1" t="s">
        <v>266</v>
      </c>
      <c r="L756" s="1" t="s">
        <v>173</v>
      </c>
      <c r="M756">
        <v>41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ユニフォーム駒木輝ICONIC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t="s">
        <v>205</v>
      </c>
      <c r="D757" t="s">
        <v>55</v>
      </c>
      <c r="E757" t="s">
        <v>23</v>
      </c>
      <c r="F757" t="s">
        <v>25</v>
      </c>
      <c r="G757" t="s">
        <v>56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29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ユニフォーム駒木輝ICONIC</v>
      </c>
    </row>
    <row r="758" spans="1:21" x14ac:dyDescent="0.3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171</v>
      </c>
      <c r="L758" s="1" t="s">
        <v>224</v>
      </c>
      <c r="M758">
        <v>44</v>
      </c>
      <c r="N758">
        <v>0</v>
      </c>
      <c r="O758">
        <v>54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234</v>
      </c>
      <c r="K759" s="1" t="s">
        <v>168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ユニフォーム茶屋和馬ICONIC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234</v>
      </c>
      <c r="K760" s="1" t="s">
        <v>169</v>
      </c>
      <c r="L760" s="1" t="s">
        <v>162</v>
      </c>
      <c r="M760">
        <v>23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ユニフォーム茶屋和馬ICONIC</v>
      </c>
    </row>
    <row r="761" spans="1:21" x14ac:dyDescent="0.3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t="s">
        <v>205</v>
      </c>
      <c r="D761" t="s">
        <v>58</v>
      </c>
      <c r="E761" t="s">
        <v>24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31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ユニフォーム玉川弘樹ICONIC</v>
      </c>
    </row>
    <row r="762" spans="1:21" x14ac:dyDescent="0.3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58</v>
      </c>
      <c r="E762" t="s">
        <v>24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169</v>
      </c>
      <c r="L762" s="1" t="s">
        <v>173</v>
      </c>
      <c r="M762">
        <v>31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ユニフォーム玉川弘樹ICONIC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234</v>
      </c>
      <c r="K763" s="1" t="s">
        <v>265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ユニフォーム玉川弘樹ICONIC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29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ユニフォーム玉川弘樹ICONIC</v>
      </c>
    </row>
    <row r="765" spans="1:21" x14ac:dyDescent="0.3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171</v>
      </c>
      <c r="L765" s="1" t="s">
        <v>224</v>
      </c>
      <c r="M765">
        <v>43</v>
      </c>
      <c r="N765">
        <v>0</v>
      </c>
      <c r="O765">
        <v>53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59</v>
      </c>
      <c r="E766" t="s">
        <v>24</v>
      </c>
      <c r="F766" t="s">
        <v>21</v>
      </c>
      <c r="G766" t="s">
        <v>56</v>
      </c>
      <c r="H766" t="s">
        <v>71</v>
      </c>
      <c r="I766">
        <v>1</v>
      </c>
      <c r="J766" t="s">
        <v>234</v>
      </c>
      <c r="M766">
        <v>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ユニフォーム桜井大河ICONIC</v>
      </c>
    </row>
    <row r="767" spans="1:21" x14ac:dyDescent="0.3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60</v>
      </c>
      <c r="E767" t="s">
        <v>24</v>
      </c>
      <c r="F767" t="s">
        <v>31</v>
      </c>
      <c r="G767" t="s">
        <v>56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ユニフォーム芳賀良治ICONIC</v>
      </c>
    </row>
    <row r="768" spans="1:21" x14ac:dyDescent="0.3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ユニフォーム芳賀良治ICONIC</v>
      </c>
    </row>
    <row r="769" spans="1:21" x14ac:dyDescent="0.35">
      <c r="A769">
        <f>VLOOKUP(Attack[[#This Row],[No用]],SetNo[[No.用]:[vlookup 用]],2,FALSE)</f>
        <v>178</v>
      </c>
      <c r="B769">
        <f>IF(ROW()=2,1,IF(A768&lt;&gt;Attack[[#This Row],[No]],1,B768+1))</f>
        <v>1</v>
      </c>
      <c r="C769" t="s">
        <v>205</v>
      </c>
      <c r="D769" t="s">
        <v>61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ユニフォーム渋谷陸斗ICONIC</v>
      </c>
    </row>
    <row r="770" spans="1:21" x14ac:dyDescent="0.35">
      <c r="A770">
        <f>VLOOKUP(Attack[[#This Row],[No用]],SetNo[[No.用]:[vlookup 用]],2,FALSE)</f>
        <v>178</v>
      </c>
      <c r="B770">
        <f>IF(ROW()=2,1,IF(A769&lt;&gt;Attack[[#This Row],[No]],1,B769+1))</f>
        <v>2</v>
      </c>
      <c r="C770" t="s">
        <v>205</v>
      </c>
      <c r="D770" t="s">
        <v>61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ユニフォーム渋谷陸斗ICONIC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3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ユニフォーム渋谷陸斗ICONIC</v>
      </c>
    </row>
    <row r="772" spans="1:21" x14ac:dyDescent="0.35">
      <c r="A772">
        <f>VLOOKUP(Attack[[#This Row],[No用]],SetNo[[No.用]:[vlookup 用]],2,FALSE)</f>
        <v>179</v>
      </c>
      <c r="B772">
        <f>IF(ROW()=2,1,IF(A771&lt;&gt;Attack[[#This Row],[No]],1,B771+1))</f>
        <v>1</v>
      </c>
      <c r="C772" t="s">
        <v>205</v>
      </c>
      <c r="D772" t="s">
        <v>62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ユニフォーム池尻隼人ICONIC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2</v>
      </c>
      <c r="C773" t="s">
        <v>205</v>
      </c>
      <c r="D773" t="s">
        <v>62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ユニフォーム池尻隼人ICONIC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3</v>
      </c>
      <c r="C774" t="s">
        <v>205</v>
      </c>
      <c r="D774" t="s">
        <v>62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266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ユニフォーム池尻隼人ICONIC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4</v>
      </c>
      <c r="C775" t="s">
        <v>205</v>
      </c>
      <c r="D775" t="s">
        <v>62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ユニフォーム池尻隼人ICONIC</v>
      </c>
    </row>
    <row r="776" spans="1:21" x14ac:dyDescent="0.35">
      <c r="A776">
        <f>VLOOKUP(Attack[[#This Row],[No用]],SetNo[[No.用]:[vlookup 用]],2,FALSE)</f>
        <v>179</v>
      </c>
      <c r="B776">
        <f>IF(ROW()=2,1,IF(A775&lt;&gt;Attack[[#This Row],[No]],1,B775+1))</f>
        <v>5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1</v>
      </c>
      <c r="C777" s="1" t="s">
        <v>770</v>
      </c>
      <c r="D777" s="1" t="s">
        <v>62</v>
      </c>
      <c r="E777" s="1" t="s">
        <v>77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文化祭2池尻隼人ICONIC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2</v>
      </c>
      <c r="C778" s="1" t="s">
        <v>770</v>
      </c>
      <c r="D778" s="1" t="s">
        <v>62</v>
      </c>
      <c r="E778" s="1" t="s">
        <v>77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文化祭2池尻隼人ICONIC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3</v>
      </c>
      <c r="C779" s="1" t="s">
        <v>770</v>
      </c>
      <c r="D779" s="1" t="s">
        <v>62</v>
      </c>
      <c r="E779" s="1" t="s">
        <v>77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234</v>
      </c>
      <c r="K779" s="1" t="s">
        <v>266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文化祭2池尻隼人ICONIC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4</v>
      </c>
      <c r="C780" s="1" t="s">
        <v>770</v>
      </c>
      <c r="D780" s="1" t="s">
        <v>62</v>
      </c>
      <c r="E780" s="1" t="s">
        <v>77</v>
      </c>
      <c r="F780" s="1" t="s">
        <v>25</v>
      </c>
      <c r="G780" s="1" t="s">
        <v>56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文化祭2池尻隼人ICONIC</v>
      </c>
    </row>
    <row r="781" spans="1:21" x14ac:dyDescent="0.35">
      <c r="A781">
        <f>VLOOKUP(Attack[[#This Row],[No用]],SetNo[[No.用]:[vlookup 用]],2,FALSE)</f>
        <v>180</v>
      </c>
      <c r="B781">
        <f>IF(ROW()=2,1,IF(A780&lt;&gt;Attack[[#This Row],[No]],1,B780+1))</f>
        <v>5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45</v>
      </c>
      <c r="N781">
        <v>0</v>
      </c>
      <c r="O781">
        <v>55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1</v>
      </c>
      <c r="C782" s="1" t="s">
        <v>918</v>
      </c>
      <c r="D782" s="1" t="s">
        <v>62</v>
      </c>
      <c r="E782" s="1" t="s">
        <v>73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遊園地池尻隼人ICONIC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2</v>
      </c>
      <c r="C783" s="1" t="s">
        <v>918</v>
      </c>
      <c r="D783" s="1" t="s">
        <v>62</v>
      </c>
      <c r="E783" s="1" t="s">
        <v>73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遊園地池尻隼人ICONIC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3</v>
      </c>
      <c r="C784" s="1" t="s">
        <v>918</v>
      </c>
      <c r="D784" s="1" t="s">
        <v>62</v>
      </c>
      <c r="E784" s="1" t="s">
        <v>73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266</v>
      </c>
      <c r="L784" s="1" t="s">
        <v>178</v>
      </c>
      <c r="M784">
        <v>39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遊園地池尻隼人ICONIC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4</v>
      </c>
      <c r="C785" s="1" t="s">
        <v>918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遊園地池尻隼人ICONIC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63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ユニフォーム十和田良樹ICONIC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63</v>
      </c>
      <c r="E787" t="s">
        <v>28</v>
      </c>
      <c r="F787" t="s">
        <v>25</v>
      </c>
      <c r="G787" t="s">
        <v>64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ユニフォーム十和田良樹ICONIC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63</v>
      </c>
      <c r="E788" t="s">
        <v>28</v>
      </c>
      <c r="F788" t="s">
        <v>25</v>
      </c>
      <c r="G788" t="s">
        <v>64</v>
      </c>
      <c r="H788" t="s">
        <v>71</v>
      </c>
      <c r="I788">
        <v>1</v>
      </c>
      <c r="J788" t="s">
        <v>234</v>
      </c>
      <c r="K788" s="1" t="s">
        <v>265</v>
      </c>
      <c r="L788" s="1" t="s">
        <v>173</v>
      </c>
      <c r="M788">
        <v>42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ユニフォーム十和田良樹ICONIC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ユニフォーム十和田良樹ICONIC</v>
      </c>
    </row>
    <row r="790" spans="1:21" x14ac:dyDescent="0.35">
      <c r="A790">
        <f>VLOOKUP(Attack[[#This Row],[No用]],SetNo[[No.用]:[vlookup 用]],2,FALSE)</f>
        <v>182</v>
      </c>
      <c r="B790">
        <f>IF(ROW()=2,1,IF(A789&lt;&gt;Attack[[#This Row],[No]],1,B789+1))</f>
        <v>5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183</v>
      </c>
      <c r="L790" s="1" t="s">
        <v>224</v>
      </c>
      <c r="M790">
        <v>47</v>
      </c>
      <c r="N790">
        <v>0</v>
      </c>
      <c r="O790">
        <v>57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1</v>
      </c>
      <c r="C791" t="s">
        <v>205</v>
      </c>
      <c r="D791" t="s">
        <v>65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ユニフォーム森岳歩ICONIC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2</v>
      </c>
      <c r="C792" t="s">
        <v>205</v>
      </c>
      <c r="D792" t="s">
        <v>65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ユニフォーム森岳歩ICONIC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3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ユニフォーム森岳歩ICONIC</v>
      </c>
    </row>
    <row r="794" spans="1:21" x14ac:dyDescent="0.3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t="s">
        <v>205</v>
      </c>
      <c r="D794" t="s">
        <v>66</v>
      </c>
      <c r="E794" t="s">
        <v>24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ユニフォーム唐松拓巳ICONIC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t="s">
        <v>205</v>
      </c>
      <c r="D795" t="s">
        <v>66</v>
      </c>
      <c r="E795" t="s">
        <v>24</v>
      </c>
      <c r="F795" t="s">
        <v>25</v>
      </c>
      <c r="G795" t="s">
        <v>64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ユニフォーム唐松拓巳ICONIC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t="s">
        <v>205</v>
      </c>
      <c r="D796" t="s">
        <v>66</v>
      </c>
      <c r="E796" t="s">
        <v>24</v>
      </c>
      <c r="F796" t="s">
        <v>25</v>
      </c>
      <c r="G796" t="s">
        <v>64</v>
      </c>
      <c r="H796" t="s">
        <v>71</v>
      </c>
      <c r="I796">
        <v>1</v>
      </c>
      <c r="J796" t="s">
        <v>234</v>
      </c>
      <c r="K796" s="1" t="s">
        <v>258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ユニフォーム唐松拓巳ICONIC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t="s">
        <v>205</v>
      </c>
      <c r="D797" t="s">
        <v>66</v>
      </c>
      <c r="E797" t="s">
        <v>24</v>
      </c>
      <c r="F797" t="s">
        <v>25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ユニフォーム唐松拓巳ICONIC</v>
      </c>
    </row>
    <row r="798" spans="1:21" x14ac:dyDescent="0.3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67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35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ユニフォーム田沢裕樹ICONIC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67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ユニフォーム田沢裕樹ICONIC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67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ユニフォーム田沢裕樹ICONIC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67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ユニフォーム田沢裕樹ICONIC</v>
      </c>
    </row>
    <row r="803" spans="1:21" x14ac:dyDescent="0.3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t="s">
        <v>205</v>
      </c>
      <c r="D804" t="s">
        <v>68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ユニフォーム子安颯真ICONIC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t="s">
        <v>205</v>
      </c>
      <c r="D805" t="s">
        <v>68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ユニフォーム子安颯真ICONIC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t="s">
        <v>205</v>
      </c>
      <c r="D806" t="s">
        <v>68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ユニフォーム子安颯真ICONIC</v>
      </c>
    </row>
    <row r="807" spans="1:21" x14ac:dyDescent="0.35">
      <c r="A807">
        <f>VLOOKUP(Attack[[#This Row],[No用]],SetNo[[No.用]:[vlookup 用]],2,FALSE)</f>
        <v>187</v>
      </c>
      <c r="B807">
        <f>IF(ROW()=2,1,IF(A806&lt;&gt;Attack[[#This Row],[No]],1,B806+1))</f>
        <v>1</v>
      </c>
      <c r="C807" s="1" t="s">
        <v>987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178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サバゲ2子安颯真ICONIC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2</v>
      </c>
      <c r="C808" s="1" t="s">
        <v>987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サバゲ2子安颯真ICONIC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3</v>
      </c>
      <c r="C809" s="1" t="s">
        <v>987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サバゲ2子安颯真ICONIC</v>
      </c>
    </row>
    <row r="810" spans="1:21" x14ac:dyDescent="0.35">
      <c r="A810">
        <f>VLOOKUP(Attack[[#This Row],[No用]],SetNo[[No.用]:[vlookup 用]],2,FALSE)</f>
        <v>188</v>
      </c>
      <c r="B810">
        <f>IF(ROW()=2,1,IF(A809&lt;&gt;Attack[[#This Row],[No]],1,B809+1))</f>
        <v>1</v>
      </c>
      <c r="C810" t="s">
        <v>205</v>
      </c>
      <c r="D810" t="s">
        <v>69</v>
      </c>
      <c r="E810" t="s">
        <v>28</v>
      </c>
      <c r="F810" t="s">
        <v>21</v>
      </c>
      <c r="G810" t="s">
        <v>64</v>
      </c>
      <c r="H810" t="s">
        <v>71</v>
      </c>
      <c r="I810">
        <v>1</v>
      </c>
      <c r="J810" t="s">
        <v>234</v>
      </c>
      <c r="K810" s="1"/>
      <c r="L810" s="1"/>
      <c r="M810">
        <v>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ユニフォーム横手駿ICONIC</v>
      </c>
    </row>
    <row r="811" spans="1:21" x14ac:dyDescent="0.35">
      <c r="A811">
        <f>VLOOKUP(Attack[[#This Row],[No用]],SetNo[[No.用]:[vlookup 用]],2,FALSE)</f>
        <v>189</v>
      </c>
      <c r="B811">
        <f>IF(ROW()=2,1,IF(A810&lt;&gt;Attack[[#This Row],[No]],1,B810+1))</f>
        <v>1</v>
      </c>
      <c r="C811" t="s">
        <v>205</v>
      </c>
      <c r="D811" t="s">
        <v>70</v>
      </c>
      <c r="E811" t="s">
        <v>28</v>
      </c>
      <c r="F811" t="s">
        <v>31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ユニフォーム夏瀬伊吹ICONIC</v>
      </c>
    </row>
    <row r="812" spans="1:21" x14ac:dyDescent="0.35">
      <c r="A812">
        <f>VLOOKUP(Attack[[#This Row],[No用]],SetNo[[No.用]:[vlookup 用]],2,FALSE)</f>
        <v>189</v>
      </c>
      <c r="B812">
        <f>IF(ROW()=2,1,IF(A811&lt;&gt;Attack[[#This Row],[No]],1,B811+1))</f>
        <v>2</v>
      </c>
      <c r="C812" t="s">
        <v>205</v>
      </c>
      <c r="D812" t="s">
        <v>70</v>
      </c>
      <c r="E812" t="s">
        <v>28</v>
      </c>
      <c r="F812" t="s">
        <v>31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ユニフォーム夏瀬伊吹ICONIC</v>
      </c>
    </row>
    <row r="813" spans="1:21" x14ac:dyDescent="0.35">
      <c r="A813">
        <f>VLOOKUP(Attack[[#This Row],[No用]],SetNo[[No.用]:[vlookup 用]],2,FALSE)</f>
        <v>190</v>
      </c>
      <c r="B813">
        <f>IF(ROW()=2,1,IF(A812&lt;&gt;Attack[[#This Row],[No]],1,B812+1))</f>
        <v>1</v>
      </c>
      <c r="C813" s="1" t="s">
        <v>108</v>
      </c>
      <c r="D813" s="1" t="s">
        <v>669</v>
      </c>
      <c r="E813" s="1" t="s">
        <v>28</v>
      </c>
      <c r="F813" s="1" t="s">
        <v>31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ユニフォーム秋宮昇ICONIC</v>
      </c>
    </row>
    <row r="814" spans="1:21" x14ac:dyDescent="0.35">
      <c r="A814">
        <f>VLOOKUP(Attack[[#This Row],[No用]],SetNo[[No.用]:[vlookup 用]],2,FALSE)</f>
        <v>190</v>
      </c>
      <c r="B814">
        <f>IF(ROW()=2,1,IF(A813&lt;&gt;Attack[[#This Row],[No]],1,B813+1))</f>
        <v>2</v>
      </c>
      <c r="C814" s="1" t="s">
        <v>108</v>
      </c>
      <c r="D814" s="1" t="s">
        <v>669</v>
      </c>
      <c r="E814" s="1" t="s">
        <v>28</v>
      </c>
      <c r="F814" s="1" t="s">
        <v>31</v>
      </c>
      <c r="G814" s="1" t="s">
        <v>64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ユニフォーム秋宮昇ICONIC</v>
      </c>
    </row>
    <row r="815" spans="1:21" x14ac:dyDescent="0.35">
      <c r="A815">
        <f>VLOOKUP(Attack[[#This Row],[No用]],SetNo[[No.用]:[vlookup 用]],2,FALSE)</f>
        <v>191</v>
      </c>
      <c r="B815">
        <f>IF(ROW()=2,1,IF(A814&lt;&gt;Attack[[#This Row],[No]],1,B814+1))</f>
        <v>1</v>
      </c>
      <c r="C815" t="s">
        <v>205</v>
      </c>
      <c r="D815" t="s">
        <v>72</v>
      </c>
      <c r="E815" t="s">
        <v>23</v>
      </c>
      <c r="F815" t="s">
        <v>31</v>
      </c>
      <c r="G815" t="s">
        <v>75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ユニフォーム古牧譲ICONIC</v>
      </c>
    </row>
    <row r="816" spans="1:21" x14ac:dyDescent="0.35">
      <c r="A816">
        <f>VLOOKUP(Attack[[#This Row],[No用]],SetNo[[No.用]:[vlookup 用]],2,FALSE)</f>
        <v>191</v>
      </c>
      <c r="B816">
        <f>IF(ROW()=2,1,IF(A815&lt;&gt;Attack[[#This Row],[No]],1,B815+1))</f>
        <v>2</v>
      </c>
      <c r="C816" t="s">
        <v>205</v>
      </c>
      <c r="D816" t="s">
        <v>72</v>
      </c>
      <c r="E816" t="s">
        <v>23</v>
      </c>
      <c r="F816" t="s">
        <v>31</v>
      </c>
      <c r="G816" t="s">
        <v>75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ユニフォーム古牧譲ICONIC</v>
      </c>
    </row>
    <row r="817" spans="1:21" x14ac:dyDescent="0.35">
      <c r="A817">
        <f>VLOOKUP(Attack[[#This Row],[No用]],SetNo[[No.用]:[vlookup 用]],2,FALSE)</f>
        <v>192</v>
      </c>
      <c r="B817">
        <f>IF(ROW()=2,1,IF(A816&lt;&gt;Attack[[#This Row],[No]],1,B816+1))</f>
        <v>1</v>
      </c>
      <c r="C817" s="1" t="s">
        <v>597</v>
      </c>
      <c r="D817" t="s">
        <v>72</v>
      </c>
      <c r="E817" s="1" t="s">
        <v>90</v>
      </c>
      <c r="F817" t="s">
        <v>74</v>
      </c>
      <c r="G817" t="s">
        <v>75</v>
      </c>
      <c r="H817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雪遊び古牧譲ICONIC</v>
      </c>
    </row>
    <row r="818" spans="1:21" x14ac:dyDescent="0.35">
      <c r="A818">
        <f>VLOOKUP(Attack[[#This Row],[No用]],SetNo[[No.用]:[vlookup 用]],2,FALSE)</f>
        <v>192</v>
      </c>
      <c r="B818">
        <f>IF(ROW()=2,1,IF(A817&lt;&gt;Attack[[#This Row],[No]],1,B817+1))</f>
        <v>2</v>
      </c>
      <c r="C818" s="1" t="s">
        <v>597</v>
      </c>
      <c r="D818" t="s">
        <v>72</v>
      </c>
      <c r="E818" s="1" t="s">
        <v>90</v>
      </c>
      <c r="F818" t="s">
        <v>74</v>
      </c>
      <c r="G818" t="s">
        <v>75</v>
      </c>
      <c r="H818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雪遊び古牧譲ICONIC</v>
      </c>
    </row>
    <row r="819" spans="1:21" x14ac:dyDescent="0.35">
      <c r="A819">
        <f>VLOOKUP(Attack[[#This Row],[No用]],SetNo[[No.用]:[vlookup 用]],2,FALSE)</f>
        <v>193</v>
      </c>
      <c r="B819">
        <f>IF(ROW()=2,1,IF(A818&lt;&gt;Attack[[#This Row],[No]],1,B818+1))</f>
        <v>1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ユニフォーム浅虫快人ICONIC</v>
      </c>
    </row>
    <row r="820" spans="1:21" x14ac:dyDescent="0.35">
      <c r="A820">
        <f>VLOOKUP(Attack[[#This Row],[No用]],SetNo[[No.用]:[vlookup 用]],2,FALSE)</f>
        <v>193</v>
      </c>
      <c r="B820">
        <f>IF(ROW()=2,1,IF(A819&lt;&gt;Attack[[#This Row],[No]],1,B819+1))</f>
        <v>2</v>
      </c>
      <c r="C820" t="s">
        <v>205</v>
      </c>
      <c r="D820" t="s">
        <v>76</v>
      </c>
      <c r="E820" t="s">
        <v>28</v>
      </c>
      <c r="F820" t="s">
        <v>25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ユニフォーム浅虫快人ICONIC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3</v>
      </c>
      <c r="C821" t="s">
        <v>205</v>
      </c>
      <c r="D821" t="s">
        <v>76</v>
      </c>
      <c r="E821" t="s">
        <v>28</v>
      </c>
      <c r="F821" t="s">
        <v>25</v>
      </c>
      <c r="G821" t="s">
        <v>75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43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ユニフォーム浅虫快人ICONIC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4</v>
      </c>
      <c r="C822" t="s">
        <v>205</v>
      </c>
      <c r="D822" t="s">
        <v>76</v>
      </c>
      <c r="E822" t="s">
        <v>28</v>
      </c>
      <c r="F822" t="s">
        <v>25</v>
      </c>
      <c r="G822" t="s">
        <v>75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31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ユニフォーム浅虫快人ICONIC</v>
      </c>
    </row>
    <row r="823" spans="1:21" x14ac:dyDescent="0.35">
      <c r="A823">
        <f>VLOOKUP(Attack[[#This Row],[No用]],SetNo[[No.用]:[vlookup 用]],2,FALSE)</f>
        <v>193</v>
      </c>
      <c r="B823">
        <f>IF(ROW()=2,1,IF(A822&lt;&gt;Attack[[#This Row],[No]],1,B822+1))</f>
        <v>5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1</v>
      </c>
      <c r="C824" t="s">
        <v>205</v>
      </c>
      <c r="D824" t="s">
        <v>79</v>
      </c>
      <c r="E824" t="s">
        <v>23</v>
      </c>
      <c r="F824" t="s">
        <v>21</v>
      </c>
      <c r="G824" t="s">
        <v>75</v>
      </c>
      <c r="H824" t="s">
        <v>71</v>
      </c>
      <c r="I824">
        <v>1</v>
      </c>
      <c r="J824" t="s">
        <v>234</v>
      </c>
      <c r="K824" s="1"/>
      <c r="L824" s="1"/>
      <c r="M824">
        <v>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ユニフォーム南田大志ICONIC</v>
      </c>
    </row>
    <row r="825" spans="1:21" x14ac:dyDescent="0.35">
      <c r="A825">
        <f>VLOOKUP(Attack[[#This Row],[No用]],SetNo[[No.用]:[vlookup 用]],2,FALSE)</f>
        <v>195</v>
      </c>
      <c r="B825">
        <f>IF(ROW()=2,1,IF(A824&lt;&gt;Attack[[#This Row],[No]],1,B824+1))</f>
        <v>1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ユニフォーム湯川良明ICONIC</v>
      </c>
    </row>
    <row r="826" spans="1:21" x14ac:dyDescent="0.35">
      <c r="A826">
        <f>VLOOKUP(Attack[[#This Row],[No用]],SetNo[[No.用]:[vlookup 用]],2,FALSE)</f>
        <v>195</v>
      </c>
      <c r="B826">
        <f>IF(ROW()=2,1,IF(A825&lt;&gt;Attack[[#This Row],[No]],1,B825+1))</f>
        <v>2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ユニフォーム湯川良明ICONIC</v>
      </c>
    </row>
    <row r="827" spans="1:21" x14ac:dyDescent="0.35">
      <c r="A827">
        <f>VLOOKUP(Attack[[#This Row],[No用]],SetNo[[No.用]:[vlookup 用]],2,FALSE)</f>
        <v>195</v>
      </c>
      <c r="B827">
        <f>IF(ROW()=2,1,IF(A826&lt;&gt;Attack[[#This Row],[No]],1,B826+1))</f>
        <v>3</v>
      </c>
      <c r="C827" t="s">
        <v>205</v>
      </c>
      <c r="D827" t="s">
        <v>81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ユニフォーム湯川良明ICONIC</v>
      </c>
    </row>
    <row r="828" spans="1:21" x14ac:dyDescent="0.35">
      <c r="A828">
        <f>VLOOKUP(Attack[[#This Row],[No用]],SetNo[[No.用]:[vlookup 用]],2,FALSE)</f>
        <v>196</v>
      </c>
      <c r="B828">
        <f>IF(ROW()=2,1,IF(A827&lt;&gt;Attack[[#This Row],[No]],1,B827+1))</f>
        <v>1</v>
      </c>
      <c r="C828" t="s">
        <v>205</v>
      </c>
      <c r="D828" t="s">
        <v>83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234</v>
      </c>
      <c r="K828" s="1" t="s">
        <v>168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ユニフォーム稲垣功ICONIC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2</v>
      </c>
      <c r="C829" t="s">
        <v>205</v>
      </c>
      <c r="D829" t="s">
        <v>83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234</v>
      </c>
      <c r="K829" s="1" t="s">
        <v>169</v>
      </c>
      <c r="L829" s="1" t="s">
        <v>173</v>
      </c>
      <c r="M829">
        <v>33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ユニフォーム稲垣功ICONIC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3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234</v>
      </c>
      <c r="K830" s="1" t="s">
        <v>265</v>
      </c>
      <c r="L830" s="1" t="s">
        <v>173</v>
      </c>
      <c r="M830">
        <v>43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ユニフォーム稲垣功ICONIC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4</v>
      </c>
      <c r="C831" t="s">
        <v>205</v>
      </c>
      <c r="D831" t="s">
        <v>83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ユニフォーム稲垣功ICONIC</v>
      </c>
    </row>
    <row r="832" spans="1:21" x14ac:dyDescent="0.35">
      <c r="A832">
        <f>VLOOKUP(Attack[[#This Row],[No用]],SetNo[[No.用]:[vlookup 用]],2,FALSE)</f>
        <v>196</v>
      </c>
      <c r="B832">
        <f>IF(ROW()=2,1,IF(A831&lt;&gt;Attack[[#This Row],[No]],1,B831+1))</f>
        <v>5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1</v>
      </c>
      <c r="C833" t="s">
        <v>205</v>
      </c>
      <c r="D833" t="s">
        <v>86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ユニフォーム馬門英治ICONIC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2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ユニフォーム馬門英治ICONIC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3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ユニフォーム馬門英治ICONIC</v>
      </c>
    </row>
    <row r="836" spans="1:21" x14ac:dyDescent="0.35">
      <c r="A836">
        <f>VLOOKUP(Attack[[#This Row],[No用]],SetNo[[No.用]:[vlookup 用]],2,FALSE)</f>
        <v>198</v>
      </c>
      <c r="B836">
        <f>IF(ROW()=2,1,IF(A835&lt;&gt;Attack[[#This Row],[No]],1,B835+1))</f>
        <v>1</v>
      </c>
      <c r="C836" t="s">
        <v>205</v>
      </c>
      <c r="D836" t="s">
        <v>88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ユニフォーム百沢雄大ICONIC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2</v>
      </c>
      <c r="C837" t="s">
        <v>205</v>
      </c>
      <c r="D837" t="s">
        <v>88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12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ユニフォーム百沢雄大ICONIC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3</v>
      </c>
      <c r="C838" t="s">
        <v>205</v>
      </c>
      <c r="D838" t="s">
        <v>88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183</v>
      </c>
      <c r="L838" s="1" t="s">
        <v>224</v>
      </c>
      <c r="M838">
        <v>50</v>
      </c>
      <c r="N838">
        <v>5</v>
      </c>
      <c r="O838">
        <v>60</v>
      </c>
      <c r="P838">
        <v>8</v>
      </c>
      <c r="U838" t="str">
        <f>Attack[[#This Row],[服装]]&amp;Attack[[#This Row],[名前]]&amp;Attack[[#This Row],[レアリティ]]</f>
        <v>ユニフォーム百沢雄大ICONIC</v>
      </c>
    </row>
    <row r="839" spans="1:21" x14ac:dyDescent="0.35">
      <c r="A839">
        <f>VLOOKUP(Attack[[#This Row],[No用]],SetNo[[No.用]:[vlookup 用]],2,FALSE)</f>
        <v>199</v>
      </c>
      <c r="B839">
        <f>IF(ROW()=2,1,IF(A838&lt;&gt;Attack[[#This Row],[No]],1,B838+1))</f>
        <v>1</v>
      </c>
      <c r="C839" s="1" t="s">
        <v>553</v>
      </c>
      <c r="D839" t="s">
        <v>88</v>
      </c>
      <c r="E839" s="1" t="s">
        <v>90</v>
      </c>
      <c r="F839" t="s">
        <v>78</v>
      </c>
      <c r="G839" t="s">
        <v>75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職業体験百沢雄大ICONIC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2</v>
      </c>
      <c r="C840" s="1" t="s">
        <v>553</v>
      </c>
      <c r="D840" t="s">
        <v>88</v>
      </c>
      <c r="E840" s="1" t="s">
        <v>90</v>
      </c>
      <c r="F840" t="s">
        <v>78</v>
      </c>
      <c r="G840" t="s">
        <v>75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12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職業体験百沢雄大ICONIC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3</v>
      </c>
      <c r="C841" s="1" t="s">
        <v>553</v>
      </c>
      <c r="D841" t="s">
        <v>88</v>
      </c>
      <c r="E841" s="1" t="s">
        <v>90</v>
      </c>
      <c r="F841" t="s">
        <v>78</v>
      </c>
      <c r="G841" t="s">
        <v>75</v>
      </c>
      <c r="H841" t="s">
        <v>71</v>
      </c>
      <c r="I841">
        <v>1</v>
      </c>
      <c r="J841" t="s">
        <v>234</v>
      </c>
      <c r="K841" s="1" t="s">
        <v>183</v>
      </c>
      <c r="L841" s="1" t="s">
        <v>224</v>
      </c>
      <c r="M841">
        <v>50</v>
      </c>
      <c r="N841">
        <v>5</v>
      </c>
      <c r="O841">
        <v>60</v>
      </c>
      <c r="P841">
        <v>8</v>
      </c>
      <c r="U841" t="str">
        <f>Attack[[#This Row],[服装]]&amp;Attack[[#This Row],[名前]]&amp;Attack[[#This Row],[レアリティ]]</f>
        <v>職業体験百沢雄大ICONIC</v>
      </c>
    </row>
    <row r="842" spans="1:21" x14ac:dyDescent="0.35">
      <c r="A842">
        <f>VLOOKUP(Attack[[#This Row],[No用]],SetNo[[No.用]:[vlookup 用]],2,FALSE)</f>
        <v>200</v>
      </c>
      <c r="B842">
        <f>IF(ROW()=2,1,IF(A841&lt;&gt;Attack[[#This Row],[No]],1,B841+1))</f>
        <v>1</v>
      </c>
      <c r="C842" t="s">
        <v>108</v>
      </c>
      <c r="D842" t="s">
        <v>89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ユニフォーム照島游児ICONIC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2</v>
      </c>
      <c r="C843" t="s">
        <v>108</v>
      </c>
      <c r="D843" t="s">
        <v>89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234</v>
      </c>
      <c r="K843" s="1" t="s">
        <v>169</v>
      </c>
      <c r="L843" s="1" t="s">
        <v>173</v>
      </c>
      <c r="M843">
        <v>39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ユニフォーム照島游児ICONIC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3</v>
      </c>
      <c r="C844" t="s">
        <v>108</v>
      </c>
      <c r="D844" t="s">
        <v>89</v>
      </c>
      <c r="E844" t="s">
        <v>90</v>
      </c>
      <c r="F844" t="s">
        <v>78</v>
      </c>
      <c r="G844" t="s">
        <v>91</v>
      </c>
      <c r="H844" t="s">
        <v>71</v>
      </c>
      <c r="I844">
        <v>1</v>
      </c>
      <c r="J844" t="s">
        <v>234</v>
      </c>
      <c r="K844" s="1" t="s">
        <v>171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ユニフォーム照島游児ICONIC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4</v>
      </c>
      <c r="C845" t="s">
        <v>108</v>
      </c>
      <c r="D845" t="s">
        <v>89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ユニフォーム照島游児ICONIC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149</v>
      </c>
      <c r="D846" t="s">
        <v>89</v>
      </c>
      <c r="E846" t="s">
        <v>77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制服照島游児ICONIC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149</v>
      </c>
      <c r="D847" t="s">
        <v>89</v>
      </c>
      <c r="E847" t="s">
        <v>77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制服照島游児ICONIC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149</v>
      </c>
      <c r="D848" t="s">
        <v>89</v>
      </c>
      <c r="E848" t="s">
        <v>77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制服照島游児ICONIC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149</v>
      </c>
      <c r="D849" t="s">
        <v>89</v>
      </c>
      <c r="E849" t="s">
        <v>77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制服照島游児ICONIC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s="1" t="s">
        <v>597</v>
      </c>
      <c r="D850" t="s">
        <v>89</v>
      </c>
      <c r="E850" s="1" t="s">
        <v>598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s="1" t="s">
        <v>597</v>
      </c>
      <c r="D851" t="s">
        <v>89</v>
      </c>
      <c r="E851" s="1" t="s">
        <v>598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雪遊び照島游児ICONIC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s="1" t="s">
        <v>597</v>
      </c>
      <c r="D852" t="s">
        <v>89</v>
      </c>
      <c r="E852" s="1" t="s">
        <v>598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258</v>
      </c>
      <c r="L852" s="1" t="s">
        <v>178</v>
      </c>
      <c r="M852">
        <v>41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雪遊び照島游児ICONIC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s="1" t="s">
        <v>597</v>
      </c>
      <c r="D853" t="s">
        <v>89</v>
      </c>
      <c r="E853" s="1" t="s">
        <v>598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171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雪遊び照島游児ICONIC</v>
      </c>
    </row>
    <row r="854" spans="1:21" x14ac:dyDescent="0.35">
      <c r="A854">
        <f>VLOOKUP(Attack[[#This Row],[No用]],SetNo[[No.用]:[vlookup 用]],2,FALSE)</f>
        <v>202</v>
      </c>
      <c r="B854">
        <f>IF(ROW()=2,1,IF(A853&lt;&gt;Attack[[#This Row],[No]],1,B853+1))</f>
        <v>5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202</v>
      </c>
      <c r="B855">
        <f>IF(ROW()=2,1,IF(A854&lt;&gt;Attack[[#This Row],[No]],1,B854+1))</f>
        <v>6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202</v>
      </c>
      <c r="B856">
        <f>IF(ROW()=2,1,IF(A855&lt;&gt;Attack[[#This Row],[No]],1,B855+1))</f>
        <v>7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224</v>
      </c>
      <c r="M856">
        <v>51</v>
      </c>
      <c r="N856">
        <v>0</v>
      </c>
      <c r="O856">
        <v>61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s="1" t="s">
        <v>735</v>
      </c>
      <c r="D857" s="1" t="s">
        <v>89</v>
      </c>
      <c r="E857" s="1" t="s">
        <v>90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178</v>
      </c>
      <c r="M857">
        <v>36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スパイ照島游児ICONIC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s="1" t="s">
        <v>735</v>
      </c>
      <c r="D858" s="1" t="s">
        <v>89</v>
      </c>
      <c r="E858" s="1" t="s">
        <v>90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178</v>
      </c>
      <c r="M858">
        <v>36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スパイ照島游児ICONIC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s="1" t="s">
        <v>735</v>
      </c>
      <c r="D859" s="1" t="s">
        <v>89</v>
      </c>
      <c r="E859" s="1" t="s">
        <v>90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スパイ照島游児ICONIC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4</v>
      </c>
      <c r="C860" s="1" t="s">
        <v>735</v>
      </c>
      <c r="D860" s="1" t="s">
        <v>89</v>
      </c>
      <c r="E860" s="1" t="s">
        <v>90</v>
      </c>
      <c r="F860" s="1" t="s">
        <v>78</v>
      </c>
      <c r="G860" s="1" t="s">
        <v>91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スパイ照島游児ICONIC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929</v>
      </c>
      <c r="D861" s="1" t="s">
        <v>89</v>
      </c>
      <c r="E861" s="1" t="s">
        <v>77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妖照島游児ICONIC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929</v>
      </c>
      <c r="D862" s="1" t="s">
        <v>89</v>
      </c>
      <c r="E862" s="1" t="s">
        <v>77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妖照島游児ICONIC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929</v>
      </c>
      <c r="D863" s="1" t="s">
        <v>89</v>
      </c>
      <c r="E863" s="1" t="s">
        <v>77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171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妖照島游児ICONIC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929</v>
      </c>
      <c r="D864" s="1" t="s">
        <v>89</v>
      </c>
      <c r="E864" s="1" t="s">
        <v>77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178</v>
      </c>
      <c r="M864">
        <v>36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妖照島游児ICONIC</v>
      </c>
    </row>
    <row r="865" spans="1:21" x14ac:dyDescent="0.35">
      <c r="A865">
        <f>VLOOKUP(Attack[[#This Row],[No用]],SetNo[[No.用]:[vlookup 用]],2,FALSE)</f>
        <v>204</v>
      </c>
      <c r="B865">
        <f>IF(ROW()=2,1,IF(A864&lt;&gt;Attack[[#This Row],[No]],1,B864+1))</f>
        <v>5</v>
      </c>
      <c r="C865" s="1" t="s">
        <v>929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258</v>
      </c>
      <c r="L865" s="1" t="s">
        <v>224</v>
      </c>
      <c r="M865">
        <v>51</v>
      </c>
      <c r="N865">
        <v>0</v>
      </c>
      <c r="O865">
        <v>61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t="s">
        <v>108</v>
      </c>
      <c r="D866" t="s">
        <v>92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ユニフォーム母畑和馬ICONIC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t="s">
        <v>108</v>
      </c>
      <c r="D867" t="s">
        <v>92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ユニフォーム母畑和馬ICONIC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ユニフォーム母畑和馬ICONIC</v>
      </c>
    </row>
    <row r="869" spans="1:21" x14ac:dyDescent="0.3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980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178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アート2母畑和馬ICONIC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980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178</v>
      </c>
      <c r="M870">
        <v>28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アート2母畑和馬ICONIC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980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アート2母畑和馬ICONIC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980</v>
      </c>
      <c r="D872" s="1" t="s">
        <v>92</v>
      </c>
      <c r="E872" s="1" t="s">
        <v>77</v>
      </c>
      <c r="F872" s="1" t="s">
        <v>82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U872" t="str">
        <f>Attack[[#This Row],[服装]]&amp;Attack[[#This Row],[名前]]&amp;Attack[[#This Row],[レアリティ]]</f>
        <v>アート2母畑和馬ICONIC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108</v>
      </c>
      <c r="D873" t="s">
        <v>93</v>
      </c>
      <c r="E873" t="s">
        <v>73</v>
      </c>
      <c r="F873" t="s">
        <v>74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ユニフォーム二岐丈晴ICONIC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108</v>
      </c>
      <c r="D874" t="s">
        <v>93</v>
      </c>
      <c r="E874" t="s">
        <v>73</v>
      </c>
      <c r="F874" t="s">
        <v>74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ユニフォーム二岐丈晴ICONIC</v>
      </c>
    </row>
    <row r="875" spans="1:21" x14ac:dyDescent="0.35">
      <c r="A875">
        <f>VLOOKUP(Attack[[#This Row],[No用]],SetNo[[No.用]:[vlookup 用]],2,FALSE)</f>
        <v>208</v>
      </c>
      <c r="B875">
        <f>IF(ROW()=2,1,IF(A874&lt;&gt;Attack[[#This Row],[No]],1,B874+1))</f>
        <v>1</v>
      </c>
      <c r="C875" t="s">
        <v>149</v>
      </c>
      <c r="D875" t="s">
        <v>93</v>
      </c>
      <c r="E875" t="s">
        <v>90</v>
      </c>
      <c r="F875" t="s">
        <v>74</v>
      </c>
      <c r="G875" t="s">
        <v>91</v>
      </c>
      <c r="H875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制服二岐丈晴ICONIC</v>
      </c>
    </row>
    <row r="876" spans="1:21" x14ac:dyDescent="0.35">
      <c r="A876">
        <f>VLOOKUP(Attack[[#This Row],[No用]],SetNo[[No.用]:[vlookup 用]],2,FALSE)</f>
        <v>208</v>
      </c>
      <c r="B876">
        <f>IF(ROW()=2,1,IF(A875&lt;&gt;Attack[[#This Row],[No]],1,B875+1))</f>
        <v>2</v>
      </c>
      <c r="C876" t="s">
        <v>149</v>
      </c>
      <c r="D876" t="s">
        <v>93</v>
      </c>
      <c r="E876" t="s">
        <v>90</v>
      </c>
      <c r="F876" t="s">
        <v>74</v>
      </c>
      <c r="G876" t="s">
        <v>91</v>
      </c>
      <c r="H876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制服二岐丈晴ICONIC</v>
      </c>
    </row>
    <row r="877" spans="1:21" x14ac:dyDescent="0.35">
      <c r="A877">
        <f>VLOOKUP(Attack[[#This Row],[No用]],SetNo[[No.用]:[vlookup 用]],2,FALSE)</f>
        <v>209</v>
      </c>
      <c r="B877">
        <f>IF(ROW()=2,1,IF(A876&lt;&gt;Attack[[#This Row],[No]],1,B876+1))</f>
        <v>1</v>
      </c>
      <c r="C877" t="s">
        <v>108</v>
      </c>
      <c r="D877" t="s">
        <v>99</v>
      </c>
      <c r="E877" t="s">
        <v>73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38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ユニフォーム沼尻凛太郎ICONIC</v>
      </c>
    </row>
    <row r="878" spans="1:21" x14ac:dyDescent="0.35">
      <c r="A878">
        <f>VLOOKUP(Attack[[#This Row],[No用]],SetNo[[No.用]:[vlookup 用]],2,FALSE)</f>
        <v>209</v>
      </c>
      <c r="B878">
        <f>IF(ROW()=2,1,IF(A877&lt;&gt;Attack[[#This Row],[No]],1,B877+1))</f>
        <v>2</v>
      </c>
      <c r="C878" t="s">
        <v>108</v>
      </c>
      <c r="D878" t="s">
        <v>99</v>
      </c>
      <c r="E878" t="s">
        <v>73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ユニフォーム沼尻凛太郎ICONIC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3</v>
      </c>
      <c r="C879" t="s">
        <v>108</v>
      </c>
      <c r="D879" t="s">
        <v>99</v>
      </c>
      <c r="E879" t="s">
        <v>73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171</v>
      </c>
      <c r="L879" s="1" t="s">
        <v>173</v>
      </c>
      <c r="M879">
        <v>43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ユニフォーム沼尻凛太郎ICONIC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4</v>
      </c>
      <c r="C880" t="s">
        <v>108</v>
      </c>
      <c r="D880" t="s">
        <v>99</v>
      </c>
      <c r="E880" t="s">
        <v>73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ユニフォーム沼尻凛太郎ICONIC</v>
      </c>
    </row>
    <row r="881" spans="1:21" x14ac:dyDescent="0.35">
      <c r="A881">
        <f>VLOOKUP(Attack[[#This Row],[No用]],SetNo[[No.用]:[vlookup 用]],2,FALSE)</f>
        <v>209</v>
      </c>
      <c r="B881">
        <f>IF(ROW()=2,1,IF(A880&lt;&gt;Attack[[#This Row],[No]],1,B880+1))</f>
        <v>5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183</v>
      </c>
      <c r="L881" s="1" t="s">
        <v>224</v>
      </c>
      <c r="M881">
        <v>45</v>
      </c>
      <c r="N881">
        <v>0</v>
      </c>
      <c r="O881">
        <v>55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t="s">
        <v>108</v>
      </c>
      <c r="D882" t="s">
        <v>94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ユニフォーム飯坂信義ICONIC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t="s">
        <v>108</v>
      </c>
      <c r="D883" t="s">
        <v>94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ユニフォーム飯坂信義ICONIC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ユニフォーム飯坂信義ICONIC</v>
      </c>
    </row>
    <row r="885" spans="1:21" x14ac:dyDescent="0.35">
      <c r="A885">
        <f>VLOOKUP(Attack[[#This Row],[No用]],SetNo[[No.用]:[vlookup 用]],2,FALSE)</f>
        <v>211</v>
      </c>
      <c r="B885">
        <f>IF(ROW()=2,1,IF(A884&lt;&gt;Attack[[#This Row],[No]],1,B884+1))</f>
        <v>1</v>
      </c>
      <c r="C885" t="s">
        <v>108</v>
      </c>
      <c r="D885" t="s">
        <v>95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34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ユニフォーム東山勝道ICONIC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2</v>
      </c>
      <c r="C886" t="s">
        <v>108</v>
      </c>
      <c r="D886" t="s">
        <v>95</v>
      </c>
      <c r="E886" t="s">
        <v>90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34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ユニフォーム東山勝道ICONIC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3</v>
      </c>
      <c r="C887" t="s">
        <v>108</v>
      </c>
      <c r="D887" t="s">
        <v>95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258</v>
      </c>
      <c r="L887" s="1" t="s">
        <v>173</v>
      </c>
      <c r="M887">
        <v>43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ユニフォーム東山勝道ICONIC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4</v>
      </c>
      <c r="C888" t="s">
        <v>108</v>
      </c>
      <c r="D888" t="s">
        <v>95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14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ユニフォーム東山勝道ICONIC</v>
      </c>
    </row>
    <row r="889" spans="1:21" x14ac:dyDescent="0.35">
      <c r="A889">
        <f>VLOOKUP(Attack[[#This Row],[No用]],SetNo[[No.用]:[vlookup 用]],2,FALSE)</f>
        <v>211</v>
      </c>
      <c r="B889">
        <f>IF(ROW()=2,1,IF(A888&lt;&gt;Attack[[#This Row],[No]],1,B888+1))</f>
        <v>5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224</v>
      </c>
      <c r="M889">
        <v>38</v>
      </c>
      <c r="N889">
        <v>0</v>
      </c>
      <c r="O889">
        <v>48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1</v>
      </c>
      <c r="C890" t="s">
        <v>108</v>
      </c>
      <c r="D890" t="s">
        <v>96</v>
      </c>
      <c r="E890" t="s">
        <v>90</v>
      </c>
      <c r="F890" t="s">
        <v>80</v>
      </c>
      <c r="G890" t="s">
        <v>91</v>
      </c>
      <c r="H890" t="s">
        <v>71</v>
      </c>
      <c r="I890">
        <v>1</v>
      </c>
      <c r="J890" t="s">
        <v>234</v>
      </c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ユニフォーム土湯新ICONIC</v>
      </c>
    </row>
    <row r="891" spans="1:21" x14ac:dyDescent="0.35">
      <c r="A891">
        <f>VLOOKUP(Attack[[#This Row],[No用]],SetNo[[No.用]:[vlookup 用]],2,FALSE)</f>
        <v>213</v>
      </c>
      <c r="B891">
        <f>IF(ROW()=2,1,IF(A890&lt;&gt;Attack[[#This Row],[No]],1,B890+1))</f>
        <v>1</v>
      </c>
      <c r="C891" t="s">
        <v>205</v>
      </c>
      <c r="D891" t="s">
        <v>463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ユニフォーム中島猛ICONIC</v>
      </c>
    </row>
    <row r="892" spans="1:21" x14ac:dyDescent="0.35">
      <c r="A892">
        <f>VLOOKUP(Attack[[#This Row],[No用]],SetNo[[No.用]:[vlookup 用]],2,FALSE)</f>
        <v>213</v>
      </c>
      <c r="B892">
        <f>IF(ROW()=2,1,IF(A891&lt;&gt;Attack[[#This Row],[No]],1,B891+1))</f>
        <v>2</v>
      </c>
      <c r="C892" t="s">
        <v>205</v>
      </c>
      <c r="D892" t="s">
        <v>463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36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ユニフォーム中島猛ICONIC</v>
      </c>
    </row>
    <row r="893" spans="1:21" x14ac:dyDescent="0.35">
      <c r="A893">
        <f>VLOOKUP(Attack[[#This Row],[No用]],SetNo[[No.用]:[vlookup 用]],2,FALSE)</f>
        <v>213</v>
      </c>
      <c r="B893">
        <f>IF(ROW()=2,1,IF(A892&lt;&gt;Attack[[#This Row],[No]],1,B892+1))</f>
        <v>3</v>
      </c>
      <c r="C893" t="s">
        <v>205</v>
      </c>
      <c r="D893" t="s">
        <v>463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234</v>
      </c>
      <c r="K893" s="1" t="s">
        <v>170</v>
      </c>
      <c r="L893" s="1" t="s">
        <v>173</v>
      </c>
      <c r="M893">
        <v>42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ユニフォーム中島猛ICONIC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4</v>
      </c>
      <c r="C894" t="s">
        <v>205</v>
      </c>
      <c r="D894" t="s">
        <v>463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ユニフォーム中島猛ICONIC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s="1" t="s">
        <v>735</v>
      </c>
      <c r="D895" s="1" t="s">
        <v>100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スパイ中島猛ICONIC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s="1" t="s">
        <v>735</v>
      </c>
      <c r="D896" s="1" t="s">
        <v>100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スパイ中島猛ICONIC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s="1" t="s">
        <v>735</v>
      </c>
      <c r="D897" s="1" t="s">
        <v>100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スパイ中島猛ICONIC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s="1" t="s">
        <v>735</v>
      </c>
      <c r="D898" s="1" t="s">
        <v>100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スパイ中島猛ICONIC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t="s">
        <v>205</v>
      </c>
      <c r="D899" t="s">
        <v>465</v>
      </c>
      <c r="E899" t="s">
        <v>24</v>
      </c>
      <c r="F899" t="s">
        <v>25</v>
      </c>
      <c r="G899" t="s">
        <v>156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32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ユニフォーム白石優希ICONIC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t="s">
        <v>205</v>
      </c>
      <c r="D900" t="s">
        <v>465</v>
      </c>
      <c r="E900" t="s">
        <v>24</v>
      </c>
      <c r="F900" t="s">
        <v>25</v>
      </c>
      <c r="G900" t="s">
        <v>156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32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ユニフォーム白石優希ICONIC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t="s">
        <v>205</v>
      </c>
      <c r="D901" t="s">
        <v>465</v>
      </c>
      <c r="E901" t="s">
        <v>24</v>
      </c>
      <c r="F901" t="s">
        <v>25</v>
      </c>
      <c r="G901" t="s">
        <v>156</v>
      </c>
      <c r="H901" t="s">
        <v>71</v>
      </c>
      <c r="I901">
        <v>1</v>
      </c>
      <c r="J901" t="s">
        <v>234</v>
      </c>
      <c r="K901" s="1" t="s">
        <v>171</v>
      </c>
      <c r="L901" s="1" t="s">
        <v>173</v>
      </c>
      <c r="M901">
        <v>41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ユニフォーム白石優希ICONIC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t="s">
        <v>205</v>
      </c>
      <c r="D902" t="s">
        <v>465</v>
      </c>
      <c r="E902" t="s">
        <v>24</v>
      </c>
      <c r="F902" t="s">
        <v>25</v>
      </c>
      <c r="G902" t="s">
        <v>156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12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ユニフォーム白石優希ICONIC</v>
      </c>
    </row>
    <row r="903" spans="1:21" x14ac:dyDescent="0.35">
      <c r="A903">
        <f>VLOOKUP(Attack[[#This Row],[No用]],SetNo[[No.用]:[vlookup 用]],2,FALSE)</f>
        <v>215</v>
      </c>
      <c r="B903">
        <f>IF(ROW()=2,1,IF(A902&lt;&gt;Attack[[#This Row],[No]],1,B902+1))</f>
        <v>5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42</v>
      </c>
      <c r="N903">
        <v>0</v>
      </c>
      <c r="O903">
        <v>52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1</v>
      </c>
      <c r="C904" t="s">
        <v>205</v>
      </c>
      <c r="D904" t="s">
        <v>467</v>
      </c>
      <c r="E904" t="s">
        <v>28</v>
      </c>
      <c r="F904" t="s">
        <v>31</v>
      </c>
      <c r="G904" t="s">
        <v>156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ユニフォーム花山一雅ICONIC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2</v>
      </c>
      <c r="C905" t="s">
        <v>205</v>
      </c>
      <c r="D905" t="s">
        <v>467</v>
      </c>
      <c r="E905" t="s">
        <v>28</v>
      </c>
      <c r="F905" t="s">
        <v>31</v>
      </c>
      <c r="G905" t="s">
        <v>156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ユニフォーム花山一雅ICONIC</v>
      </c>
    </row>
    <row r="906" spans="1:21" x14ac:dyDescent="0.35">
      <c r="A906">
        <f>VLOOKUP(Attack[[#This Row],[No用]],SetNo[[No.用]:[vlookup 用]],2,FALSE)</f>
        <v>217</v>
      </c>
      <c r="B906">
        <f>IF(ROW()=2,1,IF(A905&lt;&gt;Attack[[#This Row],[No]],1,B905+1))</f>
        <v>1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ユニフォーム鳴子哲平ICONIC</v>
      </c>
    </row>
    <row r="907" spans="1:21" x14ac:dyDescent="0.35">
      <c r="A907">
        <f>VLOOKUP(Attack[[#This Row],[No用]],SetNo[[No.用]:[vlookup 用]],2,FALSE)</f>
        <v>217</v>
      </c>
      <c r="B907">
        <f>IF(ROW()=2,1,IF(A906&lt;&gt;Attack[[#This Row],[No]],1,B906+1))</f>
        <v>2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ユニフォーム鳴子哲平ICONIC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3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ユニフォーム鳴子哲平ICONIC</v>
      </c>
    </row>
    <row r="909" spans="1:21" x14ac:dyDescent="0.35">
      <c r="A909">
        <f>VLOOKUP(Attack[[#This Row],[No用]],SetNo[[No.用]:[vlookup 用]],2,FALSE)</f>
        <v>218</v>
      </c>
      <c r="B909">
        <f>IF(ROW()=2,1,IF(A908&lt;&gt;Attack[[#This Row],[No]],1,B908+1))</f>
        <v>1</v>
      </c>
      <c r="C909" t="s">
        <v>205</v>
      </c>
      <c r="D909" t="s">
        <v>471</v>
      </c>
      <c r="E909" t="s">
        <v>28</v>
      </c>
      <c r="F909" t="s">
        <v>21</v>
      </c>
      <c r="G909" t="s">
        <v>156</v>
      </c>
      <c r="H909" t="s">
        <v>71</v>
      </c>
      <c r="I909">
        <v>1</v>
      </c>
      <c r="J909" t="s">
        <v>234</v>
      </c>
      <c r="M909">
        <v>0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ユニフォーム秋保和光ICONIC</v>
      </c>
    </row>
    <row r="910" spans="1:21" x14ac:dyDescent="0.35">
      <c r="A910">
        <f>VLOOKUP(Attack[[#This Row],[No用]],SetNo[[No.用]:[vlookup 用]],2,FALSE)</f>
        <v>219</v>
      </c>
      <c r="B910">
        <f>IF(ROW()=2,1,IF(A909&lt;&gt;Attack[[#This Row],[No]],1,B909+1))</f>
        <v>1</v>
      </c>
      <c r="C910" t="s">
        <v>205</v>
      </c>
      <c r="D910" t="s">
        <v>473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ユニフォーム松島剛ICONIC</v>
      </c>
    </row>
    <row r="911" spans="1:21" x14ac:dyDescent="0.35">
      <c r="A911">
        <f>VLOOKUP(Attack[[#This Row],[No用]],SetNo[[No.用]:[vlookup 用]],2,FALSE)</f>
        <v>219</v>
      </c>
      <c r="B911">
        <f>IF(ROW()=2,1,IF(A910&lt;&gt;Attack[[#This Row],[No]],1,B910+1))</f>
        <v>2</v>
      </c>
      <c r="C911" t="s">
        <v>205</v>
      </c>
      <c r="D911" t="s">
        <v>473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ユニフォーム松島剛ICONIC</v>
      </c>
    </row>
    <row r="912" spans="1:21" x14ac:dyDescent="0.35">
      <c r="A912">
        <f>VLOOKUP(Attack[[#This Row],[No用]],SetNo[[No.用]:[vlookup 用]],2,FALSE)</f>
        <v>219</v>
      </c>
      <c r="B912">
        <f>IF(ROW()=2,1,IF(A911&lt;&gt;Attack[[#This Row],[No]],1,B911+1))</f>
        <v>3</v>
      </c>
      <c r="C912" t="s">
        <v>205</v>
      </c>
      <c r="D912" t="s">
        <v>473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23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ユニフォーム松島剛ICONIC</v>
      </c>
    </row>
    <row r="913" spans="1:21" x14ac:dyDescent="0.35">
      <c r="A913">
        <f>VLOOKUP(Attack[[#This Row],[No用]],SetNo[[No.用]:[vlookup 用]],2,FALSE)</f>
        <v>220</v>
      </c>
      <c r="B913">
        <f>IF(ROW()=2,1,IF(A912&lt;&gt;Attack[[#This Row],[No]],1,B912+1))</f>
        <v>1</v>
      </c>
      <c r="C913" s="1" t="s">
        <v>929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168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妖松島剛ICONIC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2</v>
      </c>
      <c r="C914" s="1" t="s">
        <v>929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169</v>
      </c>
      <c r="L914" s="1" t="s">
        <v>178</v>
      </c>
      <c r="M914">
        <v>26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妖松島剛ICONIC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3</v>
      </c>
      <c r="C915" s="1" t="s">
        <v>929</v>
      </c>
      <c r="D915" s="1" t="s">
        <v>105</v>
      </c>
      <c r="E915" s="1" t="s">
        <v>73</v>
      </c>
      <c r="F915" s="1" t="s">
        <v>82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妖松島剛ICONIC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4</v>
      </c>
      <c r="C916" s="1" t="s">
        <v>929</v>
      </c>
      <c r="D916" s="1" t="s">
        <v>105</v>
      </c>
      <c r="E916" s="1" t="s">
        <v>73</v>
      </c>
      <c r="F916" s="1" t="s">
        <v>82</v>
      </c>
      <c r="G916" s="1" t="s">
        <v>130</v>
      </c>
      <c r="H916" s="1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43</v>
      </c>
      <c r="N916">
        <v>0</v>
      </c>
      <c r="O916">
        <v>54</v>
      </c>
      <c r="P916">
        <v>0</v>
      </c>
      <c r="U916" t="str">
        <f>Attack[[#This Row],[服装]]&amp;Attack[[#This Row],[名前]]&amp;Attack[[#This Row],[レアリティ]]</f>
        <v>妖松島剛ICONIC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ユニフォーム川渡瞬己ICONIC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t="s">
        <v>205</v>
      </c>
      <c r="D918" t="s">
        <v>475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ユニフォーム川渡瞬己ICONIC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t="s">
        <v>205</v>
      </c>
      <c r="D919" t="s">
        <v>475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265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ユニフォーム川渡瞬己ICONIC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t="s">
        <v>205</v>
      </c>
      <c r="D920" t="s">
        <v>475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34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ユニフォーム川渡瞬己ICONIC</v>
      </c>
    </row>
    <row r="921" spans="1:21" x14ac:dyDescent="0.35">
      <c r="A921">
        <f>VLOOKUP(Attack[[#This Row],[No用]],SetNo[[No.用]:[vlookup 用]],2,FALSE)</f>
        <v>221</v>
      </c>
      <c r="B921">
        <f>IF(ROW()=2,1,IF(A920&lt;&gt;Attack[[#This Row],[No]],1,B920+1))</f>
        <v>5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224</v>
      </c>
      <c r="M921">
        <v>47</v>
      </c>
      <c r="N921">
        <v>0</v>
      </c>
      <c r="O921">
        <v>57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1</v>
      </c>
      <c r="C922" s="1" t="s">
        <v>987</v>
      </c>
      <c r="D922" s="1" t="s">
        <v>106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サバゲ2川渡瞬己ICONIC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2</v>
      </c>
      <c r="C923" s="1" t="s">
        <v>987</v>
      </c>
      <c r="D923" s="1" t="s">
        <v>106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サバゲ2川渡瞬己ICONIC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3</v>
      </c>
      <c r="C924" s="1" t="s">
        <v>987</v>
      </c>
      <c r="D924" s="1" t="s">
        <v>106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265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サバゲ2川渡瞬己ICONIC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4</v>
      </c>
      <c r="C925" s="1" t="s">
        <v>987</v>
      </c>
      <c r="D925" s="1" t="s">
        <v>106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サバゲ2川渡瞬己ICONIC</v>
      </c>
    </row>
    <row r="926" spans="1:21" x14ac:dyDescent="0.35">
      <c r="A926">
        <f>VLOOKUP(Attack[[#This Row],[No用]],SetNo[[No.用]:[vlookup 用]],2,FALSE)</f>
        <v>222</v>
      </c>
      <c r="B926">
        <f>IF(ROW()=2,1,IF(A925&lt;&gt;Attack[[#This Row],[No]],1,B925+1))</f>
        <v>5</v>
      </c>
      <c r="C926" s="1" t="s">
        <v>987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224</v>
      </c>
      <c r="M926">
        <v>47</v>
      </c>
      <c r="N926">
        <v>0</v>
      </c>
      <c r="O926">
        <v>57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108</v>
      </c>
      <c r="D927" t="s">
        <v>109</v>
      </c>
      <c r="E927" t="s">
        <v>73</v>
      </c>
      <c r="F927" t="s">
        <v>78</v>
      </c>
      <c r="G927" t="s">
        <v>118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ユニフォーム牛島若利ICONIC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108</v>
      </c>
      <c r="D928" t="s">
        <v>109</v>
      </c>
      <c r="E928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ユニフォーム牛島若利ICONIC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108</v>
      </c>
      <c r="D929" t="s">
        <v>109</v>
      </c>
      <c r="E929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234</v>
      </c>
      <c r="K929" s="1" t="s">
        <v>258</v>
      </c>
      <c r="L929" s="1" t="s">
        <v>173</v>
      </c>
      <c r="M929">
        <v>45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ユニフォーム牛島若利ICONIC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4</v>
      </c>
      <c r="C930" t="s">
        <v>108</v>
      </c>
      <c r="D930" t="s">
        <v>109</v>
      </c>
      <c r="E930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ユニフォーム牛島若利ICONIC</v>
      </c>
    </row>
    <row r="931" spans="1:21" x14ac:dyDescent="0.35">
      <c r="A931">
        <f>VLOOKUP(Attack[[#This Row],[No用]],SetNo[[No.用]:[vlookup 用]],2,FALSE)</f>
        <v>223</v>
      </c>
      <c r="B931">
        <f>IF(ROW()=2,1,IF(A930&lt;&gt;Attack[[#This Row],[No]],1,B930+1))</f>
        <v>5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51</v>
      </c>
      <c r="N931">
        <v>0</v>
      </c>
      <c r="O931">
        <v>61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1</v>
      </c>
      <c r="C932" t="s">
        <v>116</v>
      </c>
      <c r="D932" t="s">
        <v>109</v>
      </c>
      <c r="E932" t="s">
        <v>90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39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水着牛島若利ICONIC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2</v>
      </c>
      <c r="C933" t="s">
        <v>116</v>
      </c>
      <c r="D933" t="s">
        <v>109</v>
      </c>
      <c r="E933" t="s">
        <v>90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水着牛島若利ICONIC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3</v>
      </c>
      <c r="C934" t="s">
        <v>116</v>
      </c>
      <c r="D934" t="s">
        <v>109</v>
      </c>
      <c r="E934" t="s">
        <v>90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45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水着牛島若利ICONIC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4</v>
      </c>
      <c r="C935" t="s">
        <v>116</v>
      </c>
      <c r="D935" t="s">
        <v>109</v>
      </c>
      <c r="E935" t="s">
        <v>90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水着牛島若利ICONIC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s="1" t="s">
        <v>591</v>
      </c>
      <c r="D936" t="s">
        <v>109</v>
      </c>
      <c r="E936" s="1" t="s">
        <v>77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新年牛島若利ICONIC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s="1" t="s">
        <v>591</v>
      </c>
      <c r="D937" t="s">
        <v>109</v>
      </c>
      <c r="E937" s="1" t="s">
        <v>77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新年牛島若利ICONIC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s="1" t="s">
        <v>591</v>
      </c>
      <c r="D938" t="s">
        <v>109</v>
      </c>
      <c r="E938" s="1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新年牛島若利ICONIC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s="1" t="s">
        <v>591</v>
      </c>
      <c r="D939" t="s">
        <v>109</v>
      </c>
      <c r="E939" s="1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265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新年牛島若利ICONIC</v>
      </c>
    </row>
    <row r="940" spans="1:21" x14ac:dyDescent="0.35">
      <c r="A940">
        <f>VLOOKUP(Attack[[#This Row],[No用]],SetNo[[No.用]:[vlookup 用]],2,FALSE)</f>
        <v>225</v>
      </c>
      <c r="B940">
        <f>IF(ROW()=2,1,IF(A939&lt;&gt;Attack[[#This Row],[No]],1,B939+1))</f>
        <v>5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172</v>
      </c>
      <c r="L940" s="1" t="s">
        <v>178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225</v>
      </c>
      <c r="B941">
        <f>IF(ROW()=2,1,IF(A940&lt;&gt;Attack[[#This Row],[No]],1,B940+1))</f>
        <v>6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183</v>
      </c>
      <c r="L941" s="1" t="s">
        <v>224</v>
      </c>
      <c r="M941">
        <v>51</v>
      </c>
      <c r="N941">
        <v>0</v>
      </c>
      <c r="O941">
        <v>61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225</v>
      </c>
      <c r="B942">
        <f>IF(ROW()=2,1,IF(A941&lt;&gt;Attack[[#This Row],[No]],1,B941+1))</f>
        <v>7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224</v>
      </c>
      <c r="M942">
        <v>51</v>
      </c>
      <c r="N942">
        <v>0</v>
      </c>
      <c r="O942">
        <v>61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1</v>
      </c>
      <c r="C943" s="1" t="s">
        <v>149</v>
      </c>
      <c r="D943" s="1" t="s">
        <v>109</v>
      </c>
      <c r="E943" s="1" t="s">
        <v>73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2</v>
      </c>
      <c r="C944" s="1" t="s">
        <v>149</v>
      </c>
      <c r="D944" s="1" t="s">
        <v>109</v>
      </c>
      <c r="E944" s="1" t="s">
        <v>73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3</v>
      </c>
      <c r="C945" s="1" t="s">
        <v>149</v>
      </c>
      <c r="D945" s="1" t="s">
        <v>109</v>
      </c>
      <c r="E945" s="1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173</v>
      </c>
      <c r="M945">
        <v>45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制服牛島若利ICONIC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4</v>
      </c>
      <c r="C946" s="1" t="s">
        <v>149</v>
      </c>
      <c r="D946" s="1" t="s">
        <v>109</v>
      </c>
      <c r="E946" s="1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234</v>
      </c>
      <c r="K946" s="1" t="s">
        <v>172</v>
      </c>
      <c r="L946" s="1" t="s">
        <v>178</v>
      </c>
      <c r="M946">
        <v>33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制服牛島若利ICONIC</v>
      </c>
    </row>
    <row r="947" spans="1:21" x14ac:dyDescent="0.35">
      <c r="A947">
        <f>VLOOKUP(Attack[[#This Row],[No用]],SetNo[[No.用]:[vlookup 用]],2,FALSE)</f>
        <v>226</v>
      </c>
      <c r="B947">
        <f>IF(ROW()=2,1,IF(A946&lt;&gt;Attack[[#This Row],[No]],1,B946+1))</f>
        <v>5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51</v>
      </c>
      <c r="N947">
        <v>0</v>
      </c>
      <c r="O947">
        <v>61</v>
      </c>
      <c r="P947">
        <v>0</v>
      </c>
      <c r="Q947" s="1" t="s">
        <v>681</v>
      </c>
      <c r="R947" s="1"/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226</v>
      </c>
      <c r="B948">
        <f>IF(ROW()=2,1,IF(A947&lt;&gt;Attack[[#This Row],[No]],1,B947+1))</f>
        <v>6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258</v>
      </c>
      <c r="L948" s="1" t="s">
        <v>224</v>
      </c>
      <c r="M948">
        <v>51</v>
      </c>
      <c r="N948">
        <v>0</v>
      </c>
      <c r="O948">
        <v>61</v>
      </c>
      <c r="P948">
        <v>0</v>
      </c>
      <c r="Q948" s="1" t="s">
        <v>682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1</v>
      </c>
      <c r="C949" s="1" t="s">
        <v>770</v>
      </c>
      <c r="D949" s="1" t="s">
        <v>109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40</v>
      </c>
      <c r="N949">
        <v>0</v>
      </c>
      <c r="O949">
        <v>0</v>
      </c>
      <c r="P949">
        <v>0</v>
      </c>
      <c r="Q949" s="1"/>
      <c r="U949" t="str">
        <f>Attack[[#This Row],[服装]]&amp;Attack[[#This Row],[名前]]&amp;Attack[[#This Row],[レアリティ]]</f>
        <v>文化祭2牛島若利ICONIC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2</v>
      </c>
      <c r="C950" s="1" t="s">
        <v>770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33</v>
      </c>
      <c r="N950">
        <v>0</v>
      </c>
      <c r="O950">
        <v>0</v>
      </c>
      <c r="P950">
        <v>0</v>
      </c>
      <c r="Q950" s="1"/>
      <c r="U950" t="str">
        <f>Attack[[#This Row],[服装]]&amp;Attack[[#This Row],[名前]]&amp;Attack[[#This Row],[レアリティ]]</f>
        <v>文化祭2牛島若利ICONIC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3</v>
      </c>
      <c r="C951" s="1" t="s">
        <v>770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46</v>
      </c>
      <c r="N951">
        <v>0</v>
      </c>
      <c r="O951">
        <v>0</v>
      </c>
      <c r="P951">
        <v>0</v>
      </c>
      <c r="Q951" s="1"/>
      <c r="U951" t="str">
        <f>Attack[[#This Row],[服装]]&amp;Attack[[#This Row],[名前]]&amp;Attack[[#This Row],[レアリティ]]</f>
        <v>文化祭2牛島若利ICONIC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4</v>
      </c>
      <c r="C952" s="1" t="s">
        <v>770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46</v>
      </c>
      <c r="N952">
        <v>0</v>
      </c>
      <c r="O952">
        <v>0</v>
      </c>
      <c r="P952">
        <v>0</v>
      </c>
      <c r="Q952" s="1"/>
      <c r="U952" t="str">
        <f>Attack[[#This Row],[服装]]&amp;Attack[[#This Row],[名前]]&amp;Attack[[#This Row],[レアリティ]]</f>
        <v>文化祭2牛島若利ICONIC</v>
      </c>
    </row>
    <row r="953" spans="1:21" x14ac:dyDescent="0.35">
      <c r="A953">
        <f>VLOOKUP(Attack[[#This Row],[No用]],SetNo[[No.用]:[vlookup 用]],2,FALSE)</f>
        <v>227</v>
      </c>
      <c r="B953">
        <f>IF(ROW()=2,1,IF(A952&lt;&gt;Attack[[#This Row],[No]],1,B952+1))</f>
        <v>5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178</v>
      </c>
      <c r="M953">
        <v>33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227</v>
      </c>
      <c r="B954">
        <f>IF(ROW()=2,1,IF(A953&lt;&gt;Attack[[#This Row],[No]],1,B953+1))</f>
        <v>6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171</v>
      </c>
      <c r="L954" s="1" t="s">
        <v>224</v>
      </c>
      <c r="M954">
        <v>51</v>
      </c>
      <c r="N954">
        <v>0</v>
      </c>
      <c r="O954">
        <v>61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227</v>
      </c>
      <c r="B955">
        <f>IF(ROW()=2,1,IF(A954&lt;&gt;Attack[[#This Row],[No]],1,B954+1))</f>
        <v>7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224</v>
      </c>
      <c r="M955">
        <v>51</v>
      </c>
      <c r="N955">
        <v>0</v>
      </c>
      <c r="O955">
        <v>61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1</v>
      </c>
      <c r="C956" s="1" t="s">
        <v>929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妖牛島若利ICONIC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2</v>
      </c>
      <c r="C957" s="1" t="s">
        <v>929</v>
      </c>
      <c r="D957" s="1" t="s">
        <v>109</v>
      </c>
      <c r="E957" s="1" t="s">
        <v>77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32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妖牛島若利ICONIC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3</v>
      </c>
      <c r="C958" s="1" t="s">
        <v>929</v>
      </c>
      <c r="D958" s="1" t="s">
        <v>109</v>
      </c>
      <c r="E958" s="1" t="s">
        <v>77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258</v>
      </c>
      <c r="L958" s="1" t="s">
        <v>173</v>
      </c>
      <c r="M958">
        <v>45</v>
      </c>
      <c r="N958">
        <v>0</v>
      </c>
      <c r="O958">
        <v>0</v>
      </c>
      <c r="P958">
        <v>0</v>
      </c>
      <c r="Q958" s="1"/>
      <c r="U958" t="str">
        <f>Attack[[#This Row],[服装]]&amp;Attack[[#This Row],[名前]]&amp;Attack[[#This Row],[レアリティ]]</f>
        <v>妖牛島若利ICONIC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4</v>
      </c>
      <c r="C959" s="1" t="s">
        <v>929</v>
      </c>
      <c r="D959" s="1" t="s">
        <v>109</v>
      </c>
      <c r="E959" s="1" t="s">
        <v>77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28</v>
      </c>
      <c r="N959">
        <v>0</v>
      </c>
      <c r="O959">
        <v>0</v>
      </c>
      <c r="P959">
        <v>0</v>
      </c>
      <c r="Q959" s="1"/>
      <c r="U959" t="str">
        <f>Attack[[#This Row],[服装]]&amp;Attack[[#This Row],[名前]]&amp;Attack[[#This Row],[レアリティ]]</f>
        <v>妖牛島若利ICONIC</v>
      </c>
    </row>
    <row r="960" spans="1:21" x14ac:dyDescent="0.35">
      <c r="A960">
        <f>VLOOKUP(Attack[[#This Row],[No用]],SetNo[[No.用]:[vlookup 用]],2,FALSE)</f>
        <v>228</v>
      </c>
      <c r="B960">
        <f>IF(ROW()=2,1,IF(A959&lt;&gt;Attack[[#This Row],[No]],1,B959+1))</f>
        <v>5</v>
      </c>
      <c r="C960" s="1" t="s">
        <v>929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183</v>
      </c>
      <c r="L960" s="1" t="s">
        <v>224</v>
      </c>
      <c r="M960">
        <v>51</v>
      </c>
      <c r="N960">
        <v>0</v>
      </c>
      <c r="O960">
        <v>61</v>
      </c>
      <c r="P960">
        <v>0</v>
      </c>
      <c r="Q960" s="1" t="s">
        <v>681</v>
      </c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1</v>
      </c>
      <c r="C961" t="s">
        <v>108</v>
      </c>
      <c r="D961" t="s">
        <v>110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ユニフォーム天童覚ICONIC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2</v>
      </c>
      <c r="C962" t="s">
        <v>108</v>
      </c>
      <c r="D962" t="s">
        <v>110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234</v>
      </c>
      <c r="K962" s="1" t="s">
        <v>169</v>
      </c>
      <c r="L962" s="1" t="s">
        <v>162</v>
      </c>
      <c r="M962">
        <v>32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ユニフォーム天童覚ICONIC</v>
      </c>
    </row>
    <row r="963" spans="1:21" x14ac:dyDescent="0.35">
      <c r="A963">
        <f>VLOOKUP(Attack[[#This Row],[No用]],SetNo[[No.用]:[vlookup 用]],2,FALSE)</f>
        <v>230</v>
      </c>
      <c r="B963">
        <f>IF(ROW()=2,1,IF(A962&lt;&gt;Attack[[#This Row],[No]],1,B962+1))</f>
        <v>1</v>
      </c>
      <c r="C963" t="s">
        <v>116</v>
      </c>
      <c r="D963" t="s">
        <v>110</v>
      </c>
      <c r="E963" t="s">
        <v>90</v>
      </c>
      <c r="F963" t="s">
        <v>82</v>
      </c>
      <c r="G963" t="s">
        <v>118</v>
      </c>
      <c r="H963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水着天童覚ICONIC</v>
      </c>
    </row>
    <row r="964" spans="1:21" x14ac:dyDescent="0.35">
      <c r="A964">
        <f>VLOOKUP(Attack[[#This Row],[No用]],SetNo[[No.用]:[vlookup 用]],2,FALSE)</f>
        <v>230</v>
      </c>
      <c r="B964">
        <f>IF(ROW()=2,1,IF(A963&lt;&gt;Attack[[#This Row],[No]],1,B963+1))</f>
        <v>2</v>
      </c>
      <c r="C964" t="s">
        <v>116</v>
      </c>
      <c r="D964" t="s">
        <v>110</v>
      </c>
      <c r="E964" t="s">
        <v>90</v>
      </c>
      <c r="F964" t="s">
        <v>82</v>
      </c>
      <c r="G964" t="s">
        <v>118</v>
      </c>
      <c r="H964" t="s">
        <v>71</v>
      </c>
      <c r="I964">
        <v>1</v>
      </c>
      <c r="J964" t="s">
        <v>234</v>
      </c>
      <c r="K964" s="1" t="s">
        <v>169</v>
      </c>
      <c r="L964" s="1" t="s">
        <v>162</v>
      </c>
      <c r="M964">
        <v>32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水着天童覚ICONIC</v>
      </c>
    </row>
    <row r="965" spans="1:21" x14ac:dyDescent="0.35">
      <c r="A965">
        <f>VLOOKUP(Attack[[#This Row],[No用]],SetNo[[No.用]:[vlookup 用]],2,FALSE)</f>
        <v>230</v>
      </c>
      <c r="B965">
        <f>IF(ROW()=2,1,IF(A964&lt;&gt;Attack[[#This Row],[No]],1,B964+1))</f>
        <v>3</v>
      </c>
      <c r="C965" t="s">
        <v>116</v>
      </c>
      <c r="D965" t="s">
        <v>110</v>
      </c>
      <c r="E965" t="s">
        <v>90</v>
      </c>
      <c r="F965" t="s">
        <v>82</v>
      </c>
      <c r="G965" t="s">
        <v>118</v>
      </c>
      <c r="H965" t="s">
        <v>71</v>
      </c>
      <c r="I965">
        <v>1</v>
      </c>
      <c r="J965" t="s">
        <v>234</v>
      </c>
      <c r="K965" s="1" t="s">
        <v>170</v>
      </c>
      <c r="L965" s="1" t="s">
        <v>178</v>
      </c>
      <c r="M965">
        <v>33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水着天童覚ICONIC</v>
      </c>
    </row>
    <row r="966" spans="1:21" x14ac:dyDescent="0.35">
      <c r="A966">
        <f>VLOOKUP(Attack[[#This Row],[No用]],SetNo[[No.用]:[vlookup 用]],2,FALSE)</f>
        <v>230</v>
      </c>
      <c r="B966">
        <f>IF(ROW()=2,1,IF(A965&lt;&gt;Attack[[#This Row],[No]],1,B965+1))</f>
        <v>4</v>
      </c>
      <c r="C966" t="s">
        <v>116</v>
      </c>
      <c r="D966" t="s">
        <v>110</v>
      </c>
      <c r="E966" t="s">
        <v>90</v>
      </c>
      <c r="F966" t="s">
        <v>82</v>
      </c>
      <c r="G966" t="s">
        <v>118</v>
      </c>
      <c r="H966" t="s">
        <v>71</v>
      </c>
      <c r="I966">
        <v>1</v>
      </c>
      <c r="J966" t="s">
        <v>234</v>
      </c>
      <c r="K966" s="1" t="s">
        <v>266</v>
      </c>
      <c r="L966" s="1" t="s">
        <v>178</v>
      </c>
      <c r="M966">
        <v>33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水着天童覚ICONIC</v>
      </c>
    </row>
    <row r="967" spans="1:21" x14ac:dyDescent="0.35">
      <c r="A967">
        <f>VLOOKUP(Attack[[#This Row],[No用]],SetNo[[No.用]:[vlookup 用]],2,FALSE)</f>
        <v>230</v>
      </c>
      <c r="B967">
        <f>IF(ROW()=2,1,IF(A966&lt;&gt;Attack[[#This Row],[No]],1,B966+1))</f>
        <v>5</v>
      </c>
      <c r="C967" t="s">
        <v>116</v>
      </c>
      <c r="D967" t="s">
        <v>110</v>
      </c>
      <c r="E967" t="s">
        <v>90</v>
      </c>
      <c r="F967" t="s">
        <v>82</v>
      </c>
      <c r="G967" t="s">
        <v>118</v>
      </c>
      <c r="H967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U967" t="str">
        <f>Attack[[#This Row],[服装]]&amp;Attack[[#This Row],[名前]]&amp;Attack[[#This Row],[レアリティ]]</f>
        <v>水着天童覚ICONIC</v>
      </c>
    </row>
    <row r="968" spans="1:21" x14ac:dyDescent="0.35">
      <c r="A968">
        <f>VLOOKUP(Attack[[#This Row],[No用]],SetNo[[No.用]:[vlookup 用]],2,FALSE)</f>
        <v>231</v>
      </c>
      <c r="B968">
        <f>IF(ROW()=2,1,IF(A967&lt;&gt;Attack[[#This Row],[No]],1,B967+1))</f>
        <v>1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文化祭天童覚ICONIC</v>
      </c>
    </row>
    <row r="969" spans="1:21" x14ac:dyDescent="0.35">
      <c r="A969">
        <f>VLOOKUP(Attack[[#This Row],[No用]],SetNo[[No.用]:[vlookup 用]],2,FALSE)</f>
        <v>231</v>
      </c>
      <c r="B969">
        <f>IF(ROW()=2,1,IF(A968&lt;&gt;Attack[[#This Row],[No]],1,B968+1))</f>
        <v>2</v>
      </c>
      <c r="C969" s="1" t="s">
        <v>581</v>
      </c>
      <c r="D969" t="s">
        <v>110</v>
      </c>
      <c r="E969" s="1" t="s">
        <v>77</v>
      </c>
      <c r="F969" t="s">
        <v>82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162</v>
      </c>
      <c r="M969">
        <v>32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文化祭天童覚ICONIC</v>
      </c>
    </row>
    <row r="970" spans="1:21" x14ac:dyDescent="0.35">
      <c r="A970">
        <f>VLOOKUP(Attack[[#This Row],[No用]],SetNo[[No.用]:[vlookup 用]],2,FALSE)</f>
        <v>232</v>
      </c>
      <c r="B970">
        <f>IF(ROW()=2,1,IF(A969&lt;&gt;Attack[[#This Row],[No]],1,B969+1))</f>
        <v>1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36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制服天童覚ICONIC</v>
      </c>
    </row>
    <row r="971" spans="1:21" x14ac:dyDescent="0.35">
      <c r="A971">
        <f>VLOOKUP(Attack[[#This Row],[No用]],SetNo[[No.用]:[vlookup 用]],2,FALSE)</f>
        <v>232</v>
      </c>
      <c r="B971">
        <f>IF(ROW()=2,1,IF(A970&lt;&gt;Attack[[#This Row],[No]],1,B970+1))</f>
        <v>2</v>
      </c>
      <c r="C971" s="1" t="s">
        <v>149</v>
      </c>
      <c r="D971" s="1" t="s">
        <v>110</v>
      </c>
      <c r="E971" s="1" t="s">
        <v>73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169</v>
      </c>
      <c r="L971" s="1" t="s">
        <v>162</v>
      </c>
      <c r="M971">
        <v>32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制服天童覚ICONIC</v>
      </c>
    </row>
    <row r="972" spans="1:21" x14ac:dyDescent="0.35">
      <c r="A972">
        <f>VLOOKUP(Attack[[#This Row],[No用]],SetNo[[No.用]:[vlookup 用]],2,FALSE)</f>
        <v>232</v>
      </c>
      <c r="B972">
        <f>IF(ROW()=2,1,IF(A971&lt;&gt;Attack[[#This Row],[No]],1,B971+1))</f>
        <v>3</v>
      </c>
      <c r="C972" s="1" t="s">
        <v>149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183</v>
      </c>
      <c r="L972" s="1" t="s">
        <v>224</v>
      </c>
      <c r="M972">
        <v>48</v>
      </c>
      <c r="N972">
        <v>0</v>
      </c>
      <c r="O972">
        <v>58</v>
      </c>
      <c r="P972">
        <v>0</v>
      </c>
      <c r="U972" t="str">
        <f>Attack[[#This Row],[服装]]&amp;Attack[[#This Row],[名前]]&amp;Attack[[#This Row],[レアリティ]]</f>
        <v>制服天童覚ICONIC</v>
      </c>
    </row>
    <row r="973" spans="1:21" x14ac:dyDescent="0.35">
      <c r="A973">
        <f>VLOOKUP(Attack[[#This Row],[No用]],SetNo[[No.用]:[vlookup 用]],2,FALSE)</f>
        <v>233</v>
      </c>
      <c r="B973">
        <f>IF(ROW()=2,1,IF(A972&lt;&gt;Attack[[#This Row],[No]],1,B972+1))</f>
        <v>1</v>
      </c>
      <c r="C973" s="1" t="s">
        <v>743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168</v>
      </c>
      <c r="L973" s="1" t="s">
        <v>173</v>
      </c>
      <c r="M973">
        <v>35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仮装天童覚ICONIC</v>
      </c>
    </row>
    <row r="974" spans="1:21" x14ac:dyDescent="0.35">
      <c r="A974">
        <f>VLOOKUP(Attack[[#This Row],[No用]],SetNo[[No.用]:[vlookup 用]],2,FALSE)</f>
        <v>233</v>
      </c>
      <c r="B974">
        <f>IF(ROW()=2,1,IF(A973&lt;&gt;Attack[[#This Row],[No]],1,B973+1))</f>
        <v>2</v>
      </c>
      <c r="C974" s="1" t="s">
        <v>743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169</v>
      </c>
      <c r="L974" s="1" t="s">
        <v>178</v>
      </c>
      <c r="M974">
        <v>33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仮装天童覚ICONIC</v>
      </c>
    </row>
    <row r="975" spans="1:21" x14ac:dyDescent="0.35">
      <c r="A975">
        <f>VLOOKUP(Attack[[#This Row],[No用]],SetNo[[No.用]:[vlookup 用]],2,FALSE)</f>
        <v>233</v>
      </c>
      <c r="B975">
        <f>IF(ROW()=2,1,IF(A974&lt;&gt;Attack[[#This Row],[No]],1,B974+1))</f>
        <v>3</v>
      </c>
      <c r="C975" s="1" t="s">
        <v>743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170</v>
      </c>
      <c r="L975" s="1" t="s">
        <v>178</v>
      </c>
      <c r="M975">
        <v>34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仮装天童覚ICONIC</v>
      </c>
    </row>
    <row r="976" spans="1:21" x14ac:dyDescent="0.35">
      <c r="A976">
        <f>VLOOKUP(Attack[[#This Row],[No用]],SetNo[[No.用]:[vlookup 用]],2,FALSE)</f>
        <v>233</v>
      </c>
      <c r="B976">
        <f>IF(ROW()=2,1,IF(A975&lt;&gt;Attack[[#This Row],[No]],1,B975+1))</f>
        <v>4</v>
      </c>
      <c r="C976" s="1" t="s">
        <v>743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258</v>
      </c>
      <c r="L976" s="1" t="s">
        <v>178</v>
      </c>
      <c r="M976">
        <v>34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仮装天童覚ICONIC</v>
      </c>
    </row>
    <row r="977" spans="1:21" x14ac:dyDescent="0.35">
      <c r="A977">
        <f>VLOOKUP(Attack[[#This Row],[No用]],SetNo[[No.用]:[vlookup 用]],2,FALSE)</f>
        <v>233</v>
      </c>
      <c r="B977">
        <f>IF(ROW()=2,1,IF(A976&lt;&gt;Attack[[#This Row],[No]],1,B976+1))</f>
        <v>5</v>
      </c>
      <c r="C977" s="1" t="s">
        <v>743</v>
      </c>
      <c r="D977" s="1" t="s">
        <v>110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224</v>
      </c>
      <c r="M977">
        <v>49</v>
      </c>
      <c r="N977">
        <v>0</v>
      </c>
      <c r="O977">
        <v>59</v>
      </c>
      <c r="P977">
        <v>0</v>
      </c>
      <c r="U977" t="str">
        <f>Attack[[#This Row],[服装]]&amp;Attack[[#This Row],[名前]]&amp;Attack[[#This Row],[レアリティ]]</f>
        <v>仮装天童覚ICONIC</v>
      </c>
    </row>
    <row r="978" spans="1:21" x14ac:dyDescent="0.35">
      <c r="A978">
        <f>VLOOKUP(Attack[[#This Row],[No用]],SetNo[[No.用]:[vlookup 用]],2,FALSE)</f>
        <v>234</v>
      </c>
      <c r="B978">
        <f>IF(ROW()=2,1,IF(A977&lt;&gt;Attack[[#This Row],[No]],1,B977+1))</f>
        <v>1</v>
      </c>
      <c r="C978" s="1" t="s">
        <v>918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遊園地天童覚ICONIC</v>
      </c>
    </row>
    <row r="979" spans="1:21" x14ac:dyDescent="0.35">
      <c r="A979">
        <f>VLOOKUP(Attack[[#This Row],[No用]],SetNo[[No.用]:[vlookup 用]],2,FALSE)</f>
        <v>234</v>
      </c>
      <c r="B979">
        <f>IF(ROW()=2,1,IF(A978&lt;&gt;Attack[[#This Row],[No]],1,B978+1))</f>
        <v>2</v>
      </c>
      <c r="C979" s="1" t="s">
        <v>918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遊園地天童覚ICONIC</v>
      </c>
    </row>
    <row r="980" spans="1:21" x14ac:dyDescent="0.35">
      <c r="A980">
        <f>VLOOKUP(Attack[[#This Row],[No用]],SetNo[[No.用]:[vlookup 用]],2,FALSE)</f>
        <v>234</v>
      </c>
      <c r="B980">
        <f>IF(ROW()=2,1,IF(A979&lt;&gt;Attack[[#This Row],[No]],1,B979+1))</f>
        <v>3</v>
      </c>
      <c r="C980" s="1" t="s">
        <v>918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48</v>
      </c>
      <c r="N980">
        <v>0</v>
      </c>
      <c r="O980">
        <v>58</v>
      </c>
      <c r="P980">
        <v>0</v>
      </c>
      <c r="U980" t="str">
        <f>Attack[[#This Row],[服装]]&amp;Attack[[#This Row],[名前]]&amp;Attack[[#This Row],[レアリティ]]</f>
        <v>遊園地天童覚ICONIC</v>
      </c>
    </row>
    <row r="981" spans="1:21" x14ac:dyDescent="0.3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t="s">
        <v>108</v>
      </c>
      <c r="D981" t="s">
        <v>111</v>
      </c>
      <c r="E98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37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ユニフォーム五色工ICONIC</v>
      </c>
    </row>
    <row r="982" spans="1:21" x14ac:dyDescent="0.3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t="s">
        <v>108</v>
      </c>
      <c r="D982" t="s">
        <v>111</v>
      </c>
      <c r="E982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37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ユニフォーム五色工ICONIC</v>
      </c>
    </row>
    <row r="983" spans="1:21" x14ac:dyDescent="0.3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t="s">
        <v>108</v>
      </c>
      <c r="D983" t="s">
        <v>111</v>
      </c>
      <c r="E983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265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ユニフォーム五色工ICONIC</v>
      </c>
    </row>
    <row r="984" spans="1:21" x14ac:dyDescent="0.3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t="s">
        <v>108</v>
      </c>
      <c r="D984" t="s">
        <v>111</v>
      </c>
      <c r="E984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34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ユニフォーム五色工ICONIC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t="s">
        <v>108</v>
      </c>
      <c r="D985" t="s">
        <v>111</v>
      </c>
      <c r="E985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183</v>
      </c>
      <c r="L985" s="1" t="s">
        <v>224</v>
      </c>
      <c r="M985">
        <v>49</v>
      </c>
      <c r="N985">
        <v>0</v>
      </c>
      <c r="O985">
        <v>59</v>
      </c>
      <c r="P985">
        <v>0</v>
      </c>
      <c r="U985" t="str">
        <f>Attack[[#This Row],[服装]]&amp;Attack[[#This Row],[名前]]&amp;Attack[[#This Row],[レアリティ]]</f>
        <v>ユニフォーム五色工ICONIC</v>
      </c>
    </row>
    <row r="986" spans="1:21" x14ac:dyDescent="0.35">
      <c r="A986">
        <f>VLOOKUP(Attack[[#This Row],[No用]],SetNo[[No.用]:[vlookup 用]],2,FALSE)</f>
        <v>236</v>
      </c>
      <c r="B986">
        <f>IF(ROW()=2,1,IF(A985&lt;&gt;Attack[[#This Row],[No]],1,B985+1))</f>
        <v>1</v>
      </c>
      <c r="C986" s="1" t="s">
        <v>553</v>
      </c>
      <c r="D986" t="s">
        <v>111</v>
      </c>
      <c r="E986" s="1" t="s">
        <v>73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168</v>
      </c>
      <c r="L986" s="1" t="s">
        <v>173</v>
      </c>
      <c r="M986">
        <v>37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職業体験五色工ICONIC</v>
      </c>
    </row>
    <row r="987" spans="1:21" x14ac:dyDescent="0.35">
      <c r="A987">
        <f>VLOOKUP(Attack[[#This Row],[No用]],SetNo[[No.用]:[vlookup 用]],2,FALSE)</f>
        <v>236</v>
      </c>
      <c r="B987">
        <f>IF(ROW()=2,1,IF(A986&lt;&gt;Attack[[#This Row],[No]],1,B986+1))</f>
        <v>2</v>
      </c>
      <c r="C987" s="1" t="s">
        <v>553</v>
      </c>
      <c r="D987" t="s">
        <v>111</v>
      </c>
      <c r="E987" s="1" t="s">
        <v>73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169</v>
      </c>
      <c r="L987" s="1" t="s">
        <v>173</v>
      </c>
      <c r="M987">
        <v>37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職業体験五色工ICONIC</v>
      </c>
    </row>
    <row r="988" spans="1:21" x14ac:dyDescent="0.35">
      <c r="A988">
        <f>VLOOKUP(Attack[[#This Row],[No用]],SetNo[[No.用]:[vlookup 用]],2,FALSE)</f>
        <v>236</v>
      </c>
      <c r="B988">
        <f>IF(ROW()=2,1,IF(A987&lt;&gt;Attack[[#This Row],[No]],1,B987+1))</f>
        <v>3</v>
      </c>
      <c r="C988" s="1" t="s">
        <v>553</v>
      </c>
      <c r="D988" t="s">
        <v>111</v>
      </c>
      <c r="E988" s="1" t="s">
        <v>73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170</v>
      </c>
      <c r="L988" s="1" t="s">
        <v>178</v>
      </c>
      <c r="M988">
        <v>33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職業体験五色工ICONIC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4</v>
      </c>
      <c r="C989" s="1" t="s">
        <v>553</v>
      </c>
      <c r="D989" t="s">
        <v>111</v>
      </c>
      <c r="E989" s="1" t="s">
        <v>73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258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職業体験五色工ICONIC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5</v>
      </c>
      <c r="C990" s="1" t="s">
        <v>553</v>
      </c>
      <c r="D990" t="s">
        <v>111</v>
      </c>
      <c r="E990" s="1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265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職業体験五色工ICONIC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6</v>
      </c>
      <c r="C991" s="1" t="s">
        <v>553</v>
      </c>
      <c r="D991" t="s">
        <v>111</v>
      </c>
      <c r="E991" s="1" t="s">
        <v>73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33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職業体験五色工ICONIC</v>
      </c>
    </row>
    <row r="992" spans="1:21" x14ac:dyDescent="0.35">
      <c r="A992">
        <f>VLOOKUP(Attack[[#This Row],[No用]],SetNo[[No.用]:[vlookup 用]],2,FALSE)</f>
        <v>236</v>
      </c>
      <c r="B992">
        <f>IF(ROW()=2,1,IF(A991&lt;&gt;Attack[[#This Row],[No]],1,B991+1))</f>
        <v>7</v>
      </c>
      <c r="C992" s="1" t="s">
        <v>553</v>
      </c>
      <c r="D992" t="s">
        <v>111</v>
      </c>
      <c r="E992" s="1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Attack[[#This Row],[服装]]&amp;Attack[[#This Row],[名前]]&amp;Attack[[#This Row],[レアリティ]]</f>
        <v>職業体験五色工ICONIC</v>
      </c>
    </row>
    <row r="993" spans="1:21" x14ac:dyDescent="0.35">
      <c r="A993">
        <f>VLOOKUP(Attack[[#This Row],[No用]],SetNo[[No.用]:[vlookup 用]],2,FALSE)</f>
        <v>236</v>
      </c>
      <c r="B993">
        <f>IF(ROW()=2,1,IF(A992&lt;&gt;Attack[[#This Row],[No]],1,B992+1))</f>
        <v>8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49</v>
      </c>
      <c r="N993">
        <v>0</v>
      </c>
      <c r="O993">
        <v>59</v>
      </c>
      <c r="P993">
        <v>0</v>
      </c>
      <c r="U993" t="str">
        <f>Attack[[#This Row],[服装]]&amp;Attack[[#This Row],[名前]]&amp;Attack[[#This Row],[レアリティ]]</f>
        <v>職業体験五色工ICONIC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149</v>
      </c>
      <c r="D994" s="1" t="s">
        <v>111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37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制服五色工ICONIC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149</v>
      </c>
      <c r="D995" s="1" t="s">
        <v>111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173</v>
      </c>
      <c r="M995">
        <v>37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制服五色工ICONIC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265</v>
      </c>
      <c r="L996" s="1" t="s">
        <v>173</v>
      </c>
      <c r="M996">
        <v>45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制服五色工ICONIC</v>
      </c>
    </row>
    <row r="997" spans="1:21" x14ac:dyDescent="0.35">
      <c r="A997">
        <f>VLOOKUP(Attack[[#This Row],[No用]],SetNo[[No.用]:[vlookup 用]],2,FALSE)</f>
        <v>237</v>
      </c>
      <c r="B997">
        <f>IF(ROW()=2,1,IF(A996&lt;&gt;Attack[[#This Row],[No]],1,B996+1))</f>
        <v>4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34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制服五色工ICONIC</v>
      </c>
    </row>
    <row r="998" spans="1:21" x14ac:dyDescent="0.35">
      <c r="A998">
        <f>VLOOKUP(Attack[[#This Row],[No用]],SetNo[[No.用]:[vlookup 用]],2,FALSE)</f>
        <v>237</v>
      </c>
      <c r="B998">
        <f>IF(ROW()=2,1,IF(A997&lt;&gt;Attack[[#This Row],[No]],1,B997+1))</f>
        <v>5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183</v>
      </c>
      <c r="L998" s="1" t="s">
        <v>224</v>
      </c>
      <c r="M998">
        <v>49</v>
      </c>
      <c r="N998">
        <v>0</v>
      </c>
      <c r="O998">
        <v>59</v>
      </c>
      <c r="P998">
        <v>0</v>
      </c>
      <c r="U998" t="str">
        <f>Attack[[#This Row],[服装]]&amp;Attack[[#This Row],[名前]]&amp;Attack[[#This Row],[レアリティ]]</f>
        <v>制服五色工ICONIC</v>
      </c>
    </row>
    <row r="999" spans="1:21" x14ac:dyDescent="0.35">
      <c r="A999">
        <f>VLOOKUP(Attack[[#This Row],[No用]],SetNo[[No.用]:[vlookup 用]],2,FALSE)</f>
        <v>238</v>
      </c>
      <c r="B999">
        <f>IF(ROW()=2,1,IF(A998&lt;&gt;Attack[[#This Row],[No]],1,B998+1))</f>
        <v>1</v>
      </c>
      <c r="C999" s="1" t="s">
        <v>713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168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バカンス五色工ICONIC</v>
      </c>
    </row>
    <row r="1000" spans="1:21" x14ac:dyDescent="0.35">
      <c r="A1000">
        <f>VLOOKUP(Attack[[#This Row],[No用]],SetNo[[No.用]:[vlookup 用]],2,FALSE)</f>
        <v>238</v>
      </c>
      <c r="B1000">
        <f>IF(ROW()=2,1,IF(A999&lt;&gt;Attack[[#This Row],[No]],1,B999+1))</f>
        <v>2</v>
      </c>
      <c r="C1000" s="1" t="s">
        <v>713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169</v>
      </c>
      <c r="L1000" s="1" t="s">
        <v>173</v>
      </c>
      <c r="M1000">
        <v>38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バカンス五色工ICONIC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3</v>
      </c>
      <c r="C1001" s="1" t="s">
        <v>713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170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バカンス五色工ICONIC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4</v>
      </c>
      <c r="C1002" s="1" t="s">
        <v>713</v>
      </c>
      <c r="D1002" s="1" t="s">
        <v>111</v>
      </c>
      <c r="E1002" s="10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40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バカンス五色工ICONIC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5</v>
      </c>
      <c r="C1003" s="1" t="s">
        <v>713</v>
      </c>
      <c r="D1003" s="1" t="s">
        <v>111</v>
      </c>
      <c r="E1003" s="10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265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バカンス五色工ICONIC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6</v>
      </c>
      <c r="C1004" s="1" t="s">
        <v>713</v>
      </c>
      <c r="D1004" s="1" t="s">
        <v>111</v>
      </c>
      <c r="E1004" s="10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バカンス五色工ICONIC</v>
      </c>
    </row>
    <row r="1005" spans="1:21" x14ac:dyDescent="0.35">
      <c r="A1005">
        <f>VLOOKUP(Attack[[#This Row],[No用]],SetNo[[No.用]:[vlookup 用]],2,FALSE)</f>
        <v>238</v>
      </c>
      <c r="B1005">
        <f>IF(ROW()=2,1,IF(A1004&lt;&gt;Attack[[#This Row],[No]],1,B1004+1))</f>
        <v>7</v>
      </c>
      <c r="C1005" s="1" t="s">
        <v>713</v>
      </c>
      <c r="D1005" s="1" t="s">
        <v>111</v>
      </c>
      <c r="E1005" s="10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Attack[[#This Row],[服装]]&amp;Attack[[#This Row],[名前]]&amp;Attack[[#This Row],[レアリティ]]</f>
        <v>バカンス五色工ICONIC</v>
      </c>
    </row>
    <row r="1006" spans="1:21" x14ac:dyDescent="0.35">
      <c r="A1006">
        <f>VLOOKUP(Attack[[#This Row],[No用]],SetNo[[No.用]:[vlookup 用]],2,FALSE)</f>
        <v>238</v>
      </c>
      <c r="B1006">
        <f>IF(ROW()=2,1,IF(A1005&lt;&gt;Attack[[#This Row],[No]],1,B1005+1))</f>
        <v>8</v>
      </c>
      <c r="C1006" s="1" t="s">
        <v>713</v>
      </c>
      <c r="D1006" s="1" t="s">
        <v>111</v>
      </c>
      <c r="E1006" s="10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265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U1006" t="str">
        <f>Attack[[#This Row],[服装]]&amp;Attack[[#This Row],[名前]]&amp;Attack[[#This Row],[レアリティ]]</f>
        <v>バカンス五色工ICONIC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s="1" t="s">
        <v>801</v>
      </c>
      <c r="D1007" s="1" t="s">
        <v>111</v>
      </c>
      <c r="E1007" s="10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168</v>
      </c>
      <c r="L1007" s="1" t="s">
        <v>178</v>
      </c>
      <c r="M1007" s="1">
        <v>34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Xmas2五色工ICONIC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s="1" t="s">
        <v>801</v>
      </c>
      <c r="D1008" s="1" t="s">
        <v>111</v>
      </c>
      <c r="E1008" s="10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169</v>
      </c>
      <c r="L1008" s="1" t="s">
        <v>178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Xmas2五色工ICONIC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s="1" t="s">
        <v>801</v>
      </c>
      <c r="D1009" s="1" t="s">
        <v>111</v>
      </c>
      <c r="E1009" s="10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Xmas2五色工ICONIC</v>
      </c>
    </row>
    <row r="1010" spans="1:21" x14ac:dyDescent="0.3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s="1" t="s">
        <v>801</v>
      </c>
      <c r="D1010" s="1" t="s">
        <v>111</v>
      </c>
      <c r="E1010" s="10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34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Xmas2五色工ICONIC</v>
      </c>
    </row>
    <row r="1011" spans="1:21" x14ac:dyDescent="0.3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s="1" t="s">
        <v>801</v>
      </c>
      <c r="D1011" s="1" t="s">
        <v>111</v>
      </c>
      <c r="E1011" s="10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Attack[[#This Row],[服装]]&amp;Attack[[#This Row],[名前]]&amp;Attack[[#This Row],[レアリティ]]</f>
        <v>Xmas2五色工ICONIC</v>
      </c>
    </row>
    <row r="1012" spans="1:21" x14ac:dyDescent="0.3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s="1" t="s">
        <v>987</v>
      </c>
      <c r="D1012" s="1" t="s">
        <v>111</v>
      </c>
      <c r="E1012" s="10" t="s">
        <v>90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37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サバゲ2五色工ICONIC</v>
      </c>
    </row>
    <row r="1013" spans="1:21" x14ac:dyDescent="0.3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s="1" t="s">
        <v>987</v>
      </c>
      <c r="D1013" s="1" t="s">
        <v>111</v>
      </c>
      <c r="E1013" s="10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サバゲ2五色工ICONIC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s="1" t="s">
        <v>987</v>
      </c>
      <c r="D1014" s="1" t="s">
        <v>111</v>
      </c>
      <c r="E1014" s="10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サバゲ2五色工ICONIC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s="1" t="s">
        <v>987</v>
      </c>
      <c r="D1015" s="1" t="s">
        <v>111</v>
      </c>
      <c r="E1015" s="10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サバゲ2五色工ICONIC</v>
      </c>
    </row>
    <row r="1016" spans="1:21" x14ac:dyDescent="0.3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t="s">
        <v>108</v>
      </c>
      <c r="D1016" t="s">
        <v>112</v>
      </c>
      <c r="E1016" t="s">
        <v>73</v>
      </c>
      <c r="F1016" t="s">
        <v>74</v>
      </c>
      <c r="G1016" t="s">
        <v>118</v>
      </c>
      <c r="H1016" t="s">
        <v>71</v>
      </c>
      <c r="I1016">
        <v>1</v>
      </c>
      <c r="J1016" t="s">
        <v>234</v>
      </c>
      <c r="K1016" t="s">
        <v>9</v>
      </c>
      <c r="L1016" t="s">
        <v>373</v>
      </c>
      <c r="M1016">
        <v>27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ユニフォーム白布賢二郎ICONIC</v>
      </c>
    </row>
    <row r="1017" spans="1:21" x14ac:dyDescent="0.3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t="s">
        <v>108</v>
      </c>
      <c r="D1017" t="s">
        <v>112</v>
      </c>
      <c r="E1017" t="s">
        <v>73</v>
      </c>
      <c r="F1017" t="s">
        <v>74</v>
      </c>
      <c r="G1017" t="s">
        <v>118</v>
      </c>
      <c r="H1017" t="s">
        <v>71</v>
      </c>
      <c r="I1017">
        <v>1</v>
      </c>
      <c r="J1017" t="s">
        <v>234</v>
      </c>
      <c r="K1017" t="s">
        <v>371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ユニフォーム白布賢二郎ICONIC</v>
      </c>
    </row>
    <row r="1018" spans="1:21" x14ac:dyDescent="0.35">
      <c r="A1018">
        <f>VLOOKUP(Attack[[#This Row],[No用]],SetNo[[No.用]:[vlookup 用]],2,FALSE)</f>
        <v>242</v>
      </c>
      <c r="B1018">
        <f>IF(ROW()=2,1,IF(A1017&lt;&gt;Attack[[#This Row],[No]],1,B1017+1))</f>
        <v>1</v>
      </c>
      <c r="C1018" t="s">
        <v>366</v>
      </c>
      <c r="D1018" t="s">
        <v>367</v>
      </c>
      <c r="E1018" t="s">
        <v>24</v>
      </c>
      <c r="F1018" t="s">
        <v>31</v>
      </c>
      <c r="G1018" t="s">
        <v>157</v>
      </c>
      <c r="H1018" t="s">
        <v>71</v>
      </c>
      <c r="I1018">
        <v>1</v>
      </c>
      <c r="J1018" t="s">
        <v>234</v>
      </c>
      <c r="K1018" t="s">
        <v>9</v>
      </c>
      <c r="L1018" t="s">
        <v>373</v>
      </c>
      <c r="M1018">
        <v>27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探偵白布賢二郎ICONIC</v>
      </c>
    </row>
    <row r="1019" spans="1:21" x14ac:dyDescent="0.35">
      <c r="A1019">
        <f>VLOOKUP(Attack[[#This Row],[No用]],SetNo[[No.用]:[vlookup 用]],2,FALSE)</f>
        <v>242</v>
      </c>
      <c r="B1019">
        <f>IF(ROW()=2,1,IF(A1018&lt;&gt;Attack[[#This Row],[No]],1,B1018+1))</f>
        <v>2</v>
      </c>
      <c r="C1019" t="s">
        <v>366</v>
      </c>
      <c r="D1019" t="s">
        <v>367</v>
      </c>
      <c r="E1019" t="s">
        <v>24</v>
      </c>
      <c r="F1019" t="s">
        <v>31</v>
      </c>
      <c r="G1019" t="s">
        <v>157</v>
      </c>
      <c r="H1019" t="s">
        <v>71</v>
      </c>
      <c r="I1019">
        <v>1</v>
      </c>
      <c r="J1019" t="s">
        <v>234</v>
      </c>
      <c r="K1019" t="s">
        <v>371</v>
      </c>
      <c r="L1019" t="s">
        <v>373</v>
      </c>
      <c r="M1019">
        <v>27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探偵白布賢二郎ICONIC</v>
      </c>
    </row>
    <row r="1020" spans="1:21" x14ac:dyDescent="0.3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s="1" t="s">
        <v>149</v>
      </c>
      <c r="D1020" s="1" t="s">
        <v>367</v>
      </c>
      <c r="E1020" s="1" t="s">
        <v>77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234</v>
      </c>
      <c r="K1020" t="s">
        <v>9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制服白布賢二郎ICONIC</v>
      </c>
    </row>
    <row r="1021" spans="1:21" x14ac:dyDescent="0.3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s="1" t="s">
        <v>149</v>
      </c>
      <c r="D1021" s="1" t="s">
        <v>367</v>
      </c>
      <c r="E1021" s="1" t="s">
        <v>77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234</v>
      </c>
      <c r="K1021" t="s">
        <v>371</v>
      </c>
      <c r="L1021" t="s">
        <v>373</v>
      </c>
      <c r="M1021">
        <v>27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制服白布賢二郎ICONIC</v>
      </c>
    </row>
    <row r="1022" spans="1:21" x14ac:dyDescent="0.35">
      <c r="A1022">
        <f>VLOOKUP(Attack[[#This Row],[No用]],SetNo[[No.用]:[vlookup 用]],2,FALSE)</f>
        <v>244</v>
      </c>
      <c r="B1022">
        <f>IF(ROW()=2,1,IF(A1021&lt;&gt;Attack[[#This Row],[No]],1,B1021+1))</f>
        <v>1</v>
      </c>
      <c r="C1022" s="1" t="s">
        <v>713</v>
      </c>
      <c r="D1022" s="1" t="s">
        <v>367</v>
      </c>
      <c r="E1022" s="1" t="s">
        <v>73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234</v>
      </c>
      <c r="K1022" t="s">
        <v>9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バカンス白布賢二郎ICONIC</v>
      </c>
    </row>
    <row r="1023" spans="1:21" x14ac:dyDescent="0.35">
      <c r="A1023">
        <f>VLOOKUP(Attack[[#This Row],[No用]],SetNo[[No.用]:[vlookup 用]],2,FALSE)</f>
        <v>244</v>
      </c>
      <c r="B1023">
        <f>IF(ROW()=2,1,IF(A1022&lt;&gt;Attack[[#This Row],[No]],1,B1022+1))</f>
        <v>2</v>
      </c>
      <c r="C1023" s="1" t="s">
        <v>713</v>
      </c>
      <c r="D1023" s="1" t="s">
        <v>367</v>
      </c>
      <c r="E1023" s="1" t="s">
        <v>73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234</v>
      </c>
      <c r="K1023" t="s">
        <v>371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バカンス白布賢二郎ICONIC</v>
      </c>
    </row>
    <row r="1024" spans="1:21" x14ac:dyDescent="0.35">
      <c r="A1024">
        <f>VLOOKUP(Attack[[#This Row],[No用]],SetNo[[No.用]:[vlookup 用]],2,FALSE)</f>
        <v>245</v>
      </c>
      <c r="B1024">
        <f>IF(ROW()=2,1,IF(A1023&lt;&gt;Attack[[#This Row],[No]],1,B1023+1))</f>
        <v>1</v>
      </c>
      <c r="C1024" s="1" t="s">
        <v>835</v>
      </c>
      <c r="D1024" s="1" t="s">
        <v>367</v>
      </c>
      <c r="E1024" s="1" t="s">
        <v>90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234</v>
      </c>
      <c r="K1024" t="s">
        <v>9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路地裏2白布賢二郎ICONIC</v>
      </c>
    </row>
    <row r="1025" spans="1:21" x14ac:dyDescent="0.35">
      <c r="A1025">
        <f>VLOOKUP(Attack[[#This Row],[No用]],SetNo[[No.用]:[vlookup 用]],2,FALSE)</f>
        <v>245</v>
      </c>
      <c r="B1025">
        <f>IF(ROW()=2,1,IF(A1024&lt;&gt;Attack[[#This Row],[No]],1,B1024+1))</f>
        <v>2</v>
      </c>
      <c r="C1025" s="1" t="s">
        <v>835</v>
      </c>
      <c r="D1025" s="1" t="s">
        <v>367</v>
      </c>
      <c r="E1025" s="1" t="s">
        <v>90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234</v>
      </c>
      <c r="K1025" t="s">
        <v>371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路地裏2白布賢二郎ICONIC</v>
      </c>
    </row>
    <row r="1026" spans="1:21" x14ac:dyDescent="0.35">
      <c r="A1026">
        <f>VLOOKUP(Attack[[#This Row],[No用]],SetNo[[No.用]:[vlookup 用]],2,FALSE)</f>
        <v>246</v>
      </c>
      <c r="B1026">
        <f>IF(ROW()=2,1,IF(A1025&lt;&gt;Attack[[#This Row],[No]],1,B1025+1))</f>
        <v>1</v>
      </c>
      <c r="C1026" t="s">
        <v>108</v>
      </c>
      <c r="D1026" t="s">
        <v>113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168</v>
      </c>
      <c r="L1026" s="1" t="s">
        <v>173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ユニフォーム大平獅音ICONIC</v>
      </c>
    </row>
    <row r="1027" spans="1:21" x14ac:dyDescent="0.35">
      <c r="A1027">
        <f>VLOOKUP(Attack[[#This Row],[No用]],SetNo[[No.用]:[vlookup 用]],2,FALSE)</f>
        <v>246</v>
      </c>
      <c r="B1027">
        <f>IF(ROW()=2,1,IF(A1026&lt;&gt;Attack[[#This Row],[No]],1,B1026+1))</f>
        <v>2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169</v>
      </c>
      <c r="L1027" s="1" t="s">
        <v>173</v>
      </c>
      <c r="M1027">
        <v>34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ユニフォーム大平獅音ICONIC</v>
      </c>
    </row>
    <row r="1028" spans="1:21" x14ac:dyDescent="0.35">
      <c r="A1028">
        <f>VLOOKUP(Attack[[#This Row],[No用]],SetNo[[No.用]:[vlookup 用]],2,FALSE)</f>
        <v>246</v>
      </c>
      <c r="B1028">
        <f>IF(ROW()=2,1,IF(A1027&lt;&gt;Attack[[#This Row],[No]],1,B1027+1))</f>
        <v>3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ユニフォーム大平獅音ICONIC</v>
      </c>
    </row>
    <row r="1029" spans="1:21" x14ac:dyDescent="0.35">
      <c r="A1029">
        <f>VLOOKUP(Attack[[#This Row],[No用]],SetNo[[No.用]:[vlookup 用]],2,FALSE)</f>
        <v>246</v>
      </c>
      <c r="B1029">
        <f>IF(ROW()=2,1,IF(A1028&lt;&gt;Attack[[#This Row],[No]],1,B1028+1))</f>
        <v>4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Attack[[#This Row],[服装]]&amp;Attack[[#This Row],[名前]]&amp;Attack[[#This Row],[レアリティ]]</f>
        <v>ユニフォーム大平獅音ICONIC</v>
      </c>
    </row>
    <row r="1030" spans="1:21" x14ac:dyDescent="0.35">
      <c r="A1030">
        <f>VLOOKUP(Attack[[#This Row],[No用]],SetNo[[No.用]:[vlookup 用]],2,FALSE)</f>
        <v>247</v>
      </c>
      <c r="B1030">
        <f>IF(ROW()=2,1,IF(A1029&lt;&gt;Attack[[#This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378</v>
      </c>
      <c r="K1030" s="1" t="s">
        <v>168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ユニフォーム川西太一ICONIC</v>
      </c>
    </row>
    <row r="1031" spans="1:21" x14ac:dyDescent="0.35">
      <c r="A1031">
        <f>VLOOKUP(Attack[[#This Row],[No用]],SetNo[[No.用]:[vlookup 用]],2,FALSE)</f>
        <v>247</v>
      </c>
      <c r="B1031">
        <f>IF(ROW()=2,1,IF(A1030&lt;&gt;Attack[[#This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378</v>
      </c>
      <c r="K1031" s="1" t="s">
        <v>169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ユニフォーム川西太一ICONIC</v>
      </c>
    </row>
    <row r="1032" spans="1:21" x14ac:dyDescent="0.35">
      <c r="A1032">
        <f>VLOOKUP(Attack[[#This Row],[No用]],SetNo[[No.用]:[vlookup 用]],2,FALSE)</f>
        <v>247</v>
      </c>
      <c r="B1032">
        <f>IF(ROW()=2,1,IF(A1031&lt;&gt;Attack[[#This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378</v>
      </c>
      <c r="K1032" s="1" t="s">
        <v>183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Q1032" s="1" t="s">
        <v>891</v>
      </c>
      <c r="R1032" s="1" t="s">
        <v>892</v>
      </c>
      <c r="U1032" t="str">
        <f>Attack[[#This Row],[服装]]&amp;Attack[[#This Row],[名前]]&amp;Attack[[#This Row],[レアリティ]]</f>
        <v>ユニフォーム川西太一ICONIC</v>
      </c>
    </row>
    <row r="1033" spans="1:21" x14ac:dyDescent="0.35">
      <c r="A1033">
        <f>VLOOKUP(Attack[[#This Row],[No用]],SetNo[[No.用]:[vlookup 用]],2,FALSE)</f>
        <v>248</v>
      </c>
      <c r="B1033">
        <f>IF(ROW()=2,1,IF(A1032&lt;&gt;Attack[[#This Row],[No]],1,B1032+1))</f>
        <v>1</v>
      </c>
      <c r="C1033" s="1" t="s">
        <v>650</v>
      </c>
      <c r="D1033" s="1" t="s">
        <v>114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168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路地裏川西太一ICONIC</v>
      </c>
    </row>
    <row r="1034" spans="1:21" x14ac:dyDescent="0.35">
      <c r="A1034">
        <f>VLOOKUP(Attack[[#This Row],[No用]],SetNo[[No.用]:[vlookup 用]],2,FALSE)</f>
        <v>248</v>
      </c>
      <c r="B1034">
        <f>IF(ROW()=2,1,IF(A1033&lt;&gt;Attack[[#This Row],[No]],1,B1033+1))</f>
        <v>2</v>
      </c>
      <c r="C1034" s="1" t="s">
        <v>650</v>
      </c>
      <c r="D1034" s="1" t="s">
        <v>114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169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路地裏川西太一ICONIC</v>
      </c>
    </row>
    <row r="1035" spans="1:21" x14ac:dyDescent="0.35">
      <c r="A1035">
        <f>VLOOKUP(Attack[[#This Row],[No用]],SetNo[[No.用]:[vlookup 用]],2,FALSE)</f>
        <v>249</v>
      </c>
      <c r="B1035">
        <f>IF(ROW()=2,1,IF(A1034&lt;&gt;Attack[[#This Row],[No]],1,B1034+1))</f>
        <v>1</v>
      </c>
      <c r="C1035" t="s">
        <v>108</v>
      </c>
      <c r="D1035" s="1" t="s">
        <v>522</v>
      </c>
      <c r="E1035" t="s">
        <v>73</v>
      </c>
      <c r="F1035" t="s">
        <v>74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178</v>
      </c>
      <c r="M1035">
        <v>28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ユニフォーム瀬見英太ICONIC</v>
      </c>
    </row>
    <row r="1036" spans="1:21" x14ac:dyDescent="0.35">
      <c r="A1036">
        <f>VLOOKUP(Attack[[#This Row],[No用]],SetNo[[No.用]:[vlookup 用]],2,FALSE)</f>
        <v>249</v>
      </c>
      <c r="B1036">
        <f>IF(ROW()=2,1,IF(A1035&lt;&gt;Attack[[#This Row],[No]],1,B1035+1))</f>
        <v>2</v>
      </c>
      <c r="C1036" t="s">
        <v>108</v>
      </c>
      <c r="D1036" s="1" t="s">
        <v>522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178</v>
      </c>
      <c r="M1036">
        <v>28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ユニフォーム瀬見英太ICONIC</v>
      </c>
    </row>
    <row r="1037" spans="1:21" x14ac:dyDescent="0.35">
      <c r="A1037">
        <f>VLOOKUP(Attack[[#This Row],[No用]],SetNo[[No.用]:[vlookup 用]],2,FALSE)</f>
        <v>250</v>
      </c>
      <c r="B1037">
        <f>IF(ROW()=2,1,IF(A1036&lt;&gt;Attack[[#This Row],[No]],1,B1036+1))</f>
        <v>1</v>
      </c>
      <c r="C1037" s="1" t="s">
        <v>604</v>
      </c>
      <c r="D1037" s="1" t="s">
        <v>522</v>
      </c>
      <c r="E1037" s="1" t="s">
        <v>90</v>
      </c>
      <c r="F1037" t="s">
        <v>74</v>
      </c>
      <c r="G1037" t="s">
        <v>118</v>
      </c>
      <c r="H1037" t="s">
        <v>71</v>
      </c>
      <c r="I1037">
        <v>1</v>
      </c>
      <c r="J1037" t="s">
        <v>234</v>
      </c>
      <c r="K1037" s="1" t="s">
        <v>168</v>
      </c>
      <c r="L1037" s="1" t="s">
        <v>178</v>
      </c>
      <c r="M1037">
        <v>28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雪遊び瀬見英太ICONIC</v>
      </c>
    </row>
    <row r="1038" spans="1:21" x14ac:dyDescent="0.35">
      <c r="A1038">
        <f>VLOOKUP(Attack[[#This Row],[No用]],SetNo[[No.用]:[vlookup 用]],2,FALSE)</f>
        <v>250</v>
      </c>
      <c r="B1038">
        <f>IF(ROW()=2,1,IF(A1037&lt;&gt;Attack[[#This Row],[No]],1,B1037+1))</f>
        <v>2</v>
      </c>
      <c r="C1038" s="1" t="s">
        <v>604</v>
      </c>
      <c r="D1038" s="1" t="s">
        <v>522</v>
      </c>
      <c r="E1038" s="1" t="s">
        <v>90</v>
      </c>
      <c r="F1038" t="s">
        <v>74</v>
      </c>
      <c r="G1038" t="s">
        <v>118</v>
      </c>
      <c r="H1038" t="s">
        <v>71</v>
      </c>
      <c r="I1038">
        <v>1</v>
      </c>
      <c r="J1038" t="s">
        <v>234</v>
      </c>
      <c r="K1038" s="1" t="s">
        <v>169</v>
      </c>
      <c r="L1038" s="1" t="s">
        <v>178</v>
      </c>
      <c r="M1038">
        <v>28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雪遊び瀬見英太ICONIC</v>
      </c>
    </row>
    <row r="1039" spans="1:21" x14ac:dyDescent="0.35">
      <c r="A1039">
        <f>VLOOKUP(Attack[[#This Row],[No用]],SetNo[[No.用]:[vlookup 用]],2,FALSE)</f>
        <v>251</v>
      </c>
      <c r="B1039">
        <f>IF(ROW()=2,1,IF(A1038&lt;&gt;Attack[[#This Row],[No]],1,B1038+1))</f>
        <v>1</v>
      </c>
      <c r="C1039" s="1" t="s">
        <v>713</v>
      </c>
      <c r="D1039" s="1" t="s">
        <v>522</v>
      </c>
      <c r="E1039" s="10" t="s">
        <v>77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168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バカンス瀬見英太ICONIC</v>
      </c>
    </row>
    <row r="1040" spans="1:21" x14ac:dyDescent="0.35">
      <c r="A1040">
        <f>VLOOKUP(Attack[[#This Row],[No用]],SetNo[[No.用]:[vlookup 用]],2,FALSE)</f>
        <v>251</v>
      </c>
      <c r="B1040">
        <f>IF(ROW()=2,1,IF(A1039&lt;&gt;Attack[[#This Row],[No]],1,B1039+1))</f>
        <v>2</v>
      </c>
      <c r="C1040" s="1" t="s">
        <v>713</v>
      </c>
      <c r="D1040" s="1" t="s">
        <v>522</v>
      </c>
      <c r="E1040" s="10" t="s">
        <v>77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バカンス瀬見英太ICONIC</v>
      </c>
    </row>
    <row r="1041" spans="1:21" x14ac:dyDescent="0.35">
      <c r="A1041">
        <f>VLOOKUP(Attack[[#This Row],[No用]],SetNo[[No.用]:[vlookup 用]],2,FALSE)</f>
        <v>252</v>
      </c>
      <c r="B1041">
        <f>IF(ROW()=2,1,IF(A1040&lt;&gt;Attack[[#This Row],[No]],1,B1040+1))</f>
        <v>1</v>
      </c>
      <c r="C1041" s="1" t="s">
        <v>980</v>
      </c>
      <c r="D1041" s="1" t="s">
        <v>522</v>
      </c>
      <c r="E1041" s="10" t="s">
        <v>73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178</v>
      </c>
      <c r="M1041">
        <v>28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アート2瀬見英太ICONIC</v>
      </c>
    </row>
    <row r="1042" spans="1:21" x14ac:dyDescent="0.35">
      <c r="A1042">
        <f>VLOOKUP(Attack[[#This Row],[No用]],SetNo[[No.用]:[vlookup 用]],2,FALSE)</f>
        <v>252</v>
      </c>
      <c r="B1042">
        <f>IF(ROW()=2,1,IF(A1041&lt;&gt;Attack[[#This Row],[No]],1,B1041+1))</f>
        <v>2</v>
      </c>
      <c r="C1042" s="1" t="s">
        <v>980</v>
      </c>
      <c r="D1042" s="1" t="s">
        <v>522</v>
      </c>
      <c r="E1042" s="10" t="s">
        <v>73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28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アート2瀬見英太ICONIC</v>
      </c>
    </row>
    <row r="1043" spans="1:21" x14ac:dyDescent="0.35">
      <c r="A1043">
        <f>VLOOKUP(Attack[[#This Row],[No用]],SetNo[[No.用]:[vlookup 用]],2,FALSE)</f>
        <v>253</v>
      </c>
      <c r="B1043">
        <f>IF(ROW()=2,1,IF(A1042&lt;&gt;Attack[[#This Row],[No]],1,B1042+1))</f>
        <v>1</v>
      </c>
      <c r="C1043" t="s">
        <v>108</v>
      </c>
      <c r="D1043" t="s">
        <v>115</v>
      </c>
      <c r="E1043" t="s">
        <v>73</v>
      </c>
      <c r="F1043" t="s">
        <v>80</v>
      </c>
      <c r="G1043" t="s">
        <v>118</v>
      </c>
      <c r="H1043" t="s">
        <v>71</v>
      </c>
      <c r="I1043">
        <v>1</v>
      </c>
      <c r="J1043" t="s">
        <v>234</v>
      </c>
      <c r="M1043">
        <v>0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ユニフォーム山形隼人ICONIC</v>
      </c>
    </row>
    <row r="1044" spans="1:21" x14ac:dyDescent="0.35">
      <c r="A1044">
        <f>VLOOKUP(Attack[[#This Row],[No用]],SetNo[[No.用]:[vlookup 用]],2,FALSE)</f>
        <v>254</v>
      </c>
      <c r="B1044">
        <f>IF(ROW()=2,1,IF(A1043&lt;&gt;Attack[[#This Row],[No]],1,B1043+1))</f>
        <v>1</v>
      </c>
      <c r="C1044" s="1" t="s">
        <v>108</v>
      </c>
      <c r="D1044" s="1" t="s">
        <v>715</v>
      </c>
      <c r="E1044" s="1" t="s">
        <v>73</v>
      </c>
      <c r="F1044" s="1" t="s">
        <v>78</v>
      </c>
      <c r="G1044" s="1" t="s">
        <v>716</v>
      </c>
      <c r="H1044" s="1" t="s">
        <v>71</v>
      </c>
      <c r="I1044">
        <v>1</v>
      </c>
      <c r="J1044" t="s">
        <v>234</v>
      </c>
      <c r="K1044" s="1" t="s">
        <v>168</v>
      </c>
      <c r="L1044" s="1" t="s">
        <v>173</v>
      </c>
      <c r="M1044">
        <v>35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ユニフォーム強羅昌己ICONIC</v>
      </c>
    </row>
    <row r="1045" spans="1:21" x14ac:dyDescent="0.35">
      <c r="A1045">
        <f>VLOOKUP(Attack[[#This Row],[No用]],SetNo[[No.用]:[vlookup 用]],2,FALSE)</f>
        <v>254</v>
      </c>
      <c r="B1045">
        <f>IF(ROW()=2,1,IF(A1044&lt;&gt;Attack[[#This Row],[No]],1,B1044+1))</f>
        <v>2</v>
      </c>
      <c r="C1045" s="1" t="s">
        <v>108</v>
      </c>
      <c r="D1045" s="1" t="s">
        <v>715</v>
      </c>
      <c r="E1045" s="1" t="s">
        <v>73</v>
      </c>
      <c r="F1045" s="1" t="s">
        <v>78</v>
      </c>
      <c r="G1045" s="1" t="s">
        <v>716</v>
      </c>
      <c r="H1045" s="1" t="s">
        <v>71</v>
      </c>
      <c r="I1045">
        <v>1</v>
      </c>
      <c r="J1045" t="s">
        <v>234</v>
      </c>
      <c r="K1045" s="1" t="s">
        <v>169</v>
      </c>
      <c r="L1045" s="1" t="s">
        <v>178</v>
      </c>
      <c r="M1045">
        <v>35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ユニフォーム強羅昌己ICONIC</v>
      </c>
    </row>
    <row r="1046" spans="1:21" x14ac:dyDescent="0.35">
      <c r="A1046">
        <f>VLOOKUP(Attack[[#This Row],[No用]],SetNo[[No.用]:[vlookup 用]],2,FALSE)</f>
        <v>254</v>
      </c>
      <c r="B1046">
        <f>IF(ROW()=2,1,IF(A1045&lt;&gt;Attack[[#This Row],[No]],1,B1045+1))</f>
        <v>3</v>
      </c>
      <c r="C1046" s="1" t="s">
        <v>108</v>
      </c>
      <c r="D1046" s="1" t="s">
        <v>715</v>
      </c>
      <c r="E1046" s="1" t="s">
        <v>73</v>
      </c>
      <c r="F1046" s="1" t="s">
        <v>78</v>
      </c>
      <c r="G1046" s="1" t="s">
        <v>716</v>
      </c>
      <c r="H1046" s="1" t="s">
        <v>71</v>
      </c>
      <c r="I1046">
        <v>1</v>
      </c>
      <c r="J1046" t="s">
        <v>234</v>
      </c>
      <c r="K1046" s="1" t="s">
        <v>172</v>
      </c>
      <c r="L1046" s="1" t="s">
        <v>162</v>
      </c>
      <c r="M1046">
        <v>32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ユニフォーム強羅昌己ICONIC</v>
      </c>
    </row>
    <row r="1047" spans="1:21" x14ac:dyDescent="0.35">
      <c r="A1047">
        <f>VLOOKUP(Attack[[#This Row],[No用]],SetNo[[No.用]:[vlookup 用]],2,FALSE)</f>
        <v>255</v>
      </c>
      <c r="B1047">
        <f>IF(ROW()=2,1,IF(A1046&lt;&gt;Attack[[#This Row],[No]],1,B1046+1))</f>
        <v>1</v>
      </c>
      <c r="C1047" s="1" t="s">
        <v>108</v>
      </c>
      <c r="D1047" s="1" t="s">
        <v>727</v>
      </c>
      <c r="E1047" s="1" t="s">
        <v>77</v>
      </c>
      <c r="F1047" s="1" t="s">
        <v>78</v>
      </c>
      <c r="G1047" s="1" t="s">
        <v>716</v>
      </c>
      <c r="H1047" s="1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ユニフォーム芦谷洋平ICONIC</v>
      </c>
    </row>
    <row r="1048" spans="1:21" x14ac:dyDescent="0.35">
      <c r="A1048">
        <f>VLOOKUP(Attack[[#This Row],[No用]],SetNo[[No.用]:[vlookup 用]],2,FALSE)</f>
        <v>255</v>
      </c>
      <c r="B1048">
        <f>IF(ROW()=2,1,IF(A1047&lt;&gt;Attack[[#This Row],[No]],1,B1047+1))</f>
        <v>2</v>
      </c>
      <c r="C1048" s="1" t="s">
        <v>108</v>
      </c>
      <c r="D1048" s="1" t="s">
        <v>727</v>
      </c>
      <c r="E1048" s="1" t="s">
        <v>77</v>
      </c>
      <c r="F1048" s="1" t="s">
        <v>78</v>
      </c>
      <c r="G1048" s="1" t="s">
        <v>716</v>
      </c>
      <c r="H1048" s="1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ユニフォーム芦谷洋平ICONIC</v>
      </c>
    </row>
    <row r="1049" spans="1:21" x14ac:dyDescent="0.35">
      <c r="A1049">
        <f>VLOOKUP(Attack[[#This Row],[No用]],SetNo[[No.用]:[vlookup 用]],2,FALSE)</f>
        <v>255</v>
      </c>
      <c r="B1049">
        <f>IF(ROW()=2,1,IF(A1048&lt;&gt;Attack[[#This Row],[No]],1,B1048+1))</f>
        <v>3</v>
      </c>
      <c r="C1049" s="1" t="s">
        <v>108</v>
      </c>
      <c r="D1049" s="1" t="s">
        <v>727</v>
      </c>
      <c r="E1049" s="1" t="s">
        <v>77</v>
      </c>
      <c r="F1049" s="1" t="s">
        <v>78</v>
      </c>
      <c r="G1049" s="1" t="s">
        <v>716</v>
      </c>
      <c r="H1049" s="1" t="s">
        <v>71</v>
      </c>
      <c r="I1049">
        <v>1</v>
      </c>
      <c r="J1049" t="s">
        <v>234</v>
      </c>
      <c r="K1049" s="1" t="s">
        <v>171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ユニフォーム芦谷洋平ICONIC</v>
      </c>
    </row>
    <row r="1050" spans="1:21" x14ac:dyDescent="0.35">
      <c r="A1050">
        <f>VLOOKUP(Attack[[#This Row],[No用]],SetNo[[No.用]:[vlookup 用]],2,FALSE)</f>
        <v>255</v>
      </c>
      <c r="B1050">
        <f>IF(ROW()=2,1,IF(A1049&lt;&gt;Attack[[#This Row],[No]],1,B1049+1))</f>
        <v>4</v>
      </c>
      <c r="C1050" s="1" t="s">
        <v>108</v>
      </c>
      <c r="D1050" s="1" t="s">
        <v>727</v>
      </c>
      <c r="E1050" s="1" t="s">
        <v>77</v>
      </c>
      <c r="F1050" s="1" t="s">
        <v>78</v>
      </c>
      <c r="G1050" s="1" t="s">
        <v>716</v>
      </c>
      <c r="H1050" s="1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ユニフォーム芦谷洋平ICONIC</v>
      </c>
    </row>
    <row r="1051" spans="1:21" x14ac:dyDescent="0.35">
      <c r="A1051">
        <f>VLOOKUP(Attack[[#This Row],[No用]],SetNo[[No.用]:[vlookup 用]],2,FALSE)</f>
        <v>255</v>
      </c>
      <c r="B1051">
        <f>IF(ROW()=2,1,IF(A1050&lt;&gt;Attack[[#This Row],[No]],1,B1050+1))</f>
        <v>5</v>
      </c>
      <c r="C1051" s="1" t="s">
        <v>108</v>
      </c>
      <c r="D1051" s="1" t="s">
        <v>727</v>
      </c>
      <c r="E1051" s="1" t="s">
        <v>77</v>
      </c>
      <c r="F1051" s="1" t="s">
        <v>78</v>
      </c>
      <c r="G1051" s="1" t="s">
        <v>716</v>
      </c>
      <c r="H1051" s="1" t="s">
        <v>71</v>
      </c>
      <c r="I1051">
        <v>1</v>
      </c>
      <c r="J1051" t="s">
        <v>234</v>
      </c>
      <c r="K1051" s="1" t="s">
        <v>183</v>
      </c>
      <c r="L1051" s="1" t="s">
        <v>224</v>
      </c>
      <c r="M1051">
        <v>48</v>
      </c>
      <c r="N1051">
        <v>0</v>
      </c>
      <c r="O1051">
        <v>58</v>
      </c>
      <c r="P1051">
        <v>0</v>
      </c>
      <c r="U1051" t="str">
        <f>Attack[[#This Row],[服装]]&amp;Attack[[#This Row],[名前]]&amp;Attack[[#This Row],[レアリティ]]</f>
        <v>ユニフォーム芦谷洋平ICONIC</v>
      </c>
    </row>
    <row r="1052" spans="1:21" x14ac:dyDescent="0.35">
      <c r="A1052">
        <f>VLOOKUP(Attack[[#This Row],[No用]],SetNo[[No.用]:[vlookup 用]],2,FALSE)</f>
        <v>256</v>
      </c>
      <c r="B1052">
        <f>IF(ROW()=2,1,IF(A1051&lt;&gt;Attack[[#This Row],[No]],1,B1051+1))</f>
        <v>1</v>
      </c>
      <c r="C1052" s="1" t="s">
        <v>108</v>
      </c>
      <c r="D1052" s="1" t="s">
        <v>731</v>
      </c>
      <c r="E1052" s="1" t="s">
        <v>73</v>
      </c>
      <c r="F1052" s="1" t="s">
        <v>82</v>
      </c>
      <c r="G1052" s="1" t="s">
        <v>716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ユニフォーム仙石伸吾ICONIC</v>
      </c>
    </row>
    <row r="1053" spans="1:21" x14ac:dyDescent="0.35">
      <c r="A1053">
        <f>VLOOKUP(Attack[[#This Row],[No用]],SetNo[[No.用]:[vlookup 用]],2,FALSE)</f>
        <v>256</v>
      </c>
      <c r="B1053">
        <f>IF(ROW()=2,1,IF(A1052&lt;&gt;Attack[[#This Row],[No]],1,B1052+1))</f>
        <v>2</v>
      </c>
      <c r="C1053" s="1" t="s">
        <v>108</v>
      </c>
      <c r="D1053" s="1" t="s">
        <v>731</v>
      </c>
      <c r="E1053" s="1" t="s">
        <v>73</v>
      </c>
      <c r="F1053" s="1" t="s">
        <v>82</v>
      </c>
      <c r="G1053" s="1" t="s">
        <v>716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ユニフォーム仙石伸吾ICONIC</v>
      </c>
    </row>
    <row r="1054" spans="1:21" x14ac:dyDescent="0.35">
      <c r="A1054">
        <f>VLOOKUP(Attack[[#This Row],[No用]],SetNo[[No.用]:[vlookup 用]],2,FALSE)</f>
        <v>257</v>
      </c>
      <c r="B1054">
        <f>IF(ROW()=2,1,IF(A1053&lt;&gt;Attack[[#This Row],[No]],1,B1053+1))</f>
        <v>1</v>
      </c>
      <c r="C1054" s="1" t="s">
        <v>108</v>
      </c>
      <c r="D1054" s="1" t="s">
        <v>745</v>
      </c>
      <c r="E1054" s="1" t="s">
        <v>73</v>
      </c>
      <c r="F1054" s="1" t="s">
        <v>80</v>
      </c>
      <c r="G1054" s="1" t="s">
        <v>716</v>
      </c>
      <c r="H1054" s="1" t="s">
        <v>71</v>
      </c>
      <c r="I1054">
        <v>1</v>
      </c>
      <c r="J1054" t="s">
        <v>234</v>
      </c>
      <c r="K1054" s="1"/>
      <c r="L1054" s="1"/>
      <c r="M1054">
        <v>0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ユニフォーム中川俊美ICONIC</v>
      </c>
    </row>
    <row r="1055" spans="1:21" x14ac:dyDescent="0.35">
      <c r="A1055">
        <f>VLOOKUP(Attack[[#This Row],[No用]],SetNo[[No.用]:[vlookup 用]],2,FALSE)</f>
        <v>258</v>
      </c>
      <c r="B1055">
        <f>IF(ROW()=2,1,IF(A1054&lt;&gt;Attack[[#This Row],[No]],1,B1054+1))</f>
        <v>1</v>
      </c>
      <c r="C1055" s="1" t="s">
        <v>108</v>
      </c>
      <c r="D1055" s="1" t="s">
        <v>749</v>
      </c>
      <c r="E1055" s="1" t="s">
        <v>73</v>
      </c>
      <c r="F1055" s="1" t="s">
        <v>74</v>
      </c>
      <c r="G1055" s="1" t="s">
        <v>716</v>
      </c>
      <c r="H1055" s="1" t="s">
        <v>71</v>
      </c>
      <c r="I1055">
        <v>1</v>
      </c>
      <c r="J1055" t="s">
        <v>234</v>
      </c>
      <c r="K1055" s="1" t="s">
        <v>168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ユニフォーム七沢健吾ICONIC</v>
      </c>
    </row>
    <row r="1056" spans="1:21" x14ac:dyDescent="0.35">
      <c r="A1056">
        <f>VLOOKUP(Attack[[#This Row],[No用]],SetNo[[No.用]:[vlookup 用]],2,FALSE)</f>
        <v>258</v>
      </c>
      <c r="B1056">
        <f>IF(ROW()=2,1,IF(A1055&lt;&gt;Attack[[#This Row],[No]],1,B1055+1))</f>
        <v>2</v>
      </c>
      <c r="C1056" s="1" t="s">
        <v>108</v>
      </c>
      <c r="D1056" s="1" t="s">
        <v>749</v>
      </c>
      <c r="E1056" s="1" t="s">
        <v>73</v>
      </c>
      <c r="F1056" s="1" t="s">
        <v>74</v>
      </c>
      <c r="G1056" s="1" t="s">
        <v>716</v>
      </c>
      <c r="H1056" s="1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ユニフォーム七沢健吾ICONIC</v>
      </c>
    </row>
    <row r="1057" spans="1:21" x14ac:dyDescent="0.35">
      <c r="A1057">
        <f>VLOOKUP(Attack[[#This Row],[No用]],SetNo[[No.用]:[vlookup 用]],2,FALSE)</f>
        <v>259</v>
      </c>
      <c r="B1057">
        <f>IF(ROW()=2,1,IF(A1056&lt;&gt;Attack[[#This Row],[No]],1,B1056+1))</f>
        <v>1</v>
      </c>
      <c r="C1057" s="1" t="s">
        <v>108</v>
      </c>
      <c r="D1057" s="1" t="s">
        <v>752</v>
      </c>
      <c r="E1057" s="1" t="s">
        <v>73</v>
      </c>
      <c r="F1057" s="1" t="s">
        <v>82</v>
      </c>
      <c r="G1057" s="1" t="s">
        <v>716</v>
      </c>
      <c r="H1057" s="1" t="s">
        <v>71</v>
      </c>
      <c r="I1057">
        <v>1</v>
      </c>
      <c r="J1057" t="s">
        <v>234</v>
      </c>
      <c r="K1057" s="1" t="s">
        <v>168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ユニフォーム伊勢原裕次ICONIC</v>
      </c>
    </row>
    <row r="1058" spans="1:21" x14ac:dyDescent="0.35">
      <c r="A1058">
        <f>VLOOKUP(Attack[[#This Row],[No用]],SetNo[[No.用]:[vlookup 用]],2,FALSE)</f>
        <v>259</v>
      </c>
      <c r="B1058">
        <f>IF(ROW()=2,1,IF(A1057&lt;&gt;Attack[[#This Row],[No]],1,B1057+1))</f>
        <v>2</v>
      </c>
      <c r="C1058" s="1" t="s">
        <v>108</v>
      </c>
      <c r="D1058" s="1" t="s">
        <v>752</v>
      </c>
      <c r="E1058" s="1" t="s">
        <v>73</v>
      </c>
      <c r="F1058" s="1" t="s">
        <v>82</v>
      </c>
      <c r="G1058" s="1" t="s">
        <v>716</v>
      </c>
      <c r="H1058" s="1" t="s">
        <v>71</v>
      </c>
      <c r="I1058">
        <v>1</v>
      </c>
      <c r="J1058" t="s">
        <v>234</v>
      </c>
      <c r="K1058" s="1" t="s">
        <v>169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ユニフォーム伊勢原裕次ICONIC</v>
      </c>
    </row>
    <row r="1059" spans="1:21" x14ac:dyDescent="0.35">
      <c r="A1059">
        <f>VLOOKUP(Attack[[#This Row],[No用]],SetNo[[No.用]:[vlookup 用]],2,FALSE)</f>
        <v>259</v>
      </c>
      <c r="B1059">
        <f>IF(ROW()=2,1,IF(A1058&lt;&gt;Attack[[#This Row],[No]],1,B1058+1))</f>
        <v>3</v>
      </c>
      <c r="C1059" s="1" t="s">
        <v>108</v>
      </c>
      <c r="D1059" s="1" t="s">
        <v>752</v>
      </c>
      <c r="E1059" s="1" t="s">
        <v>73</v>
      </c>
      <c r="F1059" s="1" t="s">
        <v>82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172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ユニフォーム伊勢原裕次ICONIC</v>
      </c>
    </row>
    <row r="1060" spans="1:21" x14ac:dyDescent="0.35">
      <c r="A1060">
        <f>VLOOKUP(Attack[[#This Row],[No用]],SetNo[[No.用]:[vlookup 用]],2,FALSE)</f>
        <v>260</v>
      </c>
      <c r="B1060">
        <f>IF(ROW()=2,1,IF(A1059&lt;&gt;Attack[[#This Row],[No]],1,B1059+1))</f>
        <v>1</v>
      </c>
      <c r="C1060" s="1" t="s">
        <v>108</v>
      </c>
      <c r="D1060" s="1" t="s">
        <v>759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38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ユニフォーム湯河浩二ICONIC</v>
      </c>
    </row>
    <row r="1061" spans="1:21" x14ac:dyDescent="0.35">
      <c r="A1061">
        <f>VLOOKUP(Attack[[#This Row],[No用]],SetNo[[No.用]:[vlookup 用]],2,FALSE)</f>
        <v>260</v>
      </c>
      <c r="B1061">
        <f>IF(ROW()=2,1,IF(A1060&lt;&gt;Attack[[#This Row],[No]],1,B1060+1))</f>
        <v>2</v>
      </c>
      <c r="C1061" s="1" t="s">
        <v>108</v>
      </c>
      <c r="D1061" s="1" t="s">
        <v>759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ユニフォーム湯河浩二ICONIC</v>
      </c>
    </row>
    <row r="1062" spans="1:21" x14ac:dyDescent="0.35">
      <c r="A1062">
        <f>VLOOKUP(Attack[[#This Row],[No用]],SetNo[[No.用]:[vlookup 用]],2,FALSE)</f>
        <v>260</v>
      </c>
      <c r="B1062">
        <f>IF(ROW()=2,1,IF(A1061&lt;&gt;Attack[[#This Row],[No]],1,B1061+1))</f>
        <v>3</v>
      </c>
      <c r="C1062" s="1" t="s">
        <v>108</v>
      </c>
      <c r="D1062" s="1" t="s">
        <v>759</v>
      </c>
      <c r="E1062" s="1" t="s">
        <v>73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258</v>
      </c>
      <c r="L1062" s="1" t="s">
        <v>173</v>
      </c>
      <c r="M1062">
        <v>41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ユニフォーム湯河浩二ICONIC</v>
      </c>
    </row>
    <row r="1063" spans="1:21" x14ac:dyDescent="0.35">
      <c r="A1063">
        <f>VLOOKUP(Attack[[#This Row],[No用]],SetNo[[No.用]:[vlookup 用]],2,FALSE)</f>
        <v>260</v>
      </c>
      <c r="B1063">
        <f>IF(ROW()=2,1,IF(A1062&lt;&gt;Attack[[#This Row],[No]],1,B1062+1))</f>
        <v>4</v>
      </c>
      <c r="C1063" s="1" t="s">
        <v>108</v>
      </c>
      <c r="D1063" s="1" t="s">
        <v>759</v>
      </c>
      <c r="E1063" s="1" t="s">
        <v>73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183</v>
      </c>
      <c r="L1063" s="1" t="s">
        <v>224</v>
      </c>
      <c r="M1063">
        <v>48</v>
      </c>
      <c r="N1063">
        <v>0</v>
      </c>
      <c r="O1063">
        <v>58</v>
      </c>
      <c r="P1063">
        <v>0</v>
      </c>
      <c r="U1063" t="str">
        <f>Attack[[#This Row],[服装]]&amp;Attack[[#This Row],[名前]]&amp;Attack[[#This Row],[レアリティ]]</f>
        <v>ユニフォーム湯河浩二ICONIC</v>
      </c>
    </row>
    <row r="1064" spans="1:21" x14ac:dyDescent="0.35">
      <c r="A1064">
        <f>VLOOKUP(Attack[[#This Row],[No用]],SetNo[[No.用]:[vlookup 用]],2,FALSE)</f>
        <v>261</v>
      </c>
      <c r="B1064">
        <f>IF(ROW()=2,1,IF(A1063&lt;&gt;Attack[[#This Row],[No]],1,B1063+1))</f>
        <v>1</v>
      </c>
      <c r="C1064" s="1" t="s">
        <v>108</v>
      </c>
      <c r="D1064" s="1" t="s">
        <v>784</v>
      </c>
      <c r="E1064" s="1" t="s">
        <v>785</v>
      </c>
      <c r="F1064" s="1" t="s">
        <v>82</v>
      </c>
      <c r="G1064" s="1" t="s">
        <v>787</v>
      </c>
      <c r="H1064" s="1" t="s">
        <v>71</v>
      </c>
      <c r="I1064">
        <v>1</v>
      </c>
      <c r="J1064" t="s">
        <v>234</v>
      </c>
      <c r="K1064" s="1" t="s">
        <v>790</v>
      </c>
      <c r="L1064" s="1" t="s">
        <v>173</v>
      </c>
      <c r="M1064">
        <v>37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ユニフォーム千鹿谷栄吉ICONIC</v>
      </c>
    </row>
    <row r="1065" spans="1:21" x14ac:dyDescent="0.35">
      <c r="A1065">
        <f>VLOOKUP(Attack[[#This Row],[No用]],SetNo[[No.用]:[vlookup 用]],2,FALSE)</f>
        <v>261</v>
      </c>
      <c r="B1065">
        <f>IF(ROW()=2,1,IF(A1064&lt;&gt;Attack[[#This Row],[No]],1,B1064+1))</f>
        <v>2</v>
      </c>
      <c r="C1065" s="1" t="s">
        <v>108</v>
      </c>
      <c r="D1065" s="1" t="s">
        <v>784</v>
      </c>
      <c r="E1065" s="1" t="s">
        <v>785</v>
      </c>
      <c r="F1065" s="1" t="s">
        <v>82</v>
      </c>
      <c r="G1065" s="1" t="s">
        <v>787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173</v>
      </c>
      <c r="M1065">
        <v>34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ユニフォーム千鹿谷栄吉ICONIC</v>
      </c>
    </row>
    <row r="1066" spans="1:21" x14ac:dyDescent="0.35">
      <c r="A1066">
        <f>VLOOKUP(Attack[[#This Row],[No用]],SetNo[[No.用]:[vlookup 用]],2,FALSE)</f>
        <v>261</v>
      </c>
      <c r="B1066">
        <f>IF(ROW()=2,1,IF(A1065&lt;&gt;Attack[[#This Row],[No]],1,B1065+1))</f>
        <v>3</v>
      </c>
      <c r="C1066" s="1" t="s">
        <v>108</v>
      </c>
      <c r="D1066" s="1" t="s">
        <v>784</v>
      </c>
      <c r="E1066" s="1" t="s">
        <v>785</v>
      </c>
      <c r="F1066" s="1" t="s">
        <v>82</v>
      </c>
      <c r="G1066" s="1" t="s">
        <v>787</v>
      </c>
      <c r="H1066" s="1" t="s">
        <v>71</v>
      </c>
      <c r="I1066">
        <v>1</v>
      </c>
      <c r="J1066" t="s">
        <v>234</v>
      </c>
      <c r="K1066" s="1" t="s">
        <v>171</v>
      </c>
      <c r="L1066" s="1" t="s">
        <v>173</v>
      </c>
      <c r="M1066">
        <v>40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ユニフォーム千鹿谷栄吉ICONIC</v>
      </c>
    </row>
    <row r="1067" spans="1:21" x14ac:dyDescent="0.35">
      <c r="A1067">
        <f>VLOOKUP(Attack[[#This Row],[No用]],SetNo[[No.用]:[vlookup 用]],2,FALSE)</f>
        <v>261</v>
      </c>
      <c r="B1067">
        <f>IF(ROW()=2,1,IF(A1066&lt;&gt;Attack[[#This Row],[No]],1,B1066+1))</f>
        <v>4</v>
      </c>
      <c r="C1067" s="1" t="s">
        <v>108</v>
      </c>
      <c r="D1067" s="1" t="s">
        <v>784</v>
      </c>
      <c r="E1067" s="1" t="s">
        <v>785</v>
      </c>
      <c r="F1067" s="1" t="s">
        <v>82</v>
      </c>
      <c r="G1067" s="1" t="s">
        <v>787</v>
      </c>
      <c r="H1067" s="1" t="s">
        <v>71</v>
      </c>
      <c r="I1067">
        <v>1</v>
      </c>
      <c r="J1067" t="s">
        <v>234</v>
      </c>
      <c r="K1067" s="1" t="s">
        <v>172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ユニフォーム千鹿谷栄吉ICONIC</v>
      </c>
    </row>
    <row r="1068" spans="1:21" x14ac:dyDescent="0.35">
      <c r="A1068">
        <f>VLOOKUP(Attack[[#This Row],[No用]],SetNo[[No.用]:[vlookup 用]],2,FALSE)</f>
        <v>261</v>
      </c>
      <c r="B1068">
        <f>IF(ROW()=2,1,IF(A1067&lt;&gt;Attack[[#This Row],[No]],1,B1067+1))</f>
        <v>5</v>
      </c>
      <c r="C1068" s="1" t="s">
        <v>108</v>
      </c>
      <c r="D1068" s="1" t="s">
        <v>784</v>
      </c>
      <c r="E1068" s="1" t="s">
        <v>785</v>
      </c>
      <c r="F1068" s="1" t="s">
        <v>82</v>
      </c>
      <c r="G1068" s="1" t="s">
        <v>787</v>
      </c>
      <c r="H1068" s="1" t="s">
        <v>71</v>
      </c>
      <c r="I1068">
        <v>1</v>
      </c>
      <c r="J1068" t="s">
        <v>234</v>
      </c>
      <c r="K1068" s="1" t="s">
        <v>265</v>
      </c>
      <c r="L1068" s="1" t="s">
        <v>224</v>
      </c>
      <c r="M1068">
        <v>47</v>
      </c>
      <c r="N1068">
        <v>0</v>
      </c>
      <c r="O1068">
        <v>57</v>
      </c>
      <c r="P1068">
        <v>0</v>
      </c>
      <c r="U1068" t="str">
        <f>Attack[[#This Row],[服装]]&amp;Attack[[#This Row],[名前]]&amp;Attack[[#This Row],[レアリティ]]</f>
        <v>ユニフォーム千鹿谷栄吉ICONIC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6</v>
      </c>
      <c r="C1069" s="1" t="s">
        <v>108</v>
      </c>
      <c r="D1069" s="1" t="s">
        <v>784</v>
      </c>
      <c r="E1069" s="1" t="s">
        <v>785</v>
      </c>
      <c r="F1069" s="1" t="s">
        <v>82</v>
      </c>
      <c r="G1069" s="1" t="s">
        <v>787</v>
      </c>
      <c r="H1069" s="1" t="s">
        <v>71</v>
      </c>
      <c r="I1069">
        <v>1</v>
      </c>
      <c r="J1069" t="s">
        <v>234</v>
      </c>
      <c r="K1069" s="1" t="s">
        <v>171</v>
      </c>
      <c r="L1069" s="1" t="s">
        <v>224</v>
      </c>
      <c r="M1069">
        <v>47</v>
      </c>
      <c r="N1069">
        <v>0</v>
      </c>
      <c r="O1069">
        <v>57</v>
      </c>
      <c r="P1069">
        <v>0</v>
      </c>
      <c r="U1069" t="str">
        <f>Attack[[#This Row],[服装]]&amp;Attack[[#This Row],[名前]]&amp;Attack[[#This Row],[レアリティ]]</f>
        <v>ユニフォーム千鹿谷栄吉ICONIC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793</v>
      </c>
      <c r="E1070" s="1" t="s">
        <v>90</v>
      </c>
      <c r="F1070" s="1" t="s">
        <v>794</v>
      </c>
      <c r="G1070" s="1" t="s">
        <v>787</v>
      </c>
      <c r="H1070" s="1" t="s">
        <v>71</v>
      </c>
      <c r="I1070">
        <v>1</v>
      </c>
      <c r="J1070" t="s">
        <v>234</v>
      </c>
      <c r="K1070" s="1" t="s">
        <v>798</v>
      </c>
      <c r="L1070" s="1" t="s">
        <v>173</v>
      </c>
      <c r="M1070">
        <v>33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ユニフォーム小鹿野大樹ICONIC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793</v>
      </c>
      <c r="E1071" s="1" t="s">
        <v>90</v>
      </c>
      <c r="F1071" s="1" t="s">
        <v>794</v>
      </c>
      <c r="G1071" s="1" t="s">
        <v>787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33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ユニフォーム小鹿野大樹ICONIC</v>
      </c>
    </row>
    <row r="1072" spans="1:21" x14ac:dyDescent="0.35">
      <c r="A1072">
        <f>VLOOKUP(Attack[[#This Row],[No用]],SetNo[[No.用]:[vlookup 用]],2,FALSE)</f>
        <v>262</v>
      </c>
      <c r="B1072">
        <f>IF(ROW()=2,1,IF(A1071&lt;&gt;Attack[[#This Row],[No]],1,B1071+1))</f>
        <v>3</v>
      </c>
      <c r="C1072" s="1" t="s">
        <v>108</v>
      </c>
      <c r="D1072" s="1" t="s">
        <v>793</v>
      </c>
      <c r="E1072" s="1" t="s">
        <v>90</v>
      </c>
      <c r="F1072" s="1" t="s">
        <v>794</v>
      </c>
      <c r="G1072" s="1" t="s">
        <v>787</v>
      </c>
      <c r="H1072" s="1" t="s">
        <v>71</v>
      </c>
      <c r="I1072">
        <v>1</v>
      </c>
      <c r="J1072" t="s">
        <v>234</v>
      </c>
      <c r="K1072" s="1" t="s">
        <v>170</v>
      </c>
      <c r="L1072" s="1" t="s">
        <v>173</v>
      </c>
      <c r="M1072">
        <v>36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ユニフォーム小鹿野大樹ICONIC</v>
      </c>
    </row>
    <row r="1073" spans="1:21" x14ac:dyDescent="0.35">
      <c r="A1073">
        <f>VLOOKUP(Attack[[#This Row],[No用]],SetNo[[No.用]:[vlookup 用]],2,FALSE)</f>
        <v>262</v>
      </c>
      <c r="B1073">
        <f>IF(ROW()=2,1,IF(A1072&lt;&gt;Attack[[#This Row],[No]],1,B1072+1))</f>
        <v>4</v>
      </c>
      <c r="C1073" s="1" t="s">
        <v>108</v>
      </c>
      <c r="D1073" s="1" t="s">
        <v>793</v>
      </c>
      <c r="E1073" s="1" t="s">
        <v>90</v>
      </c>
      <c r="F1073" s="1" t="s">
        <v>794</v>
      </c>
      <c r="G1073" s="1" t="s">
        <v>787</v>
      </c>
      <c r="H1073" s="1" t="s">
        <v>71</v>
      </c>
      <c r="I1073">
        <v>1</v>
      </c>
      <c r="J1073" t="s">
        <v>234</v>
      </c>
      <c r="K1073" s="1" t="s">
        <v>172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ユニフォーム小鹿野大樹ICONIC</v>
      </c>
    </row>
    <row r="1074" spans="1:21" x14ac:dyDescent="0.35">
      <c r="A1074">
        <f>VLOOKUP(Attack[[#This Row],[No用]],SetNo[[No.用]:[vlookup 用]],2,FALSE)</f>
        <v>262</v>
      </c>
      <c r="B1074">
        <f>IF(ROW()=2,1,IF(A1073&lt;&gt;Attack[[#This Row],[No]],1,B1073+1))</f>
        <v>5</v>
      </c>
      <c r="C1074" s="1" t="s">
        <v>108</v>
      </c>
      <c r="D1074" s="1" t="s">
        <v>793</v>
      </c>
      <c r="E1074" s="1" t="s">
        <v>90</v>
      </c>
      <c r="F1074" s="1" t="s">
        <v>794</v>
      </c>
      <c r="G1074" s="1" t="s">
        <v>787</v>
      </c>
      <c r="H1074" s="1" t="s">
        <v>71</v>
      </c>
      <c r="I1074">
        <v>1</v>
      </c>
      <c r="J1074" t="s">
        <v>234</v>
      </c>
      <c r="K1074" s="1" t="s">
        <v>183</v>
      </c>
      <c r="L1074" s="1" t="s">
        <v>224</v>
      </c>
      <c r="M1074">
        <v>45</v>
      </c>
      <c r="N1074">
        <v>0</v>
      </c>
      <c r="O1074">
        <v>55</v>
      </c>
      <c r="P1074">
        <v>0</v>
      </c>
      <c r="U1074" t="str">
        <f>Attack[[#This Row],[服装]]&amp;Attack[[#This Row],[名前]]&amp;Attack[[#This Row],[レアリティ]]</f>
        <v>ユニフォーム小鹿野大樹ICONIC</v>
      </c>
    </row>
    <row r="1075" spans="1:21" x14ac:dyDescent="0.35">
      <c r="A1075">
        <f>VLOOKUP(Attack[[#This Row],[No用]],SetNo[[No.用]:[vlookup 用]],2,FALSE)</f>
        <v>263</v>
      </c>
      <c r="B1075">
        <f>IF(ROW()=2,1,IF(A1074&lt;&gt;Attack[[#This Row],[No]],1,B1074+1))</f>
        <v>1</v>
      </c>
      <c r="C1075" s="1" t="s">
        <v>108</v>
      </c>
      <c r="D1075" s="1" t="s">
        <v>806</v>
      </c>
      <c r="E1075" s="1" t="s">
        <v>77</v>
      </c>
      <c r="F1075" s="1" t="s">
        <v>80</v>
      </c>
      <c r="G1075" s="1" t="s">
        <v>787</v>
      </c>
      <c r="H1075" s="1" t="s">
        <v>71</v>
      </c>
      <c r="I1075">
        <v>1</v>
      </c>
      <c r="J1075" t="s">
        <v>234</v>
      </c>
      <c r="K1075" s="1"/>
      <c r="L1075" s="1"/>
      <c r="M1075">
        <v>0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ユニフォーム赤谷勇ICONIC</v>
      </c>
    </row>
    <row r="1076" spans="1:21" x14ac:dyDescent="0.35">
      <c r="A1076">
        <f>VLOOKUP(Attack[[#This Row],[No用]],SetNo[[No.用]:[vlookup 用]],2,FALSE)</f>
        <v>264</v>
      </c>
      <c r="B1076">
        <f>IF(ROW()=2,1,IF(A1075&lt;&gt;Attack[[#This Row],[No]],1,B1075+1))</f>
        <v>1</v>
      </c>
      <c r="C1076" s="1" t="s">
        <v>108</v>
      </c>
      <c r="D1076" s="1" t="s">
        <v>810</v>
      </c>
      <c r="E1076" s="1" t="s">
        <v>77</v>
      </c>
      <c r="F1076" s="1" t="s">
        <v>78</v>
      </c>
      <c r="G1076" s="1" t="s">
        <v>787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162</v>
      </c>
      <c r="M1076">
        <v>30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ユニフォーム児玉勝ICONIC</v>
      </c>
    </row>
    <row r="1077" spans="1:21" x14ac:dyDescent="0.35">
      <c r="A1077">
        <f>VLOOKUP(Attack[[#This Row],[No用]],SetNo[[No.用]:[vlookup 用]],2,FALSE)</f>
        <v>264</v>
      </c>
      <c r="B1077">
        <f>IF(ROW()=2,1,IF(A1076&lt;&gt;Attack[[#This Row],[No]],1,B1076+1))</f>
        <v>2</v>
      </c>
      <c r="C1077" s="1" t="s">
        <v>108</v>
      </c>
      <c r="D1077" s="1" t="s">
        <v>810</v>
      </c>
      <c r="E1077" s="1" t="s">
        <v>77</v>
      </c>
      <c r="F1077" s="1" t="s">
        <v>78</v>
      </c>
      <c r="G1077" s="1" t="s">
        <v>787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ユニフォーム児玉勝ICONIC</v>
      </c>
    </row>
    <row r="1078" spans="1:21" x14ac:dyDescent="0.35">
      <c r="A1078">
        <f>VLOOKUP(Attack[[#This Row],[No用]],SetNo[[No.用]:[vlookup 用]],2,FALSE)</f>
        <v>264</v>
      </c>
      <c r="B1078">
        <f>IF(ROW()=2,1,IF(A1077&lt;&gt;Attack[[#This Row],[No]],1,B1077+1))</f>
        <v>3</v>
      </c>
      <c r="C1078" s="1" t="s">
        <v>108</v>
      </c>
      <c r="D1078" s="1" t="s">
        <v>810</v>
      </c>
      <c r="E1078" s="1" t="s">
        <v>77</v>
      </c>
      <c r="F1078" s="1" t="s">
        <v>78</v>
      </c>
      <c r="G1078" s="1" t="s">
        <v>787</v>
      </c>
      <c r="H1078" s="1" t="s">
        <v>71</v>
      </c>
      <c r="I1078">
        <v>1</v>
      </c>
      <c r="J1078" t="s">
        <v>234</v>
      </c>
      <c r="K1078" s="1" t="s">
        <v>171</v>
      </c>
      <c r="L1078" s="1" t="s">
        <v>173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ユニフォーム児玉勝ICONIC</v>
      </c>
    </row>
    <row r="1079" spans="1:21" x14ac:dyDescent="0.35">
      <c r="A1079">
        <f>VLOOKUP(Attack[[#This Row],[No用]],SetNo[[No.用]:[vlookup 用]],2,FALSE)</f>
        <v>264</v>
      </c>
      <c r="B1079">
        <f>IF(ROW()=2,1,IF(A1078&lt;&gt;Attack[[#This Row],[No]],1,B1078+1))</f>
        <v>4</v>
      </c>
      <c r="C1079" s="1" t="s">
        <v>108</v>
      </c>
      <c r="D1079" s="1" t="s">
        <v>810</v>
      </c>
      <c r="E1079" s="1" t="s">
        <v>77</v>
      </c>
      <c r="F1079" s="1" t="s">
        <v>78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30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ユニフォーム児玉勝ICONIC</v>
      </c>
    </row>
    <row r="1080" spans="1:21" x14ac:dyDescent="0.35">
      <c r="A1080">
        <f>VLOOKUP(Attack[[#This Row],[No用]],SetNo[[No.用]:[vlookup 用]],2,FALSE)</f>
        <v>265</v>
      </c>
      <c r="B1080">
        <f>IF(ROW()=2,1,IF(A1079&lt;&gt;Attack[[#This Row],[No]],1,B1079+1))</f>
        <v>1</v>
      </c>
      <c r="C1080" s="1" t="s">
        <v>108</v>
      </c>
      <c r="D1080" s="1" t="s">
        <v>814</v>
      </c>
      <c r="E1080" s="1" t="s">
        <v>77</v>
      </c>
      <c r="F1080" s="1" t="s">
        <v>74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ユニフォーム名栗翔太ICONIC</v>
      </c>
    </row>
    <row r="1081" spans="1:21" x14ac:dyDescent="0.35">
      <c r="A1081">
        <f>VLOOKUP(Attack[[#This Row],[No用]],SetNo[[No.用]:[vlookup 用]],2,FALSE)</f>
        <v>265</v>
      </c>
      <c r="B1081">
        <f>IF(ROW()=2,1,IF(A1080&lt;&gt;Attack[[#This Row],[No]],1,B1080+1))</f>
        <v>2</v>
      </c>
      <c r="C1081" s="1" t="s">
        <v>108</v>
      </c>
      <c r="D1081" s="1" t="s">
        <v>814</v>
      </c>
      <c r="E1081" s="1" t="s">
        <v>77</v>
      </c>
      <c r="F1081" s="1" t="s">
        <v>74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ユニフォーム名栗翔太ICONIC</v>
      </c>
    </row>
    <row r="1082" spans="1:21" x14ac:dyDescent="0.35">
      <c r="A1082">
        <f>VLOOKUP(Attack[[#This Row],[No用]],SetNo[[No.用]:[vlookup 用]],2,FALSE)</f>
        <v>266</v>
      </c>
      <c r="B1082">
        <f>IF(ROW()=2,1,IF(A1081&lt;&gt;Attack[[#This Row],[No]],1,B1081+1))</f>
        <v>1</v>
      </c>
      <c r="C1082" s="1" t="s">
        <v>108</v>
      </c>
      <c r="D1082" s="1" t="s">
        <v>821</v>
      </c>
      <c r="E1082" s="1" t="s">
        <v>77</v>
      </c>
      <c r="F1082" s="1" t="s">
        <v>78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ユニフォーム島府典明ICONIC</v>
      </c>
    </row>
    <row r="1083" spans="1:21" x14ac:dyDescent="0.35">
      <c r="A1083">
        <f>VLOOKUP(Attack[[#This Row],[No用]],SetNo[[No.用]:[vlookup 用]],2,FALSE)</f>
        <v>266</v>
      </c>
      <c r="B1083">
        <f>IF(ROW()=2,1,IF(A1082&lt;&gt;Attack[[#This Row],[No]],1,B1082+1))</f>
        <v>2</v>
      </c>
      <c r="C1083" s="1" t="s">
        <v>108</v>
      </c>
      <c r="D1083" s="1" t="s">
        <v>821</v>
      </c>
      <c r="E1083" s="1" t="s">
        <v>77</v>
      </c>
      <c r="F1083" s="1" t="s">
        <v>78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ユニフォーム島府典明ICONIC</v>
      </c>
    </row>
    <row r="1084" spans="1:21" x14ac:dyDescent="0.35">
      <c r="A1084">
        <f>VLOOKUP(Attack[[#This Row],[No用]],SetNo[[No.用]:[vlookup 用]],2,FALSE)</f>
        <v>266</v>
      </c>
      <c r="B1084">
        <f>IF(ROW()=2,1,IF(A1083&lt;&gt;Attack[[#This Row],[No]],1,B1083+1))</f>
        <v>3</v>
      </c>
      <c r="C1084" s="1" t="s">
        <v>108</v>
      </c>
      <c r="D1084" s="1" t="s">
        <v>821</v>
      </c>
      <c r="E1084" s="1" t="s">
        <v>77</v>
      </c>
      <c r="F1084" s="1" t="s">
        <v>78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173</v>
      </c>
      <c r="M1084">
        <v>36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ユニフォーム島府典明ICONIC</v>
      </c>
    </row>
    <row r="1085" spans="1:21" x14ac:dyDescent="0.35">
      <c r="A1085">
        <f>VLOOKUP(Attack[[#This Row],[No用]],SetNo[[No.用]:[vlookup 用]],2,FALSE)</f>
        <v>266</v>
      </c>
      <c r="B1085">
        <f>IF(ROW()=2,1,IF(A1084&lt;&gt;Attack[[#This Row],[No]],1,B1084+1))</f>
        <v>4</v>
      </c>
      <c r="C1085" s="1" t="s">
        <v>108</v>
      </c>
      <c r="D1085" s="1" t="s">
        <v>821</v>
      </c>
      <c r="E1085" s="1" t="s">
        <v>77</v>
      </c>
      <c r="F1085" s="1" t="s">
        <v>78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172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ユニフォーム島府典明ICONIC</v>
      </c>
    </row>
    <row r="1086" spans="1:21" x14ac:dyDescent="0.35">
      <c r="A1086">
        <f>VLOOKUP(Attack[[#This Row],[No用]],SetNo[[No.用]:[vlookup 用]],2,FALSE)</f>
        <v>267</v>
      </c>
      <c r="B1086">
        <f>IF(ROW()=2,1,IF(A1085&lt;&gt;Attack[[#This Row],[No]],1,B1085+1))</f>
        <v>1</v>
      </c>
      <c r="C1086" s="1" t="s">
        <v>108</v>
      </c>
      <c r="D1086" s="1" t="s">
        <v>829</v>
      </c>
      <c r="E1086" s="1" t="s">
        <v>77</v>
      </c>
      <c r="F1086" s="1" t="s">
        <v>82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ユニフォーム吉川和孝ICONIC</v>
      </c>
    </row>
    <row r="1087" spans="1:21" x14ac:dyDescent="0.35">
      <c r="A1087">
        <f>VLOOKUP(Attack[[#This Row],[No用]],SetNo[[No.用]:[vlookup 用]],2,FALSE)</f>
        <v>267</v>
      </c>
      <c r="B1087">
        <f>IF(ROW()=2,1,IF(A1086&lt;&gt;Attack[[#This Row],[No]],1,B1086+1))</f>
        <v>2</v>
      </c>
      <c r="C1087" s="1" t="s">
        <v>108</v>
      </c>
      <c r="D1087" s="1" t="s">
        <v>829</v>
      </c>
      <c r="E1087" s="1" t="s">
        <v>77</v>
      </c>
      <c r="F1087" s="1" t="s">
        <v>82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ユニフォーム吉川和孝ICONIC</v>
      </c>
    </row>
    <row r="1088" spans="1:21" x14ac:dyDescent="0.35">
      <c r="A1088">
        <f>VLOOKUP(Attack[[#This Row],[No用]],SetNo[[No.用]:[vlookup 用]],2,FALSE)</f>
        <v>267</v>
      </c>
      <c r="B1088">
        <f>IF(ROW()=2,1,IF(A1087&lt;&gt;Attack[[#This Row],[No]],1,B1087+1))</f>
        <v>3</v>
      </c>
      <c r="C1088" s="1" t="s">
        <v>108</v>
      </c>
      <c r="D1088" s="1" t="s">
        <v>829</v>
      </c>
      <c r="E1088" s="1" t="s">
        <v>77</v>
      </c>
      <c r="F1088" s="1" t="s">
        <v>82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ユニフォーム吉川和孝ICONIC</v>
      </c>
    </row>
    <row r="1089" spans="1:21" x14ac:dyDescent="0.35">
      <c r="A1089">
        <f>VLOOKUP(Attack[[#This Row],[No用]],SetNo[[No.用]:[vlookup 用]],2,FALSE)</f>
        <v>268</v>
      </c>
      <c r="B1089">
        <f>IF(ROW()=2,1,IF(A1088&lt;&gt;Attack[[#This Row],[No]],1,B1088+1))</f>
        <v>1</v>
      </c>
      <c r="C1089" t="s">
        <v>108</v>
      </c>
      <c r="D1089" t="s">
        <v>186</v>
      </c>
      <c r="E1089" t="s">
        <v>77</v>
      </c>
      <c r="F1089" t="s">
        <v>74</v>
      </c>
      <c r="G1089" t="s">
        <v>185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824</v>
      </c>
      <c r="M1089">
        <v>27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ユニフォーム宮侑ICONIC</v>
      </c>
    </row>
    <row r="1090" spans="1:21" x14ac:dyDescent="0.35">
      <c r="A1090">
        <f>VLOOKUP(Attack[[#This Row],[No用]],SetNo[[No.用]:[vlookup 用]],2,FALSE)</f>
        <v>268</v>
      </c>
      <c r="B1090">
        <f>IF(ROW()=2,1,IF(A1089&lt;&gt;Attack[[#This Row],[No]],1,B1089+1))</f>
        <v>2</v>
      </c>
      <c r="C1090" t="s">
        <v>108</v>
      </c>
      <c r="D1090" t="s">
        <v>186</v>
      </c>
      <c r="E1090" t="s">
        <v>77</v>
      </c>
      <c r="F1090" t="s">
        <v>74</v>
      </c>
      <c r="G1090" t="s">
        <v>185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ユニフォーム宮侑ICONIC</v>
      </c>
    </row>
    <row r="1091" spans="1:21" x14ac:dyDescent="0.35">
      <c r="A1091">
        <f>VLOOKUP(Attack[[#This Row],[No用]],SetNo[[No.用]:[vlookup 用]],2,FALSE)</f>
        <v>269</v>
      </c>
      <c r="B1091">
        <f>IF(ROW()=2,1,IF(A1090&lt;&gt;Attack[[#This Row],[No]],1,B1090+1))</f>
        <v>1</v>
      </c>
      <c r="C1091" s="1" t="s">
        <v>581</v>
      </c>
      <c r="D1091" t="s">
        <v>186</v>
      </c>
      <c r="E1091" s="1" t="s">
        <v>73</v>
      </c>
      <c r="F1091" t="s">
        <v>74</v>
      </c>
      <c r="G1091" t="s">
        <v>185</v>
      </c>
      <c r="H109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文化祭宮侑ICONIC</v>
      </c>
    </row>
    <row r="1092" spans="1:21" x14ac:dyDescent="0.35">
      <c r="A1092">
        <f>VLOOKUP(Attack[[#This Row],[No用]],SetNo[[No.用]:[vlookup 用]],2,FALSE)</f>
        <v>269</v>
      </c>
      <c r="B1092">
        <f>IF(ROW()=2,1,IF(A1091&lt;&gt;Attack[[#This Row],[No]],1,B1091+1))</f>
        <v>2</v>
      </c>
      <c r="C1092" s="1" t="s">
        <v>581</v>
      </c>
      <c r="D1092" t="s">
        <v>186</v>
      </c>
      <c r="E1092" s="1" t="s">
        <v>73</v>
      </c>
      <c r="F1092" t="s">
        <v>74</v>
      </c>
      <c r="G1092" t="s">
        <v>185</v>
      </c>
      <c r="H1092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文化祭宮侑ICONIC</v>
      </c>
    </row>
    <row r="1093" spans="1:21" x14ac:dyDescent="0.35">
      <c r="A1093">
        <f>VLOOKUP(Attack[[#This Row],[No用]],SetNo[[No.用]:[vlookup 用]],2,FALSE)</f>
        <v>270</v>
      </c>
      <c r="B1093">
        <f>IF(ROW()=2,1,IF(A1092&lt;&gt;Attack[[#This Row],[No]],1,B1092+1))</f>
        <v>1</v>
      </c>
      <c r="C1093" s="1" t="s">
        <v>632</v>
      </c>
      <c r="D1093" s="1" t="s">
        <v>186</v>
      </c>
      <c r="E1093" s="1" t="s">
        <v>90</v>
      </c>
      <c r="F1093" s="1" t="s">
        <v>74</v>
      </c>
      <c r="G1093" s="1" t="s">
        <v>185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RPG宮侑ICONIC</v>
      </c>
    </row>
    <row r="1094" spans="1:21" x14ac:dyDescent="0.35">
      <c r="A1094">
        <f>VLOOKUP(Attack[[#This Row],[No用]],SetNo[[No.用]:[vlookup 用]],2,FALSE)</f>
        <v>270</v>
      </c>
      <c r="B1094">
        <f>IF(ROW()=2,1,IF(A1093&lt;&gt;Attack[[#This Row],[No]],1,B1093+1))</f>
        <v>2</v>
      </c>
      <c r="C1094" s="1" t="s">
        <v>632</v>
      </c>
      <c r="D1094" s="1" t="s">
        <v>186</v>
      </c>
      <c r="E1094" s="1" t="s">
        <v>90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RPG宮侑ICONIC</v>
      </c>
    </row>
    <row r="1095" spans="1:21" x14ac:dyDescent="0.35">
      <c r="A1095">
        <f>VLOOKUP(Attack[[#This Row],[No用]],SetNo[[No.用]:[vlookup 用]],2,FALSE)</f>
        <v>271</v>
      </c>
      <c r="B1095">
        <f>IF(ROW()=2,1,IF(A1094&lt;&gt;Attack[[#This Row],[No]],1,B1094+1))</f>
        <v>1</v>
      </c>
      <c r="C1095" s="1" t="s">
        <v>737</v>
      </c>
      <c r="D1095" s="1" t="s">
        <v>186</v>
      </c>
      <c r="E1095" s="1" t="s">
        <v>77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173</v>
      </c>
      <c r="M1095">
        <v>32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カンフー宮侑ICONIC</v>
      </c>
    </row>
    <row r="1096" spans="1:21" x14ac:dyDescent="0.35">
      <c r="A1096">
        <f>VLOOKUP(Attack[[#This Row],[No用]],SetNo[[No.用]:[vlookup 用]],2,FALSE)</f>
        <v>271</v>
      </c>
      <c r="B1096">
        <f>IF(ROW()=2,1,IF(A1095&lt;&gt;Attack[[#This Row],[No]],1,B1095+1))</f>
        <v>2</v>
      </c>
      <c r="C1096" s="1" t="s">
        <v>737</v>
      </c>
      <c r="D1096" s="1" t="s">
        <v>186</v>
      </c>
      <c r="E1096" s="1" t="s">
        <v>77</v>
      </c>
      <c r="F1096" s="1" t="s">
        <v>74</v>
      </c>
      <c r="G1096" s="1" t="s">
        <v>185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30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カンフー宮侑ICONIC</v>
      </c>
    </row>
    <row r="1097" spans="1:21" x14ac:dyDescent="0.35">
      <c r="A1097">
        <f>VLOOKUP(Attack[[#This Row],[No用]],SetNo[[No.用]:[vlookup 用]],2,FALSE)</f>
        <v>271</v>
      </c>
      <c r="B1097">
        <f>IF(ROW()=2,1,IF(A1096&lt;&gt;Attack[[#This Row],[No]],1,B1096+1))</f>
        <v>3</v>
      </c>
      <c r="C1097" s="1" t="s">
        <v>737</v>
      </c>
      <c r="D1097" s="1" t="s">
        <v>186</v>
      </c>
      <c r="E1097" s="1" t="s">
        <v>77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54</v>
      </c>
      <c r="N1097">
        <v>0</v>
      </c>
      <c r="O1097">
        <v>64</v>
      </c>
      <c r="P1097">
        <v>0</v>
      </c>
      <c r="Q1097" s="1" t="s">
        <v>740</v>
      </c>
      <c r="U1097" t="str">
        <f>Attack[[#This Row],[服装]]&amp;Attack[[#This Row],[名前]]&amp;Attack[[#This Row],[レアリティ]]</f>
        <v>カンフー宮侑ICONIC</v>
      </c>
    </row>
    <row r="1098" spans="1:21" x14ac:dyDescent="0.35">
      <c r="A1098">
        <f>VLOOKUP(Attack[[#This Row],[No用]],SetNo[[No.用]:[vlookup 用]],2,FALSE)</f>
        <v>272</v>
      </c>
      <c r="B1098">
        <f>IF(ROW()=2,1,IF(A1097&lt;&gt;Attack[[#This Row],[No]],1,B1097+1))</f>
        <v>1</v>
      </c>
      <c r="C1098" s="1" t="s">
        <v>826</v>
      </c>
      <c r="D1098" s="1" t="s">
        <v>186</v>
      </c>
      <c r="E1098" s="1" t="s">
        <v>73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Q1098" s="1"/>
      <c r="U1098" t="str">
        <f>Attack[[#This Row],[服装]]&amp;Attack[[#This Row],[名前]]&amp;Attack[[#This Row],[レアリティ]]</f>
        <v>新年2宮侑ICONIC</v>
      </c>
    </row>
    <row r="1099" spans="1:21" x14ac:dyDescent="0.35">
      <c r="A1099">
        <f>VLOOKUP(Attack[[#This Row],[No用]],SetNo[[No.用]:[vlookup 用]],2,FALSE)</f>
        <v>272</v>
      </c>
      <c r="B1099">
        <f>IF(ROW()=2,1,IF(A1098&lt;&gt;Attack[[#This Row],[No]],1,B1098+1))</f>
        <v>2</v>
      </c>
      <c r="C1099" s="1" t="s">
        <v>826</v>
      </c>
      <c r="D1099" s="1" t="s">
        <v>186</v>
      </c>
      <c r="E1099" s="1" t="s">
        <v>73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Q1099" s="1"/>
      <c r="U1099" t="str">
        <f>Attack[[#This Row],[服装]]&amp;Attack[[#This Row],[名前]]&amp;Attack[[#This Row],[レアリティ]]</f>
        <v>新年2宮侑ICONIC</v>
      </c>
    </row>
    <row r="1100" spans="1:21" x14ac:dyDescent="0.35">
      <c r="A1100">
        <f>VLOOKUP(Attack[[#This Row],[No用]],SetNo[[No.用]:[vlookup 用]],2,FALSE)</f>
        <v>273</v>
      </c>
      <c r="B1100">
        <f>IF(ROW()=2,1,IF(A1099&lt;&gt;Attack[[#This Row],[No]],1,B1099+1))</f>
        <v>1</v>
      </c>
      <c r="C1100" s="1" t="s">
        <v>987</v>
      </c>
      <c r="D1100" s="1" t="s">
        <v>186</v>
      </c>
      <c r="E1100" s="1" t="s">
        <v>90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234</v>
      </c>
      <c r="K1100" s="1" t="s">
        <v>168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Q1100" s="1"/>
      <c r="U1100" t="str">
        <f>Attack[[#This Row],[服装]]&amp;Attack[[#This Row],[名前]]&amp;Attack[[#This Row],[レアリティ]]</f>
        <v>サバゲ2宮侑ICONIC</v>
      </c>
    </row>
    <row r="1101" spans="1:21" x14ac:dyDescent="0.35">
      <c r="A1101">
        <f>VLOOKUP(Attack[[#This Row],[No用]],SetNo[[No.用]:[vlookup 用]],2,FALSE)</f>
        <v>273</v>
      </c>
      <c r="B1101">
        <f>IF(ROW()=2,1,IF(A1100&lt;&gt;Attack[[#This Row],[No]],1,B1100+1))</f>
        <v>2</v>
      </c>
      <c r="C1101" s="1" t="s">
        <v>987</v>
      </c>
      <c r="D1101" s="1" t="s">
        <v>186</v>
      </c>
      <c r="E1101" s="1" t="s">
        <v>90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234</v>
      </c>
      <c r="K1101" s="1" t="s">
        <v>169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Q1101" s="1"/>
      <c r="U1101" t="str">
        <f>Attack[[#This Row],[服装]]&amp;Attack[[#This Row],[名前]]&amp;Attack[[#This Row],[レアリティ]]</f>
        <v>サバゲ2宮侑ICONIC</v>
      </c>
    </row>
    <row r="1102" spans="1:21" x14ac:dyDescent="0.35">
      <c r="A1102">
        <f>VLOOKUP(Attack[[#This Row],[No用]],SetNo[[No.用]:[vlookup 用]],2,FALSE)</f>
        <v>274</v>
      </c>
      <c r="B1102">
        <f>IF(ROW()=2,1,IF(A1101&lt;&gt;Attack[[#This Row],[No]],1,B1101+1))</f>
        <v>1</v>
      </c>
      <c r="C1102" t="s">
        <v>108</v>
      </c>
      <c r="D1102" t="s">
        <v>187</v>
      </c>
      <c r="E1102" t="s">
        <v>90</v>
      </c>
      <c r="F1102" t="s">
        <v>78</v>
      </c>
      <c r="G1102" t="s">
        <v>185</v>
      </c>
      <c r="H1102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38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ユニフォーム宮治ICONIC</v>
      </c>
    </row>
    <row r="1103" spans="1:21" x14ac:dyDescent="0.35">
      <c r="A1103">
        <f>VLOOKUP(Attack[[#This Row],[No用]],SetNo[[No.用]:[vlookup 用]],2,FALSE)</f>
        <v>274</v>
      </c>
      <c r="B1103">
        <f>IF(ROW()=2,1,IF(A1102&lt;&gt;Attack[[#This Row],[No]],1,B1102+1))</f>
        <v>2</v>
      </c>
      <c r="C1103" t="s">
        <v>108</v>
      </c>
      <c r="D1103" t="s">
        <v>187</v>
      </c>
      <c r="E1103" t="s">
        <v>90</v>
      </c>
      <c r="F1103" t="s">
        <v>78</v>
      </c>
      <c r="G1103" t="s">
        <v>185</v>
      </c>
      <c r="H1103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ユニフォーム宮治ICONIC</v>
      </c>
    </row>
    <row r="1104" spans="1:21" x14ac:dyDescent="0.35">
      <c r="A1104">
        <f>VLOOKUP(Attack[[#This Row],[No用]],SetNo[[No.用]:[vlookup 用]],2,FALSE)</f>
        <v>274</v>
      </c>
      <c r="B1104">
        <f>IF(ROW()=2,1,IF(A1103&lt;&gt;Attack[[#This Row],[No]],1,B1103+1))</f>
        <v>3</v>
      </c>
      <c r="C1104" t="s">
        <v>108</v>
      </c>
      <c r="D1104" t="s">
        <v>187</v>
      </c>
      <c r="E1104" t="s">
        <v>90</v>
      </c>
      <c r="F1104" t="s">
        <v>78</v>
      </c>
      <c r="G1104" t="s">
        <v>185</v>
      </c>
      <c r="H1104" t="s">
        <v>71</v>
      </c>
      <c r="I1104">
        <v>1</v>
      </c>
      <c r="J1104" t="s">
        <v>234</v>
      </c>
      <c r="K1104" s="1" t="s">
        <v>170</v>
      </c>
      <c r="L1104" s="1" t="s">
        <v>173</v>
      </c>
      <c r="M1104">
        <v>41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ユニフォーム宮治ICONIC</v>
      </c>
    </row>
    <row r="1105" spans="1:21" x14ac:dyDescent="0.35">
      <c r="A1105">
        <f>VLOOKUP(Attack[[#This Row],[No用]],SetNo[[No.用]:[vlookup 用]],2,FALSE)</f>
        <v>274</v>
      </c>
      <c r="B1105">
        <f>IF(ROW()=2,1,IF(A1104&lt;&gt;Attack[[#This Row],[No]],1,B1104+1))</f>
        <v>4</v>
      </c>
      <c r="C1105" t="s">
        <v>108</v>
      </c>
      <c r="D1105" t="s">
        <v>187</v>
      </c>
      <c r="E1105" t="s">
        <v>90</v>
      </c>
      <c r="F1105" t="s">
        <v>78</v>
      </c>
      <c r="G1105" t="s">
        <v>185</v>
      </c>
      <c r="H1105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ユニフォーム宮治ICONIC</v>
      </c>
    </row>
    <row r="1106" spans="1:21" x14ac:dyDescent="0.35">
      <c r="A1106">
        <f>VLOOKUP(Attack[[#This Row],[No用]],SetNo[[No.用]:[vlookup 用]],2,FALSE)</f>
        <v>274</v>
      </c>
      <c r="B1106">
        <f>IF(ROW()=2,1,IF(A1105&lt;&gt;Attack[[#This Row],[No]],1,B1105+1))</f>
        <v>5</v>
      </c>
      <c r="C1106" t="s">
        <v>108</v>
      </c>
      <c r="D1106" t="s">
        <v>187</v>
      </c>
      <c r="E1106" t="s">
        <v>90</v>
      </c>
      <c r="F1106" t="s">
        <v>78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U1106" t="str">
        <f>Attack[[#This Row],[服装]]&amp;Attack[[#This Row],[名前]]&amp;Attack[[#This Row],[レアリティ]]</f>
        <v>ユニフォーム宮治ICONIC</v>
      </c>
    </row>
    <row r="1107" spans="1:21" x14ac:dyDescent="0.35">
      <c r="A1107">
        <f>VLOOKUP(Attack[[#This Row],[No用]],SetNo[[No.用]:[vlookup 用]],2,FALSE)</f>
        <v>274</v>
      </c>
      <c r="B1107">
        <f>IF(ROW()=2,1,IF(A1106&lt;&gt;Attack[[#This Row],[No]],1,B1106+1))</f>
        <v>6</v>
      </c>
      <c r="C1107" t="s">
        <v>108</v>
      </c>
      <c r="D1107" t="s">
        <v>187</v>
      </c>
      <c r="E1107" t="s">
        <v>90</v>
      </c>
      <c r="F1107" t="s">
        <v>78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224</v>
      </c>
      <c r="M1107">
        <v>52</v>
      </c>
      <c r="N1107">
        <v>0</v>
      </c>
      <c r="O1107">
        <v>62</v>
      </c>
      <c r="P1107">
        <v>0</v>
      </c>
      <c r="Q1107" s="1" t="s">
        <v>833</v>
      </c>
      <c r="U1107" t="str">
        <f>Attack[[#This Row],[服装]]&amp;Attack[[#This Row],[名前]]&amp;Attack[[#This Row],[レアリティ]]</f>
        <v>ユニフォーム宮治ICONIC</v>
      </c>
    </row>
    <row r="1108" spans="1:21" x14ac:dyDescent="0.35">
      <c r="A1108">
        <f>VLOOKUP(Attack[[#This Row],[No用]],SetNo[[No.用]:[vlookup 用]],2,FALSE)</f>
        <v>275</v>
      </c>
      <c r="B1108">
        <f>IF(ROW()=2,1,IF(A1107&lt;&gt;Attack[[#This Row],[No]],1,B1107+1))</f>
        <v>1</v>
      </c>
      <c r="C1108" s="1" t="s">
        <v>632</v>
      </c>
      <c r="D1108" s="1" t="s">
        <v>187</v>
      </c>
      <c r="E1108" s="1" t="s">
        <v>90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RPG宮治ICONIC</v>
      </c>
    </row>
    <row r="1109" spans="1:21" x14ac:dyDescent="0.35">
      <c r="A1109">
        <f>VLOOKUP(Attack[[#This Row],[No用]],SetNo[[No.用]:[vlookup 用]],2,FALSE)</f>
        <v>275</v>
      </c>
      <c r="B1109">
        <f>IF(ROW()=2,1,IF(A1108&lt;&gt;Attack[[#This Row],[No]],1,B1108+1))</f>
        <v>2</v>
      </c>
      <c r="C1109" s="1" t="s">
        <v>632</v>
      </c>
      <c r="D1109" s="1" t="s">
        <v>187</v>
      </c>
      <c r="E1109" s="1" t="s">
        <v>90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RPG宮治ICONIC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3</v>
      </c>
      <c r="C1110" s="1" t="s">
        <v>632</v>
      </c>
      <c r="D1110" s="1" t="s">
        <v>187</v>
      </c>
      <c r="E1110" s="1" t="s">
        <v>90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RPG宮治ICONIC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4</v>
      </c>
      <c r="C1111" s="1" t="s">
        <v>632</v>
      </c>
      <c r="D1111" s="1" t="s">
        <v>187</v>
      </c>
      <c r="E1111" s="1" t="s">
        <v>90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172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RPG宮治ICONIC</v>
      </c>
    </row>
    <row r="1112" spans="1:21" x14ac:dyDescent="0.35">
      <c r="A1112">
        <f>VLOOKUP(Attack[[#This Row],[No用]],SetNo[[No.用]:[vlookup 用]],2,FALSE)</f>
        <v>276</v>
      </c>
      <c r="B1112">
        <f>IF(ROW()=2,1,IF(A1111&lt;&gt;Attack[[#This Row],[No]],1,B1111+1))</f>
        <v>1</v>
      </c>
      <c r="C1112" s="1" t="s">
        <v>737</v>
      </c>
      <c r="D1112" s="1" t="s">
        <v>187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カンフー宮治ICONIC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2</v>
      </c>
      <c r="C1113" s="1" t="s">
        <v>737</v>
      </c>
      <c r="D1113" s="1" t="s">
        <v>187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カンフー宮治ICONIC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3</v>
      </c>
      <c r="C1114" s="1" t="s">
        <v>737</v>
      </c>
      <c r="D1114" s="1" t="s">
        <v>187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170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カンフー宮治ICONIC</v>
      </c>
    </row>
    <row r="1115" spans="1:21" x14ac:dyDescent="0.35">
      <c r="A1115">
        <f>VLOOKUP(Attack[[#This Row],[No用]],SetNo[[No.用]:[vlookup 用]],2,FALSE)</f>
        <v>276</v>
      </c>
      <c r="B1115">
        <f>IF(ROW()=2,1,IF(A1114&lt;&gt;Attack[[#This Row],[No]],1,B1114+1))</f>
        <v>4</v>
      </c>
      <c r="C1115" s="1" t="s">
        <v>737</v>
      </c>
      <c r="D1115" s="1" t="s">
        <v>187</v>
      </c>
      <c r="E1115" s="1" t="s">
        <v>73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172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カンフー宮治ICONIC</v>
      </c>
    </row>
    <row r="1116" spans="1:21" x14ac:dyDescent="0.35">
      <c r="A1116">
        <f>VLOOKUP(Attack[[#This Row],[No用]],SetNo[[No.用]:[vlookup 用]],2,FALSE)</f>
        <v>277</v>
      </c>
      <c r="B1116">
        <f>IF(ROW()=2,1,IF(A1115&lt;&gt;Attack[[#This Row],[No]],1,B1115+1))</f>
        <v>1</v>
      </c>
      <c r="C1116" s="1" t="s">
        <v>918</v>
      </c>
      <c r="D1116" s="1" t="s">
        <v>187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遊園地宮治ICONIC</v>
      </c>
    </row>
    <row r="1117" spans="1:21" x14ac:dyDescent="0.35">
      <c r="A1117">
        <f>VLOOKUP(Attack[[#This Row],[No用]],SetNo[[No.用]:[vlookup 用]],2,FALSE)</f>
        <v>277</v>
      </c>
      <c r="B1117">
        <f>IF(ROW()=2,1,IF(A1116&lt;&gt;Attack[[#This Row],[No]],1,B1116+1))</f>
        <v>2</v>
      </c>
      <c r="C1117" s="1" t="s">
        <v>918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173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遊園地宮治ICONIC</v>
      </c>
    </row>
    <row r="1118" spans="1:21" x14ac:dyDescent="0.35">
      <c r="A1118">
        <f>VLOOKUP(Attack[[#This Row],[No用]],SetNo[[No.用]:[vlookup 用]],2,FALSE)</f>
        <v>277</v>
      </c>
      <c r="B1118">
        <f>IF(ROW()=2,1,IF(A1117&lt;&gt;Attack[[#This Row],[No]],1,B1117+1))</f>
        <v>3</v>
      </c>
      <c r="C1118" s="1" t="s">
        <v>918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170</v>
      </c>
      <c r="L1118" s="1" t="s">
        <v>173</v>
      </c>
      <c r="M1118">
        <v>41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遊園地宮治ICONIC</v>
      </c>
    </row>
    <row r="1119" spans="1:21" x14ac:dyDescent="0.35">
      <c r="A1119">
        <f>VLOOKUP(Attack[[#This Row],[No用]],SetNo[[No.用]:[vlookup 用]],2,FALSE)</f>
        <v>277</v>
      </c>
      <c r="B1119">
        <f>IF(ROW()=2,1,IF(A1118&lt;&gt;Attack[[#This Row],[No]],1,B1118+1))</f>
        <v>4</v>
      </c>
      <c r="C1119" s="1" t="s">
        <v>918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265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遊園地宮治ICONIC</v>
      </c>
    </row>
    <row r="1120" spans="1:21" x14ac:dyDescent="0.35">
      <c r="A1120">
        <f>VLOOKUP(Attack[[#This Row],[No用]],SetNo[[No.用]:[vlookup 用]],2,FALSE)</f>
        <v>277</v>
      </c>
      <c r="B1120">
        <f>IF(ROW()=2,1,IF(A1119&lt;&gt;Attack[[#This Row],[No]],1,B1119+1))</f>
        <v>5</v>
      </c>
      <c r="C1120" s="1" t="s">
        <v>918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遊園地宮治ICONIC</v>
      </c>
    </row>
    <row r="1121" spans="1:21" x14ac:dyDescent="0.35">
      <c r="A1121">
        <f>VLOOKUP(Attack[[#This Row],[No用]],SetNo[[No.用]:[vlookup 用]],2,FALSE)</f>
        <v>277</v>
      </c>
      <c r="B1121">
        <f>IF(ROW()=2,1,IF(A1120&lt;&gt;Attack[[#This Row],[No]],1,B1120+1))</f>
        <v>6</v>
      </c>
      <c r="C1121" s="1" t="s">
        <v>918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183</v>
      </c>
      <c r="L1121" s="1" t="s">
        <v>224</v>
      </c>
      <c r="M1121">
        <v>52</v>
      </c>
      <c r="N1121">
        <v>0</v>
      </c>
      <c r="O1121">
        <v>62</v>
      </c>
      <c r="P1121">
        <v>0</v>
      </c>
      <c r="U1121" t="str">
        <f>Attack[[#This Row],[服装]]&amp;Attack[[#This Row],[名前]]&amp;Attack[[#This Row],[レアリティ]]</f>
        <v>遊園地宮治ICONIC</v>
      </c>
    </row>
    <row r="1122" spans="1:21" x14ac:dyDescent="0.35">
      <c r="A1122">
        <f>VLOOKUP(Attack[[#This Row],[No用]],SetNo[[No.用]:[vlookup 用]],2,FALSE)</f>
        <v>277</v>
      </c>
      <c r="B1122">
        <f>IF(ROW()=2,1,IF(A1121&lt;&gt;Attack[[#This Row],[No]],1,B1121+1))</f>
        <v>7</v>
      </c>
      <c r="C1122" s="1" t="s">
        <v>918</v>
      </c>
      <c r="D1122" s="1" t="s">
        <v>187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258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U1122" t="str">
        <f>Attack[[#This Row],[服装]]&amp;Attack[[#This Row],[名前]]&amp;Attack[[#This Row],[レアリティ]]</f>
        <v>遊園地宮治ICONIC</v>
      </c>
    </row>
    <row r="1123" spans="1:21" x14ac:dyDescent="0.35">
      <c r="A1123">
        <f>VLOOKUP(Attack[[#This Row],[No用]],SetNo[[No.用]:[vlookup 用]],2,FALSE)</f>
        <v>277</v>
      </c>
      <c r="B1123">
        <f>IF(ROW()=2,1,IF(A1122&lt;&gt;Attack[[#This Row],[No]],1,B1122+1))</f>
        <v>8</v>
      </c>
      <c r="C1123" s="1" t="s">
        <v>918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224</v>
      </c>
      <c r="M1123">
        <v>50</v>
      </c>
      <c r="N1123">
        <v>0</v>
      </c>
      <c r="O1123">
        <v>60</v>
      </c>
      <c r="P1123">
        <v>0</v>
      </c>
      <c r="Q1123" s="1" t="s">
        <v>833</v>
      </c>
      <c r="U1123" t="str">
        <f>Attack[[#This Row],[服装]]&amp;Attack[[#This Row],[名前]]&amp;Attack[[#This Row],[レアリティ]]</f>
        <v>遊園地宮治ICONIC</v>
      </c>
    </row>
    <row r="1124" spans="1:21" x14ac:dyDescent="0.35">
      <c r="A1124">
        <f>VLOOKUP(Attack[[#This Row],[No用]],SetNo[[No.用]:[vlookup 用]],2,FALSE)</f>
        <v>278</v>
      </c>
      <c r="B1124">
        <f>IF(ROW()=2,1,IF(A1123&lt;&gt;Attack[[#This Row],[No]],1,B1123+1))</f>
        <v>1</v>
      </c>
      <c r="C1124" s="1" t="s">
        <v>1000</v>
      </c>
      <c r="D1124" s="1" t="s">
        <v>493</v>
      </c>
      <c r="E1124" s="1" t="s">
        <v>28</v>
      </c>
      <c r="F1124" s="1" t="s">
        <v>25</v>
      </c>
      <c r="G1124" s="1" t="s">
        <v>190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39</v>
      </c>
      <c r="N1124">
        <v>0</v>
      </c>
      <c r="O1124">
        <v>0</v>
      </c>
      <c r="P1124">
        <v>0</v>
      </c>
      <c r="Q1124" s="1"/>
      <c r="U1124" t="str">
        <f>Attack[[#This Row],[服装]]&amp;Attack[[#This Row],[名前]]&amp;Attack[[#This Row],[レアリティ]]</f>
        <v>夏祭り2宮治ICONIC</v>
      </c>
    </row>
    <row r="1125" spans="1:21" x14ac:dyDescent="0.35">
      <c r="A1125">
        <f>VLOOKUP(Attack[[#This Row],[No用]],SetNo[[No.用]:[vlookup 用]],2,FALSE)</f>
        <v>278</v>
      </c>
      <c r="B1125">
        <f>IF(ROW()=2,1,IF(A1124&lt;&gt;Attack[[#This Row],[No]],1,B1124+1))</f>
        <v>2</v>
      </c>
      <c r="C1125" s="1" t="s">
        <v>1000</v>
      </c>
      <c r="D1125" s="1" t="s">
        <v>493</v>
      </c>
      <c r="E1125" s="1" t="s">
        <v>28</v>
      </c>
      <c r="F1125" s="1" t="s">
        <v>25</v>
      </c>
      <c r="G1125" s="1" t="s">
        <v>190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173</v>
      </c>
      <c r="M1125">
        <v>36</v>
      </c>
      <c r="N1125">
        <v>0</v>
      </c>
      <c r="O1125">
        <v>0</v>
      </c>
      <c r="P1125">
        <v>0</v>
      </c>
      <c r="Q1125" s="1"/>
      <c r="U1125" t="str">
        <f>Attack[[#This Row],[服装]]&amp;Attack[[#This Row],[名前]]&amp;Attack[[#This Row],[レアリティ]]</f>
        <v>夏祭り2宮治ICONIC</v>
      </c>
    </row>
    <row r="1126" spans="1:21" x14ac:dyDescent="0.35">
      <c r="A1126">
        <f>VLOOKUP(Attack[[#This Row],[No用]],SetNo[[No.用]:[vlookup 用]],2,FALSE)</f>
        <v>278</v>
      </c>
      <c r="B1126">
        <f>IF(ROW()=2,1,IF(A1125&lt;&gt;Attack[[#This Row],[No]],1,B1125+1))</f>
        <v>3</v>
      </c>
      <c r="C1126" s="1" t="s">
        <v>1000</v>
      </c>
      <c r="D1126" s="1" t="s">
        <v>493</v>
      </c>
      <c r="E1126" s="1" t="s">
        <v>28</v>
      </c>
      <c r="F1126" s="1" t="s">
        <v>25</v>
      </c>
      <c r="G1126" s="1" t="s">
        <v>190</v>
      </c>
      <c r="H1126" s="1" t="s">
        <v>71</v>
      </c>
      <c r="I1126">
        <v>1</v>
      </c>
      <c r="J1126" t="s">
        <v>234</v>
      </c>
      <c r="K1126" s="1" t="s">
        <v>258</v>
      </c>
      <c r="L1126" s="1" t="s">
        <v>173</v>
      </c>
      <c r="M1126">
        <v>42</v>
      </c>
      <c r="N1126">
        <v>0</v>
      </c>
      <c r="O1126">
        <v>0</v>
      </c>
      <c r="P1126">
        <v>0</v>
      </c>
      <c r="Q1126" s="1"/>
      <c r="U1126" t="str">
        <f>Attack[[#This Row],[服装]]&amp;Attack[[#This Row],[名前]]&amp;Attack[[#This Row],[レアリティ]]</f>
        <v>夏祭り2宮治ICONIC</v>
      </c>
    </row>
    <row r="1127" spans="1:21" x14ac:dyDescent="0.35">
      <c r="A1127">
        <f>VLOOKUP(Attack[[#This Row],[No用]],SetNo[[No.用]:[vlookup 用]],2,FALSE)</f>
        <v>278</v>
      </c>
      <c r="B1127">
        <f>IF(ROW()=2,1,IF(A1126&lt;&gt;Attack[[#This Row],[No]],1,B1126+1))</f>
        <v>4</v>
      </c>
      <c r="C1127" s="1" t="s">
        <v>1000</v>
      </c>
      <c r="D1127" s="1" t="s">
        <v>493</v>
      </c>
      <c r="E1127" s="1" t="s">
        <v>28</v>
      </c>
      <c r="F1127" s="1" t="s">
        <v>25</v>
      </c>
      <c r="G1127" s="1" t="s">
        <v>190</v>
      </c>
      <c r="H1127" s="1" t="s">
        <v>71</v>
      </c>
      <c r="I1127">
        <v>1</v>
      </c>
      <c r="J1127" t="s">
        <v>234</v>
      </c>
      <c r="K1127" s="1" t="s">
        <v>265</v>
      </c>
      <c r="L1127" s="1" t="s">
        <v>173</v>
      </c>
      <c r="M1127">
        <v>42</v>
      </c>
      <c r="N1127">
        <v>0</v>
      </c>
      <c r="O1127">
        <v>0</v>
      </c>
      <c r="P1127">
        <v>0</v>
      </c>
      <c r="Q1127" s="1"/>
      <c r="U1127" t="str">
        <f>Attack[[#This Row],[服装]]&amp;Attack[[#This Row],[名前]]&amp;Attack[[#This Row],[レアリティ]]</f>
        <v>夏祭り2宮治ICONIC</v>
      </c>
    </row>
    <row r="1128" spans="1:21" x14ac:dyDescent="0.35">
      <c r="A1128">
        <f>VLOOKUP(Attack[[#This Row],[No用]],SetNo[[No.用]:[vlookup 用]],2,FALSE)</f>
        <v>278</v>
      </c>
      <c r="B1128">
        <f>IF(ROW()=2,1,IF(A1127&lt;&gt;Attack[[#This Row],[No]],1,B1127+1))</f>
        <v>5</v>
      </c>
      <c r="C1128" s="1" t="s">
        <v>1000</v>
      </c>
      <c r="D1128" s="1" t="s">
        <v>493</v>
      </c>
      <c r="E1128" s="1" t="s">
        <v>28</v>
      </c>
      <c r="F1128" s="1" t="s">
        <v>25</v>
      </c>
      <c r="G1128" s="1" t="s">
        <v>190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Q1128" s="1"/>
      <c r="U1128" t="str">
        <f>Attack[[#This Row],[服装]]&amp;Attack[[#This Row],[名前]]&amp;Attack[[#This Row],[レアリティ]]</f>
        <v>夏祭り2宮治ICONIC</v>
      </c>
    </row>
    <row r="1129" spans="1:21" x14ac:dyDescent="0.35">
      <c r="A1129">
        <f>VLOOKUP(Attack[[#This Row],[No用]],SetNo[[No.用]:[vlookup 用]],2,FALSE)</f>
        <v>278</v>
      </c>
      <c r="B1129">
        <f>IF(ROW()=2,1,IF(A1128&lt;&gt;Attack[[#This Row],[No]],1,B1128+1))</f>
        <v>6</v>
      </c>
      <c r="C1129" s="1" t="s">
        <v>1000</v>
      </c>
      <c r="D1129" s="1" t="s">
        <v>493</v>
      </c>
      <c r="E1129" s="1" t="s">
        <v>28</v>
      </c>
      <c r="F1129" s="1" t="s">
        <v>25</v>
      </c>
      <c r="G1129" s="1" t="s">
        <v>190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53</v>
      </c>
      <c r="N1129">
        <v>0</v>
      </c>
      <c r="O1129">
        <v>63</v>
      </c>
      <c r="P1129">
        <v>0</v>
      </c>
      <c r="Q1129" s="1"/>
      <c r="U1129" t="str">
        <f>Attack[[#This Row],[服装]]&amp;Attack[[#This Row],[名前]]&amp;Attack[[#This Row],[レアリティ]]</f>
        <v>夏祭り2宮治ICONIC</v>
      </c>
    </row>
    <row r="1130" spans="1:21" x14ac:dyDescent="0.35">
      <c r="A1130">
        <f>VLOOKUP(Attack[[#This Row],[No用]],SetNo[[No.用]:[vlookup 用]],2,FALSE)</f>
        <v>278</v>
      </c>
      <c r="B1130">
        <f>IF(ROW()=2,1,IF(A1129&lt;&gt;Attack[[#This Row],[No]],1,B1129+1))</f>
        <v>7</v>
      </c>
      <c r="C1130" s="1" t="s">
        <v>1000</v>
      </c>
      <c r="D1130" s="1" t="s">
        <v>493</v>
      </c>
      <c r="E1130" s="1" t="s">
        <v>28</v>
      </c>
      <c r="F1130" s="1" t="s">
        <v>25</v>
      </c>
      <c r="G1130" s="1" t="s">
        <v>190</v>
      </c>
      <c r="H1130" s="1" t="s">
        <v>71</v>
      </c>
      <c r="I1130">
        <v>1</v>
      </c>
      <c r="J1130" t="s">
        <v>234</v>
      </c>
      <c r="K1130" s="1" t="s">
        <v>265</v>
      </c>
      <c r="L1130" s="1" t="s">
        <v>224</v>
      </c>
      <c r="M1130">
        <v>53</v>
      </c>
      <c r="N1130">
        <v>0</v>
      </c>
      <c r="O1130">
        <v>63</v>
      </c>
      <c r="P1130">
        <v>0</v>
      </c>
      <c r="Q1130" s="1"/>
      <c r="U1130" t="str">
        <f>Attack[[#This Row],[服装]]&amp;Attack[[#This Row],[名前]]&amp;Attack[[#This Row],[レアリティ]]</f>
        <v>夏祭り2宮治ICONIC</v>
      </c>
    </row>
    <row r="1131" spans="1:21" x14ac:dyDescent="0.35">
      <c r="A1131">
        <f>VLOOKUP(Attack[[#This Row],[No用]],SetNo[[No.用]:[vlookup 用]],2,FALSE)</f>
        <v>279</v>
      </c>
      <c r="B1131">
        <f>IF(ROW()=2,1,IF(A1130&lt;&gt;Attack[[#This Row],[No]],1,B1130+1))</f>
        <v>1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234</v>
      </c>
      <c r="K1131" s="1" t="s">
        <v>168</v>
      </c>
      <c r="L1131" s="1" t="s">
        <v>178</v>
      </c>
      <c r="M1131">
        <v>37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ユニフォーム角名倫太郎ICONIC</v>
      </c>
    </row>
    <row r="1132" spans="1:21" x14ac:dyDescent="0.35">
      <c r="A1132">
        <f>VLOOKUP(Attack[[#This Row],[No用]],SetNo[[No.用]:[vlookup 用]],2,FALSE)</f>
        <v>279</v>
      </c>
      <c r="B1132">
        <f>IF(ROW()=2,1,IF(A1131&lt;&gt;Attack[[#This Row],[No]],1,B1131+1))</f>
        <v>2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32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ユニフォーム角名倫太郎ICONIC</v>
      </c>
    </row>
    <row r="1133" spans="1:21" x14ac:dyDescent="0.35">
      <c r="A1133">
        <f>VLOOKUP(Attack[[#This Row],[No用]],SetNo[[No.用]:[vlookup 用]],2,FALSE)</f>
        <v>279</v>
      </c>
      <c r="B1133">
        <f>IF(ROW()=2,1,IF(A1132&lt;&gt;Attack[[#This Row],[No]],1,B1132+1))</f>
        <v>3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234</v>
      </c>
      <c r="K1133" s="1" t="s">
        <v>171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ユニフォーム角名倫太郎ICONIC</v>
      </c>
    </row>
    <row r="1134" spans="1:21" x14ac:dyDescent="0.35">
      <c r="A1134">
        <f>VLOOKUP(Attack[[#This Row],[No用]],SetNo[[No.用]:[vlookup 用]],2,FALSE)</f>
        <v>279</v>
      </c>
      <c r="B1134">
        <f>IF(ROW()=2,1,IF(A1133&lt;&gt;Attack[[#This Row],[No]],1,B1133+1))</f>
        <v>4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29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ユニフォーム角名倫太郎ICONIC</v>
      </c>
    </row>
    <row r="1135" spans="1:21" x14ac:dyDescent="0.35">
      <c r="A1135">
        <f>VLOOKUP(Attack[[#This Row],[No用]],SetNo[[No.用]:[vlookup 用]],2,FALSE)</f>
        <v>280</v>
      </c>
      <c r="B1135">
        <f>IF(ROW()=2,1,IF(A1134&lt;&gt;Attack[[#This Row],[No]],1,B1134+1))</f>
        <v>1</v>
      </c>
      <c r="C1135" s="1" t="s">
        <v>631</v>
      </c>
      <c r="D1135" s="1" t="s">
        <v>188</v>
      </c>
      <c r="E1135" s="1" t="s">
        <v>73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178</v>
      </c>
      <c r="M1135">
        <v>37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サバゲ角名倫太郎ICONIC</v>
      </c>
    </row>
    <row r="1136" spans="1:21" x14ac:dyDescent="0.35">
      <c r="A1136">
        <f>VLOOKUP(Attack[[#This Row],[No用]],SetNo[[No.用]:[vlookup 用]],2,FALSE)</f>
        <v>280</v>
      </c>
      <c r="B1136">
        <f>IF(ROW()=2,1,IF(A1135&lt;&gt;Attack[[#This Row],[No]],1,B1135+1))</f>
        <v>2</v>
      </c>
      <c r="C1136" s="1" t="s">
        <v>631</v>
      </c>
      <c r="D1136" s="1" t="s">
        <v>188</v>
      </c>
      <c r="E1136" s="1" t="s">
        <v>73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178</v>
      </c>
      <c r="M1136">
        <v>37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サバゲ角名倫太郎ICONIC</v>
      </c>
    </row>
    <row r="1137" spans="1:21" x14ac:dyDescent="0.35">
      <c r="A1137">
        <f>VLOOKUP(Attack[[#This Row],[No用]],SetNo[[No.用]:[vlookup 用]],2,FALSE)</f>
        <v>280</v>
      </c>
      <c r="B1137">
        <f>IF(ROW()=2,1,IF(A1136&lt;&gt;Attack[[#This Row],[No]],1,B1136+1))</f>
        <v>3</v>
      </c>
      <c r="C1137" s="1" t="s">
        <v>631</v>
      </c>
      <c r="D1137" s="1" t="s">
        <v>188</v>
      </c>
      <c r="E1137" s="1" t="s">
        <v>73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171</v>
      </c>
      <c r="L1137" s="1" t="s">
        <v>162</v>
      </c>
      <c r="M1137">
        <v>34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サバゲ角名倫太郎ICONIC</v>
      </c>
    </row>
    <row r="1138" spans="1:21" x14ac:dyDescent="0.35">
      <c r="A1138">
        <f>VLOOKUP(Attack[[#This Row],[No用]],SetNo[[No.用]:[vlookup 用]],2,FALSE)</f>
        <v>280</v>
      </c>
      <c r="B1138">
        <f>IF(ROW()=2,1,IF(A1137&lt;&gt;Attack[[#This Row],[No]],1,B1137+1))</f>
        <v>4</v>
      </c>
      <c r="C1138" s="1" t="s">
        <v>631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29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サバゲ角名倫太郎ICONIC</v>
      </c>
    </row>
    <row r="1139" spans="1:21" x14ac:dyDescent="0.35">
      <c r="A1139">
        <f>VLOOKUP(Attack[[#This Row],[No用]],SetNo[[No.用]:[vlookup 用]],2,FALSE)</f>
        <v>280</v>
      </c>
      <c r="B1139">
        <f>IF(ROW()=2,1,IF(A1138&lt;&gt;Attack[[#This Row],[No]],1,B1138+1))</f>
        <v>5</v>
      </c>
      <c r="C1139" s="1" t="s">
        <v>631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183</v>
      </c>
      <c r="L1139" s="1" t="s">
        <v>224</v>
      </c>
      <c r="M1139">
        <v>47</v>
      </c>
      <c r="N1139">
        <v>0</v>
      </c>
      <c r="O1139">
        <v>57</v>
      </c>
      <c r="P1139">
        <v>0</v>
      </c>
      <c r="U1139" t="str">
        <f>Attack[[#This Row],[服装]]&amp;Attack[[#This Row],[名前]]&amp;Attack[[#This Row],[レアリティ]]</f>
        <v>サバゲ角名倫太郎ICONIC</v>
      </c>
    </row>
    <row r="1140" spans="1:21" x14ac:dyDescent="0.35">
      <c r="A1140">
        <f>VLOOKUP(Attack[[#This Row],[No用]],SetNo[[No.用]:[vlookup 用]],2,FALSE)</f>
        <v>281</v>
      </c>
      <c r="B1140">
        <f>IF(ROW()=2,1,IF(A1139&lt;&gt;Attack[[#This Row],[No]],1,B1139+1))</f>
        <v>1</v>
      </c>
      <c r="C1140" s="1" t="s">
        <v>708</v>
      </c>
      <c r="D1140" s="1" t="s">
        <v>188</v>
      </c>
      <c r="E1140" s="1" t="s">
        <v>90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37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花火角名倫太郎ICONIC</v>
      </c>
    </row>
    <row r="1141" spans="1:21" x14ac:dyDescent="0.35">
      <c r="A1141">
        <f>VLOOKUP(Attack[[#This Row],[No用]],SetNo[[No.用]:[vlookup 用]],2,FALSE)</f>
        <v>281</v>
      </c>
      <c r="B1141">
        <f>IF(ROW()=2,1,IF(A1140&lt;&gt;Attack[[#This Row],[No]],1,B1140+1))</f>
        <v>2</v>
      </c>
      <c r="C1141" s="1" t="s">
        <v>708</v>
      </c>
      <c r="D1141" s="1" t="s">
        <v>188</v>
      </c>
      <c r="E1141" s="1" t="s">
        <v>90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162</v>
      </c>
      <c r="M1141">
        <v>32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花火角名倫太郎ICONIC</v>
      </c>
    </row>
    <row r="1142" spans="1:21" x14ac:dyDescent="0.35">
      <c r="A1142">
        <f>VLOOKUP(Attack[[#This Row],[No用]],SetNo[[No.用]:[vlookup 用]],2,FALSE)</f>
        <v>281</v>
      </c>
      <c r="B1142">
        <f>IF(ROW()=2,1,IF(A1141&lt;&gt;Attack[[#This Row],[No]],1,B1141+1))</f>
        <v>3</v>
      </c>
      <c r="C1142" s="1" t="s">
        <v>708</v>
      </c>
      <c r="D1142" s="1" t="s">
        <v>188</v>
      </c>
      <c r="E1142" s="1" t="s">
        <v>90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171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花火角名倫太郎ICONIC</v>
      </c>
    </row>
    <row r="1143" spans="1:21" x14ac:dyDescent="0.35">
      <c r="A1143">
        <f>VLOOKUP(Attack[[#This Row],[No用]],SetNo[[No.用]:[vlookup 用]],2,FALSE)</f>
        <v>281</v>
      </c>
      <c r="B1143">
        <f>IF(ROW()=2,1,IF(A1142&lt;&gt;Attack[[#This Row],[No]],1,B1142+1))</f>
        <v>4</v>
      </c>
      <c r="C1143" s="1" t="s">
        <v>708</v>
      </c>
      <c r="D1143" s="1" t="s">
        <v>188</v>
      </c>
      <c r="E1143" s="1" t="s">
        <v>90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花火角名倫太郎ICONIC</v>
      </c>
    </row>
    <row r="1144" spans="1:21" x14ac:dyDescent="0.35">
      <c r="A1144">
        <f>VLOOKUP(Attack[[#This Row],[No用]],SetNo[[No.用]:[vlookup 用]],2,FALSE)</f>
        <v>281</v>
      </c>
      <c r="B1144">
        <f>IF(ROW()=2,1,IF(A1143&lt;&gt;Attack[[#This Row],[No]],1,B1143+1))</f>
        <v>5</v>
      </c>
      <c r="C1144" s="1" t="s">
        <v>708</v>
      </c>
      <c r="D1144" s="1" t="s">
        <v>188</v>
      </c>
      <c r="E1144" s="1" t="s">
        <v>90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47</v>
      </c>
      <c r="N1144">
        <v>0</v>
      </c>
      <c r="O1144">
        <v>57</v>
      </c>
      <c r="P1144">
        <v>0</v>
      </c>
      <c r="U1144" t="str">
        <f>Attack[[#This Row],[服装]]&amp;Attack[[#This Row],[名前]]&amp;Attack[[#This Row],[レアリティ]]</f>
        <v>花火角名倫太郎ICONIC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1</v>
      </c>
      <c r="C1145" s="1" t="s">
        <v>835</v>
      </c>
      <c r="D1145" s="1" t="s">
        <v>188</v>
      </c>
      <c r="E1145" s="1" t="s">
        <v>77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178</v>
      </c>
      <c r="M1145">
        <v>37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路地裏2角名倫太郎ICONIC</v>
      </c>
    </row>
    <row r="1146" spans="1:21" x14ac:dyDescent="0.35">
      <c r="A1146">
        <f>VLOOKUP(Attack[[#This Row],[No用]],SetNo[[No.用]:[vlookup 用]],2,FALSE)</f>
        <v>282</v>
      </c>
      <c r="B1146">
        <f>IF(ROW()=2,1,IF(A1145&lt;&gt;Attack[[#This Row],[No]],1,B1145+1))</f>
        <v>2</v>
      </c>
      <c r="C1146" s="1" t="s">
        <v>835</v>
      </c>
      <c r="D1146" s="1" t="s">
        <v>188</v>
      </c>
      <c r="E1146" s="1" t="s">
        <v>77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路地裏2角名倫太郎ICONIC</v>
      </c>
    </row>
    <row r="1147" spans="1:21" x14ac:dyDescent="0.35">
      <c r="A1147">
        <f>VLOOKUP(Attack[[#This Row],[No用]],SetNo[[No.用]:[vlookup 用]],2,FALSE)</f>
        <v>282</v>
      </c>
      <c r="B1147">
        <f>IF(ROW()=2,1,IF(A1146&lt;&gt;Attack[[#This Row],[No]],1,B1146+1))</f>
        <v>3</v>
      </c>
      <c r="C1147" s="1" t="s">
        <v>835</v>
      </c>
      <c r="D1147" s="1" t="s">
        <v>188</v>
      </c>
      <c r="E1147" s="1" t="s">
        <v>77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171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路地裏2角名倫太郎ICONIC</v>
      </c>
    </row>
    <row r="1148" spans="1:21" x14ac:dyDescent="0.35">
      <c r="A1148">
        <f>VLOOKUP(Attack[[#This Row],[No用]],SetNo[[No.用]:[vlookup 用]],2,FALSE)</f>
        <v>282</v>
      </c>
      <c r="B1148">
        <f>IF(ROW()=2,1,IF(A1147&lt;&gt;Attack[[#This Row],[No]],1,B1147+1))</f>
        <v>4</v>
      </c>
      <c r="C1148" s="1" t="s">
        <v>835</v>
      </c>
      <c r="D1148" s="1" t="s">
        <v>188</v>
      </c>
      <c r="E1148" s="1" t="s">
        <v>77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172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路地裏2角名倫太郎ICONIC</v>
      </c>
    </row>
    <row r="1149" spans="1:21" x14ac:dyDescent="0.35">
      <c r="A1149">
        <f>VLOOKUP(Attack[[#This Row],[No用]],SetNo[[No.用]:[vlookup 用]],2,FALSE)</f>
        <v>282</v>
      </c>
      <c r="B1149">
        <f>IF(ROW()=2,1,IF(A1148&lt;&gt;Attack[[#This Row],[No]],1,B1148+1))</f>
        <v>5</v>
      </c>
      <c r="C1149" s="1" t="s">
        <v>835</v>
      </c>
      <c r="D1149" s="1" t="s">
        <v>188</v>
      </c>
      <c r="E1149" s="1" t="s">
        <v>77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183</v>
      </c>
      <c r="L1149" s="1" t="s">
        <v>224</v>
      </c>
      <c r="M1149">
        <v>47</v>
      </c>
      <c r="N1149">
        <v>0</v>
      </c>
      <c r="O1149">
        <v>57</v>
      </c>
      <c r="P1149">
        <v>0</v>
      </c>
      <c r="U1149" t="str">
        <f>Attack[[#This Row],[服装]]&amp;Attack[[#This Row],[名前]]&amp;Attack[[#This Row],[レアリティ]]</f>
        <v>路地裏2角名倫太郎ICONIC</v>
      </c>
    </row>
    <row r="1150" spans="1:21" x14ac:dyDescent="0.35">
      <c r="A1150">
        <f>VLOOKUP(Attack[[#This Row],[No用]],SetNo[[No.用]:[vlookup 用]],2,FALSE)</f>
        <v>283</v>
      </c>
      <c r="B1150">
        <f>IF(ROW()=2,1,IF(A1149&lt;&gt;Attack[[#This Row],[No]],1,B1149+1))</f>
        <v>1</v>
      </c>
      <c r="C1150" s="1" t="s">
        <v>990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水着2角名倫太郎ICONIC</v>
      </c>
    </row>
    <row r="1151" spans="1:21" x14ac:dyDescent="0.35">
      <c r="A1151">
        <f>VLOOKUP(Attack[[#This Row],[No用]],SetNo[[No.用]:[vlookup 用]],2,FALSE)</f>
        <v>283</v>
      </c>
      <c r="B1151">
        <f>IF(ROW()=2,1,IF(A1150&lt;&gt;Attack[[#This Row],[No]],1,B1150+1))</f>
        <v>2</v>
      </c>
      <c r="C1151" s="1" t="s">
        <v>990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35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水着2角名倫太郎ICONIC</v>
      </c>
    </row>
    <row r="1152" spans="1:21" x14ac:dyDescent="0.35">
      <c r="A1152">
        <f>VLOOKUP(Attack[[#This Row],[No用]],SetNo[[No.用]:[vlookup 用]],2,FALSE)</f>
        <v>283</v>
      </c>
      <c r="B1152">
        <f>IF(ROW()=2,1,IF(A1151&lt;&gt;Attack[[#This Row],[No]],1,B1151+1))</f>
        <v>3</v>
      </c>
      <c r="C1152" s="1" t="s">
        <v>990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173</v>
      </c>
      <c r="M1152">
        <v>40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水着2角名倫太郎ICONIC</v>
      </c>
    </row>
    <row r="1153" spans="1:21" x14ac:dyDescent="0.35">
      <c r="A1153">
        <f>VLOOKUP(Attack[[#This Row],[No用]],SetNo[[No.用]:[vlookup 用]],2,FALSE)</f>
        <v>283</v>
      </c>
      <c r="B1153">
        <f>IF(ROW()=2,1,IF(A1152&lt;&gt;Attack[[#This Row],[No]],1,B1152+1))</f>
        <v>4</v>
      </c>
      <c r="C1153" s="1" t="s">
        <v>990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水着2角名倫太郎ICONIC</v>
      </c>
    </row>
    <row r="1154" spans="1:21" x14ac:dyDescent="0.35">
      <c r="A1154">
        <f>VLOOKUP(Attack[[#This Row],[No用]],SetNo[[No.用]:[vlookup 用]],2,FALSE)</f>
        <v>283</v>
      </c>
      <c r="B1154">
        <f>IF(ROW()=2,1,IF(A1153&lt;&gt;Attack[[#This Row],[No]],1,B1153+1))</f>
        <v>5</v>
      </c>
      <c r="C1154" s="1" t="s">
        <v>990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水着2角名倫太郎ICONIC</v>
      </c>
    </row>
    <row r="1155" spans="1:21" x14ac:dyDescent="0.35">
      <c r="A1155">
        <f>VLOOKUP(Attack[[#This Row],[No用]],SetNo[[No.用]:[vlookup 用]],2,FALSE)</f>
        <v>284</v>
      </c>
      <c r="B1155">
        <f>IF(ROW()=2,1,IF(A1154&lt;&gt;Attack[[#This Row],[No]],1,B1154+1))</f>
        <v>1</v>
      </c>
      <c r="C1155" t="s">
        <v>108</v>
      </c>
      <c r="D1155" t="s">
        <v>189</v>
      </c>
      <c r="E1155" t="s">
        <v>77</v>
      </c>
      <c r="F1155" t="s">
        <v>78</v>
      </c>
      <c r="G1155" t="s">
        <v>185</v>
      </c>
      <c r="H1155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36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ユニフォーム北信介ICONIC</v>
      </c>
    </row>
    <row r="1156" spans="1:21" x14ac:dyDescent="0.35">
      <c r="A1156">
        <f>VLOOKUP(Attack[[#This Row],[No用]],SetNo[[No.用]:[vlookup 用]],2,FALSE)</f>
        <v>284</v>
      </c>
      <c r="B1156">
        <f>IF(ROW()=2,1,IF(A1155&lt;&gt;Attack[[#This Row],[No]],1,B1155+1))</f>
        <v>2</v>
      </c>
      <c r="C1156" t="s">
        <v>108</v>
      </c>
      <c r="D1156" t="s">
        <v>189</v>
      </c>
      <c r="E1156" t="s">
        <v>77</v>
      </c>
      <c r="F1156" t="s">
        <v>78</v>
      </c>
      <c r="G1156" t="s">
        <v>185</v>
      </c>
      <c r="H1156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33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ユニフォーム北信介ICONIC</v>
      </c>
    </row>
    <row r="1157" spans="1:21" x14ac:dyDescent="0.35">
      <c r="A1157">
        <f>VLOOKUP(Attack[[#This Row],[No用]],SetNo[[No.用]:[vlookup 用]],2,FALSE)</f>
        <v>284</v>
      </c>
      <c r="B1157">
        <f>IF(ROW()=2,1,IF(A1156&lt;&gt;Attack[[#This Row],[No]],1,B1156+1))</f>
        <v>3</v>
      </c>
      <c r="C1157" t="s">
        <v>108</v>
      </c>
      <c r="D1157" t="s">
        <v>189</v>
      </c>
      <c r="E1157" t="s">
        <v>77</v>
      </c>
      <c r="F1157" t="s">
        <v>78</v>
      </c>
      <c r="G1157" t="s">
        <v>185</v>
      </c>
      <c r="H1157" t="s">
        <v>71</v>
      </c>
      <c r="I1157">
        <v>1</v>
      </c>
      <c r="J1157" t="s">
        <v>234</v>
      </c>
      <c r="K1157" s="1" t="s">
        <v>258</v>
      </c>
      <c r="L1157" s="1" t="s">
        <v>173</v>
      </c>
      <c r="M1157">
        <v>39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ユニフォーム北信介ICONIC</v>
      </c>
    </row>
    <row r="1158" spans="1:21" x14ac:dyDescent="0.35">
      <c r="A1158">
        <f>VLOOKUP(Attack[[#This Row],[No用]],SetNo[[No.用]:[vlookup 用]],2,FALSE)</f>
        <v>284</v>
      </c>
      <c r="B1158">
        <f>IF(ROW()=2,1,IF(A1157&lt;&gt;Attack[[#This Row],[No]],1,B1157+1))</f>
        <v>4</v>
      </c>
      <c r="C1158" t="s">
        <v>108</v>
      </c>
      <c r="D1158" t="s">
        <v>189</v>
      </c>
      <c r="E1158" t="s">
        <v>77</v>
      </c>
      <c r="F1158" t="s">
        <v>78</v>
      </c>
      <c r="G1158" t="s">
        <v>185</v>
      </c>
      <c r="H1158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47</v>
      </c>
      <c r="N1158">
        <v>0</v>
      </c>
      <c r="O1158">
        <v>57</v>
      </c>
      <c r="P1158">
        <v>0</v>
      </c>
      <c r="U1158" t="str">
        <f>Attack[[#This Row],[服装]]&amp;Attack[[#This Row],[名前]]&amp;Attack[[#This Row],[レアリティ]]</f>
        <v>ユニフォーム北信介ICONIC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1</v>
      </c>
      <c r="C1159" s="1" t="s">
        <v>587</v>
      </c>
      <c r="D1159" t="s">
        <v>189</v>
      </c>
      <c r="E1159" s="1" t="s">
        <v>73</v>
      </c>
      <c r="F1159" t="s">
        <v>78</v>
      </c>
      <c r="G1159" t="s">
        <v>185</v>
      </c>
      <c r="H1159" t="s">
        <v>71</v>
      </c>
      <c r="I1159">
        <v>1</v>
      </c>
      <c r="J1159" t="s">
        <v>234</v>
      </c>
      <c r="K1159" s="1" t="s">
        <v>168</v>
      </c>
      <c r="L1159" s="1" t="s">
        <v>173</v>
      </c>
      <c r="M1159">
        <v>36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Xmas北信介ICONIC</v>
      </c>
    </row>
    <row r="1160" spans="1:21" x14ac:dyDescent="0.35">
      <c r="A1160">
        <f>VLOOKUP(Attack[[#This Row],[No用]],SetNo[[No.用]:[vlookup 用]],2,FALSE)</f>
        <v>285</v>
      </c>
      <c r="B1160">
        <f>IF(ROW()=2,1,IF(A1159&lt;&gt;Attack[[#This Row],[No]],1,B1159+1))</f>
        <v>2</v>
      </c>
      <c r="C1160" s="1" t="s">
        <v>587</v>
      </c>
      <c r="D1160" t="s">
        <v>189</v>
      </c>
      <c r="E1160" s="1" t="s">
        <v>73</v>
      </c>
      <c r="F1160" t="s">
        <v>78</v>
      </c>
      <c r="G1160" t="s">
        <v>185</v>
      </c>
      <c r="H1160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33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Xmas北信介ICONIC</v>
      </c>
    </row>
    <row r="1161" spans="1:21" x14ac:dyDescent="0.35">
      <c r="A1161">
        <f>VLOOKUP(Attack[[#This Row],[No用]],SetNo[[No.用]:[vlookup 用]],2,FALSE)</f>
        <v>285</v>
      </c>
      <c r="B1161">
        <f>IF(ROW()=2,1,IF(A1160&lt;&gt;Attack[[#This Row],[No]],1,B1160+1))</f>
        <v>3</v>
      </c>
      <c r="C1161" s="1" t="s">
        <v>587</v>
      </c>
      <c r="D1161" t="s">
        <v>189</v>
      </c>
      <c r="E1161" s="1" t="s">
        <v>73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258</v>
      </c>
      <c r="L1161" s="1" t="s">
        <v>173</v>
      </c>
      <c r="M1161">
        <v>39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Xmas北信介ICONIC</v>
      </c>
    </row>
    <row r="1162" spans="1:21" x14ac:dyDescent="0.35">
      <c r="A1162">
        <f>VLOOKUP(Attack[[#This Row],[No用]],SetNo[[No.用]:[vlookup 用]],2,FALSE)</f>
        <v>286</v>
      </c>
      <c r="B1162">
        <f>IF(ROW()=2,1,IF(A1161&lt;&gt;Attack[[#This Row],[No]],1,B1161+1))</f>
        <v>1</v>
      </c>
      <c r="C1162" s="1" t="s">
        <v>735</v>
      </c>
      <c r="D1162" s="1" t="s">
        <v>189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33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スパイ北信介ICONIC</v>
      </c>
    </row>
    <row r="1163" spans="1:21" x14ac:dyDescent="0.35">
      <c r="A1163">
        <f>VLOOKUP(Attack[[#This Row],[No用]],SetNo[[No.用]:[vlookup 用]],2,FALSE)</f>
        <v>286</v>
      </c>
      <c r="B1163">
        <f>IF(ROW()=2,1,IF(A1162&lt;&gt;Attack[[#This Row],[No]],1,B1162+1))</f>
        <v>2</v>
      </c>
      <c r="C1163" s="1" t="s">
        <v>735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スパイ北信介ICONIC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3</v>
      </c>
      <c r="C1164" s="1" t="s">
        <v>735</v>
      </c>
      <c r="D1164" s="1" t="s">
        <v>189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258</v>
      </c>
      <c r="L1164" s="1" t="s">
        <v>178</v>
      </c>
      <c r="M1164">
        <v>36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スパイ北信介ICONIC</v>
      </c>
    </row>
    <row r="1165" spans="1:21" x14ac:dyDescent="0.3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826</v>
      </c>
      <c r="D1165" s="1" t="s">
        <v>189</v>
      </c>
      <c r="E1165" s="1" t="s">
        <v>77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新年2北信介ICONIC</v>
      </c>
    </row>
    <row r="1166" spans="1:21" x14ac:dyDescent="0.3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826</v>
      </c>
      <c r="D1166" s="1" t="s">
        <v>189</v>
      </c>
      <c r="E1166" s="1" t="s">
        <v>77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37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新年2北信介ICONIC</v>
      </c>
    </row>
    <row r="1167" spans="1:21" x14ac:dyDescent="0.3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826</v>
      </c>
      <c r="D1167" s="1" t="s">
        <v>189</v>
      </c>
      <c r="E1167" s="1" t="s">
        <v>77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新年2北信介ICONIC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4</v>
      </c>
      <c r="C1168" s="1" t="s">
        <v>826</v>
      </c>
      <c r="D1168" s="1" t="s">
        <v>189</v>
      </c>
      <c r="E1168" s="1" t="s">
        <v>77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47</v>
      </c>
      <c r="N1168">
        <v>0</v>
      </c>
      <c r="O1168">
        <v>57</v>
      </c>
      <c r="P1168">
        <v>0</v>
      </c>
      <c r="U1168" t="str">
        <f>Attack[[#This Row],[服装]]&amp;Attack[[#This Row],[名前]]&amp;Attack[[#This Row],[レアリティ]]</f>
        <v>新年2北信介ICONIC</v>
      </c>
    </row>
    <row r="1169" spans="1:21" x14ac:dyDescent="0.35">
      <c r="A1169">
        <f>VLOOKUP(Attack[[#This Row],[No用]],SetNo[[No.用]:[vlookup 用]],2,FALSE)</f>
        <v>288</v>
      </c>
      <c r="B1169">
        <f>IF(ROW()=2,1,IF(A1168&lt;&gt;Attack[[#This Row],[No]],1,B1168+1))</f>
        <v>1</v>
      </c>
      <c r="C1169" s="1" t="s">
        <v>963</v>
      </c>
      <c r="D1169" s="1" t="s">
        <v>189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173</v>
      </c>
      <c r="M1169">
        <v>38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職業体験2北信介ICONIC</v>
      </c>
    </row>
    <row r="1170" spans="1:21" x14ac:dyDescent="0.35">
      <c r="A1170">
        <f>VLOOKUP(Attack[[#This Row],[No用]],SetNo[[No.用]:[vlookup 用]],2,FALSE)</f>
        <v>288</v>
      </c>
      <c r="B1170">
        <f>IF(ROW()=2,1,IF(A1169&lt;&gt;Attack[[#This Row],[No]],1,B1169+1))</f>
        <v>2</v>
      </c>
      <c r="C1170" s="1" t="s">
        <v>963</v>
      </c>
      <c r="D1170" s="1" t="s">
        <v>189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38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職業体験2北信介ICONIC</v>
      </c>
    </row>
    <row r="1171" spans="1:21" x14ac:dyDescent="0.35">
      <c r="A1171">
        <f>VLOOKUP(Attack[[#This Row],[No用]],SetNo[[No.用]:[vlookup 用]],2,FALSE)</f>
        <v>288</v>
      </c>
      <c r="B1171">
        <f>IF(ROW()=2,1,IF(A1170&lt;&gt;Attack[[#This Row],[No]],1,B1170+1))</f>
        <v>3</v>
      </c>
      <c r="C1171" s="1" t="s">
        <v>963</v>
      </c>
      <c r="D1171" s="1" t="s">
        <v>189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258</v>
      </c>
      <c r="L1171" s="1" t="s">
        <v>173</v>
      </c>
      <c r="M1171">
        <v>41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職業体験2北信介ICONIC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4</v>
      </c>
      <c r="C1172" s="1" t="s">
        <v>963</v>
      </c>
      <c r="D1172" s="1" t="s">
        <v>189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48</v>
      </c>
      <c r="N1172">
        <v>0</v>
      </c>
      <c r="O1172">
        <v>58</v>
      </c>
      <c r="P1172">
        <v>0</v>
      </c>
      <c r="U1172" t="str">
        <f>Attack[[#This Row],[服装]]&amp;Attack[[#This Row],[名前]]&amp;Attack[[#This Row],[レアリティ]]</f>
        <v>職業体験2北信介ICONIC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5</v>
      </c>
      <c r="C1173" s="1" t="s">
        <v>963</v>
      </c>
      <c r="D1173" s="1" t="s">
        <v>189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48</v>
      </c>
      <c r="N1173">
        <v>0</v>
      </c>
      <c r="O1173">
        <v>58</v>
      </c>
      <c r="P1173">
        <v>0</v>
      </c>
      <c r="U1173" t="str">
        <f>Attack[[#This Row],[服装]]&amp;Attack[[#This Row],[名前]]&amp;Attack[[#This Row],[レアリティ]]</f>
        <v>職業体験2北信介ICONIC</v>
      </c>
    </row>
    <row r="1174" spans="1:21" x14ac:dyDescent="0.35">
      <c r="A1174">
        <f>VLOOKUP(Attack[[#This Row],[No用]],SetNo[[No.用]:[vlookup 用]],2,FALSE)</f>
        <v>289</v>
      </c>
      <c r="B1174">
        <f>IF(ROW()=2,1,IF(A1173&lt;&gt;Attack[[#This Row],[No]],1,B1173+1))</f>
        <v>1</v>
      </c>
      <c r="C1174" t="s">
        <v>108</v>
      </c>
      <c r="D1174" s="1" t="s">
        <v>523</v>
      </c>
      <c r="E1174" t="s">
        <v>77</v>
      </c>
      <c r="F1174" s="1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ユニフォーム尾白アランICONIC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t="s">
        <v>108</v>
      </c>
      <c r="D1175" s="1" t="s">
        <v>523</v>
      </c>
      <c r="E1175" t="s">
        <v>77</v>
      </c>
      <c r="F1175" s="1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178</v>
      </c>
      <c r="M1175">
        <v>37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ユニフォーム尾白アランICONIC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t="s">
        <v>108</v>
      </c>
      <c r="D1176" s="1" t="s">
        <v>523</v>
      </c>
      <c r="E1176" t="s">
        <v>77</v>
      </c>
      <c r="F1176" s="1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170</v>
      </c>
      <c r="L1176" s="1" t="s">
        <v>173</v>
      </c>
      <c r="M1176">
        <v>42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ユニフォーム尾白アランICONIC</v>
      </c>
    </row>
    <row r="1177" spans="1:21" x14ac:dyDescent="0.35">
      <c r="A1177">
        <f>VLOOKUP(Attack[[#This Row],[No用]],SetNo[[No.用]:[vlookup 用]],2,FALSE)</f>
        <v>289</v>
      </c>
      <c r="B1177">
        <f>IF(ROW()=2,1,IF(A1176&lt;&gt;Attack[[#This Row],[No]],1,B1176+1))</f>
        <v>4</v>
      </c>
      <c r="C1177" t="s">
        <v>108</v>
      </c>
      <c r="D1177" s="1" t="s">
        <v>523</v>
      </c>
      <c r="E1177" t="s">
        <v>77</v>
      </c>
      <c r="F1177" s="1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258</v>
      </c>
      <c r="L1177" s="1" t="s">
        <v>173</v>
      </c>
      <c r="M1177">
        <v>39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ユニフォーム尾白アランICONIC</v>
      </c>
    </row>
    <row r="1178" spans="1:21" x14ac:dyDescent="0.35">
      <c r="A1178">
        <f>VLOOKUP(Attack[[#This Row],[No用]],SetNo[[No.用]:[vlookup 用]],2,FALSE)</f>
        <v>289</v>
      </c>
      <c r="B1178">
        <f>IF(ROW()=2,1,IF(A1177&lt;&gt;Attack[[#This Row],[No]],1,B1177+1))</f>
        <v>5</v>
      </c>
      <c r="C1178" t="s">
        <v>108</v>
      </c>
      <c r="D1178" s="1" t="s">
        <v>523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183</v>
      </c>
      <c r="L1178" s="1" t="s">
        <v>224</v>
      </c>
      <c r="M1178">
        <v>45</v>
      </c>
      <c r="N1178">
        <v>0</v>
      </c>
      <c r="O1178">
        <v>55</v>
      </c>
      <c r="P1178">
        <v>0</v>
      </c>
      <c r="U1178" t="str">
        <f>Attack[[#This Row],[服装]]&amp;Attack[[#This Row],[名前]]&amp;Attack[[#This Row],[レアリティ]]</f>
        <v>ユニフォーム尾白アランICONIC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1</v>
      </c>
      <c r="C1179" s="1" t="s">
        <v>597</v>
      </c>
      <c r="D1179" s="1" t="s">
        <v>523</v>
      </c>
      <c r="E1179" s="1" t="s">
        <v>602</v>
      </c>
      <c r="F1179" s="1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168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雪遊び尾白アランICONIC</v>
      </c>
    </row>
    <row r="1180" spans="1:21" x14ac:dyDescent="0.35">
      <c r="A1180">
        <f>VLOOKUP(Attack[[#This Row],[No用]],SetNo[[No.用]:[vlookup 用]],2,FALSE)</f>
        <v>290</v>
      </c>
      <c r="B1180">
        <f>IF(ROW()=2,1,IF(A1179&lt;&gt;Attack[[#This Row],[No]],1,B1179+1))</f>
        <v>2</v>
      </c>
      <c r="C1180" s="1" t="s">
        <v>597</v>
      </c>
      <c r="D1180" s="1" t="s">
        <v>523</v>
      </c>
      <c r="E1180" s="1" t="s">
        <v>602</v>
      </c>
      <c r="F1180" s="1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169</v>
      </c>
      <c r="L1180" s="1" t="s">
        <v>178</v>
      </c>
      <c r="M1180">
        <v>37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雪遊び尾白アランICONIC</v>
      </c>
    </row>
    <row r="1181" spans="1:21" x14ac:dyDescent="0.35">
      <c r="A1181">
        <f>VLOOKUP(Attack[[#This Row],[No用]],SetNo[[No.用]:[vlookup 用]],2,FALSE)</f>
        <v>290</v>
      </c>
      <c r="B1181">
        <f>IF(ROW()=2,1,IF(A1180&lt;&gt;Attack[[#This Row],[No]],1,B1180+1))</f>
        <v>3</v>
      </c>
      <c r="C1181" s="1" t="s">
        <v>597</v>
      </c>
      <c r="D1181" s="1" t="s">
        <v>523</v>
      </c>
      <c r="E1181" s="1" t="s">
        <v>602</v>
      </c>
      <c r="F1181" s="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170</v>
      </c>
      <c r="L1181" s="1" t="s">
        <v>173</v>
      </c>
      <c r="M1181">
        <v>42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雪遊び尾白アランICONIC</v>
      </c>
    </row>
    <row r="1182" spans="1:21" x14ac:dyDescent="0.35">
      <c r="A1182">
        <f>VLOOKUP(Attack[[#This Row],[No用]],SetNo[[No.用]:[vlookup 用]],2,FALSE)</f>
        <v>290</v>
      </c>
      <c r="B1182">
        <f>IF(ROW()=2,1,IF(A1181&lt;&gt;Attack[[#This Row],[No]],1,B1181+1))</f>
        <v>4</v>
      </c>
      <c r="C1182" s="1" t="s">
        <v>597</v>
      </c>
      <c r="D1182" s="1" t="s">
        <v>523</v>
      </c>
      <c r="E1182" s="1" t="s">
        <v>602</v>
      </c>
      <c r="F1182" s="1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258</v>
      </c>
      <c r="L1182" s="1" t="s">
        <v>173</v>
      </c>
      <c r="M1182">
        <v>39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雪遊び尾白アランICONIC</v>
      </c>
    </row>
    <row r="1183" spans="1:21" x14ac:dyDescent="0.35">
      <c r="A1183">
        <f>VLOOKUP(Attack[[#This Row],[No用]],SetNo[[No.用]:[vlookup 用]],2,FALSE)</f>
        <v>290</v>
      </c>
      <c r="B1183">
        <f>IF(ROW()=2,1,IF(A1182&lt;&gt;Attack[[#This Row],[No]],1,B1182+1))</f>
        <v>5</v>
      </c>
      <c r="C1183" s="1" t="s">
        <v>597</v>
      </c>
      <c r="D1183" s="1" t="s">
        <v>523</v>
      </c>
      <c r="E1183" s="1" t="s">
        <v>602</v>
      </c>
      <c r="F1183" s="1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45</v>
      </c>
      <c r="N1183">
        <v>0</v>
      </c>
      <c r="O1183">
        <v>55</v>
      </c>
      <c r="P1183">
        <v>0</v>
      </c>
      <c r="U1183" t="str">
        <f>Attack[[#This Row],[服装]]&amp;Attack[[#This Row],[名前]]&amp;Attack[[#This Row],[レアリティ]]</f>
        <v>雪遊び尾白アランICONIC</v>
      </c>
    </row>
    <row r="1184" spans="1:21" x14ac:dyDescent="0.35">
      <c r="A1184">
        <f>VLOOKUP(Attack[[#This Row],[No用]],SetNo[[No.用]:[vlookup 用]],2,FALSE)</f>
        <v>291</v>
      </c>
      <c r="B1184">
        <f>IF(ROW()=2,1,IF(A1183&lt;&gt;Attack[[#This Row],[No]],1,B1183+1))</f>
        <v>1</v>
      </c>
      <c r="C1184" s="1" t="s">
        <v>999</v>
      </c>
      <c r="D1184" s="1" t="s">
        <v>523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178</v>
      </c>
      <c r="M1184">
        <v>35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夏祭り2尾白アランICONIC</v>
      </c>
    </row>
    <row r="1185" spans="1:21" x14ac:dyDescent="0.35">
      <c r="A1185">
        <f>VLOOKUP(Attack[[#This Row],[No用]],SetNo[[No.用]:[vlookup 用]],2,FALSE)</f>
        <v>291</v>
      </c>
      <c r="B1185">
        <f>IF(ROW()=2,1,IF(A1184&lt;&gt;Attack[[#This Row],[No]],1,B1184+1))</f>
        <v>2</v>
      </c>
      <c r="C1185" s="1" t="s">
        <v>999</v>
      </c>
      <c r="D1185" s="1" t="s">
        <v>523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34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夏祭り2尾白アランICONIC</v>
      </c>
    </row>
    <row r="1186" spans="1:21" x14ac:dyDescent="0.35">
      <c r="A1186">
        <f>VLOOKUP(Attack[[#This Row],[No用]],SetNo[[No.用]:[vlookup 用]],2,FALSE)</f>
        <v>291</v>
      </c>
      <c r="B1186">
        <f>IF(ROW()=2,1,IF(A1185&lt;&gt;Attack[[#This Row],[No]],1,B1185+1))</f>
        <v>3</v>
      </c>
      <c r="C1186" s="1" t="s">
        <v>999</v>
      </c>
      <c r="D1186" s="1" t="s">
        <v>523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170</v>
      </c>
      <c r="L1186" s="1" t="s">
        <v>178</v>
      </c>
      <c r="M1186">
        <v>39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夏祭り2尾白アランICONIC</v>
      </c>
    </row>
    <row r="1187" spans="1:21" x14ac:dyDescent="0.35">
      <c r="A1187">
        <f>VLOOKUP(Attack[[#This Row],[No用]],SetNo[[No.用]:[vlookup 用]],2,FALSE)</f>
        <v>291</v>
      </c>
      <c r="B1187">
        <f>IF(ROW()=2,1,IF(A1186&lt;&gt;Attack[[#This Row],[No]],1,B1186+1))</f>
        <v>4</v>
      </c>
      <c r="C1187" s="1" t="s">
        <v>999</v>
      </c>
      <c r="D1187" s="1" t="s">
        <v>523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258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夏祭り2尾白アランICONIC</v>
      </c>
    </row>
    <row r="1188" spans="1:21" x14ac:dyDescent="0.35">
      <c r="A1188">
        <f>VLOOKUP(Attack[[#This Row],[No用]],SetNo[[No.用]:[vlookup 用]],2,FALSE)</f>
        <v>291</v>
      </c>
      <c r="B1188">
        <f>IF(ROW()=2,1,IF(A1187&lt;&gt;Attack[[#This Row],[No]],1,B1187+1))</f>
        <v>5</v>
      </c>
      <c r="C1188" s="1" t="s">
        <v>999</v>
      </c>
      <c r="D1188" s="1" t="s">
        <v>523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265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夏祭り2尾白アランICONIC</v>
      </c>
    </row>
    <row r="1189" spans="1:21" x14ac:dyDescent="0.35">
      <c r="A1189">
        <f>VLOOKUP(Attack[[#This Row],[No用]],SetNo[[No.用]:[vlookup 用]],2,FALSE)</f>
        <v>292</v>
      </c>
      <c r="B1189">
        <f>IF(ROW()=2,1,IF(A1188&lt;&gt;Attack[[#This Row],[No]],1,B1188+1))</f>
        <v>1</v>
      </c>
      <c r="C1189" t="s">
        <v>108</v>
      </c>
      <c r="D1189" s="1" t="s">
        <v>525</v>
      </c>
      <c r="E1189" t="s">
        <v>77</v>
      </c>
      <c r="F1189" s="1" t="s">
        <v>80</v>
      </c>
      <c r="G1189" t="s">
        <v>185</v>
      </c>
      <c r="H1189" t="s">
        <v>71</v>
      </c>
      <c r="I1189">
        <v>1</v>
      </c>
      <c r="J1189" t="s">
        <v>234</v>
      </c>
      <c r="M1189">
        <v>0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ユニフォーム赤木路成ICONIC</v>
      </c>
    </row>
    <row r="1190" spans="1:21" x14ac:dyDescent="0.3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801</v>
      </c>
      <c r="D1190" s="1" t="s">
        <v>525</v>
      </c>
      <c r="E1190" s="1" t="s">
        <v>73</v>
      </c>
      <c r="F1190" s="1" t="s">
        <v>80</v>
      </c>
      <c r="G1190" s="1" t="s">
        <v>185</v>
      </c>
      <c r="H1190" s="1" t="s">
        <v>71</v>
      </c>
      <c r="I1190">
        <v>1</v>
      </c>
      <c r="J1190" t="s">
        <v>234</v>
      </c>
      <c r="M1190">
        <v>0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Xmas2赤木路成ICONIC</v>
      </c>
    </row>
    <row r="1191" spans="1:21" x14ac:dyDescent="0.35">
      <c r="A1191">
        <f>VLOOKUP(Attack[[#This Row],[No用]],SetNo[[No.用]:[vlookup 用]],2,FALSE)</f>
        <v>294</v>
      </c>
      <c r="B1191">
        <f>IF(ROW()=2,1,IF(A1190&lt;&gt;Attack[[#This Row],[No]],1,B1190+1))</f>
        <v>1</v>
      </c>
      <c r="C1191" t="s">
        <v>108</v>
      </c>
      <c r="D1191" s="1" t="s">
        <v>527</v>
      </c>
      <c r="E1191" t="s">
        <v>77</v>
      </c>
      <c r="F1191" s="1" t="s">
        <v>82</v>
      </c>
      <c r="G1191" t="s">
        <v>185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ユニフォーム大耳練ICONIC</v>
      </c>
    </row>
    <row r="1192" spans="1:21" x14ac:dyDescent="0.35">
      <c r="A1192">
        <f>VLOOKUP(Attack[[#This Row],[No用]],SetNo[[No.用]:[vlookup 用]],2,FALSE)</f>
        <v>294</v>
      </c>
      <c r="B1192">
        <f>IF(ROW()=2,1,IF(A1191&lt;&gt;Attack[[#This Row],[No]],1,B1191+1))</f>
        <v>2</v>
      </c>
      <c r="C1192" t="s">
        <v>108</v>
      </c>
      <c r="D1192" s="1" t="s">
        <v>527</v>
      </c>
      <c r="E1192" t="s">
        <v>77</v>
      </c>
      <c r="F1192" s="1" t="s">
        <v>82</v>
      </c>
      <c r="G1192" t="s">
        <v>185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30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ユニフォーム大耳練ICONIC</v>
      </c>
    </row>
    <row r="1193" spans="1:21" x14ac:dyDescent="0.35">
      <c r="A1193">
        <f>VLOOKUP(Attack[[#This Row],[No用]],SetNo[[No.用]:[vlookup 用]],2,FALSE)</f>
        <v>294</v>
      </c>
      <c r="B1193">
        <f>IF(ROW()=2,1,IF(A1192&lt;&gt;Attack[[#This Row],[No]],1,B1192+1))</f>
        <v>3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ユニフォーム大耳練ICONIC</v>
      </c>
    </row>
    <row r="1194" spans="1:21" x14ac:dyDescent="0.35">
      <c r="A1194">
        <f>VLOOKUP(Attack[[#This Row],[No用]],SetNo[[No.用]:[vlookup 用]],2,FALSE)</f>
        <v>295</v>
      </c>
      <c r="B1194">
        <f>IF(ROW()=2,1,IF(A1193&lt;&gt;Attack[[#This Row],[No]],1,B1193+1))</f>
        <v>1</v>
      </c>
      <c r="C1194" t="s">
        <v>108</v>
      </c>
      <c r="D1194" s="1" t="s">
        <v>529</v>
      </c>
      <c r="E1194" t="s">
        <v>77</v>
      </c>
      <c r="F1194" s="1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ユニフォーム理石平介ICONIC</v>
      </c>
    </row>
    <row r="1195" spans="1:21" x14ac:dyDescent="0.35">
      <c r="A1195">
        <f>VLOOKUP(Attack[[#This Row],[No用]],SetNo[[No.用]:[vlookup 用]],2,FALSE)</f>
        <v>295</v>
      </c>
      <c r="B1195">
        <f>IF(ROW()=2,1,IF(A1194&lt;&gt;Attack[[#This Row],[No]],1,B1194+1))</f>
        <v>2</v>
      </c>
      <c r="C1195" t="s">
        <v>108</v>
      </c>
      <c r="D1195" s="1" t="s">
        <v>529</v>
      </c>
      <c r="E1195" t="s">
        <v>77</v>
      </c>
      <c r="F1195" s="1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33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ユニフォーム理石平介ICONIC</v>
      </c>
    </row>
    <row r="1196" spans="1:21" x14ac:dyDescent="0.35">
      <c r="A1196">
        <f>VLOOKUP(Attack[[#This Row],[No用]],SetNo[[No.用]:[vlookup 用]],2,FALSE)</f>
        <v>295</v>
      </c>
      <c r="B1196">
        <f>IF(ROW()=2,1,IF(A1195&lt;&gt;Attack[[#This Row],[No]],1,B1195+1))</f>
        <v>3</v>
      </c>
      <c r="C1196" t="s">
        <v>108</v>
      </c>
      <c r="D1196" s="1" t="s">
        <v>529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258</v>
      </c>
      <c r="L1196" s="1" t="s">
        <v>162</v>
      </c>
      <c r="M1196">
        <v>35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ユニフォーム理石平介ICONIC</v>
      </c>
    </row>
    <row r="1197" spans="1:21" x14ac:dyDescent="0.35">
      <c r="A1197">
        <f>VLOOKUP(Attack[[#This Row],[No用]],SetNo[[No.用]:[vlookup 用]],2,FALSE)</f>
        <v>296</v>
      </c>
      <c r="B1197">
        <f>IF(ROW()=2,1,IF(A1196&lt;&gt;Attack[[#This Row],[No]],1,B1196+1))</f>
        <v>1</v>
      </c>
      <c r="C1197" s="1" t="s">
        <v>108</v>
      </c>
      <c r="D1197" s="1" t="s">
        <v>675</v>
      </c>
      <c r="E1197" s="1" t="s">
        <v>77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173</v>
      </c>
      <c r="M1197">
        <v>36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ユニフォーム銀島結ICONIC</v>
      </c>
    </row>
    <row r="1198" spans="1:21" x14ac:dyDescent="0.35">
      <c r="A1198">
        <f>VLOOKUP(Attack[[#This Row],[No用]],SetNo[[No.用]:[vlookup 用]],2,FALSE)</f>
        <v>296</v>
      </c>
      <c r="B1198">
        <f>IF(ROW()=2,1,IF(A1197&lt;&gt;Attack[[#This Row],[No]],1,B1197+1))</f>
        <v>2</v>
      </c>
      <c r="C1198" s="1" t="s">
        <v>108</v>
      </c>
      <c r="D1198" s="1" t="s">
        <v>675</v>
      </c>
      <c r="E1198" s="1" t="s">
        <v>77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173</v>
      </c>
      <c r="M1198">
        <v>36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ユニフォーム銀島結ICONIC</v>
      </c>
    </row>
    <row r="1199" spans="1:21" x14ac:dyDescent="0.35">
      <c r="A1199">
        <f>VLOOKUP(Attack[[#This Row],[No用]],SetNo[[No.用]:[vlookup 用]],2,FALSE)</f>
        <v>296</v>
      </c>
      <c r="B1199">
        <f>IF(ROW()=2,1,IF(A1198&lt;&gt;Attack[[#This Row],[No]],1,B1198+1))</f>
        <v>3</v>
      </c>
      <c r="C1199" s="1" t="s">
        <v>108</v>
      </c>
      <c r="D1199" s="1" t="s">
        <v>675</v>
      </c>
      <c r="E1199" s="1" t="s">
        <v>77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258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ユニフォーム銀島結ICONIC</v>
      </c>
    </row>
    <row r="1200" spans="1:21" x14ac:dyDescent="0.35">
      <c r="A1200">
        <f>VLOOKUP(Attack[[#This Row],[No用]],SetNo[[No.用]:[vlookup 用]],2,FALSE)</f>
        <v>296</v>
      </c>
      <c r="B1200">
        <f>IF(ROW()=2,1,IF(A1199&lt;&gt;Attack[[#This Row],[No]],1,B1199+1))</f>
        <v>4</v>
      </c>
      <c r="C1200" s="1" t="s">
        <v>108</v>
      </c>
      <c r="D1200" s="1" t="s">
        <v>675</v>
      </c>
      <c r="E1200" s="1" t="s">
        <v>77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ユニフォーム銀島結ICONIC</v>
      </c>
    </row>
    <row r="1201" spans="1:21" x14ac:dyDescent="0.35">
      <c r="A1201">
        <f>VLOOKUP(Attack[[#This Row],[No用]],SetNo[[No.用]:[vlookup 用]],2,FALSE)</f>
        <v>296</v>
      </c>
      <c r="B1201">
        <f>IF(ROW()=2,1,IF(A1200&lt;&gt;Attack[[#This Row],[No]],1,B1200+1))</f>
        <v>5</v>
      </c>
      <c r="C1201" s="1" t="s">
        <v>108</v>
      </c>
      <c r="D1201" s="1" t="s">
        <v>675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258</v>
      </c>
      <c r="L1201" s="1" t="s">
        <v>224</v>
      </c>
      <c r="M1201">
        <v>46</v>
      </c>
      <c r="N1201">
        <v>0</v>
      </c>
      <c r="O1201">
        <v>56</v>
      </c>
      <c r="P1201">
        <v>0</v>
      </c>
      <c r="U1201" t="str">
        <f>Attack[[#This Row],[服装]]&amp;Attack[[#This Row],[名前]]&amp;Attack[[#This Row],[レアリティ]]</f>
        <v>ユニフォーム銀島結ICONIC</v>
      </c>
    </row>
    <row r="1202" spans="1:21" x14ac:dyDescent="0.35">
      <c r="A1202">
        <f>VLOOKUP(Attack[[#This Row],[No用]],SetNo[[No.用]:[vlookup 用]],2,FALSE)</f>
        <v>296</v>
      </c>
      <c r="B1202">
        <f>IF(ROW()=2,1,IF(A1201&lt;&gt;Attack[[#This Row],[No]],1,B1201+1))</f>
        <v>6</v>
      </c>
      <c r="C1202" s="1" t="s">
        <v>108</v>
      </c>
      <c r="D1202" s="1" t="s">
        <v>675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46</v>
      </c>
      <c r="N1202">
        <v>0</v>
      </c>
      <c r="O1202">
        <v>56</v>
      </c>
      <c r="P1202">
        <v>0</v>
      </c>
      <c r="U1202" t="str">
        <f>Attack[[#This Row],[服装]]&amp;Attack[[#This Row],[名前]]&amp;Attack[[#This Row],[レアリティ]]</f>
        <v>ユニフォーム銀島結ICONIC</v>
      </c>
    </row>
    <row r="1203" spans="1:21" x14ac:dyDescent="0.35">
      <c r="A1203">
        <f>VLOOKUP(Attack[[#This Row],[No用]],SetNo[[No.用]:[vlookup 用]],2,FALSE)</f>
        <v>297</v>
      </c>
      <c r="B1203">
        <f>IF(ROW()=2,1,IF(A1202&lt;&gt;Attack[[#This Row],[No]],1,B1202+1))</f>
        <v>1</v>
      </c>
      <c r="C1203" s="1" t="s">
        <v>801</v>
      </c>
      <c r="D1203" s="1" t="s">
        <v>675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173</v>
      </c>
      <c r="M1203">
        <v>36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Xmas2銀島結ICONIC</v>
      </c>
    </row>
    <row r="1204" spans="1:21" x14ac:dyDescent="0.35">
      <c r="A1204">
        <f>VLOOKUP(Attack[[#This Row],[No用]],SetNo[[No.用]:[vlookup 用]],2,FALSE)</f>
        <v>297</v>
      </c>
      <c r="B1204">
        <f>IF(ROW()=2,1,IF(A1203&lt;&gt;Attack[[#This Row],[No]],1,B1203+1))</f>
        <v>2</v>
      </c>
      <c r="C1204" s="1" t="s">
        <v>801</v>
      </c>
      <c r="D1204" s="1" t="s">
        <v>675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173</v>
      </c>
      <c r="M1204">
        <v>36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Xmas2銀島結ICONIC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3</v>
      </c>
      <c r="C1205" s="1" t="s">
        <v>801</v>
      </c>
      <c r="D1205" s="1" t="s">
        <v>675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258</v>
      </c>
      <c r="L1205" s="1" t="s">
        <v>173</v>
      </c>
      <c r="M1205">
        <v>39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Xmas2銀島結ICONIC</v>
      </c>
    </row>
    <row r="1206" spans="1:21" x14ac:dyDescent="0.35">
      <c r="A1206">
        <f>VLOOKUP(Attack[[#This Row],[No用]],SetNo[[No.用]:[vlookup 用]],2,FALSE)</f>
        <v>297</v>
      </c>
      <c r="B1206">
        <f>IF(ROW()=2,1,IF(A1205&lt;&gt;Attack[[#This Row],[No]],1,B1205+1))</f>
        <v>4</v>
      </c>
      <c r="C1206" s="1" t="s">
        <v>801</v>
      </c>
      <c r="D1206" s="1" t="s">
        <v>675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Xmas2銀島結ICONIC</v>
      </c>
    </row>
    <row r="1207" spans="1:21" x14ac:dyDescent="0.35">
      <c r="A1207">
        <f>VLOOKUP(Attack[[#This Row],[No用]],SetNo[[No.用]:[vlookup 用]],2,FALSE)</f>
        <v>297</v>
      </c>
      <c r="B1207">
        <f>IF(ROW()=2,1,IF(A1206&lt;&gt;Attack[[#This Row],[No]],1,B1206+1))</f>
        <v>5</v>
      </c>
      <c r="C1207" s="1" t="s">
        <v>801</v>
      </c>
      <c r="D1207" s="1" t="s">
        <v>675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46</v>
      </c>
      <c r="N1207">
        <v>0</v>
      </c>
      <c r="O1207">
        <v>56</v>
      </c>
      <c r="P1207">
        <v>0</v>
      </c>
      <c r="U1207" t="str">
        <f>Attack[[#This Row],[服装]]&amp;Attack[[#This Row],[名前]]&amp;Attack[[#This Row],[レアリティ]]</f>
        <v>Xmas2銀島結ICONIC</v>
      </c>
    </row>
    <row r="1208" spans="1:21" x14ac:dyDescent="0.35">
      <c r="A1208">
        <f>VLOOKUP(Attack[[#This Row],[No用]],SetNo[[No.用]:[vlookup 用]],2,FALSE)</f>
        <v>297</v>
      </c>
      <c r="B1208">
        <f>IF(ROW()=2,1,IF(A1207&lt;&gt;Attack[[#This Row],[No]],1,B1207+1))</f>
        <v>6</v>
      </c>
      <c r="C1208" s="1" t="s">
        <v>801</v>
      </c>
      <c r="D1208" s="1" t="s">
        <v>675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265</v>
      </c>
      <c r="L1208" s="1" t="s">
        <v>224</v>
      </c>
      <c r="M1208">
        <v>46</v>
      </c>
      <c r="N1208">
        <v>0</v>
      </c>
      <c r="O1208">
        <v>56</v>
      </c>
      <c r="P1208">
        <v>0</v>
      </c>
      <c r="U1208" t="str">
        <f>Attack[[#This Row],[服装]]&amp;Attack[[#This Row],[名前]]&amp;Attack[[#This Row],[レアリティ]]</f>
        <v>Xmas2銀島結ICONIC</v>
      </c>
    </row>
    <row r="1209" spans="1:21" x14ac:dyDescent="0.3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t="s">
        <v>108</v>
      </c>
      <c r="D1209" t="s">
        <v>122</v>
      </c>
      <c r="E1209" t="s">
        <v>90</v>
      </c>
      <c r="F1209" t="s">
        <v>78</v>
      </c>
      <c r="G1209" t="s">
        <v>128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39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ユニフォーム木兎光太郎ICONIC</v>
      </c>
    </row>
    <row r="1210" spans="1:21" x14ac:dyDescent="0.3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t="s">
        <v>108</v>
      </c>
      <c r="D1210" t="s">
        <v>122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ユニフォーム木兎光太郎ICONIC</v>
      </c>
    </row>
    <row r="1211" spans="1:21" x14ac:dyDescent="0.3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t="s">
        <v>108</v>
      </c>
      <c r="D1211" t="s">
        <v>122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39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ユニフォーム木兎光太郎ICONIC</v>
      </c>
    </row>
    <row r="1212" spans="1:21" x14ac:dyDescent="0.3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t="s">
        <v>108</v>
      </c>
      <c r="D1212" t="s">
        <v>122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42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ユニフォーム木兎光太郎ICONIC</v>
      </c>
    </row>
    <row r="1213" spans="1:21" x14ac:dyDescent="0.3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t="s">
        <v>108</v>
      </c>
      <c r="D1213" t="s">
        <v>122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234</v>
      </c>
      <c r="K1213" s="1" t="s">
        <v>171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ユニフォーム木兎光太郎ICONIC</v>
      </c>
    </row>
    <row r="1214" spans="1:21" x14ac:dyDescent="0.35">
      <c r="A1214">
        <f>VLOOKUP(Attack[[#This Row],[No用]],SetNo[[No.用]:[vlookup 用]],2,FALSE)</f>
        <v>298</v>
      </c>
      <c r="B1214">
        <f>IF(ROW()=2,1,IF(A1213&lt;&gt;Attack[[#This Row],[No]],1,B1213+1))</f>
        <v>6</v>
      </c>
      <c r="C1214" t="s">
        <v>108</v>
      </c>
      <c r="D1214" t="s">
        <v>122</v>
      </c>
      <c r="E1214" t="s">
        <v>90</v>
      </c>
      <c r="F1214" t="s">
        <v>78</v>
      </c>
      <c r="G1214" t="s">
        <v>128</v>
      </c>
      <c r="H1214" t="s">
        <v>71</v>
      </c>
      <c r="I1214">
        <v>1</v>
      </c>
      <c r="J1214" t="s">
        <v>234</v>
      </c>
      <c r="K1214" s="1" t="s">
        <v>266</v>
      </c>
      <c r="L1214" s="1" t="s">
        <v>162</v>
      </c>
      <c r="M1214">
        <v>33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ユニフォーム木兎光太郎ICONIC</v>
      </c>
    </row>
    <row r="1215" spans="1:21" x14ac:dyDescent="0.35">
      <c r="A1215">
        <f>VLOOKUP(Attack[[#This Row],[No用]],SetNo[[No.用]:[vlookup 用]],2,FALSE)</f>
        <v>298</v>
      </c>
      <c r="B1215">
        <f>IF(ROW()=2,1,IF(A1214&lt;&gt;Attack[[#This Row],[No]],1,B1214+1))</f>
        <v>7</v>
      </c>
      <c r="C1215" t="s">
        <v>108</v>
      </c>
      <c r="D1215" t="s">
        <v>122</v>
      </c>
      <c r="E1215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ユニフォーム木兎光太郎ICONIC</v>
      </c>
    </row>
    <row r="1216" spans="1:21" x14ac:dyDescent="0.35">
      <c r="A1216">
        <f>VLOOKUP(Attack[[#This Row],[No用]],SetNo[[No.用]:[vlookup 用]],2,FALSE)</f>
        <v>298</v>
      </c>
      <c r="B1216">
        <f>IF(ROW()=2,1,IF(A1215&lt;&gt;Attack[[#This Row],[No]],1,B1215+1))</f>
        <v>8</v>
      </c>
      <c r="C1216" t="s">
        <v>108</v>
      </c>
      <c r="D1216" t="s">
        <v>122</v>
      </c>
      <c r="E1216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234</v>
      </c>
      <c r="K1216" s="1" t="s">
        <v>183</v>
      </c>
      <c r="L1216" s="1" t="s">
        <v>224</v>
      </c>
      <c r="M1216">
        <v>51</v>
      </c>
      <c r="N1216">
        <v>0</v>
      </c>
      <c r="O1216">
        <v>61</v>
      </c>
      <c r="P1216">
        <v>0</v>
      </c>
      <c r="Q1216" s="1" t="s">
        <v>606</v>
      </c>
      <c r="U1216" t="str">
        <f>Attack[[#This Row],[服装]]&amp;Attack[[#This Row],[名前]]&amp;Attack[[#This Row],[レアリティ]]</f>
        <v>ユニフォーム木兎光太郎ICONIC</v>
      </c>
    </row>
    <row r="1217" spans="1:21" x14ac:dyDescent="0.35">
      <c r="A1217">
        <f>VLOOKUP(Attack[[#This Row],[No用]],SetNo[[No.用]:[vlookup 用]],2,FALSE)</f>
        <v>298</v>
      </c>
      <c r="B1217">
        <f>IF(ROW()=2,1,IF(A1216&lt;&gt;Attack[[#This Row],[No]],1,B1216+1))</f>
        <v>9</v>
      </c>
      <c r="C1217" t="s">
        <v>108</v>
      </c>
      <c r="D1217" t="s">
        <v>122</v>
      </c>
      <c r="E1217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51</v>
      </c>
      <c r="N1217">
        <v>0</v>
      </c>
      <c r="O1217">
        <v>61</v>
      </c>
      <c r="P1217">
        <v>0</v>
      </c>
      <c r="U1217" t="str">
        <f>Attack[[#This Row],[服装]]&amp;Attack[[#This Row],[名前]]&amp;Attack[[#This Row],[レアリティ]]</f>
        <v>ユニフォーム木兎光太郎ICONIC</v>
      </c>
    </row>
    <row r="1218" spans="1:21" x14ac:dyDescent="0.3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t="s">
        <v>150</v>
      </c>
      <c r="D1218" t="s">
        <v>122</v>
      </c>
      <c r="E1218" t="s">
        <v>77</v>
      </c>
      <c r="F1218" t="s">
        <v>78</v>
      </c>
      <c r="G1218" t="s">
        <v>128</v>
      </c>
      <c r="H1218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夏祭り木兎光太郎ICONIC</v>
      </c>
    </row>
    <row r="1219" spans="1:21" x14ac:dyDescent="0.3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t="s">
        <v>150</v>
      </c>
      <c r="D1219" t="s">
        <v>122</v>
      </c>
      <c r="E1219" t="s">
        <v>77</v>
      </c>
      <c r="F1219" t="s">
        <v>78</v>
      </c>
      <c r="G1219" t="s">
        <v>128</v>
      </c>
      <c r="H1219" t="s">
        <v>71</v>
      </c>
      <c r="I1219">
        <v>1</v>
      </c>
      <c r="J1219" t="s">
        <v>234</v>
      </c>
      <c r="K1219" s="1" t="s">
        <v>169</v>
      </c>
      <c r="L1219" s="1" t="s">
        <v>178</v>
      </c>
      <c r="M1219">
        <v>36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夏祭り木兎光太郎ICONIC</v>
      </c>
    </row>
    <row r="1220" spans="1:21" x14ac:dyDescent="0.3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t="s">
        <v>150</v>
      </c>
      <c r="D1220" t="s">
        <v>122</v>
      </c>
      <c r="E1220" t="s">
        <v>77</v>
      </c>
      <c r="F1220" t="s">
        <v>78</v>
      </c>
      <c r="G1220" t="s">
        <v>128</v>
      </c>
      <c r="H1220" t="s">
        <v>71</v>
      </c>
      <c r="I1220">
        <v>1</v>
      </c>
      <c r="J1220" t="s">
        <v>234</v>
      </c>
      <c r="K1220" s="1" t="s">
        <v>170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夏祭り木兎光太郎ICONIC</v>
      </c>
    </row>
    <row r="1221" spans="1:21" x14ac:dyDescent="0.3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t="s">
        <v>150</v>
      </c>
      <c r="D1221" t="s">
        <v>122</v>
      </c>
      <c r="E1221" t="s">
        <v>77</v>
      </c>
      <c r="F1221" t="s">
        <v>78</v>
      </c>
      <c r="G1221" t="s">
        <v>128</v>
      </c>
      <c r="H1221" t="s">
        <v>71</v>
      </c>
      <c r="I1221">
        <v>1</v>
      </c>
      <c r="J1221" t="s">
        <v>234</v>
      </c>
      <c r="K1221" s="1" t="s">
        <v>258</v>
      </c>
      <c r="L1221" s="1" t="s">
        <v>173</v>
      </c>
      <c r="M1221">
        <v>42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夏祭り木兎光太郎ICONIC</v>
      </c>
    </row>
    <row r="1222" spans="1:21" x14ac:dyDescent="0.35">
      <c r="A1222">
        <f>VLOOKUP(Attack[[#This Row],[No用]],SetNo[[No.用]:[vlookup 用]],2,FALSE)</f>
        <v>299</v>
      </c>
      <c r="B1222">
        <f>IF(ROW()=2,1,IF(A1221&lt;&gt;Attack[[#This Row],[No]],1,B1221+1))</f>
        <v>5</v>
      </c>
      <c r="C1222" t="s">
        <v>150</v>
      </c>
      <c r="D1222" t="s">
        <v>122</v>
      </c>
      <c r="E1222" t="s">
        <v>77</v>
      </c>
      <c r="F1222" t="s">
        <v>78</v>
      </c>
      <c r="G1222" t="s">
        <v>128</v>
      </c>
      <c r="H1222" t="s">
        <v>71</v>
      </c>
      <c r="I1222">
        <v>1</v>
      </c>
      <c r="J1222" t="s">
        <v>234</v>
      </c>
      <c r="K1222" s="1" t="s">
        <v>171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夏祭り木兎光太郎ICONIC</v>
      </c>
    </row>
    <row r="1223" spans="1:21" x14ac:dyDescent="0.35">
      <c r="A1223">
        <f>VLOOKUP(Attack[[#This Row],[No用]],SetNo[[No.用]:[vlookup 用]],2,FALSE)</f>
        <v>299</v>
      </c>
      <c r="B1223">
        <f>IF(ROW()=2,1,IF(A1222&lt;&gt;Attack[[#This Row],[No]],1,B1222+1))</f>
        <v>6</v>
      </c>
      <c r="C1223" t="s">
        <v>150</v>
      </c>
      <c r="D1223" t="s">
        <v>122</v>
      </c>
      <c r="E1223" t="s">
        <v>77</v>
      </c>
      <c r="F1223" t="s">
        <v>78</v>
      </c>
      <c r="G1223" t="s">
        <v>128</v>
      </c>
      <c r="H1223" t="s">
        <v>71</v>
      </c>
      <c r="I1223">
        <v>1</v>
      </c>
      <c r="J1223" t="s">
        <v>234</v>
      </c>
      <c r="K1223" s="1" t="s">
        <v>266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夏祭り木兎光太郎ICONIC</v>
      </c>
    </row>
    <row r="1224" spans="1:21" x14ac:dyDescent="0.35">
      <c r="A1224">
        <f>VLOOKUP(Attack[[#This Row],[No用]],SetNo[[No.用]:[vlookup 用]],2,FALSE)</f>
        <v>299</v>
      </c>
      <c r="B1224">
        <f>IF(ROW()=2,1,IF(A1223&lt;&gt;Attack[[#This Row],[No]],1,B1223+1))</f>
        <v>7</v>
      </c>
      <c r="C1224" t="s">
        <v>150</v>
      </c>
      <c r="D1224" t="s">
        <v>122</v>
      </c>
      <c r="E1224" t="s">
        <v>77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夏祭り木兎光太郎ICONIC</v>
      </c>
    </row>
    <row r="1225" spans="1:21" x14ac:dyDescent="0.35">
      <c r="A1225">
        <f>VLOOKUP(Attack[[#This Row],[No用]],SetNo[[No.用]:[vlookup 用]],2,FALSE)</f>
        <v>299</v>
      </c>
      <c r="B1225">
        <f>IF(ROW()=2,1,IF(A1224&lt;&gt;Attack[[#This Row],[No]],1,B1224+1))</f>
        <v>8</v>
      </c>
      <c r="C1225" t="s">
        <v>150</v>
      </c>
      <c r="D1225" t="s">
        <v>122</v>
      </c>
      <c r="E1225" t="s">
        <v>77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Q1225" s="1" t="s">
        <v>606</v>
      </c>
      <c r="U1225" t="str">
        <f>Attack[[#This Row],[服装]]&amp;Attack[[#This Row],[名前]]&amp;Attack[[#This Row],[レアリティ]]</f>
        <v>夏祭り木兎光太郎ICONIC</v>
      </c>
    </row>
    <row r="1226" spans="1:21" x14ac:dyDescent="0.35">
      <c r="A1226">
        <f>VLOOKUP(Attack[[#This Row],[No用]],SetNo[[No.用]:[vlookup 用]],2,FALSE)</f>
        <v>299</v>
      </c>
      <c r="B1226">
        <f>IF(ROW()=2,1,IF(A1225&lt;&gt;Attack[[#This Row],[No]],1,B1225+1))</f>
        <v>9</v>
      </c>
      <c r="C1226" t="s">
        <v>150</v>
      </c>
      <c r="D1226" t="s">
        <v>122</v>
      </c>
      <c r="E1226" t="s">
        <v>77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258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U1226" t="str">
        <f>Attack[[#This Row],[服装]]&amp;Attack[[#This Row],[名前]]&amp;Attack[[#This Row],[レアリティ]]</f>
        <v>夏祭り木兎光太郎ICONIC</v>
      </c>
    </row>
    <row r="1227" spans="1:21" x14ac:dyDescent="0.35">
      <c r="A1227">
        <f>VLOOKUP(Attack[[#This Row],[No用]],SetNo[[No.用]:[vlookup 用]],2,FALSE)</f>
        <v>300</v>
      </c>
      <c r="B1227">
        <f>IF(ROW()=2,1,IF(A1226&lt;&gt;Attack[[#This Row],[No]],1,B1226+1))</f>
        <v>1</v>
      </c>
      <c r="C1227" s="1" t="s">
        <v>587</v>
      </c>
      <c r="D1227" t="s">
        <v>122</v>
      </c>
      <c r="E1227" s="1" t="s">
        <v>73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Xmas木兎光太郎ICONIC</v>
      </c>
    </row>
    <row r="1228" spans="1:21" x14ac:dyDescent="0.35">
      <c r="A1228">
        <f>VLOOKUP(Attack[[#This Row],[No用]],SetNo[[No.用]:[vlookup 用]],2,FALSE)</f>
        <v>300</v>
      </c>
      <c r="B1228">
        <f>IF(ROW()=2,1,IF(A1227&lt;&gt;Attack[[#This Row],[No]],1,B1227+1))</f>
        <v>2</v>
      </c>
      <c r="C1228" s="1" t="s">
        <v>587</v>
      </c>
      <c r="D1228" t="s">
        <v>122</v>
      </c>
      <c r="E1228" s="1" t="s">
        <v>73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Xmas木兎光太郎ICONIC</v>
      </c>
    </row>
    <row r="1229" spans="1:21" x14ac:dyDescent="0.35">
      <c r="A1229">
        <f>VLOOKUP(Attack[[#This Row],[No用]],SetNo[[No.用]:[vlookup 用]],2,FALSE)</f>
        <v>300</v>
      </c>
      <c r="B1229">
        <f>IF(ROW()=2,1,IF(A1228&lt;&gt;Attack[[#This Row],[No]],1,B1228+1))</f>
        <v>3</v>
      </c>
      <c r="C1229" s="1" t="s">
        <v>587</v>
      </c>
      <c r="D1229" t="s">
        <v>122</v>
      </c>
      <c r="E1229" s="1" t="s">
        <v>73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Xmas木兎光太郎ICONIC</v>
      </c>
    </row>
    <row r="1230" spans="1:21" x14ac:dyDescent="0.35">
      <c r="A1230">
        <f>VLOOKUP(Attack[[#This Row],[No用]],SetNo[[No.用]:[vlookup 用]],2,FALSE)</f>
        <v>300</v>
      </c>
      <c r="B1230">
        <f>IF(ROW()=2,1,IF(A1229&lt;&gt;Attack[[#This Row],[No]],1,B1229+1))</f>
        <v>4</v>
      </c>
      <c r="C1230" s="1" t="s">
        <v>587</v>
      </c>
      <c r="D1230" t="s">
        <v>122</v>
      </c>
      <c r="E1230" s="1" t="s">
        <v>73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42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Xmas木兎光太郎ICONIC</v>
      </c>
    </row>
    <row r="1231" spans="1:21" x14ac:dyDescent="0.35">
      <c r="A1231">
        <f>VLOOKUP(Attack[[#This Row],[No用]],SetNo[[No.用]:[vlookup 用]],2,FALSE)</f>
        <v>300</v>
      </c>
      <c r="B1231">
        <f>IF(ROW()=2,1,IF(A1230&lt;&gt;Attack[[#This Row],[No]],1,B1230+1))</f>
        <v>5</v>
      </c>
      <c r="C1231" s="1" t="s">
        <v>587</v>
      </c>
      <c r="D1231" t="s">
        <v>122</v>
      </c>
      <c r="E1231" s="1" t="s">
        <v>73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171</v>
      </c>
      <c r="L1231" s="1" t="s">
        <v>178</v>
      </c>
      <c r="M1231">
        <v>37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Xmas木兎光太郎ICONIC</v>
      </c>
    </row>
    <row r="1232" spans="1:21" x14ac:dyDescent="0.35">
      <c r="A1232">
        <f>VLOOKUP(Attack[[#This Row],[No用]],SetNo[[No.用]:[vlookup 用]],2,FALSE)</f>
        <v>300</v>
      </c>
      <c r="B1232">
        <f>IF(ROW()=2,1,IF(A1231&lt;&gt;Attack[[#This Row],[No]],1,B1231+1))</f>
        <v>6</v>
      </c>
      <c r="C1232" s="1" t="s">
        <v>587</v>
      </c>
      <c r="D1232" t="s">
        <v>122</v>
      </c>
      <c r="E1232" s="1" t="s">
        <v>73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266</v>
      </c>
      <c r="L1232" s="1" t="s">
        <v>178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Xmas木兎光太郎ICONIC</v>
      </c>
    </row>
    <row r="1233" spans="1:21" x14ac:dyDescent="0.35">
      <c r="A1233">
        <f>VLOOKUP(Attack[[#This Row],[No用]],SetNo[[No.用]:[vlookup 用]],2,FALSE)</f>
        <v>300</v>
      </c>
      <c r="B1233">
        <f>IF(ROW()=2,1,IF(A1232&lt;&gt;Attack[[#This Row],[No]],1,B1232+1))</f>
        <v>7</v>
      </c>
      <c r="C1233" s="1" t="s">
        <v>587</v>
      </c>
      <c r="D1233" t="s">
        <v>122</v>
      </c>
      <c r="E1233" s="1" t="s">
        <v>73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172</v>
      </c>
      <c r="L1233" s="1" t="s">
        <v>178</v>
      </c>
      <c r="M1233">
        <v>33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Xmas木兎光太郎ICONIC</v>
      </c>
    </row>
    <row r="1234" spans="1:21" x14ac:dyDescent="0.35">
      <c r="A1234">
        <f>VLOOKUP(Attack[[#This Row],[No用]],SetNo[[No.用]:[vlookup 用]],2,FALSE)</f>
        <v>300</v>
      </c>
      <c r="B1234">
        <f>IF(ROW()=2,1,IF(A1233&lt;&gt;Attack[[#This Row],[No]],1,B1233+1))</f>
        <v>8</v>
      </c>
      <c r="C1234" s="1" t="s">
        <v>587</v>
      </c>
      <c r="D1234" t="s">
        <v>122</v>
      </c>
      <c r="E1234" s="1" t="s">
        <v>73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171</v>
      </c>
      <c r="L1234" s="1" t="s">
        <v>224</v>
      </c>
      <c r="M1234">
        <v>51</v>
      </c>
      <c r="N1234">
        <v>0</v>
      </c>
      <c r="O1234">
        <v>61</v>
      </c>
      <c r="P1234">
        <v>0</v>
      </c>
      <c r="U1234" t="str">
        <f>Attack[[#This Row],[服装]]&amp;Attack[[#This Row],[名前]]&amp;Attack[[#This Row],[レアリティ]]</f>
        <v>Xmas木兎光太郎ICONIC</v>
      </c>
    </row>
    <row r="1235" spans="1:21" x14ac:dyDescent="0.35">
      <c r="A1235">
        <f>VLOOKUP(Attack[[#This Row],[No用]],SetNo[[No.用]:[vlookup 用]],2,FALSE)</f>
        <v>300</v>
      </c>
      <c r="B1235">
        <f>IF(ROW()=2,1,IF(A1234&lt;&gt;Attack[[#This Row],[No]],1,B1234+1))</f>
        <v>9</v>
      </c>
      <c r="C1235" s="1" t="s">
        <v>587</v>
      </c>
      <c r="D1235" t="s">
        <v>122</v>
      </c>
      <c r="E1235" s="1" t="s">
        <v>73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266</v>
      </c>
      <c r="L1235" s="1" t="s">
        <v>224</v>
      </c>
      <c r="M1235">
        <v>51</v>
      </c>
      <c r="N1235">
        <v>0</v>
      </c>
      <c r="O1235">
        <v>61</v>
      </c>
      <c r="P1235">
        <v>0</v>
      </c>
      <c r="U1235" t="str">
        <f>Attack[[#This Row],[服装]]&amp;Attack[[#This Row],[名前]]&amp;Attack[[#This Row],[レアリティ]]</f>
        <v>Xmas木兎光太郎ICONIC</v>
      </c>
    </row>
    <row r="1236" spans="1:21" x14ac:dyDescent="0.35">
      <c r="A1236">
        <f>VLOOKUP(Attack[[#This Row],[No用]],SetNo[[No.用]:[vlookup 用]],2,FALSE)</f>
        <v>301</v>
      </c>
      <c r="B1236">
        <f>IF(ROW()=2,1,IF(A1235&lt;&gt;Attack[[#This Row],[No]],1,B1235+1))</f>
        <v>1</v>
      </c>
      <c r="C1236" s="1" t="s">
        <v>149</v>
      </c>
      <c r="D1236" t="s">
        <v>122</v>
      </c>
      <c r="E1236" s="1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制服木兎光太郎ICONIC</v>
      </c>
    </row>
    <row r="1237" spans="1:21" x14ac:dyDescent="0.35">
      <c r="A1237">
        <f>VLOOKUP(Attack[[#This Row],[No用]],SetNo[[No.用]:[vlookup 用]],2,FALSE)</f>
        <v>301</v>
      </c>
      <c r="B1237">
        <f>IF(ROW()=2,1,IF(A1236&lt;&gt;Attack[[#This Row],[No]],1,B1236+1))</f>
        <v>2</v>
      </c>
      <c r="C1237" s="1" t="s">
        <v>149</v>
      </c>
      <c r="D1237" t="s">
        <v>122</v>
      </c>
      <c r="E1237" s="1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制服木兎光太郎ICONIC</v>
      </c>
    </row>
    <row r="1238" spans="1:21" x14ac:dyDescent="0.35">
      <c r="A1238">
        <f>VLOOKUP(Attack[[#This Row],[No用]],SetNo[[No.用]:[vlookup 用]],2,FALSE)</f>
        <v>301</v>
      </c>
      <c r="B1238">
        <f>IF(ROW()=2,1,IF(A1237&lt;&gt;Attack[[#This Row],[No]],1,B1237+1))</f>
        <v>3</v>
      </c>
      <c r="C1238" s="1" t="s">
        <v>149</v>
      </c>
      <c r="D1238" t="s">
        <v>122</v>
      </c>
      <c r="E1238" s="1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制服木兎光太郎ICONIC</v>
      </c>
    </row>
    <row r="1239" spans="1:21" x14ac:dyDescent="0.35">
      <c r="A1239">
        <f>VLOOKUP(Attack[[#This Row],[No用]],SetNo[[No.用]:[vlookup 用]],2,FALSE)</f>
        <v>301</v>
      </c>
      <c r="B1239">
        <f>IF(ROW()=2,1,IF(A1238&lt;&gt;Attack[[#This Row],[No]],1,B1238+1))</f>
        <v>4</v>
      </c>
      <c r="C1239" s="1" t="s">
        <v>149</v>
      </c>
      <c r="D1239" t="s">
        <v>122</v>
      </c>
      <c r="E1239" s="1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42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制服木兎光太郎ICONIC</v>
      </c>
    </row>
    <row r="1240" spans="1:21" x14ac:dyDescent="0.35">
      <c r="A1240">
        <f>VLOOKUP(Attack[[#This Row],[No用]],SetNo[[No.用]:[vlookup 用]],2,FALSE)</f>
        <v>301</v>
      </c>
      <c r="B1240">
        <f>IF(ROW()=2,1,IF(A1239&lt;&gt;Attack[[#This Row],[No]],1,B1239+1))</f>
        <v>5</v>
      </c>
      <c r="C1240" s="1" t="s">
        <v>149</v>
      </c>
      <c r="D1240" t="s">
        <v>122</v>
      </c>
      <c r="E1240" s="1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171</v>
      </c>
      <c r="L1240" s="1" t="s">
        <v>178</v>
      </c>
      <c r="M1240">
        <v>36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制服木兎光太郎ICONIC</v>
      </c>
    </row>
    <row r="1241" spans="1:21" x14ac:dyDescent="0.35">
      <c r="A1241">
        <f>VLOOKUP(Attack[[#This Row],[No用]],SetNo[[No.用]:[vlookup 用]],2,FALSE)</f>
        <v>301</v>
      </c>
      <c r="B1241">
        <f>IF(ROW()=2,1,IF(A1240&lt;&gt;Attack[[#This Row],[No]],1,B1240+1))</f>
        <v>6</v>
      </c>
      <c r="C1241" s="1" t="s">
        <v>149</v>
      </c>
      <c r="D1241" t="s">
        <v>122</v>
      </c>
      <c r="E1241" s="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266</v>
      </c>
      <c r="L1241" s="1" t="s">
        <v>162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制服木兎光太郎ICONIC</v>
      </c>
    </row>
    <row r="1242" spans="1:21" x14ac:dyDescent="0.35">
      <c r="A1242">
        <f>VLOOKUP(Attack[[#This Row],[No用]],SetNo[[No.用]:[vlookup 用]],2,FALSE)</f>
        <v>301</v>
      </c>
      <c r="B1242">
        <f>IF(ROW()=2,1,IF(A1241&lt;&gt;Attack[[#This Row],[No]],1,B1241+1))</f>
        <v>7</v>
      </c>
      <c r="C1242" s="1" t="s">
        <v>149</v>
      </c>
      <c r="D1242" t="s">
        <v>122</v>
      </c>
      <c r="E1242" s="1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172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制服木兎光太郎ICONIC</v>
      </c>
    </row>
    <row r="1243" spans="1:21" x14ac:dyDescent="0.35">
      <c r="A1243">
        <f>VLOOKUP(Attack[[#This Row],[No用]],SetNo[[No.用]:[vlookup 用]],2,FALSE)</f>
        <v>301</v>
      </c>
      <c r="B1243">
        <f>IF(ROW()=2,1,IF(A1242&lt;&gt;Attack[[#This Row],[No]],1,B1242+1))</f>
        <v>8</v>
      </c>
      <c r="C1243" s="1" t="s">
        <v>149</v>
      </c>
      <c r="D1243" t="s">
        <v>122</v>
      </c>
      <c r="E1243" s="1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183</v>
      </c>
      <c r="L1243" s="1" t="s">
        <v>224</v>
      </c>
      <c r="M1243">
        <v>51</v>
      </c>
      <c r="N1243">
        <v>0</v>
      </c>
      <c r="O1243">
        <v>61</v>
      </c>
      <c r="P1243">
        <v>0</v>
      </c>
      <c r="U1243" t="str">
        <f>Attack[[#This Row],[服装]]&amp;Attack[[#This Row],[名前]]&amp;Attack[[#This Row],[レアリティ]]</f>
        <v>制服木兎光太郎ICONIC</v>
      </c>
    </row>
    <row r="1244" spans="1:21" x14ac:dyDescent="0.35">
      <c r="A1244">
        <f>VLOOKUP(Attack[[#This Row],[No用]],SetNo[[No.用]:[vlookup 用]],2,FALSE)</f>
        <v>301</v>
      </c>
      <c r="B1244">
        <f>IF(ROW()=2,1,IF(A1243&lt;&gt;Attack[[#This Row],[No]],1,B1243+1))</f>
        <v>9</v>
      </c>
      <c r="C1244" s="1" t="s">
        <v>149</v>
      </c>
      <c r="D1244" t="s">
        <v>122</v>
      </c>
      <c r="E1244" s="1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258</v>
      </c>
      <c r="L1244" s="1" t="s">
        <v>224</v>
      </c>
      <c r="M1244">
        <v>51</v>
      </c>
      <c r="N1244">
        <v>0</v>
      </c>
      <c r="O1244">
        <v>61</v>
      </c>
      <c r="P1244">
        <v>0</v>
      </c>
      <c r="Q1244" s="1" t="s">
        <v>606</v>
      </c>
      <c r="U1244" t="str">
        <f>Attack[[#This Row],[服装]]&amp;Attack[[#This Row],[名前]]&amp;Attack[[#This Row],[レアリティ]]</f>
        <v>制服木兎光太郎ICONIC</v>
      </c>
    </row>
    <row r="1245" spans="1:21" x14ac:dyDescent="0.35">
      <c r="A1245">
        <f>VLOOKUP(Attack[[#This Row],[No用]],SetNo[[No.用]:[vlookup 用]],2,FALSE)</f>
        <v>302</v>
      </c>
      <c r="B1245">
        <f>IF(ROW()=2,1,IF(A1244&lt;&gt;Attack[[#This Row],[No]],1,B1244+1))</f>
        <v>1</v>
      </c>
      <c r="C1245" s="1" t="s">
        <v>684</v>
      </c>
      <c r="D1245" s="1" t="s">
        <v>122</v>
      </c>
      <c r="E1245" s="1" t="s">
        <v>77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40</v>
      </c>
      <c r="N1245">
        <v>0</v>
      </c>
      <c r="O1245">
        <v>0</v>
      </c>
      <c r="P1245">
        <v>0</v>
      </c>
      <c r="Q1245" s="1"/>
      <c r="U1245" t="str">
        <f>Attack[[#This Row],[服装]]&amp;Attack[[#This Row],[名前]]&amp;Attack[[#This Row],[レアリティ]]</f>
        <v>キャンプ木兎光太郎ICONIC</v>
      </c>
    </row>
    <row r="1246" spans="1:21" x14ac:dyDescent="0.35">
      <c r="A1246">
        <f>VLOOKUP(Attack[[#This Row],[No用]],SetNo[[No.用]:[vlookup 用]],2,FALSE)</f>
        <v>302</v>
      </c>
      <c r="B1246">
        <f>IF(ROW()=2,1,IF(A1245&lt;&gt;Attack[[#This Row],[No]],1,B1245+1))</f>
        <v>2</v>
      </c>
      <c r="C1246" s="1" t="s">
        <v>684</v>
      </c>
      <c r="D1246" s="1" t="s">
        <v>122</v>
      </c>
      <c r="E1246" s="1" t="s">
        <v>77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173</v>
      </c>
      <c r="M1246">
        <v>40</v>
      </c>
      <c r="N1246">
        <v>0</v>
      </c>
      <c r="O1246">
        <v>0</v>
      </c>
      <c r="P1246">
        <v>0</v>
      </c>
      <c r="Q1246" s="1"/>
      <c r="U1246" t="str">
        <f>Attack[[#This Row],[服装]]&amp;Attack[[#This Row],[名前]]&amp;Attack[[#This Row],[レアリティ]]</f>
        <v>キャンプ木兎光太郎ICONIC</v>
      </c>
    </row>
    <row r="1247" spans="1:21" x14ac:dyDescent="0.35">
      <c r="A1247">
        <f>VLOOKUP(Attack[[#This Row],[No用]],SetNo[[No.用]:[vlookup 用]],2,FALSE)</f>
        <v>302</v>
      </c>
      <c r="B1247">
        <f>IF(ROW()=2,1,IF(A1246&lt;&gt;Attack[[#This Row],[No]],1,B1246+1))</f>
        <v>3</v>
      </c>
      <c r="C1247" s="1" t="s">
        <v>684</v>
      </c>
      <c r="D1247" s="1" t="s">
        <v>122</v>
      </c>
      <c r="E1247" s="1" t="s">
        <v>77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234</v>
      </c>
      <c r="K1247" s="1" t="s">
        <v>170</v>
      </c>
      <c r="L1247" s="1" t="s">
        <v>173</v>
      </c>
      <c r="M1247">
        <v>40</v>
      </c>
      <c r="N1247">
        <v>0</v>
      </c>
      <c r="O1247">
        <v>0</v>
      </c>
      <c r="P1247">
        <v>0</v>
      </c>
      <c r="Q1247" s="1"/>
      <c r="U1247" t="str">
        <f>Attack[[#This Row],[服装]]&amp;Attack[[#This Row],[名前]]&amp;Attack[[#This Row],[レアリティ]]</f>
        <v>キャンプ木兎光太郎ICONIC</v>
      </c>
    </row>
    <row r="1248" spans="1:21" x14ac:dyDescent="0.35">
      <c r="A1248">
        <f>VLOOKUP(Attack[[#This Row],[No用]],SetNo[[No.用]:[vlookup 用]],2,FALSE)</f>
        <v>302</v>
      </c>
      <c r="B1248">
        <f>IF(ROW()=2,1,IF(A1247&lt;&gt;Attack[[#This Row],[No]],1,B1247+1))</f>
        <v>4</v>
      </c>
      <c r="C1248" s="1" t="s">
        <v>684</v>
      </c>
      <c r="D1248" s="1" t="s">
        <v>122</v>
      </c>
      <c r="E1248" s="1" t="s">
        <v>77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43</v>
      </c>
      <c r="N1248">
        <v>0</v>
      </c>
      <c r="O1248">
        <v>0</v>
      </c>
      <c r="P1248">
        <v>0</v>
      </c>
      <c r="Q1248" s="1"/>
      <c r="U1248" t="str">
        <f>Attack[[#This Row],[服装]]&amp;Attack[[#This Row],[名前]]&amp;Attack[[#This Row],[レアリティ]]</f>
        <v>キャンプ木兎光太郎ICONIC</v>
      </c>
    </row>
    <row r="1249" spans="1:21" x14ac:dyDescent="0.35">
      <c r="A1249">
        <f>VLOOKUP(Attack[[#This Row],[No用]],SetNo[[No.用]:[vlookup 用]],2,FALSE)</f>
        <v>302</v>
      </c>
      <c r="B1249">
        <f>IF(ROW()=2,1,IF(A1248&lt;&gt;Attack[[#This Row],[No]],1,B1248+1))</f>
        <v>5</v>
      </c>
      <c r="C1249" s="1" t="s">
        <v>684</v>
      </c>
      <c r="D1249" s="1" t="s">
        <v>122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234</v>
      </c>
      <c r="K1249" s="1" t="s">
        <v>171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Q1249" s="1"/>
      <c r="U1249" t="str">
        <f>Attack[[#This Row],[服装]]&amp;Attack[[#This Row],[名前]]&amp;Attack[[#This Row],[レアリティ]]</f>
        <v>キャンプ木兎光太郎ICONIC</v>
      </c>
    </row>
    <row r="1250" spans="1:21" x14ac:dyDescent="0.35">
      <c r="A1250">
        <f>VLOOKUP(Attack[[#This Row],[No用]],SetNo[[No.用]:[vlookup 用]],2,FALSE)</f>
        <v>302</v>
      </c>
      <c r="B1250">
        <f>IF(ROW()=2,1,IF(A1249&lt;&gt;Attack[[#This Row],[No]],1,B1249+1))</f>
        <v>6</v>
      </c>
      <c r="C1250" s="1" t="s">
        <v>684</v>
      </c>
      <c r="D1250" s="1" t="s">
        <v>122</v>
      </c>
      <c r="E1250" s="1" t="s">
        <v>77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234</v>
      </c>
      <c r="K1250" s="1" t="s">
        <v>266</v>
      </c>
      <c r="L1250" s="1" t="s">
        <v>178</v>
      </c>
      <c r="M1250">
        <v>36</v>
      </c>
      <c r="N1250">
        <v>0</v>
      </c>
      <c r="O1250">
        <v>0</v>
      </c>
      <c r="P1250">
        <v>0</v>
      </c>
      <c r="Q1250" s="1"/>
      <c r="U1250" t="str">
        <f>Attack[[#This Row],[服装]]&amp;Attack[[#This Row],[名前]]&amp;Attack[[#This Row],[レアリティ]]</f>
        <v>キャンプ木兎光太郎ICONIC</v>
      </c>
    </row>
    <row r="1251" spans="1:21" x14ac:dyDescent="0.35">
      <c r="A1251">
        <f>VLOOKUP(Attack[[#This Row],[No用]],SetNo[[No.用]:[vlookup 用]],2,FALSE)</f>
        <v>302</v>
      </c>
      <c r="B1251">
        <f>IF(ROW()=2,1,IF(A1250&lt;&gt;Attack[[#This Row],[No]],1,B1250+1))</f>
        <v>7</v>
      </c>
      <c r="C1251" s="1" t="s">
        <v>684</v>
      </c>
      <c r="D1251" s="1" t="s">
        <v>122</v>
      </c>
      <c r="E1251" s="1" t="s">
        <v>77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36</v>
      </c>
      <c r="N1251">
        <v>0</v>
      </c>
      <c r="O1251">
        <v>0</v>
      </c>
      <c r="P1251">
        <v>0</v>
      </c>
      <c r="Q1251" s="1"/>
      <c r="U1251" t="str">
        <f>Attack[[#This Row],[服装]]&amp;Attack[[#This Row],[名前]]&amp;Attack[[#This Row],[レアリティ]]</f>
        <v>キャンプ木兎光太郎ICONIC</v>
      </c>
    </row>
    <row r="1252" spans="1:21" x14ac:dyDescent="0.35">
      <c r="A1252">
        <f>VLOOKUP(Attack[[#This Row],[No用]],SetNo[[No.用]:[vlookup 用]],2,FALSE)</f>
        <v>302</v>
      </c>
      <c r="B1252">
        <f>IF(ROW()=2,1,IF(A1251&lt;&gt;Attack[[#This Row],[No]],1,B1251+1))</f>
        <v>8</v>
      </c>
      <c r="C1252" s="1" t="s">
        <v>684</v>
      </c>
      <c r="D1252" s="1" t="s">
        <v>122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Q1252" s="1"/>
      <c r="U1252" t="str">
        <f>Attack[[#This Row],[服装]]&amp;Attack[[#This Row],[名前]]&amp;Attack[[#This Row],[レアリティ]]</f>
        <v>キャンプ木兎光太郎ICONIC</v>
      </c>
    </row>
    <row r="1253" spans="1:21" x14ac:dyDescent="0.35">
      <c r="A1253">
        <f>VLOOKUP(Attack[[#This Row],[No用]],SetNo[[No.用]:[vlookup 用]],2,FALSE)</f>
        <v>303</v>
      </c>
      <c r="B1253">
        <f>IF(ROW()=2,1,IF(A1252&lt;&gt;Attack[[#This Row],[No]],1,B1252+1))</f>
        <v>1</v>
      </c>
      <c r="C1253" s="1" t="s">
        <v>889</v>
      </c>
      <c r="D1253" s="1" t="s">
        <v>122</v>
      </c>
      <c r="E1253" s="1" t="s">
        <v>73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173</v>
      </c>
      <c r="M1253">
        <v>39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2周年木兎光太郎ICONIC</v>
      </c>
    </row>
    <row r="1254" spans="1:21" x14ac:dyDescent="0.35">
      <c r="A1254">
        <f>VLOOKUP(Attack[[#This Row],[No用]],SetNo[[No.用]:[vlookup 用]],2,FALSE)</f>
        <v>303</v>
      </c>
      <c r="B1254">
        <f>IF(ROW()=2,1,IF(A1253&lt;&gt;Attack[[#This Row],[No]],1,B1253+1))</f>
        <v>2</v>
      </c>
      <c r="C1254" s="1" t="s">
        <v>889</v>
      </c>
      <c r="D1254" s="1" t="s">
        <v>122</v>
      </c>
      <c r="E1254" s="1" t="s">
        <v>73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Q1254" s="1"/>
      <c r="U1254" t="str">
        <f>Attack[[#This Row],[服装]]&amp;Attack[[#This Row],[名前]]&amp;Attack[[#This Row],[レアリティ]]</f>
        <v>2周年木兎光太郎ICONIC</v>
      </c>
    </row>
    <row r="1255" spans="1:21" x14ac:dyDescent="0.35">
      <c r="A1255">
        <f>VLOOKUP(Attack[[#This Row],[No用]],SetNo[[No.用]:[vlookup 用]],2,FALSE)</f>
        <v>303</v>
      </c>
      <c r="B1255">
        <f>IF(ROW()=2,1,IF(A1254&lt;&gt;Attack[[#This Row],[No]],1,B1254+1))</f>
        <v>3</v>
      </c>
      <c r="C1255" s="1" t="s">
        <v>889</v>
      </c>
      <c r="D1255" s="1" t="s">
        <v>122</v>
      </c>
      <c r="E1255" s="1" t="s">
        <v>73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234</v>
      </c>
      <c r="K1255" s="1" t="s">
        <v>170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Q1255" s="1"/>
      <c r="U1255" t="str">
        <f>Attack[[#This Row],[服装]]&amp;Attack[[#This Row],[名前]]&amp;Attack[[#This Row],[レアリティ]]</f>
        <v>2周年木兎光太郎ICONIC</v>
      </c>
    </row>
    <row r="1256" spans="1:21" x14ac:dyDescent="0.35">
      <c r="A1256">
        <f>VLOOKUP(Attack[[#This Row],[No用]],SetNo[[No.用]:[vlookup 用]],2,FALSE)</f>
        <v>303</v>
      </c>
      <c r="B1256">
        <f>IF(ROW()=2,1,IF(A1255&lt;&gt;Attack[[#This Row],[No]],1,B1255+1))</f>
        <v>4</v>
      </c>
      <c r="C1256" s="1" t="s">
        <v>889</v>
      </c>
      <c r="D1256" s="1" t="s">
        <v>122</v>
      </c>
      <c r="E1256" s="1" t="s">
        <v>73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234</v>
      </c>
      <c r="K1256" s="1" t="s">
        <v>258</v>
      </c>
      <c r="L1256" s="1" t="s">
        <v>178</v>
      </c>
      <c r="M1256">
        <v>39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2周年木兎光太郎ICONIC</v>
      </c>
    </row>
    <row r="1257" spans="1:21" x14ac:dyDescent="0.35">
      <c r="A1257">
        <f>VLOOKUP(Attack[[#This Row],[No用]],SetNo[[No.用]:[vlookup 用]],2,FALSE)</f>
        <v>303</v>
      </c>
      <c r="B1257">
        <f>IF(ROW()=2,1,IF(A1256&lt;&gt;Attack[[#This Row],[No]],1,B1256+1))</f>
        <v>5</v>
      </c>
      <c r="C1257" s="1" t="s">
        <v>889</v>
      </c>
      <c r="D1257" s="1" t="s">
        <v>122</v>
      </c>
      <c r="E1257" s="1" t="s">
        <v>73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234</v>
      </c>
      <c r="K1257" s="1" t="s">
        <v>171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2周年木兎光太郎ICONIC</v>
      </c>
    </row>
    <row r="1258" spans="1:21" x14ac:dyDescent="0.35">
      <c r="A1258">
        <f>VLOOKUP(Attack[[#This Row],[No用]],SetNo[[No.用]:[vlookup 用]],2,FALSE)</f>
        <v>303</v>
      </c>
      <c r="B1258">
        <f>IF(ROW()=2,1,IF(A1257&lt;&gt;Attack[[#This Row],[No]],1,B1257+1))</f>
        <v>6</v>
      </c>
      <c r="C1258" s="1" t="s">
        <v>889</v>
      </c>
      <c r="D1258" s="1" t="s">
        <v>122</v>
      </c>
      <c r="E1258" s="1" t="s">
        <v>73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234</v>
      </c>
      <c r="K1258" s="1" t="s">
        <v>266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2周年木兎光太郎ICONIC</v>
      </c>
    </row>
    <row r="1259" spans="1:21" x14ac:dyDescent="0.35">
      <c r="A1259">
        <f>VLOOKUP(Attack[[#This Row],[No用]],SetNo[[No.用]:[vlookup 用]],2,FALSE)</f>
        <v>303</v>
      </c>
      <c r="B1259">
        <f>IF(ROW()=2,1,IF(A1258&lt;&gt;Attack[[#This Row],[No]],1,B1258+1))</f>
        <v>7</v>
      </c>
      <c r="C1259" s="1" t="s">
        <v>889</v>
      </c>
      <c r="D1259" s="1" t="s">
        <v>122</v>
      </c>
      <c r="E1259" s="1" t="s">
        <v>73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2周年木兎光太郎ICONIC</v>
      </c>
    </row>
    <row r="1260" spans="1:21" x14ac:dyDescent="0.35">
      <c r="A1260">
        <f>VLOOKUP(Attack[[#This Row],[No用]],SetNo[[No.用]:[vlookup 用]],2,FALSE)</f>
        <v>303</v>
      </c>
      <c r="B1260">
        <f>IF(ROW()=2,1,IF(A1259&lt;&gt;Attack[[#This Row],[No]],1,B1259+1))</f>
        <v>8</v>
      </c>
      <c r="C1260" s="1" t="s">
        <v>889</v>
      </c>
      <c r="D1260" s="1" t="s">
        <v>122</v>
      </c>
      <c r="E1260" s="1" t="s">
        <v>73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265</v>
      </c>
      <c r="L1260" s="1" t="s">
        <v>224</v>
      </c>
      <c r="M1260">
        <v>51</v>
      </c>
      <c r="N1260">
        <v>0</v>
      </c>
      <c r="O1260">
        <v>61</v>
      </c>
      <c r="P1260">
        <v>0</v>
      </c>
      <c r="Q1260" s="1"/>
      <c r="U1260" t="str">
        <f>Attack[[#This Row],[服装]]&amp;Attack[[#This Row],[名前]]&amp;Attack[[#This Row],[レアリティ]]</f>
        <v>2周年木兎光太郎ICONIC</v>
      </c>
    </row>
    <row r="1261" spans="1:21" x14ac:dyDescent="0.35">
      <c r="A1261">
        <f>VLOOKUP(Attack[[#This Row],[No用]],SetNo[[No.用]:[vlookup 用]],2,FALSE)</f>
        <v>304</v>
      </c>
      <c r="B1261">
        <f>IF(ROW()=2,1,IF(A1260&lt;&gt;Attack[[#This Row],[No]],1,B1260+1))</f>
        <v>1</v>
      </c>
      <c r="C1261" s="1" t="s">
        <v>1061</v>
      </c>
      <c r="D1261" s="1" t="s">
        <v>122</v>
      </c>
      <c r="E1261" s="1" t="s">
        <v>90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41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焼き芋木兎光太郎ICONIC</v>
      </c>
    </row>
    <row r="1262" spans="1:21" x14ac:dyDescent="0.35">
      <c r="A1262">
        <f>VLOOKUP(Attack[[#This Row],[No用]],SetNo[[No.用]:[vlookup 用]],2,FALSE)</f>
        <v>304</v>
      </c>
      <c r="B1262">
        <f>IF(ROW()=2,1,IF(A1261&lt;&gt;Attack[[#This Row],[No]],1,B1261+1))</f>
        <v>2</v>
      </c>
      <c r="C1262" s="1" t="s">
        <v>1061</v>
      </c>
      <c r="D1262" s="1" t="s">
        <v>122</v>
      </c>
      <c r="E1262" s="1" t="s">
        <v>90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焼き芋木兎光太郎ICONIC</v>
      </c>
    </row>
    <row r="1263" spans="1:21" x14ac:dyDescent="0.35">
      <c r="A1263">
        <f>VLOOKUP(Attack[[#This Row],[No用]],SetNo[[No.用]:[vlookup 用]],2,FALSE)</f>
        <v>304</v>
      </c>
      <c r="B1263">
        <f>IF(ROW()=2,1,IF(A1262&lt;&gt;Attack[[#This Row],[No]],1,B1262+1))</f>
        <v>3</v>
      </c>
      <c r="C1263" s="1" t="s">
        <v>1061</v>
      </c>
      <c r="D1263" s="1" t="s">
        <v>122</v>
      </c>
      <c r="E1263" s="1" t="s">
        <v>90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焼き芋木兎光太郎ICONIC</v>
      </c>
    </row>
    <row r="1264" spans="1:21" x14ac:dyDescent="0.35">
      <c r="A1264">
        <f>VLOOKUP(Attack[[#This Row],[No用]],SetNo[[No.用]:[vlookup 用]],2,FALSE)</f>
        <v>304</v>
      </c>
      <c r="B1264">
        <f>IF(ROW()=2,1,IF(A1263&lt;&gt;Attack[[#This Row],[No]],1,B1263+1))</f>
        <v>4</v>
      </c>
      <c r="C1264" s="1" t="s">
        <v>1061</v>
      </c>
      <c r="D1264" s="1" t="s">
        <v>122</v>
      </c>
      <c r="E1264" s="1" t="s">
        <v>90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44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焼き芋木兎光太郎ICONIC</v>
      </c>
    </row>
    <row r="1265" spans="1:21" x14ac:dyDescent="0.35">
      <c r="A1265">
        <f>VLOOKUP(Attack[[#This Row],[No用]],SetNo[[No.用]:[vlookup 用]],2,FALSE)</f>
        <v>304</v>
      </c>
      <c r="B1265">
        <f>IF(ROW()=2,1,IF(A1264&lt;&gt;Attack[[#This Row],[No]],1,B1264+1))</f>
        <v>5</v>
      </c>
      <c r="C1265" s="1" t="s">
        <v>1061</v>
      </c>
      <c r="D1265" s="1" t="s">
        <v>122</v>
      </c>
      <c r="E1265" s="1" t="s">
        <v>90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178</v>
      </c>
      <c r="M1265">
        <v>37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焼き芋木兎光太郎ICONIC</v>
      </c>
    </row>
    <row r="1266" spans="1:21" x14ac:dyDescent="0.35">
      <c r="A1266">
        <f>VLOOKUP(Attack[[#This Row],[No用]],SetNo[[No.用]:[vlookup 用]],2,FALSE)</f>
        <v>304</v>
      </c>
      <c r="B1266">
        <f>IF(ROW()=2,1,IF(A1265&lt;&gt;Attack[[#This Row],[No]],1,B1265+1))</f>
        <v>6</v>
      </c>
      <c r="C1266" s="1" t="s">
        <v>1061</v>
      </c>
      <c r="D1266" s="1" t="s">
        <v>122</v>
      </c>
      <c r="E1266" s="1" t="s">
        <v>90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265</v>
      </c>
      <c r="L1266" s="1" t="s">
        <v>178</v>
      </c>
      <c r="M1266">
        <v>37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焼き芋木兎光太郎ICONIC</v>
      </c>
    </row>
    <row r="1267" spans="1:21" x14ac:dyDescent="0.35">
      <c r="A1267">
        <f>VLOOKUP(Attack[[#This Row],[No用]],SetNo[[No.用]:[vlookup 用]],2,FALSE)</f>
        <v>304</v>
      </c>
      <c r="B1267">
        <f>IF(ROW()=2,1,IF(A1266&lt;&gt;Attack[[#This Row],[No]],1,B1266+1))</f>
        <v>7</v>
      </c>
      <c r="C1267" s="1" t="s">
        <v>1061</v>
      </c>
      <c r="D1267" s="1" t="s">
        <v>122</v>
      </c>
      <c r="E1267" s="1" t="s">
        <v>90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172</v>
      </c>
      <c r="L1267" s="1" t="s">
        <v>178</v>
      </c>
      <c r="M1267">
        <v>37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焼き芋木兎光太郎ICONIC</v>
      </c>
    </row>
    <row r="1268" spans="1:21" x14ac:dyDescent="0.35">
      <c r="A1268">
        <f>VLOOKUP(Attack[[#This Row],[No用]],SetNo[[No.用]:[vlookup 用]],2,FALSE)</f>
        <v>304</v>
      </c>
      <c r="B1268">
        <f>IF(ROW()=2,1,IF(A1267&lt;&gt;Attack[[#This Row],[No]],1,B1267+1))</f>
        <v>8</v>
      </c>
      <c r="C1268" s="1" t="s">
        <v>1061</v>
      </c>
      <c r="D1268" s="1" t="s">
        <v>122</v>
      </c>
      <c r="E1268" s="1" t="s">
        <v>90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171</v>
      </c>
      <c r="L1268" s="1" t="s">
        <v>224</v>
      </c>
      <c r="M1268">
        <v>52</v>
      </c>
      <c r="N1268">
        <v>0</v>
      </c>
      <c r="O1268">
        <v>62</v>
      </c>
      <c r="P1268">
        <v>0</v>
      </c>
      <c r="Q1268" s="1"/>
      <c r="R1268" s="1" t="s">
        <v>1063</v>
      </c>
      <c r="U1268" t="str">
        <f>Attack[[#This Row],[服装]]&amp;Attack[[#This Row],[名前]]&amp;Attack[[#This Row],[レアリティ]]</f>
        <v>焼き芋木兎光太郎ICONIC</v>
      </c>
    </row>
    <row r="1269" spans="1:21" x14ac:dyDescent="0.35">
      <c r="A1269">
        <f>VLOOKUP(Attack[[#This Row],[No用]],SetNo[[No.用]:[vlookup 用]],2,FALSE)</f>
        <v>304</v>
      </c>
      <c r="B1269">
        <f>IF(ROW()=2,1,IF(A1268&lt;&gt;Attack[[#This Row],[No]],1,B1268+1))</f>
        <v>9</v>
      </c>
      <c r="C1269" s="1" t="s">
        <v>1061</v>
      </c>
      <c r="D1269" s="1" t="s">
        <v>122</v>
      </c>
      <c r="E1269" s="1" t="s">
        <v>90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224</v>
      </c>
      <c r="M1269">
        <v>52</v>
      </c>
      <c r="N1269">
        <v>0</v>
      </c>
      <c r="O1269">
        <v>62</v>
      </c>
      <c r="P1269">
        <v>0</v>
      </c>
      <c r="Q1269" s="1" t="s">
        <v>1071</v>
      </c>
      <c r="U1269" t="str">
        <f>Attack[[#This Row],[服装]]&amp;Attack[[#This Row],[名前]]&amp;Attack[[#This Row],[レアリティ]]</f>
        <v>焼き芋木兎光太郎ICONIC</v>
      </c>
    </row>
    <row r="1270" spans="1:21" x14ac:dyDescent="0.35">
      <c r="A1270">
        <f>VLOOKUP(Attack[[#This Row],[No用]],SetNo[[No.用]:[vlookup 用]],2,FALSE)</f>
        <v>304</v>
      </c>
      <c r="B1270">
        <f>IF(ROW()=2,1,IF(A1269&lt;&gt;Attack[[#This Row],[No]],1,B1269+1))</f>
        <v>10</v>
      </c>
      <c r="C1270" s="1" t="s">
        <v>1061</v>
      </c>
      <c r="D1270" s="1" t="s">
        <v>122</v>
      </c>
      <c r="E1270" s="1" t="s">
        <v>90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265</v>
      </c>
      <c r="L1270" s="1" t="s">
        <v>224</v>
      </c>
      <c r="M1270">
        <v>52</v>
      </c>
      <c r="N1270">
        <v>0</v>
      </c>
      <c r="O1270">
        <v>62</v>
      </c>
      <c r="P1270">
        <v>0</v>
      </c>
      <c r="Q1270" s="1"/>
      <c r="U1270" t="str">
        <f>Attack[[#This Row],[服装]]&amp;Attack[[#This Row],[名前]]&amp;Attack[[#This Row],[レアリティ]]</f>
        <v>焼き芋木兎光太郎ICONIC</v>
      </c>
    </row>
    <row r="1271" spans="1:21" x14ac:dyDescent="0.35">
      <c r="A1271">
        <f>VLOOKUP(Attack[[#This Row],[No用]],SetNo[[No.用]:[vlookup 用]],2,FALSE)</f>
        <v>305</v>
      </c>
      <c r="B1271">
        <f>IF(ROW()=2,1,IF(A1270&lt;&gt;Attack[[#This Row],[No]],1,B1270+1))</f>
        <v>1</v>
      </c>
      <c r="C1271" t="s">
        <v>108</v>
      </c>
      <c r="D1271" t="s">
        <v>123</v>
      </c>
      <c r="E127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ユニフォーム木葉秋紀ICONIC</v>
      </c>
    </row>
    <row r="1272" spans="1:21" x14ac:dyDescent="0.35">
      <c r="A1272">
        <f>VLOOKUP(Attack[[#This Row],[No用]],SetNo[[No.用]:[vlookup 用]],2,FALSE)</f>
        <v>305</v>
      </c>
      <c r="B1272">
        <f>IF(ROW()=2,1,IF(A1271&lt;&gt;Attack[[#This Row],[No]],1,B1271+1))</f>
        <v>2</v>
      </c>
      <c r="C1272" t="s">
        <v>108</v>
      </c>
      <c r="D1272" t="s">
        <v>123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178</v>
      </c>
      <c r="M1272">
        <v>30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ユニフォーム木葉秋紀ICONIC</v>
      </c>
    </row>
    <row r="1273" spans="1:21" x14ac:dyDescent="0.35">
      <c r="A1273">
        <f>VLOOKUP(Attack[[#This Row],[No用]],SetNo[[No.用]:[vlookup 用]],2,FALSE)</f>
        <v>305</v>
      </c>
      <c r="B1273">
        <f>IF(ROW()=2,1,IF(A1272&lt;&gt;Attack[[#This Row],[No]],1,B1272+1))</f>
        <v>3</v>
      </c>
      <c r="C1273" t="s">
        <v>108</v>
      </c>
      <c r="D1273" t="s">
        <v>123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171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ユニフォーム木葉秋紀ICONIC</v>
      </c>
    </row>
    <row r="1274" spans="1:21" x14ac:dyDescent="0.35">
      <c r="A1274">
        <f>VLOOKUP(Attack[[#This Row],[No用]],SetNo[[No.用]:[vlookup 用]],2,FALSE)</f>
        <v>305</v>
      </c>
      <c r="B1274">
        <f>IF(ROW()=2,1,IF(A1273&lt;&gt;Attack[[#This Row],[No]],1,B1273+1))</f>
        <v>4</v>
      </c>
      <c r="C1274" t="s">
        <v>108</v>
      </c>
      <c r="D1274" t="s">
        <v>123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49</v>
      </c>
      <c r="N1274">
        <v>0</v>
      </c>
      <c r="O1274">
        <v>59</v>
      </c>
      <c r="P1274">
        <v>0</v>
      </c>
      <c r="U1274" t="str">
        <f>Attack[[#This Row],[服装]]&amp;Attack[[#This Row],[名前]]&amp;Attack[[#This Row],[レアリティ]]</f>
        <v>ユニフォーム木葉秋紀ICONIC</v>
      </c>
    </row>
    <row r="1275" spans="1:21" x14ac:dyDescent="0.35">
      <c r="A1275">
        <f>VLOOKUP(Attack[[#This Row],[No用]],SetNo[[No.用]:[vlookup 用]],2,FALSE)</f>
        <v>306</v>
      </c>
      <c r="B1275">
        <f>IF(ROW()=2,1,IF(A1274&lt;&gt;Attack[[#This Row],[No]],1,B1274+1))</f>
        <v>1</v>
      </c>
      <c r="C1275" s="1" t="s">
        <v>364</v>
      </c>
      <c r="D1275" t="s">
        <v>123</v>
      </c>
      <c r="E1275" s="1" t="s">
        <v>77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探偵木葉秋紀ICONIC</v>
      </c>
    </row>
    <row r="1276" spans="1:21" x14ac:dyDescent="0.35">
      <c r="A1276">
        <f>VLOOKUP(Attack[[#This Row],[No用]],SetNo[[No.用]:[vlookup 用]],2,FALSE)</f>
        <v>306</v>
      </c>
      <c r="B1276">
        <f>IF(ROW()=2,1,IF(A1275&lt;&gt;Attack[[#This Row],[No]],1,B1275+1))</f>
        <v>2</v>
      </c>
      <c r="C1276" s="1" t="s">
        <v>364</v>
      </c>
      <c r="D1276" t="s">
        <v>123</v>
      </c>
      <c r="E1276" s="1" t="s">
        <v>77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169</v>
      </c>
      <c r="L1276" s="1" t="s">
        <v>178</v>
      </c>
      <c r="M1276">
        <v>31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探偵木葉秋紀ICONIC</v>
      </c>
    </row>
    <row r="1277" spans="1:21" x14ac:dyDescent="0.35">
      <c r="A1277">
        <f>VLOOKUP(Attack[[#This Row],[No用]],SetNo[[No.用]:[vlookup 用]],2,FALSE)</f>
        <v>306</v>
      </c>
      <c r="B1277">
        <f>IF(ROW()=2,1,IF(A1276&lt;&gt;Attack[[#This Row],[No]],1,B1276+1))</f>
        <v>3</v>
      </c>
      <c r="C1277" s="1" t="s">
        <v>364</v>
      </c>
      <c r="D1277" t="s">
        <v>123</v>
      </c>
      <c r="E1277" s="1" t="s">
        <v>77</v>
      </c>
      <c r="F1277" t="s">
        <v>78</v>
      </c>
      <c r="G1277" t="s">
        <v>128</v>
      </c>
      <c r="H1277" t="s">
        <v>71</v>
      </c>
      <c r="I1277">
        <v>1</v>
      </c>
      <c r="J1277" t="s">
        <v>378</v>
      </c>
      <c r="K1277" s="1" t="s">
        <v>171</v>
      </c>
      <c r="L1277" s="1" t="s">
        <v>173</v>
      </c>
      <c r="M1277">
        <v>36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探偵木葉秋紀ICONIC</v>
      </c>
    </row>
    <row r="1278" spans="1:21" x14ac:dyDescent="0.35">
      <c r="A1278">
        <f>VLOOKUP(Attack[[#This Row],[No用]],SetNo[[No.用]:[vlookup 用]],2,FALSE)</f>
        <v>306</v>
      </c>
      <c r="B1278">
        <f>IF(ROW()=2,1,IF(A1277&lt;&gt;Attack[[#This Row],[No]],1,B1277+1))</f>
        <v>4</v>
      </c>
      <c r="C1278" s="1" t="s">
        <v>364</v>
      </c>
      <c r="D1278" t="s">
        <v>123</v>
      </c>
      <c r="E1278" s="1" t="s">
        <v>77</v>
      </c>
      <c r="F1278" t="s">
        <v>78</v>
      </c>
      <c r="G1278" t="s">
        <v>128</v>
      </c>
      <c r="H1278" t="s">
        <v>71</v>
      </c>
      <c r="I1278">
        <v>1</v>
      </c>
      <c r="J1278" t="s">
        <v>378</v>
      </c>
      <c r="K1278" s="1" t="s">
        <v>172</v>
      </c>
      <c r="L1278" s="1" t="s">
        <v>178</v>
      </c>
      <c r="M1278">
        <v>31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探偵木葉秋紀ICONIC</v>
      </c>
    </row>
    <row r="1279" spans="1:21" x14ac:dyDescent="0.35">
      <c r="A1279">
        <f>VLOOKUP(Attack[[#This Row],[No用]],SetNo[[No.用]:[vlookup 用]],2,FALSE)</f>
        <v>306</v>
      </c>
      <c r="B1279">
        <f>IF(ROW()=2,1,IF(A1278&lt;&gt;Attack[[#This Row],[No]],1,B1278+1))</f>
        <v>5</v>
      </c>
      <c r="C1279" s="1" t="s">
        <v>364</v>
      </c>
      <c r="D1279" t="s">
        <v>123</v>
      </c>
      <c r="E1279" s="1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183</v>
      </c>
      <c r="L1279" s="1" t="s">
        <v>224</v>
      </c>
      <c r="M1279">
        <v>49</v>
      </c>
      <c r="N1279">
        <v>0</v>
      </c>
      <c r="O1279">
        <v>59</v>
      </c>
      <c r="P1279">
        <v>0</v>
      </c>
      <c r="U1279" t="str">
        <f>Attack[[#This Row],[服装]]&amp;Attack[[#This Row],[名前]]&amp;Attack[[#This Row],[レアリティ]]</f>
        <v>探偵木葉秋紀ICONIC</v>
      </c>
    </row>
    <row r="1280" spans="1:21" x14ac:dyDescent="0.35">
      <c r="A1280">
        <f>VLOOKUP(Attack[[#This Row],[No用]],SetNo[[No.用]:[vlookup 用]],2,FALSE)</f>
        <v>307</v>
      </c>
      <c r="B1280">
        <f>IF(ROW()=2,1,IF(A1279&lt;&gt;Attack[[#This Row],[No]],1,B1279+1))</f>
        <v>1</v>
      </c>
      <c r="C1280" s="1" t="s">
        <v>679</v>
      </c>
      <c r="D1280" s="1" t="s">
        <v>123</v>
      </c>
      <c r="E1280" s="1" t="s">
        <v>73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梅雨木葉秋紀ICONIC</v>
      </c>
    </row>
    <row r="1281" spans="1:21" x14ac:dyDescent="0.35">
      <c r="A1281">
        <f>VLOOKUP(Attack[[#This Row],[No用]],SetNo[[No.用]:[vlookup 用]],2,FALSE)</f>
        <v>307</v>
      </c>
      <c r="B1281">
        <f>IF(ROW()=2,1,IF(A1280&lt;&gt;Attack[[#This Row],[No]],1,B1280+1))</f>
        <v>2</v>
      </c>
      <c r="C1281" s="1" t="s">
        <v>679</v>
      </c>
      <c r="D1281" s="1" t="s">
        <v>123</v>
      </c>
      <c r="E1281" s="1" t="s">
        <v>73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30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梅雨木葉秋紀ICONIC</v>
      </c>
    </row>
    <row r="1282" spans="1:21" x14ac:dyDescent="0.35">
      <c r="A1282">
        <f>VLOOKUP(Attack[[#This Row],[No用]],SetNo[[No.用]:[vlookup 用]],2,FALSE)</f>
        <v>307</v>
      </c>
      <c r="B1282">
        <f>IF(ROW()=2,1,IF(A1281&lt;&gt;Attack[[#This Row],[No]],1,B1281+1))</f>
        <v>3</v>
      </c>
      <c r="C1282" s="1" t="s">
        <v>679</v>
      </c>
      <c r="D1282" s="1" t="s">
        <v>123</v>
      </c>
      <c r="E1282" s="1" t="s">
        <v>73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171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梅雨木葉秋紀ICONIC</v>
      </c>
    </row>
    <row r="1283" spans="1:21" x14ac:dyDescent="0.35">
      <c r="A1283">
        <f>VLOOKUP(Attack[[#This Row],[No用]],SetNo[[No.用]:[vlookup 用]],2,FALSE)</f>
        <v>308</v>
      </c>
      <c r="B1283">
        <f>IF(ROW()=2,1,IF(A1282&lt;&gt;Attack[[#This Row],[No]],1,B1282+1))</f>
        <v>1</v>
      </c>
      <c r="C1283" s="1" t="s">
        <v>834</v>
      </c>
      <c r="D1283" s="1" t="s">
        <v>123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178</v>
      </c>
      <c r="M1283">
        <v>30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路地裏2木葉秋紀ICONIC</v>
      </c>
    </row>
    <row r="1284" spans="1:21" x14ac:dyDescent="0.35">
      <c r="A1284">
        <f>VLOOKUP(Attack[[#This Row],[No用]],SetNo[[No.用]:[vlookup 用]],2,FALSE)</f>
        <v>308</v>
      </c>
      <c r="B1284">
        <f>IF(ROW()=2,1,IF(A1283&lt;&gt;Attack[[#This Row],[No]],1,B1283+1))</f>
        <v>2</v>
      </c>
      <c r="C1284" s="1" t="s">
        <v>834</v>
      </c>
      <c r="D1284" s="1" t="s">
        <v>123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30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路地裏2木葉秋紀ICONIC</v>
      </c>
    </row>
    <row r="1285" spans="1:21" x14ac:dyDescent="0.35">
      <c r="A1285">
        <f>VLOOKUP(Attack[[#This Row],[No用]],SetNo[[No.用]:[vlookup 用]],2,FALSE)</f>
        <v>308</v>
      </c>
      <c r="B1285">
        <f>IF(ROW()=2,1,IF(A1284&lt;&gt;Attack[[#This Row],[No]],1,B1284+1))</f>
        <v>3</v>
      </c>
      <c r="C1285" s="1" t="s">
        <v>834</v>
      </c>
      <c r="D1285" s="1" t="s">
        <v>123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171</v>
      </c>
      <c r="L1285" s="1" t="s">
        <v>178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路地裏2木葉秋紀ICONIC</v>
      </c>
    </row>
    <row r="1286" spans="1:21" x14ac:dyDescent="0.35">
      <c r="A1286">
        <f>VLOOKUP(Attack[[#This Row],[No用]],SetNo[[No.用]:[vlookup 用]],2,FALSE)</f>
        <v>309</v>
      </c>
      <c r="B1286">
        <f>IF(ROW()=2,1,IF(A1285&lt;&gt;Attack[[#This Row],[No]],1,B1285+1))</f>
        <v>1</v>
      </c>
      <c r="C1286" s="1" t="s">
        <v>990</v>
      </c>
      <c r="D1286" s="1" t="s">
        <v>123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30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水着2木葉秋紀ICONIC</v>
      </c>
    </row>
    <row r="1287" spans="1:21" x14ac:dyDescent="0.35">
      <c r="A1287">
        <f>VLOOKUP(Attack[[#This Row],[No用]],SetNo[[No.用]:[vlookup 用]],2,FALSE)</f>
        <v>309</v>
      </c>
      <c r="B1287">
        <f>IF(ROW()=2,1,IF(A1286&lt;&gt;Attack[[#This Row],[No]],1,B1286+1))</f>
        <v>2</v>
      </c>
      <c r="C1287" s="1" t="s">
        <v>990</v>
      </c>
      <c r="D1287" s="1" t="s">
        <v>123</v>
      </c>
      <c r="E1287" s="1" t="s">
        <v>77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30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水着2木葉秋紀ICONIC</v>
      </c>
    </row>
    <row r="1288" spans="1:21" x14ac:dyDescent="0.35">
      <c r="A1288">
        <f>VLOOKUP(Attack[[#This Row],[No用]],SetNo[[No.用]:[vlookup 用]],2,FALSE)</f>
        <v>309</v>
      </c>
      <c r="B1288">
        <f>IF(ROW()=2,1,IF(A1287&lt;&gt;Attack[[#This Row],[No]],1,B1287+1))</f>
        <v>3</v>
      </c>
      <c r="C1288" s="1" t="s">
        <v>990</v>
      </c>
      <c r="D1288" s="1" t="s">
        <v>123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171</v>
      </c>
      <c r="L1288" s="1" t="s">
        <v>178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水着2木葉秋紀ICONIC</v>
      </c>
    </row>
    <row r="1289" spans="1:21" x14ac:dyDescent="0.35">
      <c r="A1289">
        <f>VLOOKUP(Attack[[#This Row],[No用]],SetNo[[No.用]:[vlookup 用]],2,FALSE)</f>
        <v>310</v>
      </c>
      <c r="B1289">
        <f>IF(ROW()=2,1,IF(A1288&lt;&gt;Attack[[#This Row],[No]],1,B1288+1))</f>
        <v>1</v>
      </c>
      <c r="C1289" t="s">
        <v>108</v>
      </c>
      <c r="D1289" t="s">
        <v>124</v>
      </c>
      <c r="E1289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35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ユニフォーム猿杙大和ICONIC</v>
      </c>
    </row>
    <row r="1290" spans="1:21" x14ac:dyDescent="0.35">
      <c r="A1290">
        <f>VLOOKUP(Attack[[#This Row],[No用]],SetNo[[No.用]:[vlookup 用]],2,FALSE)</f>
        <v>310</v>
      </c>
      <c r="B1290">
        <f>IF(ROW()=2,1,IF(A1289&lt;&gt;Attack[[#This Row],[No]],1,B1289+1))</f>
        <v>2</v>
      </c>
      <c r="C1290" t="s">
        <v>108</v>
      </c>
      <c r="D1290" t="s">
        <v>124</v>
      </c>
      <c r="E1290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ユニフォーム猿杙大和ICONIC</v>
      </c>
    </row>
    <row r="1291" spans="1:21" x14ac:dyDescent="0.35">
      <c r="A1291">
        <f>VLOOKUP(Attack[[#This Row],[No用]],SetNo[[No.用]:[vlookup 用]],2,FALSE)</f>
        <v>310</v>
      </c>
      <c r="B1291">
        <f>IF(ROW()=2,1,IF(A1290&lt;&gt;Attack[[#This Row],[No]],1,B1290+1))</f>
        <v>3</v>
      </c>
      <c r="C1291" t="s">
        <v>108</v>
      </c>
      <c r="D1291" t="s">
        <v>124</v>
      </c>
      <c r="E129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171</v>
      </c>
      <c r="L1291" s="1" t="s">
        <v>173</v>
      </c>
      <c r="M1291">
        <v>38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ユニフォーム猿杙大和ICONIC</v>
      </c>
    </row>
    <row r="1292" spans="1:21" x14ac:dyDescent="0.35">
      <c r="A1292">
        <f>VLOOKUP(Attack[[#This Row],[No用]],SetNo[[No.用]:[vlookup 用]],2,FALSE)</f>
        <v>310</v>
      </c>
      <c r="B1292">
        <f>IF(ROW()=2,1,IF(A1291&lt;&gt;Attack[[#This Row],[No]],1,B1291+1))</f>
        <v>4</v>
      </c>
      <c r="C1292" t="s">
        <v>108</v>
      </c>
      <c r="D1292" t="s">
        <v>124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ユニフォーム猿杙大和ICONIC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5</v>
      </c>
      <c r="C1293" t="s">
        <v>108</v>
      </c>
      <c r="D1293" t="s">
        <v>124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U1293" t="str">
        <f>Attack[[#This Row],[服装]]&amp;Attack[[#This Row],[名前]]&amp;Attack[[#This Row],[レアリティ]]</f>
        <v>ユニフォーム猿杙大和ICONIC</v>
      </c>
    </row>
    <row r="1294" spans="1:21" x14ac:dyDescent="0.35">
      <c r="A1294">
        <f>VLOOKUP(Attack[[#This Row],[No用]],SetNo[[No.用]:[vlookup 用]],2,FALSE)</f>
        <v>311</v>
      </c>
      <c r="B1294">
        <f>IF(ROW()=2,1,IF(A1293&lt;&gt;Attack[[#This Row],[No]],1,B1293+1))</f>
        <v>1</v>
      </c>
      <c r="C1294" s="1" t="s">
        <v>1079</v>
      </c>
      <c r="D1294" s="1" t="s">
        <v>124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ハロウィン猿杙大和ICONIC</v>
      </c>
    </row>
    <row r="1295" spans="1:21" x14ac:dyDescent="0.35">
      <c r="A1295">
        <f>VLOOKUP(Attack[[#This Row],[No用]],SetNo[[No.用]:[vlookup 用]],2,FALSE)</f>
        <v>311</v>
      </c>
      <c r="B1295">
        <f>IF(ROW()=2,1,IF(A1294&lt;&gt;Attack[[#This Row],[No]],1,B1294+1))</f>
        <v>2</v>
      </c>
      <c r="C1295" s="1" t="s">
        <v>1079</v>
      </c>
      <c r="D1295" s="1" t="s">
        <v>124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173</v>
      </c>
      <c r="M1295">
        <v>38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ハロウィン猿杙大和ICONIC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3</v>
      </c>
      <c r="C1296" s="1" t="s">
        <v>1079</v>
      </c>
      <c r="D1296" s="1" t="s">
        <v>124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171</v>
      </c>
      <c r="L1296" s="1" t="s">
        <v>173</v>
      </c>
      <c r="M1296">
        <v>38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ハロウィン猿杙大和ICONIC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4</v>
      </c>
      <c r="C1297" s="1" t="s">
        <v>1079</v>
      </c>
      <c r="D1297" s="1" t="s">
        <v>124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ハロウィン猿杙大和ICONIC</v>
      </c>
    </row>
    <row r="1298" spans="1:21" x14ac:dyDescent="0.35">
      <c r="A1298">
        <f>VLOOKUP(Attack[[#This Row],[No用]],SetNo[[No.用]:[vlookup 用]],2,FALSE)</f>
        <v>311</v>
      </c>
      <c r="B1298">
        <f>IF(ROW()=2,1,IF(A1297&lt;&gt;Attack[[#This Row],[No]],1,B1297+1))</f>
        <v>5</v>
      </c>
      <c r="C1298" s="1" t="s">
        <v>1079</v>
      </c>
      <c r="D1298" s="1" t="s">
        <v>124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47</v>
      </c>
      <c r="N1298">
        <v>0</v>
      </c>
      <c r="O1298">
        <v>57</v>
      </c>
      <c r="P1298">
        <v>0</v>
      </c>
      <c r="U1298" t="str">
        <f>Attack[[#This Row],[服装]]&amp;Attack[[#This Row],[名前]]&amp;Attack[[#This Row],[レアリティ]]</f>
        <v>ハロウィン猿杙大和ICONIC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1</v>
      </c>
      <c r="C1299" t="s">
        <v>108</v>
      </c>
      <c r="D1299" t="s">
        <v>125</v>
      </c>
      <c r="E1299" t="s">
        <v>90</v>
      </c>
      <c r="F1299" t="s">
        <v>80</v>
      </c>
      <c r="G1299" t="s">
        <v>128</v>
      </c>
      <c r="H1299" t="s">
        <v>71</v>
      </c>
      <c r="I1299">
        <v>1</v>
      </c>
      <c r="J1299" t="s">
        <v>234</v>
      </c>
      <c r="M1299">
        <v>0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ユニフォーム小見春樹ICONIC</v>
      </c>
    </row>
    <row r="1300" spans="1:21" x14ac:dyDescent="0.35">
      <c r="A1300">
        <f>VLOOKUP(Attack[[#This Row],[No用]],SetNo[[No.用]:[vlookup 用]],2,FALSE)</f>
        <v>313</v>
      </c>
      <c r="B1300">
        <f>IF(ROW()=2,1,IF(A1299&lt;&gt;Attack[[#This Row],[No]],1,B1299+1))</f>
        <v>1</v>
      </c>
      <c r="C1300" s="1" t="s">
        <v>835</v>
      </c>
      <c r="D1300" s="1" t="s">
        <v>125</v>
      </c>
      <c r="E1300" s="1" t="s">
        <v>77</v>
      </c>
      <c r="F1300" s="1" t="s">
        <v>80</v>
      </c>
      <c r="G1300" s="1" t="s">
        <v>128</v>
      </c>
      <c r="H1300" s="1" t="s">
        <v>71</v>
      </c>
      <c r="I1300">
        <v>1</v>
      </c>
      <c r="J1300" t="s">
        <v>234</v>
      </c>
      <c r="M1300">
        <v>0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路地裏2小見春樹ICONIC</v>
      </c>
    </row>
    <row r="1301" spans="1:21" x14ac:dyDescent="0.35">
      <c r="A1301">
        <f>VLOOKUP(Attack[[#This Row],[No用]],SetNo[[No.用]:[vlookup 用]],2,FALSE)</f>
        <v>314</v>
      </c>
      <c r="B1301">
        <f>IF(ROW()=2,1,IF(A1300&lt;&gt;Attack[[#This Row],[No]],1,B1300+1))</f>
        <v>1</v>
      </c>
      <c r="C1301" t="s">
        <v>108</v>
      </c>
      <c r="D1301" t="s">
        <v>126</v>
      </c>
      <c r="E1301" t="s">
        <v>90</v>
      </c>
      <c r="F1301" t="s">
        <v>82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ユニフォーム尾長渉ICONIC</v>
      </c>
    </row>
    <row r="1302" spans="1:21" x14ac:dyDescent="0.35">
      <c r="A1302">
        <f>VLOOKUP(Attack[[#This Row],[No用]],SetNo[[No.用]:[vlookup 用]],2,FALSE)</f>
        <v>314</v>
      </c>
      <c r="B1302">
        <f>IF(ROW()=2,1,IF(A1301&lt;&gt;Attack[[#This Row],[No]],1,B1301+1))</f>
        <v>2</v>
      </c>
      <c r="C1302" t="s">
        <v>108</v>
      </c>
      <c r="D1302" t="s">
        <v>126</v>
      </c>
      <c r="E1302" t="s">
        <v>90</v>
      </c>
      <c r="F1302" t="s">
        <v>82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ユニフォーム尾長渉ICONIC</v>
      </c>
    </row>
    <row r="1303" spans="1:21" x14ac:dyDescent="0.35">
      <c r="A1303">
        <f>VLOOKUP(Attack[[#This Row],[No用]],SetNo[[No.用]:[vlookup 用]],2,FALSE)</f>
        <v>315</v>
      </c>
      <c r="B1303">
        <f>IF(ROW()=2,1,IF(A1302&lt;&gt;Attack[[#This Row],[No]],1,B1302+1))</f>
        <v>1</v>
      </c>
      <c r="C1303" t="s">
        <v>108</v>
      </c>
      <c r="D1303" t="s">
        <v>127</v>
      </c>
      <c r="E1303" t="s">
        <v>90</v>
      </c>
      <c r="F1303" t="s">
        <v>82</v>
      </c>
      <c r="G1303" t="s">
        <v>128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162</v>
      </c>
      <c r="M1303">
        <v>30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ユニフォーム鷲尾辰生ICONIC</v>
      </c>
    </row>
    <row r="1304" spans="1:21" x14ac:dyDescent="0.35">
      <c r="A1304">
        <f>VLOOKUP(Attack[[#This Row],[No用]],SetNo[[No.用]:[vlookup 用]],2,FALSE)</f>
        <v>315</v>
      </c>
      <c r="B1304">
        <f>IF(ROW()=2,1,IF(A1303&lt;&gt;Attack[[#This Row],[No]],1,B1303+1))</f>
        <v>2</v>
      </c>
      <c r="C1304" t="s">
        <v>108</v>
      </c>
      <c r="D1304" t="s">
        <v>127</v>
      </c>
      <c r="E1304" t="s">
        <v>90</v>
      </c>
      <c r="F1304" t="s">
        <v>82</v>
      </c>
      <c r="G1304" t="s">
        <v>128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162</v>
      </c>
      <c r="M1304">
        <v>30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ユニフォーム鷲尾辰生ICONIC</v>
      </c>
    </row>
    <row r="1305" spans="1:21" x14ac:dyDescent="0.35">
      <c r="A1305">
        <f>VLOOKUP(Attack[[#This Row],[No用]],SetNo[[No.用]:[vlookup 用]],2,FALSE)</f>
        <v>315</v>
      </c>
      <c r="B1305">
        <f>IF(ROW()=2,1,IF(A1304&lt;&gt;Attack[[#This Row],[No]],1,B1304+1))</f>
        <v>3</v>
      </c>
      <c r="C1305" t="s">
        <v>108</v>
      </c>
      <c r="D1305" t="s">
        <v>127</v>
      </c>
      <c r="E1305" t="s">
        <v>90</v>
      </c>
      <c r="F1305" t="s">
        <v>82</v>
      </c>
      <c r="G1305" t="s">
        <v>128</v>
      </c>
      <c r="H1305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ユニフォーム鷲尾辰生ICONIC</v>
      </c>
    </row>
    <row r="1306" spans="1:21" x14ac:dyDescent="0.35">
      <c r="A1306">
        <f>VLOOKUP(Attack[[#This Row],[No用]],SetNo[[No.用]:[vlookup 用]],2,FALSE)</f>
        <v>316</v>
      </c>
      <c r="B1306">
        <f>IF(ROW()=2,1,IF(A1305&lt;&gt;Attack[[#This Row],[No]],1,B1305+1))</f>
        <v>1</v>
      </c>
      <c r="C1306" s="1" t="s">
        <v>1079</v>
      </c>
      <c r="D1306" s="1" t="s">
        <v>127</v>
      </c>
      <c r="E1306" s="1" t="s">
        <v>77</v>
      </c>
      <c r="F1306" s="1" t="s">
        <v>82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168</v>
      </c>
      <c r="L1306" s="1" t="s">
        <v>178</v>
      </c>
      <c r="M1306">
        <v>33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ハロウィン鷲尾辰生ICONIC</v>
      </c>
    </row>
    <row r="1307" spans="1:21" x14ac:dyDescent="0.35">
      <c r="A1307">
        <f>VLOOKUP(Attack[[#This Row],[No用]],SetNo[[No.用]:[vlookup 用]],2,FALSE)</f>
        <v>316</v>
      </c>
      <c r="B1307">
        <f>IF(ROW()=2,1,IF(A1306&lt;&gt;Attack[[#This Row],[No]],1,B1306+1))</f>
        <v>2</v>
      </c>
      <c r="C1307" s="1" t="s">
        <v>1079</v>
      </c>
      <c r="D1307" s="1" t="s">
        <v>127</v>
      </c>
      <c r="E1307" s="1" t="s">
        <v>77</v>
      </c>
      <c r="F1307" s="1" t="s">
        <v>82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169</v>
      </c>
      <c r="L1307" s="1" t="s">
        <v>178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ハロウィン鷲尾辰生ICONIC</v>
      </c>
    </row>
    <row r="1308" spans="1:21" x14ac:dyDescent="0.35">
      <c r="A1308">
        <f>VLOOKUP(Attack[[#This Row],[No用]],SetNo[[No.用]:[vlookup 用]],2,FALSE)</f>
        <v>316</v>
      </c>
      <c r="B1308">
        <f>IF(ROW()=2,1,IF(A1307&lt;&gt;Attack[[#This Row],[No]],1,B1307+1))</f>
        <v>3</v>
      </c>
      <c r="C1308" s="1" t="s">
        <v>1079</v>
      </c>
      <c r="D1308" s="1" t="s">
        <v>127</v>
      </c>
      <c r="E1308" s="1" t="s">
        <v>77</v>
      </c>
      <c r="F1308" s="1" t="s">
        <v>82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T1308" s="1" t="s">
        <v>1134</v>
      </c>
      <c r="U1308" t="str">
        <f>Attack[[#This Row],[服装]]&amp;Attack[[#This Row],[名前]]&amp;Attack[[#This Row],[レアリティ]]</f>
        <v>ハロウィン鷲尾辰生ICONIC</v>
      </c>
    </row>
    <row r="1309" spans="1:21" x14ac:dyDescent="0.35">
      <c r="A1309">
        <f>VLOOKUP(Attack[[#This Row],[No用]],SetNo[[No.用]:[vlookup 用]],2,FALSE)</f>
        <v>316</v>
      </c>
      <c r="B1309">
        <f>IF(ROW()=2,1,IF(A1308&lt;&gt;Attack[[#This Row],[No]],1,B1308+1))</f>
        <v>4</v>
      </c>
      <c r="C1309" s="1" t="s">
        <v>1079</v>
      </c>
      <c r="D1309" s="1" t="s">
        <v>127</v>
      </c>
      <c r="E1309" s="1" t="s">
        <v>77</v>
      </c>
      <c r="F1309" s="1" t="s">
        <v>82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47</v>
      </c>
      <c r="N1309">
        <v>0</v>
      </c>
      <c r="O1309">
        <v>57</v>
      </c>
      <c r="P1309">
        <v>0</v>
      </c>
      <c r="U1309" t="str">
        <f>Attack[[#This Row],[服装]]&amp;Attack[[#This Row],[名前]]&amp;Attack[[#This Row],[レアリティ]]</f>
        <v>ハロウィン鷲尾辰生ICONIC</v>
      </c>
    </row>
    <row r="1310" spans="1:21" x14ac:dyDescent="0.35">
      <c r="A1310">
        <f>VLOOKUP(Attack[[#This Row],[No用]],SetNo[[No.用]:[vlookup 用]],2,FALSE)</f>
        <v>317</v>
      </c>
      <c r="B1310">
        <f>IF(ROW()=2,1,IF(A1305&lt;&gt;Attack[[#This Row],[No]],1,B1305+1))</f>
        <v>1</v>
      </c>
      <c r="C1310" t="s">
        <v>108</v>
      </c>
      <c r="D1310" t="s">
        <v>129</v>
      </c>
      <c r="E1310" t="s">
        <v>73</v>
      </c>
      <c r="F1310" t="s">
        <v>74</v>
      </c>
      <c r="G1310" t="s">
        <v>128</v>
      </c>
      <c r="H1310" t="s">
        <v>71</v>
      </c>
      <c r="I1310">
        <v>1</v>
      </c>
      <c r="J1310" t="s">
        <v>234</v>
      </c>
      <c r="K1310" s="1" t="s">
        <v>168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ユニフォーム赤葦京治ICONIC</v>
      </c>
    </row>
    <row r="1311" spans="1:21" x14ac:dyDescent="0.35">
      <c r="A1311">
        <f>VLOOKUP(Attack[[#This Row],[No用]],SetNo[[No.用]:[vlookup 用]],2,FALSE)</f>
        <v>317</v>
      </c>
      <c r="B1311">
        <f>IF(ROW()=2,1,IF(A1310&lt;&gt;Attack[[#This Row],[No]],1,B1310+1))</f>
        <v>2</v>
      </c>
      <c r="C1311" t="s">
        <v>108</v>
      </c>
      <c r="D1311" t="s">
        <v>129</v>
      </c>
      <c r="E1311" t="s">
        <v>73</v>
      </c>
      <c r="F1311" t="s">
        <v>74</v>
      </c>
      <c r="G1311" t="s">
        <v>128</v>
      </c>
      <c r="H131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ユニフォーム赤葦京治ICONIC</v>
      </c>
    </row>
    <row r="1312" spans="1:21" x14ac:dyDescent="0.3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t="s">
        <v>150</v>
      </c>
      <c r="D1312" t="s">
        <v>129</v>
      </c>
      <c r="E1312" t="s">
        <v>90</v>
      </c>
      <c r="F1312" t="s">
        <v>74</v>
      </c>
      <c r="G1312" t="s">
        <v>128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夏祭り赤葦京治ICONIC</v>
      </c>
    </row>
    <row r="1313" spans="1:21" x14ac:dyDescent="0.3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t="s">
        <v>150</v>
      </c>
      <c r="D1313" t="s">
        <v>129</v>
      </c>
      <c r="E1313" t="s">
        <v>90</v>
      </c>
      <c r="F1313" t="s">
        <v>74</v>
      </c>
      <c r="G1313" t="s">
        <v>128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夏祭り赤葦京治ICONIC</v>
      </c>
    </row>
    <row r="1314" spans="1:21" x14ac:dyDescent="0.35">
      <c r="A1314">
        <f>VLOOKUP(Attack[[#This Row],[No用]],SetNo[[No.用]:[vlookup 用]],2,FALSE)</f>
        <v>319</v>
      </c>
      <c r="B1314">
        <f>IF(ROW()=2,1,IF(A1313&lt;&gt;Attack[[#This Row],[No]],1,B1313+1))</f>
        <v>1</v>
      </c>
      <c r="C1314" s="1" t="s">
        <v>149</v>
      </c>
      <c r="D1314" s="1" t="s">
        <v>129</v>
      </c>
      <c r="E1314" s="1" t="s">
        <v>77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制服赤葦京治ICONIC</v>
      </c>
    </row>
    <row r="1315" spans="1:21" x14ac:dyDescent="0.35">
      <c r="A1315">
        <f>VLOOKUP(Attack[[#This Row],[No用]],SetNo[[No.用]:[vlookup 用]],2,FALSE)</f>
        <v>319</v>
      </c>
      <c r="B1315">
        <f>IF(ROW()=2,1,IF(A1314&lt;&gt;Attack[[#This Row],[No]],1,B1314+1))</f>
        <v>2</v>
      </c>
      <c r="C1315" s="1" t="s">
        <v>149</v>
      </c>
      <c r="D1315" s="1" t="s">
        <v>129</v>
      </c>
      <c r="E1315" s="1" t="s">
        <v>77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制服赤葦京治ICONIC</v>
      </c>
    </row>
    <row r="1316" spans="1:21" x14ac:dyDescent="0.35">
      <c r="A1316">
        <f>VLOOKUP(Attack[[#This Row],[No用]],SetNo[[No.用]:[vlookup 用]],2,FALSE)</f>
        <v>320</v>
      </c>
      <c r="B1316">
        <f>IF(ROW()=2,1,IF(A1315&lt;&gt;Attack[[#This Row],[No]],1,B1315+1))</f>
        <v>1</v>
      </c>
      <c r="C1316" s="1" t="s">
        <v>673</v>
      </c>
      <c r="D1316" s="1" t="s">
        <v>129</v>
      </c>
      <c r="E1316" s="1" t="s">
        <v>73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バーガー赤葦京治ICONIC</v>
      </c>
    </row>
    <row r="1317" spans="1:21" x14ac:dyDescent="0.35">
      <c r="A1317">
        <f>VLOOKUP(Attack[[#This Row],[No用]],SetNo[[No.用]:[vlookup 用]],2,FALSE)</f>
        <v>320</v>
      </c>
      <c r="B1317">
        <f>IF(ROW()=2,1,IF(A1316&lt;&gt;Attack[[#This Row],[No]],1,B1316+1))</f>
        <v>2</v>
      </c>
      <c r="C1317" s="1" t="s">
        <v>673</v>
      </c>
      <c r="D1317" s="1" t="s">
        <v>129</v>
      </c>
      <c r="E1317" s="1" t="s">
        <v>73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バーガー赤葦京治ICONIC</v>
      </c>
    </row>
    <row r="1318" spans="1:21" x14ac:dyDescent="0.35">
      <c r="A1318">
        <f>VLOOKUP(Attack[[#This Row],[No用]],SetNo[[No.用]:[vlookup 用]],2,FALSE)</f>
        <v>321</v>
      </c>
      <c r="B1318">
        <f>IF(ROW()=2,1,IF(A1317&lt;&gt;Attack[[#This Row],[No]],1,B1317+1))</f>
        <v>1</v>
      </c>
      <c r="C1318" s="1" t="s">
        <v>743</v>
      </c>
      <c r="D1318" s="1" t="s">
        <v>129</v>
      </c>
      <c r="E1318" s="1" t="s">
        <v>90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仮装赤葦京治ICONIC</v>
      </c>
    </row>
    <row r="1319" spans="1:21" x14ac:dyDescent="0.35">
      <c r="A1319">
        <f>VLOOKUP(Attack[[#This Row],[No用]],SetNo[[No.用]:[vlookup 用]],2,FALSE)</f>
        <v>321</v>
      </c>
      <c r="B1319">
        <f>IF(ROW()=2,1,IF(A1318&lt;&gt;Attack[[#This Row],[No]],1,B1318+1))</f>
        <v>2</v>
      </c>
      <c r="C1319" s="1" t="s">
        <v>743</v>
      </c>
      <c r="D1319" s="1" t="s">
        <v>129</v>
      </c>
      <c r="E1319" s="1" t="s">
        <v>90</v>
      </c>
      <c r="F1319" s="1" t="s">
        <v>74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仮装赤葦京治ICONIC</v>
      </c>
    </row>
    <row r="1320" spans="1:21" x14ac:dyDescent="0.35">
      <c r="A1320">
        <f>VLOOKUP(Attack[[#This Row],[No用]],SetNo[[No.用]:[vlookup 用]],2,FALSE)</f>
        <v>322</v>
      </c>
      <c r="B1320">
        <f>IF(ROW()=2,1,IF(A1319&lt;&gt;Attack[[#This Row],[No]],1,B1319+1))</f>
        <v>1</v>
      </c>
      <c r="C1320" s="1" t="s">
        <v>929</v>
      </c>
      <c r="D1320" s="1" t="s">
        <v>129</v>
      </c>
      <c r="E1320" s="1" t="s">
        <v>77</v>
      </c>
      <c r="F1320" s="1" t="s">
        <v>74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168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妖赤葦京治ICONIC</v>
      </c>
    </row>
    <row r="1321" spans="1:21" x14ac:dyDescent="0.35">
      <c r="A1321">
        <f>VLOOKUP(Attack[[#This Row],[No用]],SetNo[[No.用]:[vlookup 用]],2,FALSE)</f>
        <v>322</v>
      </c>
      <c r="B1321">
        <f>IF(ROW()=2,1,IF(A1320&lt;&gt;Attack[[#This Row],[No]],1,B1320+1))</f>
        <v>2</v>
      </c>
      <c r="C1321" s="1" t="s">
        <v>929</v>
      </c>
      <c r="D1321" s="1" t="s">
        <v>129</v>
      </c>
      <c r="E1321" s="1" t="s">
        <v>77</v>
      </c>
      <c r="F1321" s="1" t="s">
        <v>74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169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妖赤葦京治ICONIC</v>
      </c>
    </row>
    <row r="1322" spans="1:21" x14ac:dyDescent="0.35">
      <c r="A1322">
        <f>VLOOKUP(Attack[[#This Row],[No用]],SetNo[[No.用]:[vlookup 用]],2,FALSE)</f>
        <v>323</v>
      </c>
      <c r="B1322">
        <f>IF(ROW()=2,1,IF(A1321&lt;&gt;Attack[[#This Row],[No]],1,B1321+1))</f>
        <v>1</v>
      </c>
      <c r="C1322" s="1" t="s">
        <v>1061</v>
      </c>
      <c r="D1322" s="1" t="s">
        <v>129</v>
      </c>
      <c r="E1322" s="1" t="s">
        <v>73</v>
      </c>
      <c r="F1322" s="1" t="s">
        <v>74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焼き芋赤葦京治ICONIC</v>
      </c>
    </row>
    <row r="1323" spans="1:21" x14ac:dyDescent="0.35">
      <c r="A1323">
        <f>VLOOKUP(Attack[[#This Row],[No用]],SetNo[[No.用]:[vlookup 用]],2,FALSE)</f>
        <v>323</v>
      </c>
      <c r="B1323">
        <f>IF(ROW()=2,1,IF(A1322&lt;&gt;Attack[[#This Row],[No]],1,B1322+1))</f>
        <v>2</v>
      </c>
      <c r="C1323" s="1" t="s">
        <v>1061</v>
      </c>
      <c r="D1323" s="1" t="s">
        <v>129</v>
      </c>
      <c r="E1323" s="1" t="s">
        <v>73</v>
      </c>
      <c r="F1323" s="1" t="s">
        <v>74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焼き芋赤葦京治ICONIC</v>
      </c>
    </row>
    <row r="1324" spans="1:21" x14ac:dyDescent="0.35">
      <c r="A1324">
        <f>VLOOKUP(Attack[[#This Row],[No用]],SetNo[[No.用]:[vlookup 用]],2,FALSE)</f>
        <v>324</v>
      </c>
      <c r="B1324">
        <f>IF(ROW()=2,1,IF(A1323&lt;&gt;Attack[[#This Row],[No]],1,B1323+1))</f>
        <v>1</v>
      </c>
      <c r="C1324" s="1" t="s">
        <v>108</v>
      </c>
      <c r="D1324" s="1" t="s">
        <v>646</v>
      </c>
      <c r="E1324" s="1" t="s">
        <v>90</v>
      </c>
      <c r="F1324" s="1" t="s">
        <v>78</v>
      </c>
      <c r="G1324" s="1" t="s">
        <v>637</v>
      </c>
      <c r="H1324" s="1" t="s">
        <v>544</v>
      </c>
      <c r="I1324">
        <v>1</v>
      </c>
      <c r="J1324" t="s">
        <v>234</v>
      </c>
      <c r="K1324" s="1" t="s">
        <v>168</v>
      </c>
      <c r="L1324" s="1" t="s">
        <v>178</v>
      </c>
      <c r="M1324">
        <v>27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ユニフォーム姫川葵ICONIC</v>
      </c>
    </row>
    <row r="1325" spans="1:21" x14ac:dyDescent="0.35">
      <c r="A1325">
        <f>VLOOKUP(Attack[[#This Row],[No用]],SetNo[[No.用]:[vlookup 用]],2,FALSE)</f>
        <v>324</v>
      </c>
      <c r="B1325">
        <f>IF(ROW()=2,1,IF(A1324&lt;&gt;Attack[[#This Row],[No]],1,B1324+1))</f>
        <v>2</v>
      </c>
      <c r="C1325" s="1" t="s">
        <v>108</v>
      </c>
      <c r="D1325" s="1" t="s">
        <v>646</v>
      </c>
      <c r="E1325" s="1" t="s">
        <v>90</v>
      </c>
      <c r="F1325" s="1" t="s">
        <v>78</v>
      </c>
      <c r="G1325" s="1" t="s">
        <v>637</v>
      </c>
      <c r="H1325" s="1" t="s">
        <v>544</v>
      </c>
      <c r="I1325">
        <v>1</v>
      </c>
      <c r="J1325" t="s">
        <v>234</v>
      </c>
      <c r="K1325" s="1" t="s">
        <v>169</v>
      </c>
      <c r="L1325" s="1" t="s">
        <v>173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ユニフォーム姫川葵ICONIC</v>
      </c>
    </row>
    <row r="1326" spans="1:21" x14ac:dyDescent="0.35">
      <c r="A1326">
        <f>VLOOKUP(Attack[[#This Row],[No用]],SetNo[[No.用]:[vlookup 用]],2,FALSE)</f>
        <v>324</v>
      </c>
      <c r="B1326">
        <f>IF(ROW()=2,1,IF(A1325&lt;&gt;Attack[[#This Row],[No]],1,B1325+1))</f>
        <v>3</v>
      </c>
      <c r="C1326" s="1" t="s">
        <v>108</v>
      </c>
      <c r="D1326" s="1" t="s">
        <v>646</v>
      </c>
      <c r="E1326" s="1" t="s">
        <v>90</v>
      </c>
      <c r="F1326" s="1" t="s">
        <v>78</v>
      </c>
      <c r="G1326" s="1" t="s">
        <v>637</v>
      </c>
      <c r="H1326" s="1" t="s">
        <v>544</v>
      </c>
      <c r="I1326">
        <v>1</v>
      </c>
      <c r="J1326" t="s">
        <v>234</v>
      </c>
      <c r="K1326" s="1" t="s">
        <v>172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ユニフォーム姫川葵ICONIC</v>
      </c>
    </row>
    <row r="1327" spans="1:21" x14ac:dyDescent="0.35">
      <c r="A1327">
        <f>VLOOKUP(Attack[[#This Row],[No用]],SetNo[[No.用]:[vlookup 用]],2,FALSE)</f>
        <v>325</v>
      </c>
      <c r="B1327">
        <f>IF(ROW()=2,1,IF(A1326&lt;&gt;Attack[[#This Row],[No]],1,B1326+1))</f>
        <v>1</v>
      </c>
      <c r="C1327" s="1" t="s">
        <v>708</v>
      </c>
      <c r="D1327" s="1" t="s">
        <v>646</v>
      </c>
      <c r="E1327" s="10" t="s">
        <v>77</v>
      </c>
      <c r="F1327" s="1" t="s">
        <v>78</v>
      </c>
      <c r="G1327" s="1" t="s">
        <v>637</v>
      </c>
      <c r="H1327" s="1" t="s">
        <v>544</v>
      </c>
      <c r="I1327">
        <v>1</v>
      </c>
      <c r="J1327" t="s">
        <v>234</v>
      </c>
      <c r="K1327" s="1" t="s">
        <v>168</v>
      </c>
      <c r="L1327" s="1" t="s">
        <v>178</v>
      </c>
      <c r="M1327">
        <v>27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花火姫川葵ICONIC</v>
      </c>
    </row>
    <row r="1328" spans="1:21" x14ac:dyDescent="0.35">
      <c r="A1328">
        <f>VLOOKUP(Attack[[#This Row],[No用]],SetNo[[No.用]:[vlookup 用]],2,FALSE)</f>
        <v>325</v>
      </c>
      <c r="B1328">
        <f>IF(ROW()=2,1,IF(A1327&lt;&gt;Attack[[#This Row],[No]],1,B1327+1))</f>
        <v>2</v>
      </c>
      <c r="C1328" s="1" t="s">
        <v>708</v>
      </c>
      <c r="D1328" s="1" t="s">
        <v>646</v>
      </c>
      <c r="E1328" s="10" t="s">
        <v>77</v>
      </c>
      <c r="F1328" s="1" t="s">
        <v>78</v>
      </c>
      <c r="G1328" s="1" t="s">
        <v>637</v>
      </c>
      <c r="H1328" s="1" t="s">
        <v>544</v>
      </c>
      <c r="I1328">
        <v>1</v>
      </c>
      <c r="J1328" t="s">
        <v>234</v>
      </c>
      <c r="K1328" s="1" t="s">
        <v>169</v>
      </c>
      <c r="L1328" s="1" t="s">
        <v>173</v>
      </c>
      <c r="M1328">
        <v>28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花火姫川葵ICONIC</v>
      </c>
    </row>
    <row r="1329" spans="1:21" x14ac:dyDescent="0.35">
      <c r="A1329">
        <f>VLOOKUP(Attack[[#This Row],[No用]],SetNo[[No.用]:[vlookup 用]],2,FALSE)</f>
        <v>325</v>
      </c>
      <c r="B1329">
        <f>IF(ROW()=2,1,IF(A1328&lt;&gt;Attack[[#This Row],[No]],1,B1328+1))</f>
        <v>3</v>
      </c>
      <c r="C1329" s="1" t="s">
        <v>708</v>
      </c>
      <c r="D1329" s="1" t="s">
        <v>646</v>
      </c>
      <c r="E1329" s="10" t="s">
        <v>77</v>
      </c>
      <c r="F1329" s="1" t="s">
        <v>78</v>
      </c>
      <c r="G1329" s="1" t="s">
        <v>637</v>
      </c>
      <c r="H1329" s="1" t="s">
        <v>544</v>
      </c>
      <c r="I1329">
        <v>1</v>
      </c>
      <c r="J1329" t="s">
        <v>234</v>
      </c>
      <c r="K1329" s="1" t="s">
        <v>172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花火姫川葵ICONIC</v>
      </c>
    </row>
    <row r="1330" spans="1:21" x14ac:dyDescent="0.35">
      <c r="A1330">
        <f>VLOOKUP(Attack[[#This Row],[No用]],SetNo[[No.用]:[vlookup 用]],2,FALSE)</f>
        <v>326</v>
      </c>
      <c r="B1330">
        <f>IF(ROW()=2,1,IF(A1329&lt;&gt;Attack[[#This Row],[No]],1,B1329+1))</f>
        <v>1</v>
      </c>
      <c r="C1330" s="1" t="s">
        <v>108</v>
      </c>
      <c r="D1330" s="1" t="s">
        <v>652</v>
      </c>
      <c r="E1330" s="1" t="s">
        <v>90</v>
      </c>
      <c r="F1330" s="1" t="s">
        <v>82</v>
      </c>
      <c r="G1330" s="1" t="s">
        <v>637</v>
      </c>
      <c r="H1330" s="1" t="s">
        <v>71</v>
      </c>
      <c r="I1330">
        <v>1</v>
      </c>
      <c r="J1330" t="s">
        <v>234</v>
      </c>
      <c r="K1330" s="1" t="s">
        <v>168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ユニフォーム当間義友ICONIC</v>
      </c>
    </row>
    <row r="1331" spans="1:21" x14ac:dyDescent="0.35">
      <c r="A1331">
        <f>VLOOKUP(Attack[[#This Row],[No用]],SetNo[[No.用]:[vlookup 用]],2,FALSE)</f>
        <v>326</v>
      </c>
      <c r="B1331">
        <f>IF(ROW()=2,1,IF(A1330&lt;&gt;Attack[[#This Row],[No]],1,B1330+1))</f>
        <v>2</v>
      </c>
      <c r="C1331" s="1" t="s">
        <v>108</v>
      </c>
      <c r="D1331" s="1" t="s">
        <v>652</v>
      </c>
      <c r="E1331" s="1" t="s">
        <v>90</v>
      </c>
      <c r="F1331" s="1" t="s">
        <v>82</v>
      </c>
      <c r="G1331" s="1" t="s">
        <v>637</v>
      </c>
      <c r="H1331" s="1" t="s">
        <v>71</v>
      </c>
      <c r="I1331">
        <v>1</v>
      </c>
      <c r="J1331" t="s">
        <v>234</v>
      </c>
      <c r="K1331" s="1" t="s">
        <v>169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ユニフォーム当間義友ICONIC</v>
      </c>
    </row>
    <row r="1332" spans="1:21" x14ac:dyDescent="0.35">
      <c r="A1332">
        <f>VLOOKUP(Attack[[#This Row],[No用]],SetNo[[No.用]:[vlookup 用]],2,FALSE)</f>
        <v>327</v>
      </c>
      <c r="B1332">
        <f>IF(ROW()=2,1,IF(A1331&lt;&gt;Attack[[#This Row],[No]],1,B1331+1))</f>
        <v>1</v>
      </c>
      <c r="C1332" s="1" t="s">
        <v>108</v>
      </c>
      <c r="D1332" s="1" t="s">
        <v>635</v>
      </c>
      <c r="E1332" s="1" t="s">
        <v>90</v>
      </c>
      <c r="F1332" s="1" t="s">
        <v>74</v>
      </c>
      <c r="G1332" s="1" t="s">
        <v>637</v>
      </c>
      <c r="H1332" s="1" t="s">
        <v>71</v>
      </c>
      <c r="I1332">
        <v>1</v>
      </c>
      <c r="J1332" t="s">
        <v>234</v>
      </c>
      <c r="K1332" s="1" t="s">
        <v>168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ユニフォーム越後栄ICONIC</v>
      </c>
    </row>
    <row r="1333" spans="1:21" x14ac:dyDescent="0.35">
      <c r="A1333">
        <f>VLOOKUP(Attack[[#This Row],[No用]],SetNo[[No.用]:[vlookup 用]],2,FALSE)</f>
        <v>327</v>
      </c>
      <c r="B1333">
        <f>IF(ROW()=2,1,IF(A1332&lt;&gt;Attack[[#This Row],[No]],1,B1332+1))</f>
        <v>2</v>
      </c>
      <c r="C1333" s="1" t="s">
        <v>108</v>
      </c>
      <c r="D1333" s="1" t="s">
        <v>635</v>
      </c>
      <c r="E1333" s="1" t="s">
        <v>90</v>
      </c>
      <c r="F1333" s="1" t="s">
        <v>74</v>
      </c>
      <c r="G1333" s="1" t="s">
        <v>637</v>
      </c>
      <c r="H1333" s="1" t="s">
        <v>71</v>
      </c>
      <c r="I1333">
        <v>1</v>
      </c>
      <c r="J1333" t="s">
        <v>234</v>
      </c>
      <c r="K1333" s="1" t="s">
        <v>169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ユニフォーム越後栄ICONIC</v>
      </c>
    </row>
    <row r="1334" spans="1:21" x14ac:dyDescent="0.35">
      <c r="A1334">
        <f>VLOOKUP(Attack[[#This Row],[No用]],SetNo[[No.用]:[vlookup 用]],2,FALSE)</f>
        <v>328</v>
      </c>
      <c r="B1334">
        <f>IF(ROW()=2,1,IF(A1333&lt;&gt;Attack[[#This Row],[No]],1,B1333+1))</f>
        <v>1</v>
      </c>
      <c r="C1334" s="1" t="s">
        <v>108</v>
      </c>
      <c r="D1334" s="1" t="s">
        <v>656</v>
      </c>
      <c r="E1334" s="1" t="s">
        <v>90</v>
      </c>
      <c r="F1334" s="1" t="s">
        <v>80</v>
      </c>
      <c r="G1334" s="1" t="s">
        <v>637</v>
      </c>
      <c r="H1334" s="1" t="s">
        <v>71</v>
      </c>
      <c r="I1334">
        <v>1</v>
      </c>
      <c r="J1334" t="s">
        <v>234</v>
      </c>
      <c r="K1334" s="1"/>
      <c r="L1334" s="1"/>
      <c r="M1334">
        <v>0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ユニフォーム貝掛亮文ICONIC</v>
      </c>
    </row>
    <row r="1335" spans="1:21" x14ac:dyDescent="0.35">
      <c r="A1335">
        <f>VLOOKUP(Attack[[#This Row],[No用]],SetNo[[No.用]:[vlookup 用]],2,FALSE)</f>
        <v>329</v>
      </c>
      <c r="B1335">
        <f>IF(ROW()=2,1,IF(A1334&lt;&gt;Attack[[#This Row],[No]],1,B1334+1))</f>
        <v>1</v>
      </c>
      <c r="C1335" s="1" t="s">
        <v>108</v>
      </c>
      <c r="D1335" s="1" t="s">
        <v>661</v>
      </c>
      <c r="E1335" s="1" t="s">
        <v>73</v>
      </c>
      <c r="F1335" s="1" t="s">
        <v>78</v>
      </c>
      <c r="G1335" s="1" t="s">
        <v>637</v>
      </c>
      <c r="H1335" s="1" t="s">
        <v>71</v>
      </c>
      <c r="I1335">
        <v>1</v>
      </c>
      <c r="J1335" t="s">
        <v>234</v>
      </c>
      <c r="K1335" s="1" t="s">
        <v>168</v>
      </c>
      <c r="L1335" s="1" t="s">
        <v>173</v>
      </c>
      <c r="M1335">
        <v>36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ユニフォーム丸山一喜ICONIC</v>
      </c>
    </row>
    <row r="1336" spans="1:21" x14ac:dyDescent="0.35">
      <c r="A1336">
        <f>VLOOKUP(Attack[[#This Row],[No用]],SetNo[[No.用]:[vlookup 用]],2,FALSE)</f>
        <v>329</v>
      </c>
      <c r="B1336">
        <f>IF(ROW()=2,1,IF(A1335&lt;&gt;Attack[[#This Row],[No]],1,B1335+1))</f>
        <v>2</v>
      </c>
      <c r="C1336" s="1" t="s">
        <v>108</v>
      </c>
      <c r="D1336" s="1" t="s">
        <v>661</v>
      </c>
      <c r="E1336" s="1" t="s">
        <v>73</v>
      </c>
      <c r="F1336" s="1" t="s">
        <v>78</v>
      </c>
      <c r="G1336" s="1" t="s">
        <v>637</v>
      </c>
      <c r="H1336" s="1" t="s">
        <v>71</v>
      </c>
      <c r="I1336">
        <v>1</v>
      </c>
      <c r="J1336" t="s">
        <v>234</v>
      </c>
      <c r="K1336" s="1" t="s">
        <v>169</v>
      </c>
      <c r="L1336" s="1" t="s">
        <v>178</v>
      </c>
      <c r="M1336">
        <v>36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ユニフォーム丸山一喜ICONIC</v>
      </c>
    </row>
    <row r="1337" spans="1:21" x14ac:dyDescent="0.35">
      <c r="A1337">
        <f>VLOOKUP(Attack[[#This Row],[No用]],SetNo[[No.用]:[vlookup 用]],2,FALSE)</f>
        <v>329</v>
      </c>
      <c r="B1337">
        <f>IF(ROW()=2,1,IF(A1336&lt;&gt;Attack[[#This Row],[No]],1,B1336+1))</f>
        <v>3</v>
      </c>
      <c r="C1337" s="1" t="s">
        <v>108</v>
      </c>
      <c r="D1337" s="1" t="s">
        <v>661</v>
      </c>
      <c r="E1337" s="1" t="s">
        <v>73</v>
      </c>
      <c r="F1337" s="1" t="s">
        <v>78</v>
      </c>
      <c r="G1337" s="1" t="s">
        <v>637</v>
      </c>
      <c r="H1337" s="1" t="s">
        <v>71</v>
      </c>
      <c r="I1337">
        <v>1</v>
      </c>
      <c r="J1337" t="s">
        <v>234</v>
      </c>
      <c r="K1337" s="1" t="s">
        <v>258</v>
      </c>
      <c r="L1337" s="1" t="s">
        <v>173</v>
      </c>
      <c r="M1337">
        <v>39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ユニフォーム丸山一喜ICONIC</v>
      </c>
    </row>
    <row r="1338" spans="1:21" x14ac:dyDescent="0.35">
      <c r="A1338">
        <f>VLOOKUP(Attack[[#This Row],[No用]],SetNo[[No.用]:[vlookup 用]],2,FALSE)</f>
        <v>329</v>
      </c>
      <c r="B1338">
        <f>IF(ROW()=2,1,IF(A1337&lt;&gt;Attack[[#This Row],[No]],1,B1337+1))</f>
        <v>4</v>
      </c>
      <c r="C1338" s="1" t="s">
        <v>108</v>
      </c>
      <c r="D1338" s="1" t="s">
        <v>661</v>
      </c>
      <c r="E1338" s="1" t="s">
        <v>73</v>
      </c>
      <c r="F1338" s="1" t="s">
        <v>78</v>
      </c>
      <c r="G1338" s="1" t="s">
        <v>637</v>
      </c>
      <c r="H1338" s="1" t="s">
        <v>71</v>
      </c>
      <c r="I1338">
        <v>1</v>
      </c>
      <c r="J1338" t="s">
        <v>234</v>
      </c>
      <c r="K1338" s="1" t="s">
        <v>171</v>
      </c>
      <c r="L1338" s="1" t="s">
        <v>173</v>
      </c>
      <c r="M1338">
        <v>36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ユニフォーム丸山一喜ICONIC</v>
      </c>
    </row>
    <row r="1339" spans="1:21" x14ac:dyDescent="0.35">
      <c r="A1339">
        <f>VLOOKUP(Attack[[#This Row],[No用]],SetNo[[No.用]:[vlookup 用]],2,FALSE)</f>
        <v>329</v>
      </c>
      <c r="B1339">
        <f>IF(ROW()=2,1,IF(A1338&lt;&gt;Attack[[#This Row],[No]],1,B1338+1))</f>
        <v>5</v>
      </c>
      <c r="C1339" s="1" t="s">
        <v>108</v>
      </c>
      <c r="D1339" s="1" t="s">
        <v>661</v>
      </c>
      <c r="E1339" s="1" t="s">
        <v>73</v>
      </c>
      <c r="F1339" s="1" t="s">
        <v>78</v>
      </c>
      <c r="G1339" s="1" t="s">
        <v>637</v>
      </c>
      <c r="H1339" s="1" t="s">
        <v>71</v>
      </c>
      <c r="I1339">
        <v>1</v>
      </c>
      <c r="J1339" t="s">
        <v>234</v>
      </c>
      <c r="K1339" s="1" t="s">
        <v>172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ユニフォーム丸山一喜ICONIC</v>
      </c>
    </row>
    <row r="1340" spans="1:21" x14ac:dyDescent="0.35">
      <c r="A1340">
        <f>VLOOKUP(Attack[[#This Row],[No用]],SetNo[[No.用]:[vlookup 用]],2,FALSE)</f>
        <v>329</v>
      </c>
      <c r="B1340">
        <f>IF(ROW()=2,1,IF(A1339&lt;&gt;Attack[[#This Row],[No]],1,B1339+1))</f>
        <v>6</v>
      </c>
      <c r="C1340" s="1" t="s">
        <v>108</v>
      </c>
      <c r="D1340" s="1" t="s">
        <v>661</v>
      </c>
      <c r="E1340" s="1" t="s">
        <v>73</v>
      </c>
      <c r="F1340" s="1" t="s">
        <v>78</v>
      </c>
      <c r="G1340" s="1" t="s">
        <v>637</v>
      </c>
      <c r="H1340" s="1" t="s">
        <v>71</v>
      </c>
      <c r="I1340">
        <v>1</v>
      </c>
      <c r="J1340" t="s">
        <v>234</v>
      </c>
      <c r="K1340" s="1" t="s">
        <v>258</v>
      </c>
      <c r="L1340" s="1" t="s">
        <v>224</v>
      </c>
      <c r="M1340">
        <v>46</v>
      </c>
      <c r="N1340">
        <v>0</v>
      </c>
      <c r="O1340">
        <v>56</v>
      </c>
      <c r="P1340">
        <v>0</v>
      </c>
      <c r="U1340" t="str">
        <f>Attack[[#This Row],[服装]]&amp;Attack[[#This Row],[名前]]&amp;Attack[[#This Row],[レアリティ]]</f>
        <v>ユニフォーム丸山一喜ICONIC</v>
      </c>
    </row>
    <row r="1341" spans="1:21" x14ac:dyDescent="0.35">
      <c r="A1341">
        <f>VLOOKUP(Attack[[#This Row],[No用]],SetNo[[No.用]:[vlookup 用]],2,FALSE)</f>
        <v>330</v>
      </c>
      <c r="B1341">
        <f>IF(ROW()=2,1,IF(A1340&lt;&gt;Attack[[#This Row],[No]],1,B1340+1))</f>
        <v>1</v>
      </c>
      <c r="C1341" s="1" t="s">
        <v>108</v>
      </c>
      <c r="D1341" s="1" t="s">
        <v>664</v>
      </c>
      <c r="E1341" s="1" t="s">
        <v>90</v>
      </c>
      <c r="F1341" s="1" t="s">
        <v>78</v>
      </c>
      <c r="G1341" s="1" t="s">
        <v>637</v>
      </c>
      <c r="H1341" s="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28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ユニフォーム舞子侑志ICONIC</v>
      </c>
    </row>
    <row r="1342" spans="1:21" x14ac:dyDescent="0.35">
      <c r="A1342">
        <f>VLOOKUP(Attack[[#This Row],[No用]],SetNo[[No.用]:[vlookup 用]],2,FALSE)</f>
        <v>330</v>
      </c>
      <c r="B1342">
        <f>IF(ROW()=2,1,IF(A1341&lt;&gt;Attack[[#This Row],[No]],1,B1341+1))</f>
        <v>2</v>
      </c>
      <c r="C1342" s="1" t="s">
        <v>108</v>
      </c>
      <c r="D1342" s="1" t="s">
        <v>664</v>
      </c>
      <c r="E1342" s="1" t="s">
        <v>90</v>
      </c>
      <c r="F1342" s="1" t="s">
        <v>78</v>
      </c>
      <c r="G1342" s="1" t="s">
        <v>637</v>
      </c>
      <c r="H1342" s="1" t="s">
        <v>71</v>
      </c>
      <c r="I1342">
        <v>1</v>
      </c>
      <c r="J1342" t="s">
        <v>234</v>
      </c>
      <c r="K1342" s="1" t="s">
        <v>169</v>
      </c>
      <c r="L1342" s="1" t="s">
        <v>162</v>
      </c>
      <c r="M1342">
        <v>25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ユニフォーム舞子侑志ICONIC</v>
      </c>
    </row>
    <row r="1343" spans="1:21" x14ac:dyDescent="0.35">
      <c r="A1343">
        <f>VLOOKUP(Attack[[#This Row],[No用]],SetNo[[No.用]:[vlookup 用]],2,FALSE)</f>
        <v>330</v>
      </c>
      <c r="B1343">
        <f>IF(ROW()=2,1,IF(A1342&lt;&gt;Attack[[#This Row],[No]],1,B1342+1))</f>
        <v>3</v>
      </c>
      <c r="C1343" s="1" t="s">
        <v>108</v>
      </c>
      <c r="D1343" s="1" t="s">
        <v>664</v>
      </c>
      <c r="E1343" s="1" t="s">
        <v>90</v>
      </c>
      <c r="F1343" s="1" t="s">
        <v>78</v>
      </c>
      <c r="G1343" s="1" t="s">
        <v>637</v>
      </c>
      <c r="H1343" s="1" t="s">
        <v>71</v>
      </c>
      <c r="I1343">
        <v>1</v>
      </c>
      <c r="J1343" t="s">
        <v>234</v>
      </c>
      <c r="K1343" s="1" t="s">
        <v>170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ユニフォーム舞子侑志ICONIC</v>
      </c>
    </row>
    <row r="1344" spans="1:21" x14ac:dyDescent="0.35">
      <c r="A1344">
        <f>VLOOKUP(Attack[[#This Row],[No用]],SetNo[[No.用]:[vlookup 用]],2,FALSE)</f>
        <v>330</v>
      </c>
      <c r="B1344">
        <f>IF(ROW()=2,1,IF(A1343&lt;&gt;Attack[[#This Row],[No]],1,B1343+1))</f>
        <v>4</v>
      </c>
      <c r="C1344" s="1" t="s">
        <v>108</v>
      </c>
      <c r="D1344" s="1" t="s">
        <v>664</v>
      </c>
      <c r="E1344" s="1" t="s">
        <v>90</v>
      </c>
      <c r="F1344" s="1" t="s">
        <v>78</v>
      </c>
      <c r="G1344" s="1" t="s">
        <v>637</v>
      </c>
      <c r="H1344" s="1" t="s">
        <v>71</v>
      </c>
      <c r="I1344">
        <v>1</v>
      </c>
      <c r="J1344" t="s">
        <v>234</v>
      </c>
      <c r="K1344" s="1" t="s">
        <v>172</v>
      </c>
      <c r="L1344" s="1" t="s">
        <v>162</v>
      </c>
      <c r="M1344">
        <v>20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ユニフォーム舞子侑志ICONIC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5</v>
      </c>
      <c r="C1345" s="1" t="s">
        <v>108</v>
      </c>
      <c r="D1345" s="1" t="s">
        <v>664</v>
      </c>
      <c r="E1345" s="1" t="s">
        <v>90</v>
      </c>
      <c r="F1345" s="1" t="s">
        <v>78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183</v>
      </c>
      <c r="L1345" s="1" t="s">
        <v>224</v>
      </c>
      <c r="M1345">
        <v>38</v>
      </c>
      <c r="N1345">
        <v>0</v>
      </c>
      <c r="O1345">
        <v>48</v>
      </c>
      <c r="P1345">
        <v>0</v>
      </c>
      <c r="U1345" t="str">
        <f>Attack[[#This Row],[服装]]&amp;Attack[[#This Row],[名前]]&amp;Attack[[#This Row],[レアリティ]]</f>
        <v>ユニフォーム舞子侑志ICONIC</v>
      </c>
    </row>
    <row r="1346" spans="1:21" x14ac:dyDescent="0.35">
      <c r="A1346">
        <f>VLOOKUP(Attack[[#This Row],[No用]],SetNo[[No.用]:[vlookup 用]],2,FALSE)</f>
        <v>331</v>
      </c>
      <c r="B1346">
        <f>IF(ROW()=2,1,IF(A1345&lt;&gt;Attack[[#This Row],[No]],1,B1345+1))</f>
        <v>1</v>
      </c>
      <c r="C1346" s="1" t="s">
        <v>108</v>
      </c>
      <c r="D1346" s="1" t="s">
        <v>642</v>
      </c>
      <c r="E1346" s="1" t="s">
        <v>90</v>
      </c>
      <c r="F1346" s="1" t="s">
        <v>78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168</v>
      </c>
      <c r="L1346" s="1" t="s">
        <v>173</v>
      </c>
      <c r="M1346">
        <v>38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ユニフォーム寺泊基希ICONIC</v>
      </c>
    </row>
    <row r="1347" spans="1:21" x14ac:dyDescent="0.35">
      <c r="A1347">
        <f>VLOOKUP(Attack[[#This Row],[No用]],SetNo[[No.用]:[vlookup 用]],2,FALSE)</f>
        <v>331</v>
      </c>
      <c r="B1347">
        <f>IF(ROW()=2,1,IF(A1346&lt;&gt;Attack[[#This Row],[No]],1,B1346+1))</f>
        <v>2</v>
      </c>
      <c r="C1347" s="1" t="s">
        <v>108</v>
      </c>
      <c r="D1347" s="1" t="s">
        <v>642</v>
      </c>
      <c r="E1347" s="1" t="s">
        <v>90</v>
      </c>
      <c r="F1347" s="1" t="s">
        <v>78</v>
      </c>
      <c r="G1347" s="1" t="s">
        <v>637</v>
      </c>
      <c r="H1347" s="1" t="s">
        <v>71</v>
      </c>
      <c r="I1347">
        <v>1</v>
      </c>
      <c r="J1347" t="s">
        <v>234</v>
      </c>
      <c r="K1347" s="1" t="s">
        <v>169</v>
      </c>
      <c r="L1347" s="1" t="s">
        <v>173</v>
      </c>
      <c r="M1347">
        <v>38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ユニフォーム寺泊基希ICONIC</v>
      </c>
    </row>
    <row r="1348" spans="1:21" x14ac:dyDescent="0.35">
      <c r="A1348">
        <f>VLOOKUP(Attack[[#This Row],[No用]],SetNo[[No.用]:[vlookup 用]],2,FALSE)</f>
        <v>331</v>
      </c>
      <c r="B1348">
        <f>IF(ROW()=2,1,IF(A1347&lt;&gt;Attack[[#This Row],[No]],1,B1347+1))</f>
        <v>3</v>
      </c>
      <c r="C1348" s="1" t="s">
        <v>108</v>
      </c>
      <c r="D1348" s="1" t="s">
        <v>642</v>
      </c>
      <c r="E1348" s="1" t="s">
        <v>90</v>
      </c>
      <c r="F1348" s="1" t="s">
        <v>78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170</v>
      </c>
      <c r="L1348" s="1" t="s">
        <v>162</v>
      </c>
      <c r="M1348">
        <v>35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ユニフォーム寺泊基希ICONIC</v>
      </c>
    </row>
    <row r="1349" spans="1:21" x14ac:dyDescent="0.35">
      <c r="A1349">
        <f>VLOOKUP(Attack[[#This Row],[No用]],SetNo[[No.用]:[vlookup 用]],2,FALSE)</f>
        <v>331</v>
      </c>
      <c r="B1349">
        <f>IF(ROW()=2,1,IF(A1348&lt;&gt;Attack[[#This Row],[No]],1,B1348+1))</f>
        <v>4</v>
      </c>
      <c r="C1349" s="1" t="s">
        <v>108</v>
      </c>
      <c r="D1349" s="1" t="s">
        <v>642</v>
      </c>
      <c r="E1349" s="1" t="s">
        <v>90</v>
      </c>
      <c r="F1349" s="1" t="s">
        <v>78</v>
      </c>
      <c r="G1349" s="1" t="s">
        <v>637</v>
      </c>
      <c r="H1349" s="1" t="s">
        <v>71</v>
      </c>
      <c r="I1349">
        <v>1</v>
      </c>
      <c r="J1349" t="s">
        <v>234</v>
      </c>
      <c r="K1349" s="1" t="s">
        <v>171</v>
      </c>
      <c r="L1349" s="1" t="s">
        <v>173</v>
      </c>
      <c r="M1349">
        <v>41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ユニフォーム寺泊基希ICONIC</v>
      </c>
    </row>
    <row r="1350" spans="1:21" x14ac:dyDescent="0.35">
      <c r="A1350">
        <f>VLOOKUP(Attack[[#This Row],[No用]],SetNo[[No.用]:[vlookup 用]],2,FALSE)</f>
        <v>331</v>
      </c>
      <c r="B1350">
        <f>IF(ROW()=2,1,IF(A1349&lt;&gt;Attack[[#This Row],[No]],1,B1349+1))</f>
        <v>5</v>
      </c>
      <c r="C1350" s="1" t="s">
        <v>108</v>
      </c>
      <c r="D1350" s="1" t="s">
        <v>642</v>
      </c>
      <c r="E1350" s="1" t="s">
        <v>90</v>
      </c>
      <c r="F1350" s="1" t="s">
        <v>78</v>
      </c>
      <c r="G1350" s="1" t="s">
        <v>637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178</v>
      </c>
      <c r="M1350">
        <v>38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ユニフォーム寺泊基希ICONIC</v>
      </c>
    </row>
    <row r="1351" spans="1:21" x14ac:dyDescent="0.35">
      <c r="A1351">
        <f>VLOOKUP(Attack[[#This Row],[No用]],SetNo[[No.用]:[vlookup 用]],2,FALSE)</f>
        <v>331</v>
      </c>
      <c r="B1351">
        <f>IF(ROW()=2,1,IF(A1350&lt;&gt;Attack[[#This Row],[No]],1,B1350+1))</f>
        <v>6</v>
      </c>
      <c r="C1351" s="1" t="s">
        <v>108</v>
      </c>
      <c r="D1351" s="1" t="s">
        <v>642</v>
      </c>
      <c r="E1351" s="1" t="s">
        <v>90</v>
      </c>
      <c r="F1351" s="1" t="s">
        <v>78</v>
      </c>
      <c r="G1351" s="1" t="s">
        <v>637</v>
      </c>
      <c r="H1351" s="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46</v>
      </c>
      <c r="N1351">
        <v>0</v>
      </c>
      <c r="O1351">
        <v>56</v>
      </c>
      <c r="P1351">
        <v>0</v>
      </c>
      <c r="U1351" t="str">
        <f>Attack[[#This Row],[服装]]&amp;Attack[[#This Row],[名前]]&amp;Attack[[#This Row],[レアリティ]]</f>
        <v>ユニフォーム寺泊基希ICONIC</v>
      </c>
    </row>
    <row r="1352" spans="1:21" x14ac:dyDescent="0.35">
      <c r="A1352">
        <f>VLOOKUP(Attack[[#This Row],[No用]],SetNo[[No.用]:[vlookup 用]],2,FALSE)</f>
        <v>331</v>
      </c>
      <c r="B1352">
        <f>IF(ROW()=2,1,IF(A1351&lt;&gt;Attack[[#This Row],[No]],1,B1351+1))</f>
        <v>7</v>
      </c>
      <c r="C1352" s="1" t="s">
        <v>108</v>
      </c>
      <c r="D1352" s="1" t="s">
        <v>642</v>
      </c>
      <c r="E1352" s="1" t="s">
        <v>90</v>
      </c>
      <c r="F1352" s="1" t="s">
        <v>78</v>
      </c>
      <c r="G1352" s="1" t="s">
        <v>637</v>
      </c>
      <c r="H1352" s="1" t="s">
        <v>71</v>
      </c>
      <c r="I1352">
        <v>1</v>
      </c>
      <c r="J1352" t="s">
        <v>234</v>
      </c>
      <c r="K1352" s="1" t="s">
        <v>169</v>
      </c>
      <c r="L1352" s="1" t="s">
        <v>224</v>
      </c>
      <c r="M1352">
        <v>46</v>
      </c>
      <c r="N1352">
        <v>0</v>
      </c>
      <c r="O1352">
        <v>56</v>
      </c>
      <c r="P1352">
        <v>0</v>
      </c>
      <c r="U1352" t="str">
        <f>Attack[[#This Row],[服装]]&amp;Attack[[#This Row],[名前]]&amp;Attack[[#This Row],[レアリティ]]</f>
        <v>ユニフォーム寺泊基希ICONIC</v>
      </c>
    </row>
    <row r="1353" spans="1:21" x14ac:dyDescent="0.35">
      <c r="A1353">
        <f>VLOOKUP(Attack[[#This Row],[No用]],SetNo[[No.用]:[vlookup 用]],2,FALSE)</f>
        <v>332</v>
      </c>
      <c r="B1353">
        <f>IF(ROW()=2,1,IF(A1352&lt;&gt;Attack[[#This Row],[No]],1,B1352+1))</f>
        <v>1</v>
      </c>
      <c r="C1353" t="s">
        <v>108</v>
      </c>
      <c r="D1353" t="s">
        <v>264</v>
      </c>
      <c r="E1353" t="s">
        <v>77</v>
      </c>
      <c r="F1353" t="s">
        <v>78</v>
      </c>
      <c r="G1353" t="s">
        <v>134</v>
      </c>
      <c r="H1353" t="s">
        <v>71</v>
      </c>
      <c r="I1353">
        <v>1</v>
      </c>
      <c r="J1353" t="s">
        <v>234</v>
      </c>
      <c r="K1353" s="1" t="s">
        <v>168</v>
      </c>
      <c r="L1353" s="1" t="s">
        <v>173</v>
      </c>
      <c r="M1353">
        <v>39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ユニフォーム星海光来ICONIC</v>
      </c>
    </row>
    <row r="1354" spans="1:21" x14ac:dyDescent="0.35">
      <c r="A1354">
        <f>VLOOKUP(Attack[[#This Row],[No用]],SetNo[[No.用]:[vlookup 用]],2,FALSE)</f>
        <v>332</v>
      </c>
      <c r="B1354">
        <f>IF(ROW()=2,1,IF(A1353&lt;&gt;Attack[[#This Row],[No]],1,B1353+1))</f>
        <v>2</v>
      </c>
      <c r="C1354" t="s">
        <v>108</v>
      </c>
      <c r="D1354" t="s">
        <v>264</v>
      </c>
      <c r="E1354" t="s">
        <v>77</v>
      </c>
      <c r="F1354" t="s">
        <v>78</v>
      </c>
      <c r="G1354" t="s">
        <v>134</v>
      </c>
      <c r="H1354" t="s">
        <v>71</v>
      </c>
      <c r="I1354">
        <v>1</v>
      </c>
      <c r="J1354" t="s">
        <v>234</v>
      </c>
      <c r="K1354" s="1" t="s">
        <v>169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ユニフォーム星海光来ICONIC</v>
      </c>
    </row>
    <row r="1355" spans="1:21" x14ac:dyDescent="0.35">
      <c r="A1355">
        <f>VLOOKUP(Attack[[#This Row],[No用]],SetNo[[No.用]:[vlookup 用]],2,FALSE)</f>
        <v>332</v>
      </c>
      <c r="B1355">
        <f>IF(ROW()=2,1,IF(A1354&lt;&gt;Attack[[#This Row],[No]],1,B1354+1))</f>
        <v>3</v>
      </c>
      <c r="C1355" t="s">
        <v>108</v>
      </c>
      <c r="D1355" t="s">
        <v>264</v>
      </c>
      <c r="E1355" t="s">
        <v>77</v>
      </c>
      <c r="F1355" t="s">
        <v>78</v>
      </c>
      <c r="G1355" t="s">
        <v>134</v>
      </c>
      <c r="H1355" t="s">
        <v>71</v>
      </c>
      <c r="I1355">
        <v>1</v>
      </c>
      <c r="J1355" t="s">
        <v>234</v>
      </c>
      <c r="K1355" s="1" t="s">
        <v>258</v>
      </c>
      <c r="L1355" s="1" t="s">
        <v>173</v>
      </c>
      <c r="M1355">
        <v>42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ユニフォーム星海光来ICONIC</v>
      </c>
    </row>
    <row r="1356" spans="1:21" x14ac:dyDescent="0.35">
      <c r="A1356">
        <f>VLOOKUP(Attack[[#This Row],[No用]],SetNo[[No.用]:[vlookup 用]],2,FALSE)</f>
        <v>332</v>
      </c>
      <c r="B1356">
        <f>IF(ROW()=2,1,IF(A1355&lt;&gt;Attack[[#This Row],[No]],1,B1355+1))</f>
        <v>4</v>
      </c>
      <c r="C1356" t="s">
        <v>108</v>
      </c>
      <c r="D1356" t="s">
        <v>264</v>
      </c>
      <c r="E1356" t="s">
        <v>77</v>
      </c>
      <c r="F1356" t="s">
        <v>78</v>
      </c>
      <c r="G1356" t="s">
        <v>134</v>
      </c>
      <c r="H1356" t="s">
        <v>71</v>
      </c>
      <c r="I1356">
        <v>1</v>
      </c>
      <c r="J1356" t="s">
        <v>234</v>
      </c>
      <c r="K1356" s="1" t="s">
        <v>171</v>
      </c>
      <c r="L1356" s="1" t="s">
        <v>162</v>
      </c>
      <c r="M1356">
        <v>36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ユニフォーム星海光来ICONIC</v>
      </c>
    </row>
    <row r="1357" spans="1:21" x14ac:dyDescent="0.35">
      <c r="A1357">
        <f>VLOOKUP(Attack[[#This Row],[No用]],SetNo[[No.用]:[vlookup 用]],2,FALSE)</f>
        <v>332</v>
      </c>
      <c r="B1357">
        <f>IF(ROW()=2,1,IF(A1356&lt;&gt;Attack[[#This Row],[No]],1,B1356+1))</f>
        <v>5</v>
      </c>
      <c r="C1357" t="s">
        <v>108</v>
      </c>
      <c r="D1357" t="s">
        <v>264</v>
      </c>
      <c r="E1357" t="s">
        <v>77</v>
      </c>
      <c r="F1357" t="s">
        <v>78</v>
      </c>
      <c r="G1357" t="s">
        <v>134</v>
      </c>
      <c r="H1357" t="s">
        <v>71</v>
      </c>
      <c r="I1357">
        <v>1</v>
      </c>
      <c r="J1357" t="s">
        <v>234</v>
      </c>
      <c r="K1357" s="1" t="s">
        <v>266</v>
      </c>
      <c r="L1357" s="1" t="s">
        <v>173</v>
      </c>
      <c r="M1357">
        <v>39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ユニフォーム星海光来ICONIC</v>
      </c>
    </row>
    <row r="1358" spans="1:21" x14ac:dyDescent="0.35">
      <c r="A1358">
        <f>VLOOKUP(Attack[[#This Row],[No用]],SetNo[[No.用]:[vlookup 用]],2,FALSE)</f>
        <v>332</v>
      </c>
      <c r="B1358">
        <f>IF(ROW()=2,1,IF(A1357&lt;&gt;Attack[[#This Row],[No]],1,B1357+1))</f>
        <v>6</v>
      </c>
      <c r="C1358" t="s">
        <v>108</v>
      </c>
      <c r="D1358" t="s">
        <v>264</v>
      </c>
      <c r="E1358" t="s">
        <v>77</v>
      </c>
      <c r="F1358" t="s">
        <v>78</v>
      </c>
      <c r="G1358" t="s">
        <v>134</v>
      </c>
      <c r="H1358" t="s">
        <v>71</v>
      </c>
      <c r="I1358">
        <v>1</v>
      </c>
      <c r="J1358" t="s">
        <v>234</v>
      </c>
      <c r="K1358" s="1" t="s">
        <v>172</v>
      </c>
      <c r="L1358" s="1" t="s">
        <v>162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ユニフォーム星海光来ICONIC</v>
      </c>
    </row>
    <row r="1359" spans="1:21" x14ac:dyDescent="0.35">
      <c r="A1359">
        <f>VLOOKUP(Attack[[#This Row],[No用]],SetNo[[No.用]:[vlookup 用]],2,FALSE)</f>
        <v>332</v>
      </c>
      <c r="B1359">
        <f>IF(ROW()=2,1,IF(A1358&lt;&gt;Attack[[#This Row],[No]],1,B1358+1))</f>
        <v>7</v>
      </c>
      <c r="C1359" t="s">
        <v>108</v>
      </c>
      <c r="D1359" t="s">
        <v>264</v>
      </c>
      <c r="E1359" t="s">
        <v>77</v>
      </c>
      <c r="F1359" t="s">
        <v>78</v>
      </c>
      <c r="G1359" t="s">
        <v>134</v>
      </c>
      <c r="H1359" t="s">
        <v>71</v>
      </c>
      <c r="I1359">
        <v>1</v>
      </c>
      <c r="J1359" t="s">
        <v>234</v>
      </c>
      <c r="K1359" s="1" t="s">
        <v>183</v>
      </c>
      <c r="L1359" s="1" t="s">
        <v>224</v>
      </c>
      <c r="M1359">
        <v>51</v>
      </c>
      <c r="N1359">
        <v>0</v>
      </c>
      <c r="O1359">
        <v>61</v>
      </c>
      <c r="P1359">
        <v>0</v>
      </c>
      <c r="U1359" t="str">
        <f>Attack[[#This Row],[服装]]&amp;Attack[[#This Row],[名前]]&amp;Attack[[#This Row],[レアリティ]]</f>
        <v>ユニフォーム星海光来ICONIC</v>
      </c>
    </row>
    <row r="1360" spans="1:21" x14ac:dyDescent="0.35">
      <c r="A1360">
        <f>VLOOKUP(Attack[[#This Row],[No用]],SetNo[[No.用]:[vlookup 用]],2,FALSE)</f>
        <v>333</v>
      </c>
      <c r="B1360">
        <f>IF(ROW()=2,1,IF(A1359&lt;&gt;Attack[[#This Row],[No]],1,B1359+1))</f>
        <v>1</v>
      </c>
      <c r="C1360" s="1" t="s">
        <v>581</v>
      </c>
      <c r="D1360" t="s">
        <v>264</v>
      </c>
      <c r="E1360" s="1" t="s">
        <v>73</v>
      </c>
      <c r="F1360" t="s">
        <v>78</v>
      </c>
      <c r="G1360" t="s">
        <v>134</v>
      </c>
      <c r="H1360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文化祭星海光来ICONIC</v>
      </c>
    </row>
    <row r="1361" spans="1:21" x14ac:dyDescent="0.35">
      <c r="A1361">
        <f>VLOOKUP(Attack[[#This Row],[No用]],SetNo[[No.用]:[vlookup 用]],2,FALSE)</f>
        <v>333</v>
      </c>
      <c r="B1361">
        <f>IF(ROW()=2,1,IF(A1360&lt;&gt;Attack[[#This Row],[No]],1,B1360+1))</f>
        <v>2</v>
      </c>
      <c r="C1361" s="1" t="s">
        <v>581</v>
      </c>
      <c r="D1361" t="s">
        <v>264</v>
      </c>
      <c r="E1361" s="1" t="s">
        <v>73</v>
      </c>
      <c r="F1361" t="s">
        <v>78</v>
      </c>
      <c r="G1361" t="s">
        <v>134</v>
      </c>
      <c r="H1361" t="s">
        <v>71</v>
      </c>
      <c r="I1361">
        <v>1</v>
      </c>
      <c r="J1361" t="s">
        <v>234</v>
      </c>
      <c r="K1361" s="1" t="s">
        <v>169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文化祭星海光来ICONIC</v>
      </c>
    </row>
    <row r="1362" spans="1:21" x14ac:dyDescent="0.35">
      <c r="A1362">
        <f>VLOOKUP(Attack[[#This Row],[No用]],SetNo[[No.用]:[vlookup 用]],2,FALSE)</f>
        <v>333</v>
      </c>
      <c r="B1362">
        <f>IF(ROW()=2,1,IF(A1361&lt;&gt;Attack[[#This Row],[No]],1,B1361+1))</f>
        <v>3</v>
      </c>
      <c r="C1362" s="1" t="s">
        <v>581</v>
      </c>
      <c r="D1362" t="s">
        <v>264</v>
      </c>
      <c r="E1362" s="1" t="s">
        <v>73</v>
      </c>
      <c r="F1362" t="s">
        <v>78</v>
      </c>
      <c r="G1362" t="s">
        <v>134</v>
      </c>
      <c r="H1362" t="s">
        <v>71</v>
      </c>
      <c r="I1362">
        <v>1</v>
      </c>
      <c r="J1362" t="s">
        <v>234</v>
      </c>
      <c r="K1362" s="1" t="s">
        <v>258</v>
      </c>
      <c r="L1362" s="1" t="s">
        <v>173</v>
      </c>
      <c r="M1362">
        <v>42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文化祭星海光来ICONIC</v>
      </c>
    </row>
    <row r="1363" spans="1:21" x14ac:dyDescent="0.35">
      <c r="A1363">
        <f>VLOOKUP(Attack[[#This Row],[No用]],SetNo[[No.用]:[vlookup 用]],2,FALSE)</f>
        <v>333</v>
      </c>
      <c r="B1363">
        <f>IF(ROW()=2,1,IF(A1362&lt;&gt;Attack[[#This Row],[No]],1,B1362+1))</f>
        <v>4</v>
      </c>
      <c r="C1363" s="1" t="s">
        <v>581</v>
      </c>
      <c r="D1363" t="s">
        <v>264</v>
      </c>
      <c r="E1363" s="1" t="s">
        <v>73</v>
      </c>
      <c r="F1363" t="s">
        <v>78</v>
      </c>
      <c r="G1363" t="s">
        <v>134</v>
      </c>
      <c r="H1363" t="s">
        <v>71</v>
      </c>
      <c r="I1363">
        <v>1</v>
      </c>
      <c r="J1363" t="s">
        <v>234</v>
      </c>
      <c r="K1363" s="1" t="s">
        <v>171</v>
      </c>
      <c r="L1363" s="1" t="s">
        <v>162</v>
      </c>
      <c r="M1363">
        <v>36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文化祭星海光来ICONIC</v>
      </c>
    </row>
    <row r="1364" spans="1:21" x14ac:dyDescent="0.35">
      <c r="A1364">
        <f>VLOOKUP(Attack[[#This Row],[No用]],SetNo[[No.用]:[vlookup 用]],2,FALSE)</f>
        <v>333</v>
      </c>
      <c r="B1364">
        <f>IF(ROW()=2,1,IF(A1363&lt;&gt;Attack[[#This Row],[No]],1,B1363+1))</f>
        <v>5</v>
      </c>
      <c r="C1364" s="1" t="s">
        <v>581</v>
      </c>
      <c r="D1364" t="s">
        <v>264</v>
      </c>
      <c r="E1364" s="1" t="s">
        <v>73</v>
      </c>
      <c r="F1364" t="s">
        <v>78</v>
      </c>
      <c r="G1364" t="s">
        <v>134</v>
      </c>
      <c r="H1364" t="s">
        <v>71</v>
      </c>
      <c r="I1364">
        <v>1</v>
      </c>
      <c r="J1364" t="s">
        <v>234</v>
      </c>
      <c r="K1364" s="1" t="s">
        <v>265</v>
      </c>
      <c r="L1364" s="1" t="s">
        <v>173</v>
      </c>
      <c r="M1364">
        <v>39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文化祭星海光来ICONIC</v>
      </c>
    </row>
    <row r="1365" spans="1:21" x14ac:dyDescent="0.35">
      <c r="A1365">
        <f>VLOOKUP(Attack[[#This Row],[No用]],SetNo[[No.用]:[vlookup 用]],2,FALSE)</f>
        <v>333</v>
      </c>
      <c r="B1365">
        <f>IF(ROW()=2,1,IF(A1364&lt;&gt;Attack[[#This Row],[No]],1,B1364+1))</f>
        <v>6</v>
      </c>
      <c r="C1365" s="1" t="s">
        <v>581</v>
      </c>
      <c r="D1365" t="s">
        <v>264</v>
      </c>
      <c r="E1365" s="1" t="s">
        <v>73</v>
      </c>
      <c r="F1365" t="s">
        <v>78</v>
      </c>
      <c r="G1365" t="s">
        <v>134</v>
      </c>
      <c r="H1365" t="s">
        <v>71</v>
      </c>
      <c r="I1365">
        <v>1</v>
      </c>
      <c r="J1365" t="s">
        <v>234</v>
      </c>
      <c r="K1365" s="1" t="s">
        <v>172</v>
      </c>
      <c r="L1365" s="1" t="s">
        <v>162</v>
      </c>
      <c r="M1365">
        <v>33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文化祭星海光来ICONIC</v>
      </c>
    </row>
    <row r="1366" spans="1:21" x14ac:dyDescent="0.35">
      <c r="A1366">
        <f>VLOOKUP(Attack[[#This Row],[No用]],SetNo[[No.用]:[vlookup 用]],2,FALSE)</f>
        <v>333</v>
      </c>
      <c r="B1366">
        <f>IF(ROW()=2,1,IF(A1365&lt;&gt;Attack[[#This Row],[No]],1,B1365+1))</f>
        <v>7</v>
      </c>
      <c r="C1366" s="1" t="s">
        <v>581</v>
      </c>
      <c r="D1366" t="s">
        <v>264</v>
      </c>
      <c r="E1366" s="1" t="s">
        <v>73</v>
      </c>
      <c r="F1366" t="s">
        <v>78</v>
      </c>
      <c r="G1366" t="s">
        <v>134</v>
      </c>
      <c r="H1366" t="s">
        <v>71</v>
      </c>
      <c r="I1366">
        <v>1</v>
      </c>
      <c r="J1366" t="s">
        <v>234</v>
      </c>
      <c r="K1366" s="1" t="s">
        <v>183</v>
      </c>
      <c r="L1366" s="1" t="s">
        <v>224</v>
      </c>
      <c r="M1366">
        <v>51</v>
      </c>
      <c r="N1366">
        <v>0</v>
      </c>
      <c r="O1366">
        <v>61</v>
      </c>
      <c r="P1366">
        <v>0</v>
      </c>
      <c r="U1366" t="str">
        <f>Attack[[#This Row],[服装]]&amp;Attack[[#This Row],[名前]]&amp;Attack[[#This Row],[レアリティ]]</f>
        <v>文化祭星海光来ICONIC</v>
      </c>
    </row>
    <row r="1367" spans="1:21" x14ac:dyDescent="0.35">
      <c r="A1367">
        <f>VLOOKUP(Attack[[#This Row],[No用]],SetNo[[No.用]:[vlookup 用]],2,FALSE)</f>
        <v>334</v>
      </c>
      <c r="B1367">
        <f>IF(ROW()=2,1,IF(A1366&lt;&gt;Attack[[#This Row],[No]],1,B1366+1))</f>
        <v>1</v>
      </c>
      <c r="C1367" s="1" t="s">
        <v>631</v>
      </c>
      <c r="D1367" s="1" t="s">
        <v>264</v>
      </c>
      <c r="E1367" s="1" t="s">
        <v>90</v>
      </c>
      <c r="F1367" s="1" t="s">
        <v>78</v>
      </c>
      <c r="G1367" s="1" t="s">
        <v>134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173</v>
      </c>
      <c r="M1367">
        <v>39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サバゲ星海光来ICONIC</v>
      </c>
    </row>
    <row r="1368" spans="1:21" x14ac:dyDescent="0.35">
      <c r="A1368">
        <f>VLOOKUP(Attack[[#This Row],[No用]],SetNo[[No.用]:[vlookup 用]],2,FALSE)</f>
        <v>334</v>
      </c>
      <c r="B1368">
        <f>IF(ROW()=2,1,IF(A1367&lt;&gt;Attack[[#This Row],[No]],1,B1367+1))</f>
        <v>2</v>
      </c>
      <c r="C1368" s="1" t="s">
        <v>631</v>
      </c>
      <c r="D1368" s="1" t="s">
        <v>264</v>
      </c>
      <c r="E1368" s="1" t="s">
        <v>90</v>
      </c>
      <c r="F1368" s="1" t="s">
        <v>78</v>
      </c>
      <c r="G1368" s="1" t="s">
        <v>134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33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サバゲ星海光来ICONIC</v>
      </c>
    </row>
    <row r="1369" spans="1:21" x14ac:dyDescent="0.35">
      <c r="A1369">
        <f>VLOOKUP(Attack[[#This Row],[No用]],SetNo[[No.用]:[vlookup 用]],2,FALSE)</f>
        <v>334</v>
      </c>
      <c r="B1369">
        <f>IF(ROW()=2,1,IF(A1368&lt;&gt;Attack[[#This Row],[No]],1,B1368+1))</f>
        <v>3</v>
      </c>
      <c r="C1369" s="1" t="s">
        <v>631</v>
      </c>
      <c r="D1369" s="1" t="s">
        <v>264</v>
      </c>
      <c r="E1369" s="1" t="s">
        <v>90</v>
      </c>
      <c r="F1369" s="1" t="s">
        <v>78</v>
      </c>
      <c r="G1369" s="1" t="s">
        <v>134</v>
      </c>
      <c r="H1369" s="1" t="s">
        <v>71</v>
      </c>
      <c r="I1369">
        <v>1</v>
      </c>
      <c r="J1369" t="s">
        <v>234</v>
      </c>
      <c r="K1369" s="1" t="s">
        <v>258</v>
      </c>
      <c r="L1369" s="1" t="s">
        <v>178</v>
      </c>
      <c r="M1369">
        <v>36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サバゲ星海光来ICONIC</v>
      </c>
    </row>
    <row r="1370" spans="1:21" x14ac:dyDescent="0.35">
      <c r="A1370">
        <f>VLOOKUP(Attack[[#This Row],[No用]],SetNo[[No.用]:[vlookup 用]],2,FALSE)</f>
        <v>334</v>
      </c>
      <c r="B1370">
        <f>IF(ROW()=2,1,IF(A1369&lt;&gt;Attack[[#This Row],[No]],1,B1369+1))</f>
        <v>4</v>
      </c>
      <c r="C1370" s="1" t="s">
        <v>631</v>
      </c>
      <c r="D1370" s="1" t="s">
        <v>264</v>
      </c>
      <c r="E1370" s="1" t="s">
        <v>90</v>
      </c>
      <c r="F1370" s="1" t="s">
        <v>78</v>
      </c>
      <c r="G1370" s="1" t="s">
        <v>134</v>
      </c>
      <c r="H1370" s="1" t="s">
        <v>71</v>
      </c>
      <c r="I1370">
        <v>1</v>
      </c>
      <c r="J1370" t="s">
        <v>234</v>
      </c>
      <c r="K1370" s="1" t="s">
        <v>171</v>
      </c>
      <c r="L1370" s="1" t="s">
        <v>162</v>
      </c>
      <c r="M1370">
        <v>36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サバゲ星海光来ICONIC</v>
      </c>
    </row>
    <row r="1371" spans="1:21" x14ac:dyDescent="0.35">
      <c r="A1371">
        <f>VLOOKUP(Attack[[#This Row],[No用]],SetNo[[No.用]:[vlookup 用]],2,FALSE)</f>
        <v>334</v>
      </c>
      <c r="B1371">
        <f>IF(ROW()=2,1,IF(A1370&lt;&gt;Attack[[#This Row],[No]],1,B1370+1))</f>
        <v>5</v>
      </c>
      <c r="C1371" s="1" t="s">
        <v>631</v>
      </c>
      <c r="D1371" s="1" t="s">
        <v>264</v>
      </c>
      <c r="E1371" s="1" t="s">
        <v>90</v>
      </c>
      <c r="F1371" s="1" t="s">
        <v>78</v>
      </c>
      <c r="G1371" s="1" t="s">
        <v>134</v>
      </c>
      <c r="H1371" s="1" t="s">
        <v>71</v>
      </c>
      <c r="I1371">
        <v>1</v>
      </c>
      <c r="J1371" t="s">
        <v>234</v>
      </c>
      <c r="K1371" s="1" t="s">
        <v>265</v>
      </c>
      <c r="L1371" s="1" t="s">
        <v>178</v>
      </c>
      <c r="M1371">
        <v>36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サバゲ星海光来ICONIC</v>
      </c>
    </row>
    <row r="1372" spans="1:21" x14ac:dyDescent="0.35">
      <c r="A1372">
        <f>VLOOKUP(Attack[[#This Row],[No用]],SetNo[[No.用]:[vlookup 用]],2,FALSE)</f>
        <v>334</v>
      </c>
      <c r="B1372">
        <f>IF(ROW()=2,1,IF(A1371&lt;&gt;Attack[[#This Row],[No]],1,B1371+1))</f>
        <v>6</v>
      </c>
      <c r="C1372" s="1" t="s">
        <v>631</v>
      </c>
      <c r="D1372" s="1" t="s">
        <v>264</v>
      </c>
      <c r="E1372" s="1" t="s">
        <v>90</v>
      </c>
      <c r="F1372" s="1" t="s">
        <v>78</v>
      </c>
      <c r="G1372" s="1" t="s">
        <v>134</v>
      </c>
      <c r="H1372" s="1" t="s">
        <v>71</v>
      </c>
      <c r="I1372">
        <v>1</v>
      </c>
      <c r="J1372" t="s">
        <v>234</v>
      </c>
      <c r="K1372" s="1" t="s">
        <v>172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サバゲ星海光来ICONIC</v>
      </c>
    </row>
    <row r="1373" spans="1:21" x14ac:dyDescent="0.35">
      <c r="A1373">
        <f>VLOOKUP(Attack[[#This Row],[No用]],SetNo[[No.用]:[vlookup 用]],2,FALSE)</f>
        <v>335</v>
      </c>
      <c r="B1373">
        <f>IF(ROW()=2,1,IF(A1372&lt;&gt;Attack[[#This Row],[No]],1,B1372+1))</f>
        <v>1</v>
      </c>
      <c r="C1373" s="1" t="s">
        <v>708</v>
      </c>
      <c r="D1373" s="1" t="s">
        <v>264</v>
      </c>
      <c r="E1373" s="1" t="s">
        <v>77</v>
      </c>
      <c r="F1373" s="1" t="s">
        <v>78</v>
      </c>
      <c r="G1373" s="1" t="s">
        <v>134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花火星海光来ICONIC</v>
      </c>
    </row>
    <row r="1374" spans="1:21" x14ac:dyDescent="0.35">
      <c r="A1374">
        <f>VLOOKUP(Attack[[#This Row],[No用]],SetNo[[No.用]:[vlookup 用]],2,FALSE)</f>
        <v>335</v>
      </c>
      <c r="B1374">
        <f>IF(ROW()=2,1,IF(A1373&lt;&gt;Attack[[#This Row],[No]],1,B1373+1))</f>
        <v>2</v>
      </c>
      <c r="C1374" s="1" t="s">
        <v>708</v>
      </c>
      <c r="D1374" s="1" t="s">
        <v>264</v>
      </c>
      <c r="E1374" s="1" t="s">
        <v>77</v>
      </c>
      <c r="F1374" s="1" t="s">
        <v>78</v>
      </c>
      <c r="G1374" s="1" t="s">
        <v>134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花火星海光来ICONIC</v>
      </c>
    </row>
    <row r="1375" spans="1:21" x14ac:dyDescent="0.35">
      <c r="A1375">
        <f>VLOOKUP(Attack[[#This Row],[No用]],SetNo[[No.用]:[vlookup 用]],2,FALSE)</f>
        <v>335</v>
      </c>
      <c r="B1375">
        <f>IF(ROW()=2,1,IF(A1374&lt;&gt;Attack[[#This Row],[No]],1,B1374+1))</f>
        <v>3</v>
      </c>
      <c r="C1375" s="1" t="s">
        <v>708</v>
      </c>
      <c r="D1375" s="1" t="s">
        <v>264</v>
      </c>
      <c r="E1375" s="1" t="s">
        <v>77</v>
      </c>
      <c r="F1375" s="1" t="s">
        <v>78</v>
      </c>
      <c r="G1375" s="1" t="s">
        <v>134</v>
      </c>
      <c r="H1375" s="1" t="s">
        <v>71</v>
      </c>
      <c r="I1375">
        <v>1</v>
      </c>
      <c r="J1375" t="s">
        <v>234</v>
      </c>
      <c r="K1375" s="1" t="s">
        <v>258</v>
      </c>
      <c r="L1375" s="1" t="s">
        <v>173</v>
      </c>
      <c r="M1375">
        <v>42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花火星海光来ICONIC</v>
      </c>
    </row>
    <row r="1376" spans="1:21" x14ac:dyDescent="0.35">
      <c r="A1376">
        <f>VLOOKUP(Attack[[#This Row],[No用]],SetNo[[No.用]:[vlookup 用]],2,FALSE)</f>
        <v>335</v>
      </c>
      <c r="B1376">
        <f>IF(ROW()=2,1,IF(A1375&lt;&gt;Attack[[#This Row],[No]],1,B1375+1))</f>
        <v>4</v>
      </c>
      <c r="C1376" s="1" t="s">
        <v>708</v>
      </c>
      <c r="D1376" s="1" t="s">
        <v>264</v>
      </c>
      <c r="E1376" s="1" t="s">
        <v>77</v>
      </c>
      <c r="F1376" s="1" t="s">
        <v>78</v>
      </c>
      <c r="G1376" s="1" t="s">
        <v>134</v>
      </c>
      <c r="H1376" s="1" t="s">
        <v>71</v>
      </c>
      <c r="I1376">
        <v>1</v>
      </c>
      <c r="J1376" t="s">
        <v>234</v>
      </c>
      <c r="K1376" s="1" t="s">
        <v>171</v>
      </c>
      <c r="L1376" s="1" t="s">
        <v>162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花火星海光来ICONIC</v>
      </c>
    </row>
    <row r="1377" spans="1:21" x14ac:dyDescent="0.35">
      <c r="A1377">
        <f>VLOOKUP(Attack[[#This Row],[No用]],SetNo[[No.用]:[vlookup 用]],2,FALSE)</f>
        <v>335</v>
      </c>
      <c r="B1377">
        <f>IF(ROW()=2,1,IF(A1376&lt;&gt;Attack[[#This Row],[No]],1,B1376+1))</f>
        <v>5</v>
      </c>
      <c r="C1377" s="1" t="s">
        <v>708</v>
      </c>
      <c r="D1377" s="1" t="s">
        <v>264</v>
      </c>
      <c r="E1377" s="1" t="s">
        <v>77</v>
      </c>
      <c r="F1377" s="1" t="s">
        <v>78</v>
      </c>
      <c r="G1377" s="1" t="s">
        <v>134</v>
      </c>
      <c r="H1377" s="1" t="s">
        <v>71</v>
      </c>
      <c r="I1377">
        <v>1</v>
      </c>
      <c r="J1377" t="s">
        <v>234</v>
      </c>
      <c r="K1377" s="1" t="s">
        <v>266</v>
      </c>
      <c r="L1377" s="1" t="s">
        <v>173</v>
      </c>
      <c r="M1377">
        <v>39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花火星海光来ICONIC</v>
      </c>
    </row>
    <row r="1378" spans="1:21" x14ac:dyDescent="0.35">
      <c r="A1378">
        <f>VLOOKUP(Attack[[#This Row],[No用]],SetNo[[No.用]:[vlookup 用]],2,FALSE)</f>
        <v>335</v>
      </c>
      <c r="B1378">
        <f>IF(ROW()=2,1,IF(A1377&lt;&gt;Attack[[#This Row],[No]],1,B1377+1))</f>
        <v>6</v>
      </c>
      <c r="C1378" s="1" t="s">
        <v>708</v>
      </c>
      <c r="D1378" s="1" t="s">
        <v>264</v>
      </c>
      <c r="E1378" s="1" t="s">
        <v>77</v>
      </c>
      <c r="F1378" s="1" t="s">
        <v>78</v>
      </c>
      <c r="G1378" s="1" t="s">
        <v>134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花火星海光来ICONIC</v>
      </c>
    </row>
    <row r="1379" spans="1:21" x14ac:dyDescent="0.35">
      <c r="A1379">
        <f>VLOOKUP(Attack[[#This Row],[No用]],SetNo[[No.用]:[vlookup 用]],2,FALSE)</f>
        <v>336</v>
      </c>
      <c r="B1379">
        <f>IF(ROW()=2,1,IF(A1378&lt;&gt;Attack[[#This Row],[No]],1,B1378+1))</f>
        <v>1</v>
      </c>
      <c r="C1379" s="1" t="s">
        <v>826</v>
      </c>
      <c r="D1379" s="1" t="s">
        <v>264</v>
      </c>
      <c r="E1379" s="1" t="s">
        <v>73</v>
      </c>
      <c r="F1379" s="1" t="s">
        <v>78</v>
      </c>
      <c r="G1379" s="1" t="s">
        <v>134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173</v>
      </c>
      <c r="M1379">
        <v>40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新年2星海光来ICONIC</v>
      </c>
    </row>
    <row r="1380" spans="1:21" x14ac:dyDescent="0.35">
      <c r="A1380">
        <f>VLOOKUP(Attack[[#This Row],[No用]],SetNo[[No.用]:[vlookup 用]],2,FALSE)</f>
        <v>336</v>
      </c>
      <c r="B1380">
        <f>IF(ROW()=2,1,IF(A1379&lt;&gt;Attack[[#This Row],[No]],1,B1379+1))</f>
        <v>2</v>
      </c>
      <c r="C1380" s="1" t="s">
        <v>826</v>
      </c>
      <c r="D1380" s="1" t="s">
        <v>264</v>
      </c>
      <c r="E1380" s="1" t="s">
        <v>73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173</v>
      </c>
      <c r="M1380">
        <v>40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新年2星海光来ICONIC</v>
      </c>
    </row>
    <row r="1381" spans="1:21" x14ac:dyDescent="0.35">
      <c r="A1381">
        <f>VLOOKUP(Attack[[#This Row],[No用]],SetNo[[No.用]:[vlookup 用]],2,FALSE)</f>
        <v>336</v>
      </c>
      <c r="B1381">
        <f>IF(ROW()=2,1,IF(A1380&lt;&gt;Attack[[#This Row],[No]],1,B1380+1))</f>
        <v>3</v>
      </c>
      <c r="C1381" s="1" t="s">
        <v>826</v>
      </c>
      <c r="D1381" s="1" t="s">
        <v>264</v>
      </c>
      <c r="E1381" s="1" t="s">
        <v>73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234</v>
      </c>
      <c r="K1381" s="1" t="s">
        <v>258</v>
      </c>
      <c r="L1381" s="1" t="s">
        <v>173</v>
      </c>
      <c r="M1381">
        <v>43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新年2星海光来ICONIC</v>
      </c>
    </row>
    <row r="1382" spans="1:21" x14ac:dyDescent="0.35">
      <c r="A1382">
        <f>VLOOKUP(Attack[[#This Row],[No用]],SetNo[[No.用]:[vlookup 用]],2,FALSE)</f>
        <v>336</v>
      </c>
      <c r="B1382">
        <f>IF(ROW()=2,1,IF(A1381&lt;&gt;Attack[[#This Row],[No]],1,B1381+1))</f>
        <v>4</v>
      </c>
      <c r="C1382" s="1" t="s">
        <v>826</v>
      </c>
      <c r="D1382" s="1" t="s">
        <v>264</v>
      </c>
      <c r="E1382" s="1" t="s">
        <v>73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171</v>
      </c>
      <c r="L1382" s="1" t="s">
        <v>162</v>
      </c>
      <c r="M1382">
        <v>36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新年2星海光来ICONIC</v>
      </c>
    </row>
    <row r="1383" spans="1:21" x14ac:dyDescent="0.35">
      <c r="A1383">
        <f>VLOOKUP(Attack[[#This Row],[No用]],SetNo[[No.用]:[vlookup 用]],2,FALSE)</f>
        <v>336</v>
      </c>
      <c r="B1383">
        <f>IF(ROW()=2,1,IF(A1382&lt;&gt;Attack[[#This Row],[No]],1,B1382+1))</f>
        <v>5</v>
      </c>
      <c r="C1383" s="1" t="s">
        <v>826</v>
      </c>
      <c r="D1383" s="1" t="s">
        <v>264</v>
      </c>
      <c r="E1383" s="1" t="s">
        <v>73</v>
      </c>
      <c r="F1383" s="1" t="s">
        <v>78</v>
      </c>
      <c r="G1383" s="1" t="s">
        <v>134</v>
      </c>
      <c r="H1383" s="1" t="s">
        <v>71</v>
      </c>
      <c r="I1383">
        <v>1</v>
      </c>
      <c r="J1383" t="s">
        <v>234</v>
      </c>
      <c r="K1383" s="1" t="s">
        <v>266</v>
      </c>
      <c r="L1383" s="1" t="s">
        <v>173</v>
      </c>
      <c r="M1383">
        <v>40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新年2星海光来ICONIC</v>
      </c>
    </row>
    <row r="1384" spans="1:21" x14ac:dyDescent="0.35">
      <c r="A1384">
        <f>VLOOKUP(Attack[[#This Row],[No用]],SetNo[[No.用]:[vlookup 用]],2,FALSE)</f>
        <v>336</v>
      </c>
      <c r="B1384">
        <f>IF(ROW()=2,1,IF(A1383&lt;&gt;Attack[[#This Row],[No]],1,B1383+1))</f>
        <v>6</v>
      </c>
      <c r="C1384" s="1" t="s">
        <v>826</v>
      </c>
      <c r="D1384" s="1" t="s">
        <v>264</v>
      </c>
      <c r="E1384" s="1" t="s">
        <v>73</v>
      </c>
      <c r="F1384" s="1" t="s">
        <v>78</v>
      </c>
      <c r="G1384" s="1" t="s">
        <v>134</v>
      </c>
      <c r="H1384" s="1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新年2星海光来ICONIC</v>
      </c>
    </row>
    <row r="1385" spans="1:21" x14ac:dyDescent="0.35">
      <c r="A1385">
        <f>VLOOKUP(Attack[[#This Row],[No用]],SetNo[[No.用]:[vlookup 用]],2,FALSE)</f>
        <v>336</v>
      </c>
      <c r="B1385">
        <f>IF(ROW()=2,1,IF(A1384&lt;&gt;Attack[[#This Row],[No]],1,B1384+1))</f>
        <v>7</v>
      </c>
      <c r="C1385" s="1" t="s">
        <v>826</v>
      </c>
      <c r="D1385" s="1" t="s">
        <v>264</v>
      </c>
      <c r="E1385" s="1" t="s">
        <v>73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51</v>
      </c>
      <c r="N1385">
        <v>0</v>
      </c>
      <c r="O1385">
        <v>61</v>
      </c>
      <c r="P1385">
        <v>0</v>
      </c>
      <c r="U1385" t="str">
        <f>Attack[[#This Row],[服装]]&amp;Attack[[#This Row],[名前]]&amp;Attack[[#This Row],[レアリティ]]</f>
        <v>新年2星海光来ICONIC</v>
      </c>
    </row>
    <row r="1386" spans="1:21" x14ac:dyDescent="0.35">
      <c r="A1386">
        <f>VLOOKUP(Attack[[#This Row],[No用]],SetNo[[No.用]:[vlookup 用]],2,FALSE)</f>
        <v>336</v>
      </c>
      <c r="B1386">
        <f>IF(ROW()=2,1,IF(A1385&lt;&gt;Attack[[#This Row],[No]],1,B1385+1))</f>
        <v>8</v>
      </c>
      <c r="C1386" s="1" t="s">
        <v>826</v>
      </c>
      <c r="D1386" s="1" t="s">
        <v>264</v>
      </c>
      <c r="E1386" s="1" t="s">
        <v>73</v>
      </c>
      <c r="F1386" s="1" t="s">
        <v>78</v>
      </c>
      <c r="G1386" s="1" t="s">
        <v>134</v>
      </c>
      <c r="H1386" s="1" t="s">
        <v>71</v>
      </c>
      <c r="I1386">
        <v>1</v>
      </c>
      <c r="J1386" t="s">
        <v>234</v>
      </c>
      <c r="K1386" s="1" t="s">
        <v>265</v>
      </c>
      <c r="L1386" s="1" t="s">
        <v>224</v>
      </c>
      <c r="M1386">
        <v>51</v>
      </c>
      <c r="N1386">
        <v>0</v>
      </c>
      <c r="O1386">
        <v>61</v>
      </c>
      <c r="P1386">
        <v>0</v>
      </c>
      <c r="U1386" t="str">
        <f>Attack[[#This Row],[服装]]&amp;Attack[[#This Row],[名前]]&amp;Attack[[#This Row],[レアリティ]]</f>
        <v>新年2星海光来ICONIC</v>
      </c>
    </row>
    <row r="1387" spans="1:21" x14ac:dyDescent="0.35">
      <c r="A1387">
        <f>VLOOKUP(Attack[[#This Row],[No用]],SetNo[[No.用]:[vlookup 用]],2,FALSE)</f>
        <v>337</v>
      </c>
      <c r="B1387">
        <f>IF(ROW()=2,1,IF(A1386&lt;&gt;Attack[[#This Row],[No]],1,B1386+1))</f>
        <v>1</v>
      </c>
      <c r="C1387" t="s">
        <v>108</v>
      </c>
      <c r="D1387" t="s">
        <v>133</v>
      </c>
      <c r="E1387" t="s">
        <v>77</v>
      </c>
      <c r="F1387" t="s">
        <v>82</v>
      </c>
      <c r="G1387" t="s">
        <v>134</v>
      </c>
      <c r="H1387" t="s">
        <v>71</v>
      </c>
      <c r="I1387">
        <v>1</v>
      </c>
      <c r="J1387" t="s">
        <v>234</v>
      </c>
      <c r="K1387" s="1" t="s">
        <v>168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ユニフォーム昼神幸郎ICONIC</v>
      </c>
    </row>
    <row r="1388" spans="1:21" x14ac:dyDescent="0.35">
      <c r="A1388">
        <f>VLOOKUP(Attack[[#This Row],[No用]],SetNo[[No.用]:[vlookup 用]],2,FALSE)</f>
        <v>337</v>
      </c>
      <c r="B1388">
        <f>IF(ROW()=2,1,IF(A1387&lt;&gt;Attack[[#This Row],[No]],1,B1387+1))</f>
        <v>2</v>
      </c>
      <c r="C1388" t="s">
        <v>108</v>
      </c>
      <c r="D1388" t="s">
        <v>133</v>
      </c>
      <c r="E1388" t="s">
        <v>77</v>
      </c>
      <c r="F1388" t="s">
        <v>82</v>
      </c>
      <c r="G1388" t="s">
        <v>134</v>
      </c>
      <c r="H1388" t="s">
        <v>71</v>
      </c>
      <c r="I1388">
        <v>1</v>
      </c>
      <c r="J1388" t="s">
        <v>234</v>
      </c>
      <c r="K1388" s="1" t="s">
        <v>169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ユニフォーム昼神幸郎ICONIC</v>
      </c>
    </row>
    <row r="1389" spans="1:21" x14ac:dyDescent="0.35">
      <c r="A1389">
        <f>VLOOKUP(Attack[[#This Row],[No用]],SetNo[[No.用]:[vlookup 用]],2,FALSE)</f>
        <v>337</v>
      </c>
      <c r="B1389">
        <f>IF(ROW()=2,1,IF(A1388&lt;&gt;Attack[[#This Row],[No]],1,B1388+1))</f>
        <v>3</v>
      </c>
      <c r="C1389" t="s">
        <v>108</v>
      </c>
      <c r="D1389" t="s">
        <v>133</v>
      </c>
      <c r="E1389" t="s">
        <v>77</v>
      </c>
      <c r="F1389" t="s">
        <v>82</v>
      </c>
      <c r="G1389" t="s">
        <v>134</v>
      </c>
      <c r="H1389" t="s">
        <v>71</v>
      </c>
      <c r="I1389">
        <v>1</v>
      </c>
      <c r="J1389" t="s">
        <v>234</v>
      </c>
      <c r="K1389" s="1" t="s">
        <v>172</v>
      </c>
      <c r="L1389" s="1" t="s">
        <v>162</v>
      </c>
      <c r="M1389">
        <v>25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ユニフォーム昼神幸郎ICONIC</v>
      </c>
    </row>
    <row r="1390" spans="1:21" x14ac:dyDescent="0.35">
      <c r="A1390">
        <f>VLOOKUP(Attack[[#This Row],[No用]],SetNo[[No.用]:[vlookup 用]],2,FALSE)</f>
        <v>338</v>
      </c>
      <c r="B1390">
        <f>IF(ROW()=2,1,IF(A1389&lt;&gt;Attack[[#This Row],[No]],1,B1389+1))</f>
        <v>1</v>
      </c>
      <c r="C1390" s="1" t="s">
        <v>587</v>
      </c>
      <c r="D1390" t="s">
        <v>133</v>
      </c>
      <c r="E1390" s="1" t="s">
        <v>73</v>
      </c>
      <c r="F1390" t="s">
        <v>82</v>
      </c>
      <c r="G1390" t="s">
        <v>134</v>
      </c>
      <c r="H1390" t="s">
        <v>71</v>
      </c>
      <c r="I1390">
        <v>1</v>
      </c>
      <c r="J1390" t="s">
        <v>234</v>
      </c>
      <c r="K1390" s="1" t="s">
        <v>168</v>
      </c>
      <c r="L1390" s="1" t="s">
        <v>178</v>
      </c>
      <c r="M1390">
        <v>30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Xmas昼神幸郎ICONIC</v>
      </c>
    </row>
    <row r="1391" spans="1:21" x14ac:dyDescent="0.35">
      <c r="A1391">
        <f>VLOOKUP(Attack[[#This Row],[No用]],SetNo[[No.用]:[vlookup 用]],2,FALSE)</f>
        <v>338</v>
      </c>
      <c r="B1391">
        <f>IF(ROW()=2,1,IF(A1390&lt;&gt;Attack[[#This Row],[No]],1,B1390+1))</f>
        <v>2</v>
      </c>
      <c r="C1391" s="1" t="s">
        <v>587</v>
      </c>
      <c r="D1391" t="s">
        <v>133</v>
      </c>
      <c r="E1391" s="1" t="s">
        <v>73</v>
      </c>
      <c r="F1391" t="s">
        <v>82</v>
      </c>
      <c r="G1391" t="s">
        <v>134</v>
      </c>
      <c r="H1391" t="s">
        <v>71</v>
      </c>
      <c r="I1391">
        <v>1</v>
      </c>
      <c r="J1391" t="s">
        <v>234</v>
      </c>
      <c r="K1391" s="1" t="s">
        <v>169</v>
      </c>
      <c r="L1391" s="1" t="s">
        <v>178</v>
      </c>
      <c r="M1391">
        <v>30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Xmas昼神幸郎ICONIC</v>
      </c>
    </row>
    <row r="1392" spans="1:21" x14ac:dyDescent="0.35">
      <c r="A1392">
        <f>VLOOKUP(Attack[[#This Row],[No用]],SetNo[[No.用]:[vlookup 用]],2,FALSE)</f>
        <v>338</v>
      </c>
      <c r="B1392">
        <f>IF(ROW()=2,1,IF(A1391&lt;&gt;Attack[[#This Row],[No]],1,B1391+1))</f>
        <v>3</v>
      </c>
      <c r="C1392" s="1" t="s">
        <v>587</v>
      </c>
      <c r="D1392" t="s">
        <v>133</v>
      </c>
      <c r="E1392" s="1" t="s">
        <v>73</v>
      </c>
      <c r="F1392" t="s">
        <v>82</v>
      </c>
      <c r="G1392" t="s">
        <v>134</v>
      </c>
      <c r="H1392" t="s">
        <v>71</v>
      </c>
      <c r="I1392">
        <v>1</v>
      </c>
      <c r="J1392" t="s">
        <v>234</v>
      </c>
      <c r="K1392" s="1" t="s">
        <v>172</v>
      </c>
      <c r="L1392" s="1" t="s">
        <v>162</v>
      </c>
      <c r="M1392">
        <v>25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Xmas昼神幸郎ICONIC</v>
      </c>
    </row>
    <row r="1393" spans="1:21" x14ac:dyDescent="0.35">
      <c r="A1393">
        <f>VLOOKUP(Attack[[#This Row],[No用]],SetNo[[No.用]:[vlookup 用]],2,FALSE)</f>
        <v>339</v>
      </c>
      <c r="B1393">
        <f>IF(ROW()=2,1,IF(A1392&lt;&gt;Attack[[#This Row],[No]],1,B1392+1))</f>
        <v>1</v>
      </c>
      <c r="C1393" s="1" t="s">
        <v>963</v>
      </c>
      <c r="D1393" s="1" t="s">
        <v>133</v>
      </c>
      <c r="E1393" s="1" t="s">
        <v>90</v>
      </c>
      <c r="F1393" s="1" t="s">
        <v>82</v>
      </c>
      <c r="G1393" s="1" t="s">
        <v>134</v>
      </c>
      <c r="H1393" s="1" t="s">
        <v>71</v>
      </c>
      <c r="I1393">
        <v>1</v>
      </c>
      <c r="J1393" t="s">
        <v>234</v>
      </c>
      <c r="K1393" s="1" t="s">
        <v>168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職業体験2昼神幸郎ICONIC</v>
      </c>
    </row>
    <row r="1394" spans="1:21" x14ac:dyDescent="0.35">
      <c r="A1394">
        <f>VLOOKUP(Attack[[#This Row],[No用]],SetNo[[No.用]:[vlookup 用]],2,FALSE)</f>
        <v>339</v>
      </c>
      <c r="B1394">
        <f>IF(ROW()=2,1,IF(A1393&lt;&gt;Attack[[#This Row],[No]],1,B1393+1))</f>
        <v>2</v>
      </c>
      <c r="C1394" s="1" t="s">
        <v>963</v>
      </c>
      <c r="D1394" s="1" t="s">
        <v>133</v>
      </c>
      <c r="E1394" s="1" t="s">
        <v>90</v>
      </c>
      <c r="F1394" s="1" t="s">
        <v>82</v>
      </c>
      <c r="G1394" s="1" t="s">
        <v>134</v>
      </c>
      <c r="H1394" s="1" t="s">
        <v>71</v>
      </c>
      <c r="I1394">
        <v>1</v>
      </c>
      <c r="J1394" t="s">
        <v>234</v>
      </c>
      <c r="K1394" s="1" t="s">
        <v>169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職業体験2昼神幸郎ICONIC</v>
      </c>
    </row>
    <row r="1395" spans="1:21" x14ac:dyDescent="0.35">
      <c r="A1395">
        <f>VLOOKUP(Attack[[#This Row],[No用]],SetNo[[No.用]:[vlookup 用]],2,FALSE)</f>
        <v>339</v>
      </c>
      <c r="B1395">
        <f>IF(ROW()=2,1,IF(A1394&lt;&gt;Attack[[#This Row],[No]],1,B1394+1))</f>
        <v>3</v>
      </c>
      <c r="C1395" s="1" t="s">
        <v>963</v>
      </c>
      <c r="D1395" s="1" t="s">
        <v>133</v>
      </c>
      <c r="E1395" s="1" t="s">
        <v>90</v>
      </c>
      <c r="F1395" s="1" t="s">
        <v>82</v>
      </c>
      <c r="G1395" s="1" t="s">
        <v>134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162</v>
      </c>
      <c r="M1395">
        <v>25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職業体験2昼神幸郎ICONIC</v>
      </c>
    </row>
    <row r="1396" spans="1:21" x14ac:dyDescent="0.35">
      <c r="A1396">
        <f>VLOOKUP(Attack[[#This Row],[No用]],SetNo[[No.用]:[vlookup 用]],2,FALSE)</f>
        <v>340</v>
      </c>
      <c r="B1396">
        <f>IF(ROW()=2,1,IF(A1395&lt;&gt;Attack[[#This Row],[No]],1,B1395+1))</f>
        <v>1</v>
      </c>
      <c r="C1396" t="s">
        <v>108</v>
      </c>
      <c r="D1396" t="s">
        <v>131</v>
      </c>
      <c r="E1396" t="s">
        <v>77</v>
      </c>
      <c r="F1396" t="s">
        <v>78</v>
      </c>
      <c r="G1396" t="s">
        <v>135</v>
      </c>
      <c r="H1396" t="s">
        <v>71</v>
      </c>
      <c r="I1396">
        <v>1</v>
      </c>
      <c r="J1396" t="s">
        <v>234</v>
      </c>
      <c r="K1396" s="1" t="s">
        <v>168</v>
      </c>
      <c r="L1396" s="1" t="s">
        <v>162</v>
      </c>
      <c r="M1396">
        <v>36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ユニフォーム佐久早聖臣ICONIC</v>
      </c>
    </row>
    <row r="1397" spans="1:21" x14ac:dyDescent="0.35">
      <c r="A1397">
        <f>VLOOKUP(Attack[[#This Row],[No用]],SetNo[[No.用]:[vlookup 用]],2,FALSE)</f>
        <v>340</v>
      </c>
      <c r="B1397">
        <f>IF(ROW()=2,1,IF(A1396&lt;&gt;Attack[[#This Row],[No]],1,B1396+1))</f>
        <v>2</v>
      </c>
      <c r="C1397" t="s">
        <v>108</v>
      </c>
      <c r="D1397" t="s">
        <v>131</v>
      </c>
      <c r="E1397" t="s">
        <v>77</v>
      </c>
      <c r="F1397" t="s">
        <v>78</v>
      </c>
      <c r="G1397" t="s">
        <v>135</v>
      </c>
      <c r="H1397" t="s">
        <v>71</v>
      </c>
      <c r="I1397">
        <v>1</v>
      </c>
      <c r="J1397" t="s">
        <v>234</v>
      </c>
      <c r="K1397" s="1" t="s">
        <v>169</v>
      </c>
      <c r="L1397" s="1" t="s">
        <v>162</v>
      </c>
      <c r="M1397">
        <v>33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ユニフォーム佐久早聖臣ICONIC</v>
      </c>
    </row>
    <row r="1398" spans="1:21" x14ac:dyDescent="0.35">
      <c r="A1398">
        <f>VLOOKUP(Attack[[#This Row],[No用]],SetNo[[No.用]:[vlookup 用]],2,FALSE)</f>
        <v>340</v>
      </c>
      <c r="B1398">
        <f>IF(ROW()=2,1,IF(A1397&lt;&gt;Attack[[#This Row],[No]],1,B1397+1))</f>
        <v>3</v>
      </c>
      <c r="C1398" t="s">
        <v>108</v>
      </c>
      <c r="D1398" t="s">
        <v>131</v>
      </c>
      <c r="E1398" t="s">
        <v>77</v>
      </c>
      <c r="F1398" t="s">
        <v>78</v>
      </c>
      <c r="G1398" t="s">
        <v>135</v>
      </c>
      <c r="H1398" t="s">
        <v>71</v>
      </c>
      <c r="I1398">
        <v>1</v>
      </c>
      <c r="J1398" t="s">
        <v>234</v>
      </c>
      <c r="K1398" s="1" t="s">
        <v>170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ユニフォーム佐久早聖臣ICONIC</v>
      </c>
    </row>
    <row r="1399" spans="1:21" x14ac:dyDescent="0.35">
      <c r="A1399">
        <f>VLOOKUP(Attack[[#This Row],[No用]],SetNo[[No.用]:[vlookup 用]],2,FALSE)</f>
        <v>340</v>
      </c>
      <c r="B1399">
        <f>IF(ROW()=2,1,IF(A1398&lt;&gt;Attack[[#This Row],[No]],1,B1398+1))</f>
        <v>4</v>
      </c>
      <c r="C1399" t="s">
        <v>108</v>
      </c>
      <c r="D1399" t="s">
        <v>131</v>
      </c>
      <c r="E1399" t="s">
        <v>77</v>
      </c>
      <c r="F1399" t="s">
        <v>78</v>
      </c>
      <c r="G1399" t="s">
        <v>135</v>
      </c>
      <c r="H1399" t="s">
        <v>71</v>
      </c>
      <c r="I1399">
        <v>1</v>
      </c>
      <c r="J1399" t="s">
        <v>234</v>
      </c>
      <c r="K1399" s="1" t="s">
        <v>258</v>
      </c>
      <c r="L1399" s="1" t="s">
        <v>173</v>
      </c>
      <c r="M1399">
        <v>39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ユニフォーム佐久早聖臣ICONIC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5</v>
      </c>
      <c r="C1400" t="s">
        <v>108</v>
      </c>
      <c r="D1400" t="s">
        <v>131</v>
      </c>
      <c r="E1400" t="s">
        <v>77</v>
      </c>
      <c r="F1400" t="s">
        <v>78</v>
      </c>
      <c r="G1400" t="s">
        <v>135</v>
      </c>
      <c r="H1400" t="s">
        <v>71</v>
      </c>
      <c r="I1400">
        <v>1</v>
      </c>
      <c r="J1400" t="s">
        <v>234</v>
      </c>
      <c r="K1400" s="1" t="s">
        <v>171</v>
      </c>
      <c r="L1400" s="1" t="s">
        <v>173</v>
      </c>
      <c r="M1400">
        <v>39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ユニフォーム佐久早聖臣ICONIC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6</v>
      </c>
      <c r="C1401" t="s">
        <v>108</v>
      </c>
      <c r="D1401" t="s">
        <v>131</v>
      </c>
      <c r="E1401" t="s">
        <v>77</v>
      </c>
      <c r="F1401" t="s">
        <v>78</v>
      </c>
      <c r="G1401" t="s">
        <v>135</v>
      </c>
      <c r="H1401" t="s">
        <v>71</v>
      </c>
      <c r="I1401">
        <v>1</v>
      </c>
      <c r="J1401" t="s">
        <v>234</v>
      </c>
      <c r="K1401" s="1" t="s">
        <v>265</v>
      </c>
      <c r="L1401" s="1" t="s">
        <v>173</v>
      </c>
      <c r="M1401">
        <v>42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ユニフォーム佐久早聖臣ICONIC</v>
      </c>
    </row>
    <row r="1402" spans="1:21" x14ac:dyDescent="0.35">
      <c r="A1402">
        <f>VLOOKUP(Attack[[#This Row],[No用]],SetNo[[No.用]:[vlookup 用]],2,FALSE)</f>
        <v>340</v>
      </c>
      <c r="B1402">
        <f>IF(ROW()=2,1,IF(A1401&lt;&gt;Attack[[#This Row],[No]],1,B1401+1))</f>
        <v>7</v>
      </c>
      <c r="C1402" t="s">
        <v>108</v>
      </c>
      <c r="D1402" t="s">
        <v>131</v>
      </c>
      <c r="E1402" t="s">
        <v>77</v>
      </c>
      <c r="F1402" t="s">
        <v>78</v>
      </c>
      <c r="G1402" t="s">
        <v>135</v>
      </c>
      <c r="H1402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ユニフォーム佐久早聖臣ICONIC</v>
      </c>
    </row>
    <row r="1403" spans="1:21" x14ac:dyDescent="0.35">
      <c r="A1403">
        <f>VLOOKUP(Attack[[#This Row],[No用]],SetNo[[No.用]:[vlookup 用]],2,FALSE)</f>
        <v>340</v>
      </c>
      <c r="B1403">
        <f>IF(ROW()=2,1,IF(A1402&lt;&gt;Attack[[#This Row],[No]],1,B1402+1))</f>
        <v>8</v>
      </c>
      <c r="C1403" t="s">
        <v>108</v>
      </c>
      <c r="D1403" t="s">
        <v>131</v>
      </c>
      <c r="E1403" t="s">
        <v>77</v>
      </c>
      <c r="F1403" t="s">
        <v>78</v>
      </c>
      <c r="G1403" t="s">
        <v>135</v>
      </c>
      <c r="H1403" t="s">
        <v>71</v>
      </c>
      <c r="I1403">
        <v>1</v>
      </c>
      <c r="J1403" t="s">
        <v>234</v>
      </c>
      <c r="K1403" s="1" t="s">
        <v>183</v>
      </c>
      <c r="L1403" s="1" t="s">
        <v>224</v>
      </c>
      <c r="M1403">
        <v>51</v>
      </c>
      <c r="N1403">
        <v>0</v>
      </c>
      <c r="O1403">
        <v>61</v>
      </c>
      <c r="P1403">
        <v>0</v>
      </c>
      <c r="U1403" t="str">
        <f>Attack[[#This Row],[服装]]&amp;Attack[[#This Row],[名前]]&amp;Attack[[#This Row],[レアリティ]]</f>
        <v>ユニフォーム佐久早聖臣ICONIC</v>
      </c>
    </row>
    <row r="1404" spans="1:21" x14ac:dyDescent="0.35">
      <c r="A1404">
        <f>VLOOKUP(Attack[[#This Row],[No用]],SetNo[[No.用]:[vlookup 用]],2,FALSE)</f>
        <v>341</v>
      </c>
      <c r="B1404">
        <f>IF(ROW()=2,1,IF(A1403&lt;&gt;Attack[[#This Row],[No]],1,B1403+1))</f>
        <v>1</v>
      </c>
      <c r="C1404" s="1" t="s">
        <v>631</v>
      </c>
      <c r="D1404" s="1" t="s">
        <v>131</v>
      </c>
      <c r="E1404" s="1" t="s">
        <v>73</v>
      </c>
      <c r="F1404" s="1" t="s">
        <v>78</v>
      </c>
      <c r="G1404" s="1" t="s">
        <v>135</v>
      </c>
      <c r="H1404" s="1" t="s">
        <v>71</v>
      </c>
      <c r="I1404">
        <v>1</v>
      </c>
      <c r="J1404" t="s">
        <v>234</v>
      </c>
      <c r="K1404" s="1" t="s">
        <v>168</v>
      </c>
      <c r="L1404" s="1" t="s">
        <v>178</v>
      </c>
      <c r="M1404">
        <v>37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サバゲ佐久早聖臣ICONIC</v>
      </c>
    </row>
    <row r="1405" spans="1:21" x14ac:dyDescent="0.35">
      <c r="A1405">
        <f>VLOOKUP(Attack[[#This Row],[No用]],SetNo[[No.用]:[vlookup 用]],2,FALSE)</f>
        <v>341</v>
      </c>
      <c r="B1405">
        <f>IF(ROW()=2,1,IF(A1404&lt;&gt;Attack[[#This Row],[No]],1,B1404+1))</f>
        <v>2</v>
      </c>
      <c r="C1405" s="1" t="s">
        <v>631</v>
      </c>
      <c r="D1405" s="1" t="s">
        <v>131</v>
      </c>
      <c r="E1405" s="1" t="s">
        <v>73</v>
      </c>
      <c r="F1405" s="1" t="s">
        <v>78</v>
      </c>
      <c r="G1405" s="1" t="s">
        <v>135</v>
      </c>
      <c r="H1405" s="1" t="s">
        <v>71</v>
      </c>
      <c r="I1405">
        <v>1</v>
      </c>
      <c r="J1405" t="s">
        <v>234</v>
      </c>
      <c r="K1405" s="1" t="s">
        <v>169</v>
      </c>
      <c r="L1405" s="1" t="s">
        <v>178</v>
      </c>
      <c r="M1405">
        <v>37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サバゲ佐久早聖臣ICONIC</v>
      </c>
    </row>
    <row r="1406" spans="1:21" x14ac:dyDescent="0.35">
      <c r="A1406">
        <f>VLOOKUP(Attack[[#This Row],[No用]],SetNo[[No.用]:[vlookup 用]],2,FALSE)</f>
        <v>341</v>
      </c>
      <c r="B1406">
        <f>IF(ROW()=2,1,IF(A1405&lt;&gt;Attack[[#This Row],[No]],1,B1405+1))</f>
        <v>3</v>
      </c>
      <c r="C1406" s="1" t="s">
        <v>631</v>
      </c>
      <c r="D1406" s="1" t="s">
        <v>131</v>
      </c>
      <c r="E1406" s="1" t="s">
        <v>73</v>
      </c>
      <c r="F1406" s="1" t="s">
        <v>78</v>
      </c>
      <c r="G1406" s="1" t="s">
        <v>135</v>
      </c>
      <c r="H1406" s="1" t="s">
        <v>71</v>
      </c>
      <c r="I1406">
        <v>1</v>
      </c>
      <c r="J1406" t="s">
        <v>234</v>
      </c>
      <c r="K1406" s="1" t="s">
        <v>170</v>
      </c>
      <c r="L1406" s="1" t="s">
        <v>173</v>
      </c>
      <c r="M1406">
        <v>39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サバゲ佐久早聖臣ICONIC</v>
      </c>
    </row>
    <row r="1407" spans="1:21" x14ac:dyDescent="0.35">
      <c r="A1407">
        <f>VLOOKUP(Attack[[#This Row],[No用]],SetNo[[No.用]:[vlookup 用]],2,FALSE)</f>
        <v>341</v>
      </c>
      <c r="B1407">
        <f>IF(ROW()=2,1,IF(A1406&lt;&gt;Attack[[#This Row],[No]],1,B1406+1))</f>
        <v>4</v>
      </c>
      <c r="C1407" s="1" t="s">
        <v>631</v>
      </c>
      <c r="D1407" s="1" t="s">
        <v>131</v>
      </c>
      <c r="E1407" s="1" t="s">
        <v>73</v>
      </c>
      <c r="F1407" s="1" t="s">
        <v>78</v>
      </c>
      <c r="G1407" s="1" t="s">
        <v>135</v>
      </c>
      <c r="H1407" s="1" t="s">
        <v>71</v>
      </c>
      <c r="I1407">
        <v>1</v>
      </c>
      <c r="J1407" t="s">
        <v>234</v>
      </c>
      <c r="K1407" s="1" t="s">
        <v>258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サバゲ佐久早聖臣ICONIC</v>
      </c>
    </row>
    <row r="1408" spans="1:21" x14ac:dyDescent="0.35">
      <c r="A1408">
        <f>VLOOKUP(Attack[[#This Row],[No用]],SetNo[[No.用]:[vlookup 用]],2,FALSE)</f>
        <v>341</v>
      </c>
      <c r="B1408">
        <f>IF(ROW()=2,1,IF(A1407&lt;&gt;Attack[[#This Row],[No]],1,B1407+1))</f>
        <v>5</v>
      </c>
      <c r="C1408" s="1" t="s">
        <v>631</v>
      </c>
      <c r="D1408" s="1" t="s">
        <v>131</v>
      </c>
      <c r="E1408" s="1" t="s">
        <v>73</v>
      </c>
      <c r="F1408" s="1" t="s">
        <v>78</v>
      </c>
      <c r="G1408" s="1" t="s">
        <v>135</v>
      </c>
      <c r="H1408" s="1" t="s">
        <v>71</v>
      </c>
      <c r="I1408">
        <v>1</v>
      </c>
      <c r="J1408" t="s">
        <v>234</v>
      </c>
      <c r="K1408" s="1" t="s">
        <v>171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サバゲ佐久早聖臣ICONIC</v>
      </c>
    </row>
    <row r="1409" spans="1:21" x14ac:dyDescent="0.35">
      <c r="A1409">
        <f>VLOOKUP(Attack[[#This Row],[No用]],SetNo[[No.用]:[vlookup 用]],2,FALSE)</f>
        <v>341</v>
      </c>
      <c r="B1409">
        <f>IF(ROW()=2,1,IF(A1408&lt;&gt;Attack[[#This Row],[No]],1,B1408+1))</f>
        <v>6</v>
      </c>
      <c r="C1409" s="1" t="s">
        <v>631</v>
      </c>
      <c r="D1409" s="1" t="s">
        <v>131</v>
      </c>
      <c r="E1409" s="1" t="s">
        <v>73</v>
      </c>
      <c r="F1409" s="1" t="s">
        <v>78</v>
      </c>
      <c r="G1409" s="1" t="s">
        <v>135</v>
      </c>
      <c r="H1409" s="1" t="s">
        <v>71</v>
      </c>
      <c r="I1409">
        <v>1</v>
      </c>
      <c r="J1409" t="s">
        <v>234</v>
      </c>
      <c r="K1409" s="1" t="s">
        <v>265</v>
      </c>
      <c r="L1409" s="1" t="s">
        <v>173</v>
      </c>
      <c r="M1409">
        <v>42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サバゲ佐久早聖臣ICONIC</v>
      </c>
    </row>
    <row r="1410" spans="1:21" x14ac:dyDescent="0.35">
      <c r="A1410">
        <f>VLOOKUP(Attack[[#This Row],[No用]],SetNo[[No.用]:[vlookup 用]],2,FALSE)</f>
        <v>341</v>
      </c>
      <c r="B1410">
        <f>IF(ROW()=2,1,IF(A1409&lt;&gt;Attack[[#This Row],[No]],1,B1409+1))</f>
        <v>7</v>
      </c>
      <c r="C1410" s="1" t="s">
        <v>631</v>
      </c>
      <c r="D1410" s="1" t="s">
        <v>131</v>
      </c>
      <c r="E1410" s="1" t="s">
        <v>73</v>
      </c>
      <c r="F1410" s="1" t="s">
        <v>78</v>
      </c>
      <c r="G1410" s="1" t="s">
        <v>135</v>
      </c>
      <c r="H1410" s="1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サバゲ佐久早聖臣ICONIC</v>
      </c>
    </row>
    <row r="1411" spans="1:21" x14ac:dyDescent="0.35">
      <c r="A1411">
        <f>VLOOKUP(Attack[[#This Row],[No用]],SetNo[[No.用]:[vlookup 用]],2,FALSE)</f>
        <v>341</v>
      </c>
      <c r="B1411">
        <f>IF(ROW()=2,1,IF(A1410&lt;&gt;Attack[[#This Row],[No]],1,B1410+1))</f>
        <v>8</v>
      </c>
      <c r="C1411" s="1" t="s">
        <v>631</v>
      </c>
      <c r="D1411" s="1" t="s">
        <v>131</v>
      </c>
      <c r="E1411" s="1" t="s">
        <v>73</v>
      </c>
      <c r="F1411" s="1" t="s">
        <v>78</v>
      </c>
      <c r="G1411" s="1" t="s">
        <v>135</v>
      </c>
      <c r="H1411" s="1" t="s">
        <v>71</v>
      </c>
      <c r="I1411">
        <v>1</v>
      </c>
      <c r="J1411" t="s">
        <v>234</v>
      </c>
      <c r="K1411" s="1" t="s">
        <v>265</v>
      </c>
      <c r="L1411" s="1" t="s">
        <v>224</v>
      </c>
      <c r="M1411">
        <v>51</v>
      </c>
      <c r="N1411">
        <v>0</v>
      </c>
      <c r="O1411">
        <v>61</v>
      </c>
      <c r="P1411">
        <v>0</v>
      </c>
      <c r="U1411" t="str">
        <f>Attack[[#This Row],[服装]]&amp;Attack[[#This Row],[名前]]&amp;Attack[[#This Row],[レアリティ]]</f>
        <v>サバゲ佐久早聖臣ICONIC</v>
      </c>
    </row>
    <row r="1412" spans="1:21" x14ac:dyDescent="0.35">
      <c r="A1412">
        <f>VLOOKUP(Attack[[#This Row],[No用]],SetNo[[No.用]:[vlookup 用]],2,FALSE)</f>
        <v>341</v>
      </c>
      <c r="B1412">
        <f>IF(ROW()=2,1,IF(A1411&lt;&gt;Attack[[#This Row],[No]],1,B1411+1))</f>
        <v>9</v>
      </c>
      <c r="C1412" s="1" t="s">
        <v>631</v>
      </c>
      <c r="D1412" s="1" t="s">
        <v>131</v>
      </c>
      <c r="E1412" s="1" t="s">
        <v>73</v>
      </c>
      <c r="F1412" s="1" t="s">
        <v>78</v>
      </c>
      <c r="G1412" s="1" t="s">
        <v>135</v>
      </c>
      <c r="H1412" s="1" t="s">
        <v>71</v>
      </c>
      <c r="I1412">
        <v>1</v>
      </c>
      <c r="J1412" t="s">
        <v>234</v>
      </c>
      <c r="K1412" s="1" t="s">
        <v>171</v>
      </c>
      <c r="L1412" s="1" t="s">
        <v>224</v>
      </c>
      <c r="M1412">
        <v>51</v>
      </c>
      <c r="N1412">
        <v>0</v>
      </c>
      <c r="O1412">
        <v>61</v>
      </c>
      <c r="P1412">
        <v>0</v>
      </c>
      <c r="U1412" t="str">
        <f>Attack[[#This Row],[服装]]&amp;Attack[[#This Row],[名前]]&amp;Attack[[#This Row],[レアリティ]]</f>
        <v>サバゲ佐久早聖臣ICONIC</v>
      </c>
    </row>
    <row r="1413" spans="1:21" x14ac:dyDescent="0.35">
      <c r="A1413">
        <f>VLOOKUP(Attack[[#This Row],[No用]],SetNo[[No.用]:[vlookup 用]],2,FALSE)</f>
        <v>342</v>
      </c>
      <c r="B1413">
        <f>IF(ROW()=2,1,IF(A1412&lt;&gt;Attack[[#This Row],[No]],1,B1412+1))</f>
        <v>1</v>
      </c>
      <c r="C1413" s="1" t="s">
        <v>826</v>
      </c>
      <c r="D1413" s="1" t="s">
        <v>131</v>
      </c>
      <c r="E1413" s="1" t="s">
        <v>90</v>
      </c>
      <c r="F1413" s="1" t="s">
        <v>78</v>
      </c>
      <c r="G1413" s="1" t="s">
        <v>135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162</v>
      </c>
      <c r="M1413">
        <v>36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新年2佐久早聖臣ICONIC</v>
      </c>
    </row>
    <row r="1414" spans="1:21" x14ac:dyDescent="0.35">
      <c r="A1414">
        <f>VLOOKUP(Attack[[#This Row],[No用]],SetNo[[No.用]:[vlookup 用]],2,FALSE)</f>
        <v>342</v>
      </c>
      <c r="B1414">
        <f>IF(ROW()=2,1,IF(A1413&lt;&gt;Attack[[#This Row],[No]],1,B1413+1))</f>
        <v>2</v>
      </c>
      <c r="C1414" s="1" t="s">
        <v>826</v>
      </c>
      <c r="D1414" s="1" t="s">
        <v>131</v>
      </c>
      <c r="E1414" s="1" t="s">
        <v>90</v>
      </c>
      <c r="F1414" s="1" t="s">
        <v>78</v>
      </c>
      <c r="G1414" s="1" t="s">
        <v>135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33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新年2佐久早聖臣ICONIC</v>
      </c>
    </row>
    <row r="1415" spans="1:21" x14ac:dyDescent="0.35">
      <c r="A1415">
        <f>VLOOKUP(Attack[[#This Row],[No用]],SetNo[[No.用]:[vlookup 用]],2,FALSE)</f>
        <v>342</v>
      </c>
      <c r="B1415">
        <f>IF(ROW()=2,1,IF(A1414&lt;&gt;Attack[[#This Row],[No]],1,B1414+1))</f>
        <v>3</v>
      </c>
      <c r="C1415" s="1" t="s">
        <v>826</v>
      </c>
      <c r="D1415" s="1" t="s">
        <v>131</v>
      </c>
      <c r="E1415" s="1" t="s">
        <v>90</v>
      </c>
      <c r="F1415" s="1" t="s">
        <v>78</v>
      </c>
      <c r="G1415" s="1" t="s">
        <v>135</v>
      </c>
      <c r="H1415" s="1" t="s">
        <v>71</v>
      </c>
      <c r="I1415">
        <v>1</v>
      </c>
      <c r="J1415" t="s">
        <v>234</v>
      </c>
      <c r="K1415" s="1" t="s">
        <v>170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新年2佐久早聖臣ICONIC</v>
      </c>
    </row>
    <row r="1416" spans="1:21" x14ac:dyDescent="0.35">
      <c r="A1416">
        <f>VLOOKUP(Attack[[#This Row],[No用]],SetNo[[No.用]:[vlookup 用]],2,FALSE)</f>
        <v>342</v>
      </c>
      <c r="B1416">
        <f>IF(ROW()=2,1,IF(A1415&lt;&gt;Attack[[#This Row],[No]],1,B1415+1))</f>
        <v>4</v>
      </c>
      <c r="C1416" s="1" t="s">
        <v>826</v>
      </c>
      <c r="D1416" s="1" t="s">
        <v>131</v>
      </c>
      <c r="E1416" s="1" t="s">
        <v>90</v>
      </c>
      <c r="F1416" s="1" t="s">
        <v>78</v>
      </c>
      <c r="G1416" s="1" t="s">
        <v>135</v>
      </c>
      <c r="H1416" s="1" t="s">
        <v>71</v>
      </c>
      <c r="I1416">
        <v>1</v>
      </c>
      <c r="J1416" t="s">
        <v>234</v>
      </c>
      <c r="K1416" s="1" t="s">
        <v>258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新年2佐久早聖臣ICONIC</v>
      </c>
    </row>
    <row r="1417" spans="1:21" x14ac:dyDescent="0.35">
      <c r="A1417">
        <f>VLOOKUP(Attack[[#This Row],[No用]],SetNo[[No.用]:[vlookup 用]],2,FALSE)</f>
        <v>342</v>
      </c>
      <c r="B1417">
        <f>IF(ROW()=2,1,IF(A1416&lt;&gt;Attack[[#This Row],[No]],1,B1416+1))</f>
        <v>5</v>
      </c>
      <c r="C1417" s="1" t="s">
        <v>826</v>
      </c>
      <c r="D1417" s="1" t="s">
        <v>131</v>
      </c>
      <c r="E1417" s="1" t="s">
        <v>90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234</v>
      </c>
      <c r="K1417" s="1" t="s">
        <v>171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新年2佐久早聖臣ICONIC</v>
      </c>
    </row>
    <row r="1418" spans="1:21" x14ac:dyDescent="0.35">
      <c r="A1418">
        <f>VLOOKUP(Attack[[#This Row],[No用]],SetNo[[No.用]:[vlookup 用]],2,FALSE)</f>
        <v>342</v>
      </c>
      <c r="B1418">
        <f>IF(ROW()=2,1,IF(A1417&lt;&gt;Attack[[#This Row],[No]],1,B1417+1))</f>
        <v>6</v>
      </c>
      <c r="C1418" s="1" t="s">
        <v>826</v>
      </c>
      <c r="D1418" s="1" t="s">
        <v>131</v>
      </c>
      <c r="E1418" s="1" t="s">
        <v>90</v>
      </c>
      <c r="F1418" s="1" t="s">
        <v>78</v>
      </c>
      <c r="G1418" s="1" t="s">
        <v>135</v>
      </c>
      <c r="H1418" s="1" t="s">
        <v>71</v>
      </c>
      <c r="I1418">
        <v>1</v>
      </c>
      <c r="J1418" t="s">
        <v>234</v>
      </c>
      <c r="K1418" s="1" t="s">
        <v>265</v>
      </c>
      <c r="L1418" s="1" t="s">
        <v>173</v>
      </c>
      <c r="M1418">
        <v>42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新年2佐久早聖臣ICONIC</v>
      </c>
    </row>
    <row r="1419" spans="1:21" x14ac:dyDescent="0.35">
      <c r="A1419">
        <f>VLOOKUP(Attack[[#This Row],[No用]],SetNo[[No.用]:[vlookup 用]],2,FALSE)</f>
        <v>342</v>
      </c>
      <c r="B1419">
        <f>IF(ROW()=2,1,IF(A1418&lt;&gt;Attack[[#This Row],[No]],1,B1418+1))</f>
        <v>7</v>
      </c>
      <c r="C1419" s="1" t="s">
        <v>826</v>
      </c>
      <c r="D1419" s="1" t="s">
        <v>131</v>
      </c>
      <c r="E1419" s="1" t="s">
        <v>90</v>
      </c>
      <c r="F1419" s="1" t="s">
        <v>78</v>
      </c>
      <c r="G1419" s="1" t="s">
        <v>135</v>
      </c>
      <c r="H1419" s="1" t="s">
        <v>71</v>
      </c>
      <c r="I1419">
        <v>1</v>
      </c>
      <c r="J1419" t="s">
        <v>234</v>
      </c>
      <c r="K1419" s="1" t="s">
        <v>172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新年2佐久早聖臣ICONIC</v>
      </c>
    </row>
    <row r="1420" spans="1:21" x14ac:dyDescent="0.35">
      <c r="A1420">
        <f>VLOOKUP(Attack[[#This Row],[No用]],SetNo[[No.用]:[vlookup 用]],2,FALSE)</f>
        <v>342</v>
      </c>
      <c r="B1420">
        <f>IF(ROW()=2,1,IF(A1419&lt;&gt;Attack[[#This Row],[No]],1,B1419+1))</f>
        <v>8</v>
      </c>
      <c r="C1420" s="1" t="s">
        <v>826</v>
      </c>
      <c r="D1420" s="1" t="s">
        <v>131</v>
      </c>
      <c r="E1420" s="1" t="s">
        <v>90</v>
      </c>
      <c r="F1420" s="1" t="s">
        <v>78</v>
      </c>
      <c r="G1420" s="1" t="s">
        <v>135</v>
      </c>
      <c r="H1420" s="1" t="s">
        <v>71</v>
      </c>
      <c r="I1420">
        <v>1</v>
      </c>
      <c r="J1420" t="s">
        <v>234</v>
      </c>
      <c r="K1420" s="1" t="s">
        <v>183</v>
      </c>
      <c r="L1420" s="1" t="s">
        <v>224</v>
      </c>
      <c r="M1420">
        <v>51</v>
      </c>
      <c r="N1420">
        <v>0</v>
      </c>
      <c r="O1420">
        <v>61</v>
      </c>
      <c r="P1420">
        <v>0</v>
      </c>
      <c r="U1420" t="str">
        <f>Attack[[#This Row],[服装]]&amp;Attack[[#This Row],[名前]]&amp;Attack[[#This Row],[レアリティ]]</f>
        <v>新年2佐久早聖臣ICONIC</v>
      </c>
    </row>
    <row r="1421" spans="1:21" x14ac:dyDescent="0.35">
      <c r="A1421">
        <f>VLOOKUP(Attack[[#This Row],[No用]],SetNo[[No.用]:[vlookup 用]],2,FALSE)</f>
        <v>342</v>
      </c>
      <c r="B1421">
        <f>IF(ROW()=2,1,IF(A1420&lt;&gt;Attack[[#This Row],[No]],1,B1420+1))</f>
        <v>9</v>
      </c>
      <c r="C1421" s="1" t="s">
        <v>826</v>
      </c>
      <c r="D1421" s="1" t="s">
        <v>131</v>
      </c>
      <c r="E1421" s="1" t="s">
        <v>90</v>
      </c>
      <c r="F1421" s="1" t="s">
        <v>78</v>
      </c>
      <c r="G1421" s="1" t="s">
        <v>135</v>
      </c>
      <c r="H1421" s="1" t="s">
        <v>71</v>
      </c>
      <c r="I1421">
        <v>1</v>
      </c>
      <c r="J1421" t="s">
        <v>234</v>
      </c>
      <c r="K1421" s="1" t="s">
        <v>265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U1421" t="str">
        <f>Attack[[#This Row],[服装]]&amp;Attack[[#This Row],[名前]]&amp;Attack[[#This Row],[レアリティ]]</f>
        <v>新年2佐久早聖臣ICONIC</v>
      </c>
    </row>
    <row r="1422" spans="1:21" x14ac:dyDescent="0.35">
      <c r="A1422">
        <f>VLOOKUP(Attack[[#This Row],[No用]],SetNo[[No.用]:[vlookup 用]],2,FALSE)</f>
        <v>343</v>
      </c>
      <c r="B1422">
        <f>IF(ROW()=2,1,IF(A1421&lt;&gt;Attack[[#This Row],[No]],1,B1421+1))</f>
        <v>1</v>
      </c>
      <c r="C1422" t="s">
        <v>108</v>
      </c>
      <c r="D1422" t="s">
        <v>132</v>
      </c>
      <c r="E1422" t="s">
        <v>77</v>
      </c>
      <c r="F1422" t="s">
        <v>80</v>
      </c>
      <c r="G1422" t="s">
        <v>135</v>
      </c>
      <c r="H1422" t="s">
        <v>71</v>
      </c>
      <c r="I1422">
        <v>1</v>
      </c>
      <c r="J1422" t="s">
        <v>234</v>
      </c>
      <c r="M1422">
        <v>0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ユニフォーム小森元也ICONIC</v>
      </c>
    </row>
    <row r="1423" spans="1:21" x14ac:dyDescent="0.35">
      <c r="A1423">
        <f>VLOOKUP(Attack[[#This Row],[No用]],SetNo[[No.用]:[vlookup 用]],2,FALSE)</f>
        <v>344</v>
      </c>
      <c r="B1423">
        <f>IF(ROW()=2,1,IF(A1422&lt;&gt;Attack[[#This Row],[No]],1,B1422+1))</f>
        <v>1</v>
      </c>
      <c r="C1423" s="1" t="s">
        <v>684</v>
      </c>
      <c r="D1423" s="1" t="s">
        <v>132</v>
      </c>
      <c r="E1423" s="1" t="s">
        <v>73</v>
      </c>
      <c r="F1423" s="1" t="s">
        <v>80</v>
      </c>
      <c r="G1423" s="1" t="s">
        <v>135</v>
      </c>
      <c r="H1423" s="1" t="s">
        <v>71</v>
      </c>
      <c r="I1423">
        <v>1</v>
      </c>
      <c r="J1423" t="s">
        <v>234</v>
      </c>
      <c r="M1423">
        <v>0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キャンプ小森元也ICONIC</v>
      </c>
    </row>
    <row r="1424" spans="1:21" x14ac:dyDescent="0.35">
      <c r="A1424">
        <f>VLOOKUP(Attack[[#This Row],[No用]],SetNo[[No.用]:[vlookup 用]],2,FALSE)</f>
        <v>345</v>
      </c>
      <c r="B1424">
        <f>IF(ROW()=2,1,IF(A1423&lt;&gt;Attack[[#This Row],[No]],1,B1423+1))</f>
        <v>1</v>
      </c>
      <c r="C1424" t="s">
        <v>108</v>
      </c>
      <c r="D1424" s="1" t="s">
        <v>541</v>
      </c>
      <c r="E1424" s="1" t="s">
        <v>90</v>
      </c>
      <c r="F1424" s="1" t="s">
        <v>78</v>
      </c>
      <c r="G1424" s="1" t="s">
        <v>543</v>
      </c>
      <c r="H1424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34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ユニフォーム大将優ICONIC</v>
      </c>
    </row>
    <row r="1425" spans="1:21" x14ac:dyDescent="0.35">
      <c r="A1425">
        <f>VLOOKUP(Attack[[#This Row],[No用]],SetNo[[No.用]:[vlookup 用]],2,FALSE)</f>
        <v>345</v>
      </c>
      <c r="B1425">
        <f>IF(ROW()=2,1,IF(A1424&lt;&gt;Attack[[#This Row],[No]],1,B1424+1))</f>
        <v>2</v>
      </c>
      <c r="C1425" t="s">
        <v>108</v>
      </c>
      <c r="D1425" s="1" t="s">
        <v>541</v>
      </c>
      <c r="E1425" s="1" t="s">
        <v>90</v>
      </c>
      <c r="F1425" s="1" t="s">
        <v>78</v>
      </c>
      <c r="G1425" s="1" t="s">
        <v>543</v>
      </c>
      <c r="H1425" t="s">
        <v>71</v>
      </c>
      <c r="I1425">
        <v>1</v>
      </c>
      <c r="J1425" t="s">
        <v>378</v>
      </c>
      <c r="K1425" s="1" t="s">
        <v>169</v>
      </c>
      <c r="L1425" s="1" t="s">
        <v>173</v>
      </c>
      <c r="M1425">
        <v>34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ユニフォーム大将優ICONIC</v>
      </c>
    </row>
    <row r="1426" spans="1:21" x14ac:dyDescent="0.35">
      <c r="A1426">
        <f>VLOOKUP(Attack[[#This Row],[No用]],SetNo[[No.用]:[vlookup 用]],2,FALSE)</f>
        <v>345</v>
      </c>
      <c r="B1426">
        <f>IF(ROW()=2,1,IF(A1425&lt;&gt;Attack[[#This Row],[No]],1,B1425+1))</f>
        <v>3</v>
      </c>
      <c r="C1426" t="s">
        <v>108</v>
      </c>
      <c r="D1426" s="1" t="s">
        <v>541</v>
      </c>
      <c r="E1426" s="1" t="s">
        <v>90</v>
      </c>
      <c r="F1426" s="1" t="s">
        <v>78</v>
      </c>
      <c r="G1426" s="1" t="s">
        <v>543</v>
      </c>
      <c r="H1426" t="s">
        <v>71</v>
      </c>
      <c r="I1426">
        <v>1</v>
      </c>
      <c r="J1426" t="s">
        <v>234</v>
      </c>
      <c r="K1426" s="1" t="s">
        <v>258</v>
      </c>
      <c r="L1426" s="1" t="s">
        <v>173</v>
      </c>
      <c r="M1426">
        <v>37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ユニフォーム大将優ICONIC</v>
      </c>
    </row>
    <row r="1427" spans="1:21" x14ac:dyDescent="0.35">
      <c r="A1427">
        <f>VLOOKUP(Attack[[#This Row],[No用]],SetNo[[No.用]:[vlookup 用]],2,FALSE)</f>
        <v>345</v>
      </c>
      <c r="B1427">
        <f>IF(ROW()=2,1,IF(A1426&lt;&gt;Attack[[#This Row],[No]],1,B1426+1))</f>
        <v>4</v>
      </c>
      <c r="C1427" t="s">
        <v>108</v>
      </c>
      <c r="D1427" s="1" t="s">
        <v>541</v>
      </c>
      <c r="E1427" s="1" t="s">
        <v>90</v>
      </c>
      <c r="F1427" s="1" t="s">
        <v>78</v>
      </c>
      <c r="G1427" s="1" t="s">
        <v>543</v>
      </c>
      <c r="H1427" t="s">
        <v>71</v>
      </c>
      <c r="I1427">
        <v>1</v>
      </c>
      <c r="J1427" t="s">
        <v>234</v>
      </c>
      <c r="K1427" s="1" t="s">
        <v>172</v>
      </c>
      <c r="L1427" s="1" t="s">
        <v>162</v>
      </c>
      <c r="M1427">
        <v>31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ユニフォーム大将優ICONIC</v>
      </c>
    </row>
    <row r="1428" spans="1:21" x14ac:dyDescent="0.35">
      <c r="A1428">
        <f>VLOOKUP(Attack[[#This Row],[No用]],SetNo[[No.用]:[vlookup 用]],2,FALSE)</f>
        <v>345</v>
      </c>
      <c r="B1428">
        <f>IF(ROW()=2,1,IF(A1427&lt;&gt;Attack[[#This Row],[No]],1,B1427+1))</f>
        <v>5</v>
      </c>
      <c r="C1428" t="s">
        <v>108</v>
      </c>
      <c r="D1428" s="1" t="s">
        <v>541</v>
      </c>
      <c r="E1428" s="1" t="s">
        <v>90</v>
      </c>
      <c r="F1428" s="1" t="s">
        <v>78</v>
      </c>
      <c r="G1428" s="1" t="s">
        <v>543</v>
      </c>
      <c r="H1428" t="s">
        <v>71</v>
      </c>
      <c r="I1428">
        <v>1</v>
      </c>
      <c r="J1428" t="s">
        <v>378</v>
      </c>
      <c r="K1428" s="1" t="s">
        <v>183</v>
      </c>
      <c r="L1428" s="1" t="s">
        <v>224</v>
      </c>
      <c r="M1428">
        <v>49</v>
      </c>
      <c r="N1428">
        <v>0</v>
      </c>
      <c r="O1428">
        <v>59</v>
      </c>
      <c r="P1428">
        <v>0</v>
      </c>
      <c r="U1428" t="str">
        <f>Attack[[#This Row],[服装]]&amp;Attack[[#This Row],[名前]]&amp;Attack[[#This Row],[レアリティ]]</f>
        <v>ユニフォーム大将優ICONIC</v>
      </c>
    </row>
    <row r="1429" spans="1:21" x14ac:dyDescent="0.35">
      <c r="A1429">
        <f>VLOOKUP(Attack[[#This Row],[No用]],SetNo[[No.用]:[vlookup 用]],2,FALSE)</f>
        <v>346</v>
      </c>
      <c r="B1429">
        <f>IF(ROW()=2,1,IF(A1428&lt;&gt;Attack[[#This Row],[No]],1,B1428+1))</f>
        <v>1</v>
      </c>
      <c r="C1429" s="1" t="s">
        <v>591</v>
      </c>
      <c r="D1429" s="1" t="s">
        <v>541</v>
      </c>
      <c r="E1429" s="1" t="s">
        <v>77</v>
      </c>
      <c r="F1429" s="1" t="s">
        <v>78</v>
      </c>
      <c r="G1429" s="1" t="s">
        <v>543</v>
      </c>
      <c r="H1429" s="1" t="s">
        <v>544</v>
      </c>
      <c r="I1429">
        <v>1</v>
      </c>
      <c r="J1429" t="s">
        <v>234</v>
      </c>
      <c r="K1429" s="1" t="s">
        <v>168</v>
      </c>
      <c r="L1429" s="1" t="s">
        <v>173</v>
      </c>
      <c r="M1429">
        <v>34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新年大将優ICONIC</v>
      </c>
    </row>
    <row r="1430" spans="1:21" x14ac:dyDescent="0.35">
      <c r="A1430">
        <f>VLOOKUP(Attack[[#This Row],[No用]],SetNo[[No.用]:[vlookup 用]],2,FALSE)</f>
        <v>346</v>
      </c>
      <c r="B1430">
        <f>IF(ROW()=2,1,IF(A1429&lt;&gt;Attack[[#This Row],[No]],1,B1429+1))</f>
        <v>2</v>
      </c>
      <c r="C1430" s="1" t="s">
        <v>591</v>
      </c>
      <c r="D1430" s="1" t="s">
        <v>541</v>
      </c>
      <c r="E1430" s="1" t="s">
        <v>77</v>
      </c>
      <c r="F1430" s="1" t="s">
        <v>78</v>
      </c>
      <c r="G1430" s="1" t="s">
        <v>543</v>
      </c>
      <c r="H1430" s="1" t="s">
        <v>544</v>
      </c>
      <c r="I1430">
        <v>1</v>
      </c>
      <c r="J1430" t="s">
        <v>234</v>
      </c>
      <c r="K1430" s="1" t="s">
        <v>169</v>
      </c>
      <c r="L1430" s="1" t="s">
        <v>173</v>
      </c>
      <c r="M1430">
        <v>34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新年大将優ICONIC</v>
      </c>
    </row>
    <row r="1431" spans="1:21" x14ac:dyDescent="0.35">
      <c r="A1431">
        <f>VLOOKUP(Attack[[#This Row],[No用]],SetNo[[No.用]:[vlookup 用]],2,FALSE)</f>
        <v>346</v>
      </c>
      <c r="B1431">
        <f>IF(ROW()=2,1,IF(A1430&lt;&gt;Attack[[#This Row],[No]],1,B1430+1))</f>
        <v>3</v>
      </c>
      <c r="C1431" s="1" t="s">
        <v>591</v>
      </c>
      <c r="D1431" s="1" t="s">
        <v>541</v>
      </c>
      <c r="E1431" s="1" t="s">
        <v>77</v>
      </c>
      <c r="F1431" s="1" t="s">
        <v>78</v>
      </c>
      <c r="G1431" s="1" t="s">
        <v>543</v>
      </c>
      <c r="H1431" s="1" t="s">
        <v>544</v>
      </c>
      <c r="I1431">
        <v>1</v>
      </c>
      <c r="J1431" t="s">
        <v>378</v>
      </c>
      <c r="K1431" s="1" t="s">
        <v>258</v>
      </c>
      <c r="L1431" s="1" t="s">
        <v>173</v>
      </c>
      <c r="M1431">
        <v>37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新年大将優ICONIC</v>
      </c>
    </row>
    <row r="1432" spans="1:21" x14ac:dyDescent="0.35">
      <c r="A1432">
        <f>VLOOKUP(Attack[[#This Row],[No用]],SetNo[[No.用]:[vlookup 用]],2,FALSE)</f>
        <v>346</v>
      </c>
      <c r="B1432">
        <f>IF(ROW()=2,1,IF(A1431&lt;&gt;Attack[[#This Row],[No]],1,B1431+1))</f>
        <v>4</v>
      </c>
      <c r="C1432" s="1" t="s">
        <v>591</v>
      </c>
      <c r="D1432" s="1" t="s">
        <v>541</v>
      </c>
      <c r="E1432" s="1" t="s">
        <v>77</v>
      </c>
      <c r="F1432" s="1" t="s">
        <v>78</v>
      </c>
      <c r="G1432" s="1" t="s">
        <v>543</v>
      </c>
      <c r="H1432" s="1" t="s">
        <v>544</v>
      </c>
      <c r="I1432">
        <v>1</v>
      </c>
      <c r="J1432" t="s">
        <v>234</v>
      </c>
      <c r="K1432" s="1" t="s">
        <v>171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新年大将優ICONIC</v>
      </c>
    </row>
    <row r="1433" spans="1:21" x14ac:dyDescent="0.35">
      <c r="A1433">
        <f>VLOOKUP(Attack[[#This Row],[No用]],SetNo[[No.用]:[vlookup 用]],2,FALSE)</f>
        <v>346</v>
      </c>
      <c r="B1433">
        <f>IF(ROW()=2,1,IF(A1432&lt;&gt;Attack[[#This Row],[No]],1,B1432+1))</f>
        <v>5</v>
      </c>
      <c r="C1433" s="1" t="s">
        <v>591</v>
      </c>
      <c r="D1433" s="1" t="s">
        <v>541</v>
      </c>
      <c r="E1433" s="1" t="s">
        <v>77</v>
      </c>
      <c r="F1433" s="1" t="s">
        <v>78</v>
      </c>
      <c r="G1433" s="1" t="s">
        <v>543</v>
      </c>
      <c r="H1433" s="1" t="s">
        <v>544</v>
      </c>
      <c r="I1433">
        <v>1</v>
      </c>
      <c r="J1433" t="s">
        <v>234</v>
      </c>
      <c r="K1433" s="1" t="s">
        <v>172</v>
      </c>
      <c r="L1433" s="1" t="s">
        <v>162</v>
      </c>
      <c r="M1433">
        <v>31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新年大将優ICONIC</v>
      </c>
    </row>
    <row r="1434" spans="1:21" x14ac:dyDescent="0.35">
      <c r="A1434">
        <f>VLOOKUP(Attack[[#This Row],[No用]],SetNo[[No.用]:[vlookup 用]],2,FALSE)</f>
        <v>346</v>
      </c>
      <c r="B1434">
        <f>IF(ROW()=2,1,IF(A1433&lt;&gt;Attack[[#This Row],[No]],1,B1433+1))</f>
        <v>6</v>
      </c>
      <c r="C1434" s="1" t="s">
        <v>591</v>
      </c>
      <c r="D1434" s="1" t="s">
        <v>541</v>
      </c>
      <c r="E1434" s="1" t="s">
        <v>77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378</v>
      </c>
      <c r="K1434" s="1" t="s">
        <v>171</v>
      </c>
      <c r="L1434" s="1" t="s">
        <v>224</v>
      </c>
      <c r="M1434">
        <v>49</v>
      </c>
      <c r="N1434">
        <v>0</v>
      </c>
      <c r="O1434">
        <v>59</v>
      </c>
      <c r="P1434">
        <v>0</v>
      </c>
      <c r="U1434" t="str">
        <f>Attack[[#This Row],[服装]]&amp;Attack[[#This Row],[名前]]&amp;Attack[[#This Row],[レアリティ]]</f>
        <v>新年大将優ICONIC</v>
      </c>
    </row>
    <row r="1435" spans="1:21" x14ac:dyDescent="0.35">
      <c r="A1435">
        <f>VLOOKUP(Attack[[#This Row],[No用]],SetNo[[No.用]:[vlookup 用]],2,FALSE)</f>
        <v>346</v>
      </c>
      <c r="B1435">
        <f>IF(ROW()=2,1,IF(A1434&lt;&gt;Attack[[#This Row],[No]],1,B1434+1))</f>
        <v>7</v>
      </c>
      <c r="C1435" s="1" t="s">
        <v>591</v>
      </c>
      <c r="D1435" s="1" t="s">
        <v>541</v>
      </c>
      <c r="E1435" s="1" t="s">
        <v>77</v>
      </c>
      <c r="F1435" s="1" t="s">
        <v>78</v>
      </c>
      <c r="G1435" s="1" t="s">
        <v>543</v>
      </c>
      <c r="H1435" s="1" t="s">
        <v>544</v>
      </c>
      <c r="I1435">
        <v>1</v>
      </c>
      <c r="J1435" t="s">
        <v>234</v>
      </c>
      <c r="K1435" s="1" t="s">
        <v>258</v>
      </c>
      <c r="L1435" s="1" t="s">
        <v>224</v>
      </c>
      <c r="M1435">
        <v>49</v>
      </c>
      <c r="N1435">
        <v>0</v>
      </c>
      <c r="O1435">
        <v>59</v>
      </c>
      <c r="P1435">
        <v>0</v>
      </c>
      <c r="U1435" t="str">
        <f>Attack[[#This Row],[服装]]&amp;Attack[[#This Row],[名前]]&amp;Attack[[#This Row],[レアリティ]]</f>
        <v>新年大将優ICONIC</v>
      </c>
    </row>
    <row r="1436" spans="1:21" x14ac:dyDescent="0.35">
      <c r="A1436">
        <f>VLOOKUP(Attack[[#This Row],[No用]],SetNo[[No.用]:[vlookup 用]],2,FALSE)</f>
        <v>347</v>
      </c>
      <c r="B1436">
        <f>IF(ROW()=2,1,IF(A1435&lt;&gt;Attack[[#This Row],[No]],1,B1435+1))</f>
        <v>1</v>
      </c>
      <c r="C1436" s="1" t="s">
        <v>737</v>
      </c>
      <c r="D1436" s="1" t="s">
        <v>541</v>
      </c>
      <c r="E1436" s="1" t="s">
        <v>73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234</v>
      </c>
      <c r="K1436" s="1" t="s">
        <v>168</v>
      </c>
      <c r="L1436" s="1" t="s">
        <v>178</v>
      </c>
      <c r="M1436">
        <v>31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カンフー大将優ICONIC</v>
      </c>
    </row>
    <row r="1437" spans="1:21" x14ac:dyDescent="0.35">
      <c r="A1437">
        <f>VLOOKUP(Attack[[#This Row],[No用]],SetNo[[No.用]:[vlookup 用]],2,FALSE)</f>
        <v>347</v>
      </c>
      <c r="B1437">
        <f>IF(ROW()=2,1,IF(A1436&lt;&gt;Attack[[#This Row],[No]],1,B1436+1))</f>
        <v>2</v>
      </c>
      <c r="C1437" s="1" t="s">
        <v>737</v>
      </c>
      <c r="D1437" s="1" t="s">
        <v>541</v>
      </c>
      <c r="E1437" s="1" t="s">
        <v>73</v>
      </c>
      <c r="F1437" s="1" t="s">
        <v>78</v>
      </c>
      <c r="G1437" s="1" t="s">
        <v>543</v>
      </c>
      <c r="H1437" s="1" t="s">
        <v>544</v>
      </c>
      <c r="I1437">
        <v>1</v>
      </c>
      <c r="J1437" t="s">
        <v>234</v>
      </c>
      <c r="K1437" s="1" t="s">
        <v>169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カンフー大将優ICONIC</v>
      </c>
    </row>
    <row r="1438" spans="1:21" x14ac:dyDescent="0.35">
      <c r="A1438">
        <f>VLOOKUP(Attack[[#This Row],[No用]],SetNo[[No.用]:[vlookup 用]],2,FALSE)</f>
        <v>347</v>
      </c>
      <c r="B1438">
        <f>IF(ROW()=2,1,IF(A1437&lt;&gt;Attack[[#This Row],[No]],1,B1437+1))</f>
        <v>3</v>
      </c>
      <c r="C1438" s="1" t="s">
        <v>737</v>
      </c>
      <c r="D1438" s="1" t="s">
        <v>541</v>
      </c>
      <c r="E1438" s="1" t="s">
        <v>73</v>
      </c>
      <c r="F1438" s="1" t="s">
        <v>78</v>
      </c>
      <c r="G1438" s="1" t="s">
        <v>543</v>
      </c>
      <c r="H1438" s="1" t="s">
        <v>544</v>
      </c>
      <c r="I1438">
        <v>1</v>
      </c>
      <c r="J1438" t="s">
        <v>378</v>
      </c>
      <c r="K1438" s="1" t="s">
        <v>258</v>
      </c>
      <c r="L1438" s="1" t="s">
        <v>178</v>
      </c>
      <c r="M1438">
        <v>34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カンフー大将優ICONIC</v>
      </c>
    </row>
    <row r="1439" spans="1:21" x14ac:dyDescent="0.35">
      <c r="A1439">
        <f>VLOOKUP(Attack[[#This Row],[No用]],SetNo[[No.用]:[vlookup 用]],2,FALSE)</f>
        <v>347</v>
      </c>
      <c r="B1439">
        <f>IF(ROW()=2,1,IF(A1438&lt;&gt;Attack[[#This Row],[No]],1,B1438+1))</f>
        <v>4</v>
      </c>
      <c r="C1439" s="1" t="s">
        <v>737</v>
      </c>
      <c r="D1439" s="1" t="s">
        <v>541</v>
      </c>
      <c r="E1439" s="1" t="s">
        <v>73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234</v>
      </c>
      <c r="K1439" s="1" t="s">
        <v>172</v>
      </c>
      <c r="L1439" s="1" t="s">
        <v>162</v>
      </c>
      <c r="M1439">
        <v>31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カンフー大将優ICONIC</v>
      </c>
    </row>
    <row r="1440" spans="1:21" x14ac:dyDescent="0.35">
      <c r="A1440">
        <f>VLOOKUP(Attack[[#This Row],[No用]],SetNo[[No.用]:[vlookup 用]],2,FALSE)</f>
        <v>348</v>
      </c>
      <c r="B1440">
        <f>IF(ROW()=2,1,IF(A1439&lt;&gt;Attack[[#This Row],[No]],1,B1439+1))</f>
        <v>1</v>
      </c>
      <c r="C1440" s="1" t="s">
        <v>929</v>
      </c>
      <c r="D1440" s="1" t="s">
        <v>541</v>
      </c>
      <c r="E1440" s="1" t="s">
        <v>90</v>
      </c>
      <c r="F1440" s="1" t="s">
        <v>78</v>
      </c>
      <c r="G1440" s="1" t="s">
        <v>543</v>
      </c>
      <c r="H1440" s="1" t="s">
        <v>544</v>
      </c>
      <c r="I1440">
        <v>1</v>
      </c>
      <c r="J1440" t="s">
        <v>378</v>
      </c>
      <c r="K1440" s="1" t="s">
        <v>168</v>
      </c>
      <c r="L1440" s="1" t="s">
        <v>173</v>
      </c>
      <c r="M1440">
        <v>34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妖大将優ICONIC</v>
      </c>
    </row>
    <row r="1441" spans="1:21" x14ac:dyDescent="0.35">
      <c r="A1441">
        <f>VLOOKUP(Attack[[#This Row],[No用]],SetNo[[No.用]:[vlookup 用]],2,FALSE)</f>
        <v>348</v>
      </c>
      <c r="B1441">
        <f>IF(ROW()=2,1,IF(A1440&lt;&gt;Attack[[#This Row],[No]],1,B1440+1))</f>
        <v>2</v>
      </c>
      <c r="C1441" s="1" t="s">
        <v>929</v>
      </c>
      <c r="D1441" s="1" t="s">
        <v>541</v>
      </c>
      <c r="E1441" s="1" t="s">
        <v>90</v>
      </c>
      <c r="F1441" s="1" t="s">
        <v>78</v>
      </c>
      <c r="G1441" s="1" t="s">
        <v>543</v>
      </c>
      <c r="H1441" s="1" t="s">
        <v>544</v>
      </c>
      <c r="I1441">
        <v>1</v>
      </c>
      <c r="J1441" t="s">
        <v>234</v>
      </c>
      <c r="K1441" s="1" t="s">
        <v>169</v>
      </c>
      <c r="L1441" s="1" t="s">
        <v>173</v>
      </c>
      <c r="M1441">
        <v>34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妖大将優ICONIC</v>
      </c>
    </row>
    <row r="1442" spans="1:21" x14ac:dyDescent="0.35">
      <c r="A1442">
        <f>VLOOKUP(Attack[[#This Row],[No用]],SetNo[[No.用]:[vlookup 用]],2,FALSE)</f>
        <v>348</v>
      </c>
      <c r="B1442">
        <f>IF(ROW()=2,1,IF(A1441&lt;&gt;Attack[[#This Row],[No]],1,B1441+1))</f>
        <v>3</v>
      </c>
      <c r="C1442" s="1" t="s">
        <v>929</v>
      </c>
      <c r="D1442" s="1" t="s">
        <v>541</v>
      </c>
      <c r="E1442" s="1" t="s">
        <v>90</v>
      </c>
      <c r="F1442" s="1" t="s">
        <v>78</v>
      </c>
      <c r="G1442" s="1" t="s">
        <v>543</v>
      </c>
      <c r="H1442" s="1" t="s">
        <v>544</v>
      </c>
      <c r="I1442">
        <v>1</v>
      </c>
      <c r="J1442" t="s">
        <v>378</v>
      </c>
      <c r="K1442" s="1" t="s">
        <v>258</v>
      </c>
      <c r="L1442" s="1" t="s">
        <v>173</v>
      </c>
      <c r="M1442">
        <v>37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妖大将優ICONIC</v>
      </c>
    </row>
    <row r="1443" spans="1:21" x14ac:dyDescent="0.35">
      <c r="A1443">
        <f>VLOOKUP(Attack[[#This Row],[No用]],SetNo[[No.用]:[vlookup 用]],2,FALSE)</f>
        <v>348</v>
      </c>
      <c r="B1443">
        <f>IF(ROW()=2,1,IF(A1442&lt;&gt;Attack[[#This Row],[No]],1,B1442+1))</f>
        <v>4</v>
      </c>
      <c r="C1443" s="1" t="s">
        <v>929</v>
      </c>
      <c r="D1443" s="1" t="s">
        <v>541</v>
      </c>
      <c r="E1443" s="1" t="s">
        <v>90</v>
      </c>
      <c r="F1443" s="1" t="s">
        <v>78</v>
      </c>
      <c r="G1443" s="1" t="s">
        <v>543</v>
      </c>
      <c r="H1443" s="1" t="s">
        <v>544</v>
      </c>
      <c r="I1443">
        <v>1</v>
      </c>
      <c r="J1443" t="s">
        <v>234</v>
      </c>
      <c r="K1443" s="1" t="s">
        <v>172</v>
      </c>
      <c r="L1443" s="1" t="s">
        <v>162</v>
      </c>
      <c r="M1443">
        <v>31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妖大将優ICONIC</v>
      </c>
    </row>
    <row r="1444" spans="1:21" x14ac:dyDescent="0.35">
      <c r="A1444">
        <f>VLOOKUP(Attack[[#This Row],[No用]],SetNo[[No.用]:[vlookup 用]],2,FALSE)</f>
        <v>348</v>
      </c>
      <c r="B1444">
        <f>IF(ROW()=2,1,IF(A1443&lt;&gt;Attack[[#This Row],[No]],1,B1443+1))</f>
        <v>5</v>
      </c>
      <c r="C1444" s="1" t="s">
        <v>929</v>
      </c>
      <c r="D1444" s="1" t="s">
        <v>541</v>
      </c>
      <c r="E1444" s="1" t="s">
        <v>90</v>
      </c>
      <c r="F1444" s="1" t="s">
        <v>78</v>
      </c>
      <c r="G1444" s="1" t="s">
        <v>543</v>
      </c>
      <c r="H1444" s="1" t="s">
        <v>544</v>
      </c>
      <c r="I1444">
        <v>1</v>
      </c>
      <c r="J1444" t="s">
        <v>378</v>
      </c>
      <c r="K1444" s="1" t="s">
        <v>183</v>
      </c>
      <c r="L1444" s="1" t="s">
        <v>224</v>
      </c>
      <c r="M1444">
        <v>49</v>
      </c>
      <c r="N1444">
        <v>0</v>
      </c>
      <c r="O1444">
        <v>59</v>
      </c>
      <c r="P1444">
        <v>0</v>
      </c>
      <c r="U1444" t="str">
        <f>Attack[[#This Row],[服装]]&amp;Attack[[#This Row],[名前]]&amp;Attack[[#This Row],[レアリティ]]</f>
        <v>妖大将優ICONIC</v>
      </c>
    </row>
    <row r="1445" spans="1:21" x14ac:dyDescent="0.35">
      <c r="A1445">
        <f>VLOOKUP(Attack[[#This Row],[No用]],SetNo[[No.用]:[vlookup 用]],2,FALSE)</f>
        <v>349</v>
      </c>
      <c r="B1445">
        <f>IF(ROW()=2,1,IF(A1444&lt;&gt;Attack[[#This Row],[No]],1,B1444+1))</f>
        <v>1</v>
      </c>
      <c r="C1445" t="s">
        <v>108</v>
      </c>
      <c r="D1445" s="1" t="s">
        <v>546</v>
      </c>
      <c r="E1445" s="1" t="s">
        <v>90</v>
      </c>
      <c r="F1445" s="1" t="s">
        <v>78</v>
      </c>
      <c r="G1445" s="1" t="s">
        <v>543</v>
      </c>
      <c r="H1445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36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ユニフォーム沼井和馬ICONIC</v>
      </c>
    </row>
    <row r="1446" spans="1:21" x14ac:dyDescent="0.35">
      <c r="A1446">
        <f>VLOOKUP(Attack[[#This Row],[No用]],SetNo[[No.用]:[vlookup 用]],2,FALSE)</f>
        <v>349</v>
      </c>
      <c r="B1446">
        <f>IF(ROW()=2,1,IF(A1445&lt;&gt;Attack[[#This Row],[No]],1,B1445+1))</f>
        <v>2</v>
      </c>
      <c r="C1446" t="s">
        <v>108</v>
      </c>
      <c r="D1446" s="1" t="s">
        <v>546</v>
      </c>
      <c r="E1446" s="1" t="s">
        <v>90</v>
      </c>
      <c r="F1446" s="1" t="s">
        <v>78</v>
      </c>
      <c r="G1446" s="1" t="s">
        <v>543</v>
      </c>
      <c r="H1446" t="s">
        <v>71</v>
      </c>
      <c r="I1446">
        <v>1</v>
      </c>
      <c r="J1446" t="s">
        <v>234</v>
      </c>
      <c r="K1446" s="1" t="s">
        <v>169</v>
      </c>
      <c r="L1446" s="1" t="s">
        <v>178</v>
      </c>
      <c r="M1446">
        <v>36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ユニフォーム沼井和馬ICONIC</v>
      </c>
    </row>
    <row r="1447" spans="1:21" x14ac:dyDescent="0.35">
      <c r="A1447">
        <f>VLOOKUP(Attack[[#This Row],[No用]],SetNo[[No.用]:[vlookup 用]],2,FALSE)</f>
        <v>350</v>
      </c>
      <c r="B1447">
        <f>IF(ROW()=2,1,IF(A1446&lt;&gt;Attack[[#This Row],[No]],1,B1446+1))</f>
        <v>1</v>
      </c>
      <c r="C1447" t="s">
        <v>108</v>
      </c>
      <c r="D1447" s="1" t="s">
        <v>557</v>
      </c>
      <c r="E1447" s="1" t="s">
        <v>90</v>
      </c>
      <c r="F1447" s="1" t="s">
        <v>78</v>
      </c>
      <c r="G1447" s="1" t="s">
        <v>543</v>
      </c>
      <c r="H1447" t="s">
        <v>71</v>
      </c>
      <c r="I1447">
        <v>1</v>
      </c>
      <c r="J1447" t="s">
        <v>378</v>
      </c>
      <c r="K1447" s="1" t="s">
        <v>168</v>
      </c>
      <c r="L1447" s="1" t="s">
        <v>178</v>
      </c>
      <c r="M1447">
        <v>35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ユニフォーム潜尚保ICONIC</v>
      </c>
    </row>
    <row r="1448" spans="1:21" x14ac:dyDescent="0.35">
      <c r="A1448">
        <f>VLOOKUP(Attack[[#This Row],[No用]],SetNo[[No.用]:[vlookup 用]],2,FALSE)</f>
        <v>350</v>
      </c>
      <c r="B1448">
        <f>IF(ROW()=2,1,IF(A1447&lt;&gt;Attack[[#This Row],[No]],1,B1447+1))</f>
        <v>2</v>
      </c>
      <c r="C1448" t="s">
        <v>108</v>
      </c>
      <c r="D1448" s="1" t="s">
        <v>557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234</v>
      </c>
      <c r="K1448" s="1" t="s">
        <v>169</v>
      </c>
      <c r="L1448" s="1" t="s">
        <v>178</v>
      </c>
      <c r="M1448">
        <v>33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ユニフォーム潜尚保ICONIC</v>
      </c>
    </row>
    <row r="1449" spans="1:21" x14ac:dyDescent="0.35">
      <c r="A1449">
        <f>VLOOKUP(Attack[[#This Row],[No用]],SetNo[[No.用]:[vlookup 用]],2,FALSE)</f>
        <v>350</v>
      </c>
      <c r="B1449">
        <f>IF(ROW()=2,1,IF(A1448&lt;&gt;Attack[[#This Row],[No]],1,B1448+1))</f>
        <v>3</v>
      </c>
      <c r="C1449" t="s">
        <v>108</v>
      </c>
      <c r="D1449" s="1" t="s">
        <v>557</v>
      </c>
      <c r="E1449" s="1" t="s">
        <v>90</v>
      </c>
      <c r="F1449" s="1" t="s">
        <v>78</v>
      </c>
      <c r="G1449" s="1" t="s">
        <v>543</v>
      </c>
      <c r="H1449" t="s">
        <v>71</v>
      </c>
      <c r="I1449">
        <v>1</v>
      </c>
      <c r="J1449" t="s">
        <v>234</v>
      </c>
      <c r="K1449" s="1" t="s">
        <v>170</v>
      </c>
      <c r="L1449" s="1" t="s">
        <v>173</v>
      </c>
      <c r="M1449">
        <v>38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ユニフォーム潜尚保ICONIC</v>
      </c>
    </row>
    <row r="1450" spans="1:21" x14ac:dyDescent="0.35">
      <c r="A1450">
        <f>VLOOKUP(Attack[[#This Row],[No用]],SetNo[[No.用]:[vlookup 用]],2,FALSE)</f>
        <v>350</v>
      </c>
      <c r="B1450">
        <f>IF(ROW()=2,1,IF(A1449&lt;&gt;Attack[[#This Row],[No]],1,B1449+1))</f>
        <v>4</v>
      </c>
      <c r="C1450" t="s">
        <v>108</v>
      </c>
      <c r="D1450" s="1" t="s">
        <v>557</v>
      </c>
      <c r="E1450" s="1" t="s">
        <v>90</v>
      </c>
      <c r="F1450" s="1" t="s">
        <v>78</v>
      </c>
      <c r="G1450" s="1" t="s">
        <v>543</v>
      </c>
      <c r="H1450" t="s">
        <v>71</v>
      </c>
      <c r="I1450">
        <v>1</v>
      </c>
      <c r="J1450" t="s">
        <v>378</v>
      </c>
      <c r="K1450" s="1" t="s">
        <v>258</v>
      </c>
      <c r="L1450" s="1" t="s">
        <v>173</v>
      </c>
      <c r="M1450">
        <v>38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ユニフォーム潜尚保ICONIC</v>
      </c>
    </row>
    <row r="1451" spans="1:21" x14ac:dyDescent="0.35">
      <c r="A1451">
        <f>VLOOKUP(Attack[[#This Row],[No用]],SetNo[[No.用]:[vlookup 用]],2,FALSE)</f>
        <v>350</v>
      </c>
      <c r="B1451">
        <f>IF(ROW()=2,1,IF(A1450&lt;&gt;Attack[[#This Row],[No]],1,B1450+1))</f>
        <v>5</v>
      </c>
      <c r="C1451" t="s">
        <v>108</v>
      </c>
      <c r="D1451" s="1" t="s">
        <v>557</v>
      </c>
      <c r="E1451" s="1" t="s">
        <v>90</v>
      </c>
      <c r="F1451" s="1" t="s">
        <v>78</v>
      </c>
      <c r="G1451" s="1" t="s">
        <v>543</v>
      </c>
      <c r="H1451" t="s">
        <v>71</v>
      </c>
      <c r="I1451">
        <v>1</v>
      </c>
      <c r="J1451" t="s">
        <v>234</v>
      </c>
      <c r="K1451" s="1" t="s">
        <v>172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ユニフォーム潜尚保ICONIC</v>
      </c>
    </row>
    <row r="1452" spans="1:21" x14ac:dyDescent="0.35">
      <c r="A1452">
        <f>VLOOKUP(Attack[[#This Row],[No用]],SetNo[[No.用]:[vlookup 用]],2,FALSE)</f>
        <v>350</v>
      </c>
      <c r="B1452">
        <f>IF(ROW()=2,1,IF(A1451&lt;&gt;Attack[[#This Row],[No]],1,B1451+1))</f>
        <v>6</v>
      </c>
      <c r="C1452" t="s">
        <v>108</v>
      </c>
      <c r="D1452" s="1" t="s">
        <v>557</v>
      </c>
      <c r="E1452" s="1" t="s">
        <v>90</v>
      </c>
      <c r="F1452" s="1" t="s">
        <v>78</v>
      </c>
      <c r="G1452" s="1" t="s">
        <v>543</v>
      </c>
      <c r="H1452" t="s">
        <v>71</v>
      </c>
      <c r="I1452">
        <v>1</v>
      </c>
      <c r="J1452" t="s">
        <v>234</v>
      </c>
      <c r="K1452" s="1" t="s">
        <v>183</v>
      </c>
      <c r="L1452" s="1" t="s">
        <v>224</v>
      </c>
      <c r="M1452">
        <v>43</v>
      </c>
      <c r="N1452">
        <v>0</v>
      </c>
      <c r="O1452">
        <v>53</v>
      </c>
      <c r="P1452">
        <v>0</v>
      </c>
      <c r="U1452" t="str">
        <f>Attack[[#This Row],[服装]]&amp;Attack[[#This Row],[名前]]&amp;Attack[[#This Row],[レアリティ]]</f>
        <v>ユニフォーム潜尚保ICONIC</v>
      </c>
    </row>
    <row r="1453" spans="1:21" x14ac:dyDescent="0.35">
      <c r="A1453">
        <f>VLOOKUP(Attack[[#This Row],[No用]],SetNo[[No.用]:[vlookup 用]],2,FALSE)</f>
        <v>351</v>
      </c>
      <c r="B1453">
        <f>IF(ROW()=2,1,IF(A1452&lt;&gt;Attack[[#This Row],[No]],1,B1452+1))</f>
        <v>1</v>
      </c>
      <c r="C1453" s="1" t="s">
        <v>673</v>
      </c>
      <c r="D1453" s="1" t="s">
        <v>557</v>
      </c>
      <c r="E1453" s="1" t="s">
        <v>77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378</v>
      </c>
      <c r="K1453" s="1" t="s">
        <v>168</v>
      </c>
      <c r="L1453" s="1" t="s">
        <v>178</v>
      </c>
      <c r="M1453">
        <v>35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バーガー潜尚保ICONIC</v>
      </c>
    </row>
    <row r="1454" spans="1:21" x14ac:dyDescent="0.35">
      <c r="A1454">
        <f>VLOOKUP(Attack[[#This Row],[No用]],SetNo[[No.用]:[vlookup 用]],2,FALSE)</f>
        <v>351</v>
      </c>
      <c r="B1454">
        <f>IF(ROW()=2,1,IF(A1453&lt;&gt;Attack[[#This Row],[No]],1,B1453+1))</f>
        <v>2</v>
      </c>
      <c r="C1454" s="1" t="s">
        <v>673</v>
      </c>
      <c r="D1454" s="1" t="s">
        <v>557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234</v>
      </c>
      <c r="K1454" s="1" t="s">
        <v>169</v>
      </c>
      <c r="L1454" s="1" t="s">
        <v>173</v>
      </c>
      <c r="M1454">
        <v>36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バーガー潜尚保ICONIC</v>
      </c>
    </row>
    <row r="1455" spans="1:21" x14ac:dyDescent="0.35">
      <c r="A1455">
        <f>VLOOKUP(Attack[[#This Row],[No用]],SetNo[[No.用]:[vlookup 用]],2,FALSE)</f>
        <v>351</v>
      </c>
      <c r="B1455">
        <f>IF(ROW()=2,1,IF(A1454&lt;&gt;Attack[[#This Row],[No]],1,B1454+1))</f>
        <v>3</v>
      </c>
      <c r="C1455" s="1" t="s">
        <v>673</v>
      </c>
      <c r="D1455" s="1" t="s">
        <v>557</v>
      </c>
      <c r="E1455" s="1" t="s">
        <v>77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234</v>
      </c>
      <c r="K1455" s="1" t="s">
        <v>170</v>
      </c>
      <c r="L1455" s="1" t="s">
        <v>173</v>
      </c>
      <c r="M1455">
        <v>38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バーガー潜尚保ICONIC</v>
      </c>
    </row>
    <row r="1456" spans="1:21" x14ac:dyDescent="0.35">
      <c r="A1456">
        <f>VLOOKUP(Attack[[#This Row],[No用]],SetNo[[No.用]:[vlookup 用]],2,FALSE)</f>
        <v>351</v>
      </c>
      <c r="B1456">
        <f>IF(ROW()=2,1,IF(A1455&lt;&gt;Attack[[#This Row],[No]],1,B1455+1))</f>
        <v>4</v>
      </c>
      <c r="C1456" s="1" t="s">
        <v>673</v>
      </c>
      <c r="D1456" s="1" t="s">
        <v>557</v>
      </c>
      <c r="E1456" s="1" t="s">
        <v>77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378</v>
      </c>
      <c r="K1456" s="1" t="s">
        <v>258</v>
      </c>
      <c r="L1456" s="1" t="s">
        <v>173</v>
      </c>
      <c r="M1456">
        <v>38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バーガー潜尚保ICONIC</v>
      </c>
    </row>
    <row r="1457" spans="1:21" x14ac:dyDescent="0.35">
      <c r="A1457">
        <f>VLOOKUP(Attack[[#This Row],[No用]],SetNo[[No.用]:[vlookup 用]],2,FALSE)</f>
        <v>351</v>
      </c>
      <c r="B1457">
        <f>IF(ROW()=2,1,IF(A1456&lt;&gt;Attack[[#This Row],[No]],1,B1456+1))</f>
        <v>5</v>
      </c>
      <c r="C1457" s="1" t="s">
        <v>673</v>
      </c>
      <c r="D1457" s="1" t="s">
        <v>557</v>
      </c>
      <c r="E1457" s="1" t="s">
        <v>77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234</v>
      </c>
      <c r="K1457" s="1" t="s">
        <v>172</v>
      </c>
      <c r="L1457" s="1" t="s">
        <v>162</v>
      </c>
      <c r="M1457">
        <v>29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バーガー潜尚保ICONIC</v>
      </c>
    </row>
    <row r="1458" spans="1:21" x14ac:dyDescent="0.35">
      <c r="A1458">
        <f>VLOOKUP(Attack[[#This Row],[No用]],SetNo[[No.用]:[vlookup 用]],2,FALSE)</f>
        <v>351</v>
      </c>
      <c r="B1458">
        <f>IF(ROW()=2,1,IF(A1457&lt;&gt;Attack[[#This Row],[No]],1,B1457+1))</f>
        <v>6</v>
      </c>
      <c r="C1458" s="1" t="s">
        <v>673</v>
      </c>
      <c r="D1458" s="1" t="s">
        <v>557</v>
      </c>
      <c r="E1458" s="1" t="s">
        <v>77</v>
      </c>
      <c r="F1458" s="1" t="s">
        <v>78</v>
      </c>
      <c r="G1458" s="1" t="s">
        <v>543</v>
      </c>
      <c r="H1458" s="1" t="s">
        <v>544</v>
      </c>
      <c r="I1458">
        <v>1</v>
      </c>
      <c r="J1458" t="s">
        <v>234</v>
      </c>
      <c r="K1458" s="1" t="s">
        <v>258</v>
      </c>
      <c r="L1458" s="1" t="s">
        <v>224</v>
      </c>
      <c r="M1458">
        <v>43</v>
      </c>
      <c r="N1458">
        <v>0</v>
      </c>
      <c r="O1458">
        <v>53</v>
      </c>
      <c r="P1458">
        <v>0</v>
      </c>
      <c r="U1458" t="str">
        <f>Attack[[#This Row],[服装]]&amp;Attack[[#This Row],[名前]]&amp;Attack[[#This Row],[レアリティ]]</f>
        <v>バーガー潜尚保ICONIC</v>
      </c>
    </row>
    <row r="1459" spans="1:21" x14ac:dyDescent="0.35">
      <c r="A1459">
        <f>VLOOKUP(Attack[[#This Row],[No用]],SetNo[[No.用]:[vlookup 用]],2,FALSE)</f>
        <v>352</v>
      </c>
      <c r="B1459">
        <f>IF(ROW()=2,1,IF(A1458&lt;&gt;Attack[[#This Row],[No]],1,B1458+1))</f>
        <v>1</v>
      </c>
      <c r="C1459" t="s">
        <v>108</v>
      </c>
      <c r="D1459" s="1" t="s">
        <v>559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378</v>
      </c>
      <c r="K1459" s="1" t="s">
        <v>168</v>
      </c>
      <c r="L1459" s="1" t="s">
        <v>162</v>
      </c>
      <c r="M1459">
        <v>34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ユニフォーム高千穂恵也ICONIC</v>
      </c>
    </row>
    <row r="1460" spans="1:21" x14ac:dyDescent="0.35">
      <c r="A1460">
        <f>VLOOKUP(Attack[[#This Row],[No用]],SetNo[[No.用]:[vlookup 用]],2,FALSE)</f>
        <v>352</v>
      </c>
      <c r="B1460">
        <f>IF(ROW()=2,1,IF(A1459&lt;&gt;Attack[[#This Row],[No]],1,B1459+1))</f>
        <v>2</v>
      </c>
      <c r="C1460" t="s">
        <v>108</v>
      </c>
      <c r="D1460" s="1" t="s">
        <v>559</v>
      </c>
      <c r="E1460" s="1" t="s">
        <v>90</v>
      </c>
      <c r="F1460" s="1" t="s">
        <v>78</v>
      </c>
      <c r="G1460" s="1" t="s">
        <v>543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34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ユニフォーム高千穂恵也ICONIC</v>
      </c>
    </row>
    <row r="1461" spans="1:21" x14ac:dyDescent="0.35">
      <c r="A1461">
        <f>VLOOKUP(Attack[[#This Row],[No用]],SetNo[[No.用]:[vlookup 用]],2,FALSE)</f>
        <v>352</v>
      </c>
      <c r="B1461">
        <f>IF(ROW()=2,1,IF(A1460&lt;&gt;Attack[[#This Row],[No]],1,B1460+1))</f>
        <v>3</v>
      </c>
      <c r="C1461" t="s">
        <v>108</v>
      </c>
      <c r="D1461" s="1" t="s">
        <v>559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234</v>
      </c>
      <c r="K1461" s="1" t="s">
        <v>258</v>
      </c>
      <c r="L1461" s="1" t="s">
        <v>162</v>
      </c>
      <c r="M1461">
        <v>36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ユニフォーム高千穂恵也ICONIC</v>
      </c>
    </row>
    <row r="1462" spans="1:21" x14ac:dyDescent="0.35">
      <c r="A1462">
        <f>VLOOKUP(Attack[[#This Row],[No用]],SetNo[[No.用]:[vlookup 用]],2,FALSE)</f>
        <v>353</v>
      </c>
      <c r="B1462">
        <f>IF(ROW()=2,1,IF(A1461&lt;&gt;Attack[[#This Row],[No]],1,B1461+1))</f>
        <v>1</v>
      </c>
      <c r="C1462" t="s">
        <v>108</v>
      </c>
      <c r="D1462" s="1" t="s">
        <v>561</v>
      </c>
      <c r="E1462" s="1" t="s">
        <v>90</v>
      </c>
      <c r="F1462" s="1" t="s">
        <v>82</v>
      </c>
      <c r="G1462" s="1" t="s">
        <v>543</v>
      </c>
      <c r="H1462" t="s">
        <v>71</v>
      </c>
      <c r="I1462">
        <v>1</v>
      </c>
      <c r="J1462" t="s">
        <v>234</v>
      </c>
      <c r="K1462" s="1" t="s">
        <v>168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ユニフォーム広尾倖児ICONIC</v>
      </c>
    </row>
    <row r="1463" spans="1:21" x14ac:dyDescent="0.35">
      <c r="A1463">
        <f>VLOOKUP(Attack[[#This Row],[No用]],SetNo[[No.用]:[vlookup 用]],2,FALSE)</f>
        <v>353</v>
      </c>
      <c r="B1463">
        <f>IF(ROW()=2,1,IF(A1462&lt;&gt;Attack[[#This Row],[No]],1,B1462+1))</f>
        <v>2</v>
      </c>
      <c r="C1463" t="s">
        <v>108</v>
      </c>
      <c r="D1463" s="1" t="s">
        <v>561</v>
      </c>
      <c r="E1463" s="1" t="s">
        <v>90</v>
      </c>
      <c r="F1463" s="1" t="s">
        <v>82</v>
      </c>
      <c r="G1463" s="1" t="s">
        <v>543</v>
      </c>
      <c r="H1463" t="s">
        <v>71</v>
      </c>
      <c r="I1463">
        <v>1</v>
      </c>
      <c r="J1463" t="s">
        <v>378</v>
      </c>
      <c r="K1463" s="1" t="s">
        <v>169</v>
      </c>
      <c r="L1463" s="1" t="s">
        <v>162</v>
      </c>
      <c r="M1463">
        <v>24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ユニフォーム広尾倖児ICONIC</v>
      </c>
    </row>
    <row r="1464" spans="1:21" x14ac:dyDescent="0.35">
      <c r="A1464">
        <f>VLOOKUP(Attack[[#This Row],[No用]],SetNo[[No.用]:[vlookup 用]],2,FALSE)</f>
        <v>353</v>
      </c>
      <c r="B1464">
        <f>IF(ROW()=2,1,IF(A1463&lt;&gt;Attack[[#This Row],[No]],1,B1463+1))</f>
        <v>3</v>
      </c>
      <c r="C1464" t="s">
        <v>108</v>
      </c>
      <c r="D1464" s="1" t="s">
        <v>561</v>
      </c>
      <c r="E1464" s="1" t="s">
        <v>90</v>
      </c>
      <c r="F1464" s="1" t="s">
        <v>82</v>
      </c>
      <c r="G1464" s="1" t="s">
        <v>543</v>
      </c>
      <c r="H1464" t="s">
        <v>71</v>
      </c>
      <c r="I1464">
        <v>1</v>
      </c>
      <c r="J1464" t="s">
        <v>234</v>
      </c>
      <c r="K1464" s="1" t="s">
        <v>172</v>
      </c>
      <c r="L1464" s="1" t="s">
        <v>162</v>
      </c>
      <c r="M1464">
        <v>24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ユニフォーム広尾倖児ICONIC</v>
      </c>
    </row>
    <row r="1465" spans="1:21" x14ac:dyDescent="0.35">
      <c r="A1465">
        <f>VLOOKUP(Attack[[#This Row],[No用]],SetNo[[No.用]:[vlookup 用]],2,FALSE)</f>
        <v>354</v>
      </c>
      <c r="B1465">
        <f>IF(ROW()=2,1,IF(A1464&lt;&gt;Attack[[#This Row],[No]],1,B1464+1))</f>
        <v>1</v>
      </c>
      <c r="C1465" s="1" t="s">
        <v>737</v>
      </c>
      <c r="D1465" s="1" t="s">
        <v>561</v>
      </c>
      <c r="E1465" s="1" t="s">
        <v>77</v>
      </c>
      <c r="F1465" s="1" t="s">
        <v>82</v>
      </c>
      <c r="G1465" s="1" t="s">
        <v>543</v>
      </c>
      <c r="H1465" s="1" t="s">
        <v>544</v>
      </c>
      <c r="I1465">
        <v>1</v>
      </c>
      <c r="J1465" t="s">
        <v>234</v>
      </c>
      <c r="K1465" s="1" t="s">
        <v>168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カンフー広尾倖児ICONIC</v>
      </c>
    </row>
    <row r="1466" spans="1:21" x14ac:dyDescent="0.35">
      <c r="A1466">
        <f>VLOOKUP(Attack[[#This Row],[No用]],SetNo[[No.用]:[vlookup 用]],2,FALSE)</f>
        <v>354</v>
      </c>
      <c r="B1466">
        <f>IF(ROW()=2,1,IF(A1465&lt;&gt;Attack[[#This Row],[No]],1,B1465+1))</f>
        <v>2</v>
      </c>
      <c r="C1466" s="1" t="s">
        <v>737</v>
      </c>
      <c r="D1466" s="1" t="s">
        <v>561</v>
      </c>
      <c r="E1466" s="1" t="s">
        <v>77</v>
      </c>
      <c r="F1466" s="1" t="s">
        <v>82</v>
      </c>
      <c r="G1466" s="1" t="s">
        <v>543</v>
      </c>
      <c r="H1466" s="1" t="s">
        <v>544</v>
      </c>
      <c r="I1466">
        <v>1</v>
      </c>
      <c r="J1466" t="s">
        <v>378</v>
      </c>
      <c r="K1466" s="1" t="s">
        <v>169</v>
      </c>
      <c r="L1466" s="1" t="s">
        <v>162</v>
      </c>
      <c r="M1466">
        <v>24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カンフー広尾倖児ICONIC</v>
      </c>
    </row>
    <row r="1467" spans="1:21" x14ac:dyDescent="0.35">
      <c r="A1467">
        <f>VLOOKUP(Attack[[#This Row],[No用]],SetNo[[No.用]:[vlookup 用]],2,FALSE)</f>
        <v>354</v>
      </c>
      <c r="B1467">
        <f>IF(ROW()=2,1,IF(A1466&lt;&gt;Attack[[#This Row],[No]],1,B1466+1))</f>
        <v>3</v>
      </c>
      <c r="C1467" s="1" t="s">
        <v>737</v>
      </c>
      <c r="D1467" s="1" t="s">
        <v>561</v>
      </c>
      <c r="E1467" s="1" t="s">
        <v>77</v>
      </c>
      <c r="F1467" s="1" t="s">
        <v>82</v>
      </c>
      <c r="G1467" s="1" t="s">
        <v>543</v>
      </c>
      <c r="H1467" s="1" t="s">
        <v>544</v>
      </c>
      <c r="I1467">
        <v>1</v>
      </c>
      <c r="J1467" t="s">
        <v>234</v>
      </c>
      <c r="K1467" s="1" t="s">
        <v>172</v>
      </c>
      <c r="L1467" s="1" t="s">
        <v>162</v>
      </c>
      <c r="M1467">
        <v>24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カンフー広尾倖児ICONIC</v>
      </c>
    </row>
    <row r="1468" spans="1:21" x14ac:dyDescent="0.35">
      <c r="A1468">
        <f>VLOOKUP(Attack[[#This Row],[No用]],SetNo[[No.用]:[vlookup 用]],2,FALSE)</f>
        <v>355</v>
      </c>
      <c r="B1468">
        <f>IF(ROW()=2,1,IF(A1467&lt;&gt;Attack[[#This Row],[No]],1,B1467+1))</f>
        <v>1</v>
      </c>
      <c r="C1468" t="s">
        <v>108</v>
      </c>
      <c r="D1468" s="1" t="s">
        <v>563</v>
      </c>
      <c r="E1468" s="1" t="s">
        <v>90</v>
      </c>
      <c r="F1468" s="1" t="s">
        <v>74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ユニフォーム先島伊澄ICONIC</v>
      </c>
    </row>
    <row r="1469" spans="1:21" x14ac:dyDescent="0.35">
      <c r="A1469">
        <f>VLOOKUP(Attack[[#This Row],[No用]],SetNo[[No.用]:[vlookup 用]],2,FALSE)</f>
        <v>355</v>
      </c>
      <c r="B1469">
        <f>IF(ROW()=2,1,IF(A1468&lt;&gt;Attack[[#This Row],[No]],1,B1468+1))</f>
        <v>2</v>
      </c>
      <c r="C1469" t="s">
        <v>108</v>
      </c>
      <c r="D1469" s="1" t="s">
        <v>563</v>
      </c>
      <c r="E1469" s="1" t="s">
        <v>90</v>
      </c>
      <c r="F1469" s="1" t="s">
        <v>74</v>
      </c>
      <c r="G1469" s="1" t="s">
        <v>543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ユニフォーム先島伊澄ICONIC</v>
      </c>
    </row>
    <row r="1470" spans="1:21" x14ac:dyDescent="0.35">
      <c r="A1470">
        <f>VLOOKUP(Attack[[#This Row],[No用]],SetNo[[No.用]:[vlookup 用]],2,FALSE)</f>
        <v>355</v>
      </c>
      <c r="B1470">
        <f>IF(ROW()=2,1,IF(A1469&lt;&gt;Attack[[#This Row],[No]],1,B1469+1))</f>
        <v>3</v>
      </c>
      <c r="C1470" t="s">
        <v>108</v>
      </c>
      <c r="D1470" s="1" t="s">
        <v>563</v>
      </c>
      <c r="E1470" s="1" t="s">
        <v>90</v>
      </c>
      <c r="F1470" s="1" t="s">
        <v>74</v>
      </c>
      <c r="G1470" s="1" t="s">
        <v>543</v>
      </c>
      <c r="H1470" t="s">
        <v>71</v>
      </c>
      <c r="I1470">
        <v>1</v>
      </c>
      <c r="J1470" t="s">
        <v>234</v>
      </c>
      <c r="K1470" s="1" t="s">
        <v>171</v>
      </c>
      <c r="L1470" s="1" t="s">
        <v>173</v>
      </c>
      <c r="M1470">
        <v>30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ユニフォーム先島伊澄ICONIC</v>
      </c>
    </row>
    <row r="1471" spans="1:21" x14ac:dyDescent="0.35">
      <c r="A1471">
        <f>VLOOKUP(Attack[[#This Row],[No用]],SetNo[[No.用]:[vlookup 用]],2,FALSE)</f>
        <v>356</v>
      </c>
      <c r="B1471">
        <f>IF(ROW()=2,1,IF(A1470&lt;&gt;Attack[[#This Row],[No]],1,B1470+1))</f>
        <v>1</v>
      </c>
      <c r="C1471" t="s">
        <v>108</v>
      </c>
      <c r="D1471" s="1" t="s">
        <v>565</v>
      </c>
      <c r="E1471" s="1" t="s">
        <v>90</v>
      </c>
      <c r="F1471" s="1" t="s">
        <v>82</v>
      </c>
      <c r="G1471" s="1" t="s">
        <v>543</v>
      </c>
      <c r="H1471" t="s">
        <v>71</v>
      </c>
      <c r="I1471">
        <v>1</v>
      </c>
      <c r="J1471" t="s">
        <v>378</v>
      </c>
      <c r="K1471" s="1" t="s">
        <v>168</v>
      </c>
      <c r="L1471" s="1" t="s">
        <v>162</v>
      </c>
      <c r="M1471">
        <v>31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ユニフォーム背黒晃彦ICONIC</v>
      </c>
    </row>
    <row r="1472" spans="1:21" x14ac:dyDescent="0.35">
      <c r="A1472">
        <f>VLOOKUP(Attack[[#This Row],[No用]],SetNo[[No.用]:[vlookup 用]],2,FALSE)</f>
        <v>356</v>
      </c>
      <c r="B1472">
        <f>IF(ROW()=2,1,IF(A1471&lt;&gt;Attack[[#This Row],[No]],1,B1471+1))</f>
        <v>2</v>
      </c>
      <c r="C1472" t="s">
        <v>108</v>
      </c>
      <c r="D1472" s="1" t="s">
        <v>565</v>
      </c>
      <c r="E1472" s="1" t="s">
        <v>90</v>
      </c>
      <c r="F1472" s="1" t="s">
        <v>82</v>
      </c>
      <c r="G1472" s="1" t="s">
        <v>543</v>
      </c>
      <c r="H1472" t="s">
        <v>71</v>
      </c>
      <c r="I1472">
        <v>1</v>
      </c>
      <c r="J1472" t="s">
        <v>234</v>
      </c>
      <c r="K1472" s="1" t="s">
        <v>169</v>
      </c>
      <c r="L1472" s="1" t="s">
        <v>162</v>
      </c>
      <c r="M1472">
        <v>31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ユニフォーム背黒晃彦ICONIC</v>
      </c>
    </row>
    <row r="1473" spans="1:21" x14ac:dyDescent="0.35">
      <c r="A1473">
        <f>VLOOKUP(Attack[[#This Row],[No用]],SetNo[[No.用]:[vlookup 用]],2,FALSE)</f>
        <v>357</v>
      </c>
      <c r="B1473">
        <f>IF(ROW()=2,1,IF(A1472&lt;&gt;Attack[[#This Row],[No]],1,B1472+1))</f>
        <v>1</v>
      </c>
      <c r="C1473" t="s">
        <v>108</v>
      </c>
      <c r="D1473" s="1" t="s">
        <v>567</v>
      </c>
      <c r="E1473" s="1" t="s">
        <v>90</v>
      </c>
      <c r="F1473" s="1" t="s">
        <v>80</v>
      </c>
      <c r="G1473" s="1" t="s">
        <v>543</v>
      </c>
      <c r="H1473" t="s">
        <v>71</v>
      </c>
      <c r="I1473">
        <v>1</v>
      </c>
      <c r="J1473" t="s">
        <v>234</v>
      </c>
      <c r="M1473">
        <v>0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ユニフォーム赤間颯ICONIC</v>
      </c>
    </row>
    <row r="1474" spans="1:21" x14ac:dyDescent="0.35">
      <c r="A1474">
        <f>VLOOKUP(Attack[[#This Row],[No用]],SetNo[[No.用]:[vlookup 用]],2,FALSE)</f>
        <v>358</v>
      </c>
      <c r="B1474">
        <f>IF(ROW()=2,1,IF(A1473&lt;&gt;Attack[[#This Row],[No]],1,B1473+1))</f>
        <v>1</v>
      </c>
      <c r="C1474" s="1" t="s">
        <v>108</v>
      </c>
      <c r="D1474" s="1" t="s">
        <v>1080</v>
      </c>
      <c r="E1474" s="1" t="s">
        <v>77</v>
      </c>
      <c r="F1474" s="1" t="s">
        <v>74</v>
      </c>
      <c r="G1474" s="1" t="s">
        <v>1081</v>
      </c>
      <c r="H1474" s="1" t="s">
        <v>544</v>
      </c>
      <c r="I1474">
        <v>1</v>
      </c>
      <c r="J1474" t="s">
        <v>378</v>
      </c>
      <c r="K1474" s="1" t="s">
        <v>168</v>
      </c>
      <c r="L1474" s="1" t="s">
        <v>162</v>
      </c>
      <c r="M1474">
        <v>25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ユニフォーム白峰周ICONIC</v>
      </c>
    </row>
    <row r="1475" spans="1:21" x14ac:dyDescent="0.35">
      <c r="A1475">
        <f>VLOOKUP(Attack[[#This Row],[No用]],SetNo[[No.用]:[vlookup 用]],2,FALSE)</f>
        <v>358</v>
      </c>
      <c r="B1475">
        <f>IF(ROW()=2,1,IF(A1474&lt;&gt;Attack[[#This Row],[No]],1,B1474+1))</f>
        <v>2</v>
      </c>
      <c r="C1475" s="1" t="s">
        <v>108</v>
      </c>
      <c r="D1475" s="1" t="s">
        <v>1080</v>
      </c>
      <c r="E1475" s="1" t="s">
        <v>77</v>
      </c>
      <c r="F1475" s="1" t="s">
        <v>74</v>
      </c>
      <c r="G1475" s="1" t="s">
        <v>1081</v>
      </c>
      <c r="H1475" s="1" t="s">
        <v>544</v>
      </c>
      <c r="I1475">
        <v>1</v>
      </c>
      <c r="J1475" t="s">
        <v>378</v>
      </c>
      <c r="K1475" s="1" t="s">
        <v>169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ユニフォーム白峰周ICONIC</v>
      </c>
    </row>
    <row r="1476" spans="1:21" x14ac:dyDescent="0.35">
      <c r="A1476">
        <f>VLOOKUP(Attack[[#This Row],[No用]],SetNo[[No.用]:[vlookup 用]],2,FALSE)</f>
        <v>359</v>
      </c>
      <c r="B1476">
        <f>IF(ROW()=2,1,IF(A1475&lt;&gt;Attack[[#This Row],[No]],1,B1475+1))</f>
        <v>1</v>
      </c>
      <c r="C1476" s="1" t="s">
        <v>108</v>
      </c>
      <c r="D1476" s="1" t="s">
        <v>1090</v>
      </c>
      <c r="E1476" s="1" t="s">
        <v>77</v>
      </c>
      <c r="F1476" s="1" t="s">
        <v>82</v>
      </c>
      <c r="G1476" s="1" t="s">
        <v>1081</v>
      </c>
      <c r="H1476" s="1" t="s">
        <v>544</v>
      </c>
      <c r="I1476">
        <v>1</v>
      </c>
      <c r="J1476" t="s">
        <v>234</v>
      </c>
      <c r="K1476" s="1" t="s">
        <v>168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ユニフォーム和倉久彦ICONIC</v>
      </c>
    </row>
    <row r="1477" spans="1:21" x14ac:dyDescent="0.35">
      <c r="A1477">
        <f>VLOOKUP(Attack[[#This Row],[No用]],SetNo[[No.用]:[vlookup 用]],2,FALSE)</f>
        <v>359</v>
      </c>
      <c r="B1477">
        <f>IF(ROW()=2,1,IF(A1476&lt;&gt;Attack[[#This Row],[No]],1,B1476+1))</f>
        <v>2</v>
      </c>
      <c r="C1477" s="1" t="s">
        <v>108</v>
      </c>
      <c r="D1477" s="1" t="s">
        <v>1090</v>
      </c>
      <c r="E1477" s="1" t="s">
        <v>77</v>
      </c>
      <c r="F1477" s="1" t="s">
        <v>82</v>
      </c>
      <c r="G1477" s="1" t="s">
        <v>1081</v>
      </c>
      <c r="H1477" s="1" t="s">
        <v>544</v>
      </c>
      <c r="I1477">
        <v>1</v>
      </c>
      <c r="J1477" t="s">
        <v>234</v>
      </c>
      <c r="K1477" s="1" t="s">
        <v>169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ユニフォーム和倉久彦ICONIC</v>
      </c>
    </row>
    <row r="1478" spans="1:21" x14ac:dyDescent="0.35">
      <c r="A1478">
        <f>VLOOKUP(Attack[[#This Row],[No用]],SetNo[[No.用]:[vlookup 用]],2,FALSE)</f>
        <v>359</v>
      </c>
      <c r="B1478">
        <f>IF(ROW()=2,1,IF(A1477&lt;&gt;Attack[[#This Row],[No]],1,B1477+1))</f>
        <v>3</v>
      </c>
      <c r="C1478" s="1" t="s">
        <v>108</v>
      </c>
      <c r="D1478" s="1" t="s">
        <v>1090</v>
      </c>
      <c r="E1478" s="1" t="s">
        <v>77</v>
      </c>
      <c r="F1478" s="1" t="s">
        <v>82</v>
      </c>
      <c r="G1478" s="1" t="s">
        <v>1081</v>
      </c>
      <c r="H1478" s="1" t="s">
        <v>544</v>
      </c>
      <c r="I1478">
        <v>1</v>
      </c>
      <c r="J1478" t="s">
        <v>378</v>
      </c>
      <c r="K1478" s="1" t="s">
        <v>172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ユニフォーム和倉久彦ICONIC</v>
      </c>
    </row>
    <row r="1479" spans="1:21" x14ac:dyDescent="0.35">
      <c r="A1479">
        <f>VLOOKUP(Attack[[#This Row],[No用]],SetNo[[No.用]:[vlookup 用]],2,FALSE)</f>
        <v>360</v>
      </c>
      <c r="B1479">
        <f>IF(ROW()=2,1,IF(A1478&lt;&gt;Attack[[#This Row],[No]],1,B1478+1))</f>
        <v>1</v>
      </c>
      <c r="C1479" s="1" t="s">
        <v>108</v>
      </c>
      <c r="D1479" s="1" t="s">
        <v>1094</v>
      </c>
      <c r="E1479" s="1" t="s">
        <v>77</v>
      </c>
      <c r="F1479" s="1" t="s">
        <v>78</v>
      </c>
      <c r="G1479" s="1" t="s">
        <v>1081</v>
      </c>
      <c r="H1479" s="1" t="s">
        <v>544</v>
      </c>
      <c r="I1479">
        <v>1</v>
      </c>
      <c r="J1479" t="s">
        <v>234</v>
      </c>
      <c r="K1479" s="1" t="s">
        <v>168</v>
      </c>
      <c r="L1479" s="1" t="s">
        <v>173</v>
      </c>
      <c r="M1479">
        <v>36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ユニフォーム金沢伊織ICONIC</v>
      </c>
    </row>
    <row r="1480" spans="1:21" x14ac:dyDescent="0.35">
      <c r="A1480">
        <f>VLOOKUP(Attack[[#This Row],[No用]],SetNo[[No.用]:[vlookup 用]],2,FALSE)</f>
        <v>360</v>
      </c>
      <c r="B1480">
        <f>IF(ROW()=2,1,IF(A1479&lt;&gt;Attack[[#This Row],[No]],1,B1479+1))</f>
        <v>2</v>
      </c>
      <c r="C1480" s="1" t="s">
        <v>108</v>
      </c>
      <c r="D1480" s="1" t="s">
        <v>1094</v>
      </c>
      <c r="E1480" s="1" t="s">
        <v>77</v>
      </c>
      <c r="F1480" s="1" t="s">
        <v>78</v>
      </c>
      <c r="G1480" s="1" t="s">
        <v>1081</v>
      </c>
      <c r="H1480" s="1" t="s">
        <v>544</v>
      </c>
      <c r="I1480">
        <v>1</v>
      </c>
      <c r="J1480" t="s">
        <v>234</v>
      </c>
      <c r="K1480" s="1" t="s">
        <v>169</v>
      </c>
      <c r="L1480" s="1" t="s">
        <v>173</v>
      </c>
      <c r="M1480">
        <v>36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ユニフォーム金沢伊織ICONIC</v>
      </c>
    </row>
    <row r="1481" spans="1:21" x14ac:dyDescent="0.35">
      <c r="A1481">
        <f>VLOOKUP(Attack[[#This Row],[No用]],SetNo[[No.用]:[vlookup 用]],2,FALSE)</f>
        <v>360</v>
      </c>
      <c r="B1481">
        <f>IF(ROW()=2,1,IF(A1480&lt;&gt;Attack[[#This Row],[No]],1,B1480+1))</f>
        <v>3</v>
      </c>
      <c r="C1481" s="1" t="s">
        <v>108</v>
      </c>
      <c r="D1481" s="1" t="s">
        <v>1094</v>
      </c>
      <c r="E1481" s="1" t="s">
        <v>77</v>
      </c>
      <c r="F1481" s="1" t="s">
        <v>78</v>
      </c>
      <c r="G1481" s="1" t="s">
        <v>1081</v>
      </c>
      <c r="H1481" s="1" t="s">
        <v>544</v>
      </c>
      <c r="I1481">
        <v>1</v>
      </c>
      <c r="J1481" t="s">
        <v>378</v>
      </c>
      <c r="K1481" s="1" t="s">
        <v>258</v>
      </c>
      <c r="L1481" s="1" t="s">
        <v>173</v>
      </c>
      <c r="M1481">
        <v>41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ユニフォーム金沢伊織ICONIC</v>
      </c>
    </row>
    <row r="1482" spans="1:21" x14ac:dyDescent="0.35">
      <c r="A1482">
        <f>VLOOKUP(Attack[[#This Row],[No用]],SetNo[[No.用]:[vlookup 用]],2,FALSE)</f>
        <v>360</v>
      </c>
      <c r="B1482">
        <f>IF(ROW()=2,1,IF(A1481&lt;&gt;Attack[[#This Row],[No]],1,B1481+1))</f>
        <v>4</v>
      </c>
      <c r="C1482" s="1" t="s">
        <v>108</v>
      </c>
      <c r="D1482" s="1" t="s">
        <v>1094</v>
      </c>
      <c r="E1482" s="1" t="s">
        <v>77</v>
      </c>
      <c r="F1482" s="1" t="s">
        <v>78</v>
      </c>
      <c r="G1482" s="1" t="s">
        <v>1081</v>
      </c>
      <c r="H1482" s="1" t="s">
        <v>544</v>
      </c>
      <c r="I1482">
        <v>1</v>
      </c>
      <c r="J1482" t="s">
        <v>234</v>
      </c>
      <c r="K1482" s="1" t="s">
        <v>171</v>
      </c>
      <c r="L1482" s="1" t="s">
        <v>224</v>
      </c>
      <c r="M1482">
        <v>44</v>
      </c>
      <c r="N1482">
        <v>0</v>
      </c>
      <c r="O1482">
        <v>54</v>
      </c>
      <c r="P1482">
        <v>0</v>
      </c>
      <c r="U1482" t="str">
        <f>Attack[[#This Row],[服装]]&amp;Attack[[#This Row],[名前]]&amp;Attack[[#This Row],[レアリティ]]</f>
        <v>ユニフォーム金沢伊織ICONIC</v>
      </c>
    </row>
    <row r="1483" spans="1:21" x14ac:dyDescent="0.35">
      <c r="A1483">
        <f>VLOOKUP(Attack[[#This Row],[No用]],SetNo[[No.用]:[vlookup 用]],2,FALSE)</f>
        <v>361</v>
      </c>
      <c r="B1483">
        <f>IF(ROW()=2,1,IF(A1482&lt;&gt;Attack[[#This Row],[No]],1,B1482+1))</f>
        <v>1</v>
      </c>
      <c r="C1483" s="1" t="s">
        <v>108</v>
      </c>
      <c r="D1483" s="1" t="s">
        <v>1098</v>
      </c>
      <c r="E1483" s="1" t="s">
        <v>77</v>
      </c>
      <c r="F1483" s="1" t="s">
        <v>82</v>
      </c>
      <c r="G1483" s="1" t="s">
        <v>1081</v>
      </c>
      <c r="H1483" s="1" t="s">
        <v>544</v>
      </c>
      <c r="I1483">
        <v>1</v>
      </c>
      <c r="J1483" t="s">
        <v>378</v>
      </c>
      <c r="K1483" s="1" t="s">
        <v>168</v>
      </c>
      <c r="L1483" s="1" t="s">
        <v>173</v>
      </c>
      <c r="M1483">
        <v>31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ユニフォーム志賀智也ICONIC</v>
      </c>
    </row>
    <row r="1484" spans="1:21" x14ac:dyDescent="0.35">
      <c r="A1484">
        <f>VLOOKUP(Attack[[#This Row],[No用]],SetNo[[No.用]:[vlookup 用]],2,FALSE)</f>
        <v>361</v>
      </c>
      <c r="B1484">
        <f>IF(ROW()=2,1,IF(A1483&lt;&gt;Attack[[#This Row],[No]],1,B1483+1))</f>
        <v>2</v>
      </c>
      <c r="C1484" s="1" t="s">
        <v>108</v>
      </c>
      <c r="D1484" s="1" t="s">
        <v>1098</v>
      </c>
      <c r="E1484" s="1" t="s">
        <v>77</v>
      </c>
      <c r="F1484" s="1" t="s">
        <v>82</v>
      </c>
      <c r="G1484" s="1" t="s">
        <v>1081</v>
      </c>
      <c r="H1484" s="1" t="s">
        <v>544</v>
      </c>
      <c r="I1484">
        <v>1</v>
      </c>
      <c r="J1484" t="s">
        <v>234</v>
      </c>
      <c r="K1484" s="1" t="s">
        <v>169</v>
      </c>
      <c r="L1484" s="1" t="s">
        <v>173</v>
      </c>
      <c r="M1484">
        <v>31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ユニフォーム志賀智也ICONIC</v>
      </c>
    </row>
    <row r="1485" spans="1:21" x14ac:dyDescent="0.35">
      <c r="A1485">
        <f>VLOOKUP(Attack[[#This Row],[No用]],SetNo[[No.用]:[vlookup 用]],2,FALSE)</f>
        <v>361</v>
      </c>
      <c r="B1485">
        <f>IF(ROW()=2,1,IF(A1484&lt;&gt;Attack[[#This Row],[No]],1,B1484+1))</f>
        <v>3</v>
      </c>
      <c r="C1485" s="1" t="s">
        <v>108</v>
      </c>
      <c r="D1485" s="1" t="s">
        <v>1098</v>
      </c>
      <c r="E1485" s="1" t="s">
        <v>77</v>
      </c>
      <c r="F1485" s="1" t="s">
        <v>82</v>
      </c>
      <c r="G1485" s="1" t="s">
        <v>1081</v>
      </c>
      <c r="H1485" s="1" t="s">
        <v>544</v>
      </c>
      <c r="I1485">
        <v>1</v>
      </c>
      <c r="J1485" t="s">
        <v>378</v>
      </c>
      <c r="K1485" s="1" t="s">
        <v>170</v>
      </c>
      <c r="L1485" s="1" t="s">
        <v>173</v>
      </c>
      <c r="M1485">
        <v>31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ユニフォーム志賀智也ICONIC</v>
      </c>
    </row>
    <row r="1486" spans="1:21" x14ac:dyDescent="0.35">
      <c r="A1486">
        <f>VLOOKUP(Attack[[#This Row],[No用]],SetNo[[No.用]:[vlookup 用]],2,FALSE)</f>
        <v>362</v>
      </c>
      <c r="B1486">
        <f>IF(ROW()=2,1,IF(A1485&lt;&gt;Attack[[#This Row],[No]],1,B1485+1))</f>
        <v>1</v>
      </c>
      <c r="C1486" s="1" t="s">
        <v>108</v>
      </c>
      <c r="D1486" s="1" t="s">
        <v>1111</v>
      </c>
      <c r="E1486" s="1" t="s">
        <v>77</v>
      </c>
      <c r="F1486" s="1" t="s">
        <v>80</v>
      </c>
      <c r="G1486" s="1" t="s">
        <v>1081</v>
      </c>
      <c r="H1486" s="1" t="s">
        <v>544</v>
      </c>
      <c r="I1486">
        <v>1</v>
      </c>
      <c r="J1486" t="s">
        <v>234</v>
      </c>
      <c r="M1486">
        <v>0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ユニフォーム輪島友和ICONIC</v>
      </c>
    </row>
    <row r="1487" spans="1:21" x14ac:dyDescent="0.35">
      <c r="A1487">
        <f>VLOOKUP(Attack[[#This Row],[No用]],SetNo[[No.用]:[vlookup 用]],2,FALSE)</f>
        <v>363</v>
      </c>
      <c r="B1487">
        <f>IF(ROW()=2,1,IF(A1486&lt;&gt;Attack[[#This Row],[No]],1,B1486+1))</f>
        <v>1</v>
      </c>
      <c r="C1487" s="1" t="s">
        <v>108</v>
      </c>
      <c r="D1487" s="1" t="s">
        <v>1128</v>
      </c>
      <c r="E1487" s="1" t="s">
        <v>77</v>
      </c>
      <c r="F1487" s="1" t="s">
        <v>78</v>
      </c>
      <c r="G1487" s="1" t="s">
        <v>1081</v>
      </c>
      <c r="H1487" s="1" t="s">
        <v>544</v>
      </c>
      <c r="I1487">
        <v>1</v>
      </c>
      <c r="J1487" t="s">
        <v>378</v>
      </c>
      <c r="K1487" s="1" t="s">
        <v>168</v>
      </c>
      <c r="L1487" s="1" t="s">
        <v>173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ユニフォーム深谷謙朗ICONIC</v>
      </c>
    </row>
    <row r="1488" spans="1:21" x14ac:dyDescent="0.35">
      <c r="A1488">
        <f>VLOOKUP(Attack[[#This Row],[No用]],SetNo[[No.用]:[vlookup 用]],2,FALSE)</f>
        <v>363</v>
      </c>
      <c r="B1488">
        <f>IF(ROW()=2,1,IF(A1487&lt;&gt;Attack[[#This Row],[No]],1,B1487+1))</f>
        <v>2</v>
      </c>
      <c r="C1488" s="1" t="s">
        <v>108</v>
      </c>
      <c r="D1488" s="1" t="s">
        <v>1128</v>
      </c>
      <c r="E1488" s="1" t="s">
        <v>77</v>
      </c>
      <c r="F1488" s="1" t="s">
        <v>78</v>
      </c>
      <c r="G1488" s="1" t="s">
        <v>1081</v>
      </c>
      <c r="H1488" s="1" t="s">
        <v>544</v>
      </c>
      <c r="I1488">
        <v>1</v>
      </c>
      <c r="J1488" t="s">
        <v>234</v>
      </c>
      <c r="K1488" s="1" t="s">
        <v>169</v>
      </c>
      <c r="L1488" s="1" t="s">
        <v>178</v>
      </c>
      <c r="M1488">
        <v>35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ユニフォーム深谷謙朗ICONIC</v>
      </c>
    </row>
    <row r="1489" spans="1:21" x14ac:dyDescent="0.35">
      <c r="A1489">
        <f>VLOOKUP(Attack[[#This Row],[No用]],SetNo[[No.用]:[vlookup 用]],2,FALSE)</f>
        <v>363</v>
      </c>
      <c r="B1489">
        <f>IF(ROW()=2,1,IF(A1488&lt;&gt;Attack[[#This Row],[No]],1,B1488+1))</f>
        <v>3</v>
      </c>
      <c r="C1489" s="1" t="s">
        <v>108</v>
      </c>
      <c r="D1489" s="1" t="s">
        <v>1128</v>
      </c>
      <c r="E1489" s="1" t="s">
        <v>77</v>
      </c>
      <c r="F1489" s="1" t="s">
        <v>78</v>
      </c>
      <c r="G1489" s="1" t="s">
        <v>1081</v>
      </c>
      <c r="H1489" s="1" t="s">
        <v>544</v>
      </c>
      <c r="I1489">
        <v>1</v>
      </c>
      <c r="J1489" t="s">
        <v>378</v>
      </c>
      <c r="K1489" s="1" t="s">
        <v>258</v>
      </c>
      <c r="L1489" s="1" t="s">
        <v>173</v>
      </c>
      <c r="M1489">
        <v>42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ユニフォーム深谷謙朗ICONIC</v>
      </c>
    </row>
    <row r="1490" spans="1:21" x14ac:dyDescent="0.35">
      <c r="A1490">
        <f>VLOOKUP(Attack[[#This Row],[No用]],SetNo[[No.用]:[vlookup 用]],2,FALSE)</f>
        <v>363</v>
      </c>
      <c r="B1490">
        <f>IF(ROW()=2,1,IF(A1489&lt;&gt;Attack[[#This Row],[No]],1,B1489+1))</f>
        <v>4</v>
      </c>
      <c r="C1490" s="1" t="s">
        <v>108</v>
      </c>
      <c r="D1490" s="1" t="s">
        <v>1128</v>
      </c>
      <c r="E1490" s="1" t="s">
        <v>77</v>
      </c>
      <c r="F1490" s="1" t="s">
        <v>78</v>
      </c>
      <c r="G1490" s="1" t="s">
        <v>1081</v>
      </c>
      <c r="H1490" s="1" t="s">
        <v>544</v>
      </c>
      <c r="I1490">
        <v>1</v>
      </c>
      <c r="J1490" t="s">
        <v>234</v>
      </c>
      <c r="K1490" s="1" t="s">
        <v>172</v>
      </c>
      <c r="L1490" s="1" t="s">
        <v>162</v>
      </c>
      <c r="M1490">
        <v>30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384"/>
  <sheetViews>
    <sheetView topLeftCell="A1205" workbookViewId="0">
      <selection activeCell="T1222" sqref="T1222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1100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918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964</v>
      </c>
      <c r="S42" s="1" t="s">
        <v>901</v>
      </c>
      <c r="T42" s="1" t="s">
        <v>1121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964</v>
      </c>
      <c r="S48" s="1" t="s">
        <v>901</v>
      </c>
      <c r="T48" s="1" t="s">
        <v>1121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942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942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942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942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t="s">
        <v>108</v>
      </c>
      <c r="D78" t="s">
        <v>139</v>
      </c>
      <c r="E78" t="s">
        <v>77</v>
      </c>
      <c r="F78" t="s">
        <v>82</v>
      </c>
      <c r="G78" t="s">
        <v>136</v>
      </c>
      <c r="H78" t="s">
        <v>71</v>
      </c>
      <c r="I78">
        <v>1</v>
      </c>
      <c r="J78" t="s">
        <v>247</v>
      </c>
      <c r="K78" t="s">
        <v>174</v>
      </c>
      <c r="L78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ユニフォーム月島蛍ICONIC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t="s">
        <v>108</v>
      </c>
      <c r="D79" t="s">
        <v>139</v>
      </c>
      <c r="E79" t="s">
        <v>77</v>
      </c>
      <c r="F79" t="s">
        <v>82</v>
      </c>
      <c r="G79" t="s">
        <v>136</v>
      </c>
      <c r="H79" t="s">
        <v>71</v>
      </c>
      <c r="I79">
        <v>1</v>
      </c>
      <c r="J79" t="s">
        <v>247</v>
      </c>
      <c r="K79" t="s">
        <v>175</v>
      </c>
      <c r="L79" t="s">
        <v>162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ユニフォーム月島蛍ICONIC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t="s">
        <v>108</v>
      </c>
      <c r="D80" t="s">
        <v>139</v>
      </c>
      <c r="E80" t="s">
        <v>77</v>
      </c>
      <c r="F80" t="s">
        <v>82</v>
      </c>
      <c r="G80" t="s">
        <v>136</v>
      </c>
      <c r="H80" t="s">
        <v>71</v>
      </c>
      <c r="I80">
        <v>1</v>
      </c>
      <c r="J80" t="s">
        <v>247</v>
      </c>
      <c r="K80" t="s">
        <v>192</v>
      </c>
      <c r="L80" t="s">
        <v>173</v>
      </c>
      <c r="M80">
        <v>35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ユニフォーム月島蛍ICONIC</v>
      </c>
    </row>
    <row r="81" spans="1:21" x14ac:dyDescent="0.35">
      <c r="A81">
        <f>VLOOKUP(Block[[#This Row],[No用]],SetNo[[No.用]:[vlookup 用]],2,FALSE)</f>
        <v>18</v>
      </c>
      <c r="B81">
        <f>IF(ROW()=2,1,IF(A80&lt;&gt;Block[[#This Row],[No]],1,B80+1))</f>
        <v>4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s="1" t="s">
        <v>248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18</v>
      </c>
      <c r="B82">
        <f>IF(ROW()=2,1,IF(A81&lt;&gt;Block[[#This Row],[No]],1,B81+1))</f>
        <v>5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183</v>
      </c>
      <c r="L82" t="s">
        <v>224</v>
      </c>
      <c r="M82">
        <v>37</v>
      </c>
      <c r="N82">
        <v>5</v>
      </c>
      <c r="O82">
        <v>47</v>
      </c>
      <c r="P82">
        <v>7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1</v>
      </c>
      <c r="C83" t="s">
        <v>116</v>
      </c>
      <c r="D83" t="s">
        <v>139</v>
      </c>
      <c r="E83" t="s">
        <v>73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174</v>
      </c>
      <c r="L83" t="s">
        <v>178</v>
      </c>
      <c r="M83">
        <v>33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水着月島蛍ICONIC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2</v>
      </c>
      <c r="C84" t="s">
        <v>116</v>
      </c>
      <c r="D84" t="s">
        <v>139</v>
      </c>
      <c r="E84" t="s">
        <v>73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t="s">
        <v>175</v>
      </c>
      <c r="L84" t="s">
        <v>178</v>
      </c>
      <c r="M84">
        <v>33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水着月島蛍ICONIC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3</v>
      </c>
      <c r="C85" t="s">
        <v>116</v>
      </c>
      <c r="D85" t="s">
        <v>139</v>
      </c>
      <c r="E85" t="s">
        <v>73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179</v>
      </c>
      <c r="L85" t="s">
        <v>178</v>
      </c>
      <c r="M85">
        <v>34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水着月島蛍ICONIC</v>
      </c>
    </row>
    <row r="86" spans="1:21" x14ac:dyDescent="0.35">
      <c r="A86">
        <f>VLOOKUP(Block[[#This Row],[No用]],SetNo[[No.用]:[vlookup 用]],2,FALSE)</f>
        <v>19</v>
      </c>
      <c r="B86">
        <f>IF(ROW()=2,1,IF(A85&lt;&gt;Block[[#This Row],[No]],1,B85+1))</f>
        <v>4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192</v>
      </c>
      <c r="L86" t="s">
        <v>173</v>
      </c>
      <c r="M86">
        <v>36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19</v>
      </c>
      <c r="B87">
        <f>IF(ROW()=2,1,IF(A86&lt;&gt;Block[[#This Row],[No]],1,B86+1))</f>
        <v>5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s="1" t="s">
        <v>248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19</v>
      </c>
      <c r="B88">
        <f>IF(ROW()=2,1,IF(A87&lt;&gt;Block[[#This Row],[No]],1,B87+1))</f>
        <v>6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183</v>
      </c>
      <c r="L88" t="s">
        <v>224</v>
      </c>
      <c r="M88">
        <v>37</v>
      </c>
      <c r="N88">
        <v>5</v>
      </c>
      <c r="O88">
        <v>47</v>
      </c>
      <c r="P88">
        <v>7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19</v>
      </c>
      <c r="B89">
        <f>IF(ROW()=2,1,IF(A88&lt;&gt;Block[[#This Row],[No]],1,B88+1))</f>
        <v>7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179</v>
      </c>
      <c r="L89" t="s">
        <v>224</v>
      </c>
      <c r="M89">
        <v>39</v>
      </c>
      <c r="N89">
        <v>5</v>
      </c>
      <c r="O89">
        <v>49</v>
      </c>
      <c r="P89">
        <v>7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553</v>
      </c>
      <c r="D90" t="s">
        <v>139</v>
      </c>
      <c r="E90" s="1" t="s">
        <v>90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174</v>
      </c>
      <c r="L90" s="1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職業体験月島蛍ICONIC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553</v>
      </c>
      <c r="D91" t="s">
        <v>139</v>
      </c>
      <c r="E91" s="1" t="s">
        <v>90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175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職業体験月島蛍ICONIC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553</v>
      </c>
      <c r="D92" t="s">
        <v>139</v>
      </c>
      <c r="E92" s="1" t="s">
        <v>90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178</v>
      </c>
      <c r="M92">
        <v>34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職業体験月島蛍ICONIC</v>
      </c>
    </row>
    <row r="93" spans="1:21" x14ac:dyDescent="0.35">
      <c r="A93">
        <f>VLOOKUP(Block[[#This Row],[No用]],SetNo[[No.用]:[vlookup 用]],2,FALSE)</f>
        <v>20</v>
      </c>
      <c r="B93">
        <f>IF(ROW()=2,1,IF(A92&lt;&gt;Block[[#This Row],[No]],1,B92+1))</f>
        <v>4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192</v>
      </c>
      <c r="L93" t="s">
        <v>173</v>
      </c>
      <c r="M93">
        <v>36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20</v>
      </c>
      <c r="B94">
        <f>IF(ROW()=2,1,IF(A93&lt;&gt;Block[[#This Row],[No]],1,B93+1))</f>
        <v>5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s="1" t="s">
        <v>248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20</v>
      </c>
      <c r="B95">
        <f>IF(ROW()=2,1,IF(A94&lt;&gt;Block[[#This Row],[No]],1,B94+1))</f>
        <v>6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183</v>
      </c>
      <c r="L95" t="s">
        <v>224</v>
      </c>
      <c r="M95">
        <v>37</v>
      </c>
      <c r="N95">
        <v>5</v>
      </c>
      <c r="O95">
        <v>47</v>
      </c>
      <c r="P95">
        <v>7</v>
      </c>
      <c r="Q95" s="1" t="s">
        <v>911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1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247</v>
      </c>
      <c r="K96" s="1" t="s">
        <v>174</v>
      </c>
      <c r="L96" s="1" t="s">
        <v>178</v>
      </c>
      <c r="M96">
        <v>33</v>
      </c>
      <c r="N96">
        <v>0</v>
      </c>
      <c r="O96">
        <v>0</v>
      </c>
      <c r="P96">
        <v>0</v>
      </c>
      <c r="Q96" s="1"/>
      <c r="U96" t="str">
        <f>Block[[#This Row],[服装]]&amp;Block[[#This Row],[名前]]&amp;Block[[#This Row],[レアリティ]]</f>
        <v>1周年月島蛍ICONIC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2</v>
      </c>
      <c r="C97" s="1" t="s">
        <v>608</v>
      </c>
      <c r="D97" s="1" t="s">
        <v>139</v>
      </c>
      <c r="E97" s="1" t="s">
        <v>90</v>
      </c>
      <c r="F97" s="1" t="s">
        <v>82</v>
      </c>
      <c r="G97" s="1" t="s">
        <v>136</v>
      </c>
      <c r="H97" s="1" t="s">
        <v>71</v>
      </c>
      <c r="I97">
        <v>1</v>
      </c>
      <c r="J97" t="s">
        <v>247</v>
      </c>
      <c r="K97" s="1" t="s">
        <v>175</v>
      </c>
      <c r="L97" s="1" t="s">
        <v>173</v>
      </c>
      <c r="M97">
        <v>37</v>
      </c>
      <c r="N97">
        <v>0</v>
      </c>
      <c r="O97">
        <v>0</v>
      </c>
      <c r="P97">
        <v>0</v>
      </c>
      <c r="Q97" s="1"/>
      <c r="U97" t="str">
        <f>Block[[#This Row],[服装]]&amp;Block[[#This Row],[名前]]&amp;Block[[#This Row],[レアリティ]]</f>
        <v>1周年月島蛍ICONIC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3</v>
      </c>
      <c r="C98" s="1" t="s">
        <v>608</v>
      </c>
      <c r="D98" s="1" t="s">
        <v>139</v>
      </c>
      <c r="E98" s="1" t="s">
        <v>90</v>
      </c>
      <c r="F98" s="1" t="s">
        <v>82</v>
      </c>
      <c r="G98" s="1" t="s">
        <v>136</v>
      </c>
      <c r="H98" s="1" t="s">
        <v>71</v>
      </c>
      <c r="I98">
        <v>1</v>
      </c>
      <c r="J98" t="s">
        <v>247</v>
      </c>
      <c r="K98" s="1" t="s">
        <v>179</v>
      </c>
      <c r="L98" s="1" t="s">
        <v>178</v>
      </c>
      <c r="M98">
        <v>34</v>
      </c>
      <c r="N98">
        <v>0</v>
      </c>
      <c r="O98">
        <v>0</v>
      </c>
      <c r="P98">
        <v>0</v>
      </c>
      <c r="Q98" s="1"/>
      <c r="U98" t="str">
        <f>Block[[#This Row],[服装]]&amp;Block[[#This Row],[名前]]&amp;Block[[#This Row],[レアリティ]]</f>
        <v>1周年月島蛍ICONIC</v>
      </c>
    </row>
    <row r="99" spans="1:21" x14ac:dyDescent="0.35">
      <c r="A99">
        <f>VLOOKUP(Block[[#This Row],[No用]],SetNo[[No.用]:[vlookup 用]],2,FALSE)</f>
        <v>21</v>
      </c>
      <c r="B99">
        <f>IF(ROW()=2,1,IF(A98&lt;&gt;Block[[#This Row],[No]],1,B98+1))</f>
        <v>4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192</v>
      </c>
      <c r="L99" s="1" t="s">
        <v>173</v>
      </c>
      <c r="M99">
        <v>36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21</v>
      </c>
      <c r="B100">
        <f>IF(ROW()=2,1,IF(A99&lt;&gt;Block[[#This Row],[No]],1,B99+1))</f>
        <v>5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248</v>
      </c>
      <c r="L100" s="1" t="s">
        <v>162</v>
      </c>
      <c r="M100">
        <v>30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21</v>
      </c>
      <c r="B101">
        <f>IF(ROW()=2,1,IF(A100&lt;&gt;Block[[#This Row],[No]],1,B100+1))</f>
        <v>6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1</v>
      </c>
      <c r="C102" s="1" t="s">
        <v>708</v>
      </c>
      <c r="D102" s="1" t="s">
        <v>139</v>
      </c>
      <c r="E102" s="1" t="s">
        <v>73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174</v>
      </c>
      <c r="L102" s="1" t="s">
        <v>178</v>
      </c>
      <c r="M102">
        <v>33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花火月島蛍ICONIC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2</v>
      </c>
      <c r="C103" s="1" t="s">
        <v>708</v>
      </c>
      <c r="D103" s="1" t="s">
        <v>139</v>
      </c>
      <c r="E103" s="1" t="s">
        <v>73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175</v>
      </c>
      <c r="L103" s="1" t="s">
        <v>173</v>
      </c>
      <c r="M103">
        <v>36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花火月島蛍ICONIC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3</v>
      </c>
      <c r="C104" s="1" t="s">
        <v>708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173</v>
      </c>
      <c r="M104">
        <v>37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花火月島蛍ICONIC</v>
      </c>
    </row>
    <row r="105" spans="1:21" x14ac:dyDescent="0.35">
      <c r="A105">
        <f>VLOOKUP(Block[[#This Row],[No用]],SetNo[[No.用]:[vlookup 用]],2,FALSE)</f>
        <v>22</v>
      </c>
      <c r="B105">
        <f>IF(ROW()=2,1,IF(A104&lt;&gt;Block[[#This Row],[No]],1,B104+1))</f>
        <v>4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192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22</v>
      </c>
      <c r="B106">
        <f>IF(ROW()=2,1,IF(A105&lt;&gt;Block[[#This Row],[No]],1,B105+1))</f>
        <v>5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248</v>
      </c>
      <c r="L106" s="1" t="s">
        <v>178</v>
      </c>
      <c r="M106">
        <v>33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22</v>
      </c>
      <c r="B107">
        <f>IF(ROW()=2,1,IF(A106&lt;&gt;Block[[#This Row],[No]],1,B106+1))</f>
        <v>6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183</v>
      </c>
      <c r="L107" s="1" t="s">
        <v>224</v>
      </c>
      <c r="M107">
        <v>37</v>
      </c>
      <c r="N107">
        <v>5</v>
      </c>
      <c r="O107">
        <v>47</v>
      </c>
      <c r="P107">
        <v>7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22</v>
      </c>
      <c r="B108">
        <f>IF(ROW()=2,1,IF(A107&lt;&gt;Block[[#This Row],[No]],1,B107+1))</f>
        <v>7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179</v>
      </c>
      <c r="L108" s="1" t="s">
        <v>224</v>
      </c>
      <c r="M108">
        <v>39</v>
      </c>
      <c r="N108">
        <v>5</v>
      </c>
      <c r="O108">
        <v>49</v>
      </c>
      <c r="P108">
        <v>7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1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174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ジャージ月島蛍ICONIC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2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175</v>
      </c>
      <c r="L110" s="1" t="s">
        <v>162</v>
      </c>
      <c r="M110">
        <v>30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ジャージ月島蛍ICONIC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3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192</v>
      </c>
      <c r="L111" s="1" t="s">
        <v>173</v>
      </c>
      <c r="M111">
        <v>35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ジャージ月島蛍ICONIC</v>
      </c>
    </row>
    <row r="112" spans="1:21" x14ac:dyDescent="0.35">
      <c r="A112">
        <f>VLOOKUP(Block[[#This Row],[No用]],SetNo[[No.用]:[vlookup 用]],2,FALSE)</f>
        <v>23</v>
      </c>
      <c r="B112">
        <f>IF(ROW()=2,1,IF(A111&lt;&gt;Block[[#This Row],[No]],1,B111+1))</f>
        <v>4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248</v>
      </c>
      <c r="L112" s="1" t="s">
        <v>162</v>
      </c>
      <c r="M112">
        <v>30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1</v>
      </c>
      <c r="C113" s="1" t="s">
        <v>889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174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2周年月島蛍ICONIC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2</v>
      </c>
      <c r="C114" s="1" t="s">
        <v>889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175</v>
      </c>
      <c r="L114" s="1" t="s">
        <v>173</v>
      </c>
      <c r="M114">
        <v>37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2周年月島蛍ICONIC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3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179</v>
      </c>
      <c r="L115" s="1" t="s">
        <v>173</v>
      </c>
      <c r="M115">
        <v>38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2周年月島蛍ICONIC</v>
      </c>
    </row>
    <row r="116" spans="1:21" x14ac:dyDescent="0.35">
      <c r="A116">
        <f>VLOOKUP(Block[[#This Row],[No用]],SetNo[[No.用]:[vlookup 用]],2,FALSE)</f>
        <v>24</v>
      </c>
      <c r="B116">
        <f>IF(ROW()=2,1,IF(A115&lt;&gt;Block[[#This Row],[No]],1,B115+1))</f>
        <v>4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192</v>
      </c>
      <c r="L116" s="1" t="s">
        <v>173</v>
      </c>
      <c r="M116">
        <v>38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24</v>
      </c>
      <c r="B117">
        <f>IF(ROW()=2,1,IF(A116&lt;&gt;Block[[#This Row],[No]],1,B116+1))</f>
        <v>5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248</v>
      </c>
      <c r="L117" s="1" t="s">
        <v>162</v>
      </c>
      <c r="M117">
        <v>30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24</v>
      </c>
      <c r="B118">
        <f>IF(ROW()=2,1,IF(A117&lt;&gt;Block[[#This Row],[No]],1,B117+1))</f>
        <v>6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183</v>
      </c>
      <c r="L118" s="1" t="s">
        <v>224</v>
      </c>
      <c r="M118">
        <v>40</v>
      </c>
      <c r="N118">
        <v>5</v>
      </c>
      <c r="O118">
        <v>50</v>
      </c>
      <c r="P118">
        <v>7</v>
      </c>
      <c r="Q118" s="1" t="s">
        <v>911</v>
      </c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24</v>
      </c>
      <c r="B119">
        <f>IF(ROW()=2,1,IF(A118&lt;&gt;Block[[#This Row],[No]],1,B118+1))</f>
        <v>7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803</v>
      </c>
      <c r="L119" s="1" t="s">
        <v>224</v>
      </c>
      <c r="M119">
        <v>40</v>
      </c>
      <c r="N119">
        <v>5</v>
      </c>
      <c r="O119">
        <v>50</v>
      </c>
      <c r="P119">
        <v>7</v>
      </c>
      <c r="Q119" s="1"/>
      <c r="R119" s="1" t="s">
        <v>964</v>
      </c>
      <c r="S119" s="1" t="s">
        <v>901</v>
      </c>
      <c r="T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1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Block[[#This Row],[服装]]&amp;Block[[#This Row],[名前]]&amp;Block[[#This Row],[レアリティ]]</f>
        <v>アート2月島蛍ICONIC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2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175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Block[[#This Row],[服装]]&amp;Block[[#This Row],[名前]]&amp;Block[[#This Row],[レアリティ]]</f>
        <v>アート2月島蛍ICONIC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3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192</v>
      </c>
      <c r="L122" s="1" t="s">
        <v>173</v>
      </c>
      <c r="M122">
        <v>35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Block[[#This Row],[服装]]&amp;Block[[#This Row],[名前]]&amp;Block[[#This Row],[レアリティ]]</f>
        <v>アート2月島蛍ICONIC</v>
      </c>
    </row>
    <row r="123" spans="1:21" x14ac:dyDescent="0.35">
      <c r="A123">
        <f>VLOOKUP(Block[[#This Row],[No用]],SetNo[[No.用]:[vlookup 用]],2,FALSE)</f>
        <v>25</v>
      </c>
      <c r="B123">
        <f>IF(ROW()=2,1,IF(A122&lt;&gt;Block[[#This Row],[No]],1,B122+1))</f>
        <v>4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248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25</v>
      </c>
      <c r="B124">
        <f>IF(ROW()=2,1,IF(A123&lt;&gt;Block[[#This Row],[No]],1,B123+1))</f>
        <v>5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179</v>
      </c>
      <c r="L124" s="1" t="s">
        <v>224</v>
      </c>
      <c r="M124">
        <v>39</v>
      </c>
      <c r="N124">
        <v>5</v>
      </c>
      <c r="O124">
        <v>49</v>
      </c>
      <c r="P124">
        <v>7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1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174</v>
      </c>
      <c r="L125" s="1" t="s">
        <v>178</v>
      </c>
      <c r="M125">
        <v>36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焼き芋月島蛍ICONIC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2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175</v>
      </c>
      <c r="L126" s="1" t="s">
        <v>173</v>
      </c>
      <c r="M126">
        <v>39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焼き芋月島蛍ICONIC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3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176</v>
      </c>
      <c r="L127" s="1" t="s">
        <v>173</v>
      </c>
      <c r="M127">
        <v>38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Block[[#This Row],[服装]]&amp;Block[[#This Row],[名前]]&amp;Block[[#This Row],[レアリティ]]</f>
        <v>焼き芋月島蛍ICONIC</v>
      </c>
    </row>
    <row r="128" spans="1:21" x14ac:dyDescent="0.35">
      <c r="A128">
        <f>VLOOKUP(Block[[#This Row],[No用]],SetNo[[No.用]:[vlookup 用]],2,FALSE)</f>
        <v>26</v>
      </c>
      <c r="B128">
        <f>IF(ROW()=2,1,IF(A127&lt;&gt;Block[[#This Row],[No]],1,B127+1))</f>
        <v>4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179</v>
      </c>
      <c r="L128" s="1" t="s">
        <v>173</v>
      </c>
      <c r="M128">
        <v>40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26</v>
      </c>
      <c r="B129">
        <f>IF(ROW()=2,1,IF(A128&lt;&gt;Block[[#This Row],[No]],1,B128+1))</f>
        <v>5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192</v>
      </c>
      <c r="L129" s="1" t="s">
        <v>173</v>
      </c>
      <c r="M129">
        <v>40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26</v>
      </c>
      <c r="B130">
        <f>IF(ROW()=2,1,IF(A129&lt;&gt;Block[[#This Row],[No]],1,B129+1))</f>
        <v>6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248</v>
      </c>
      <c r="L130" s="1" t="s">
        <v>162</v>
      </c>
      <c r="M130">
        <v>32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26</v>
      </c>
      <c r="B131">
        <f>IF(ROW()=2,1,IF(A130&lt;&gt;Block[[#This Row],[No]],1,B130+1))</f>
        <v>7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224</v>
      </c>
      <c r="M131">
        <v>41</v>
      </c>
      <c r="N131">
        <v>5</v>
      </c>
      <c r="O131">
        <v>51</v>
      </c>
      <c r="P131">
        <v>7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26</v>
      </c>
      <c r="B132">
        <f>IF(ROW()=2,1,IF(A131&lt;&gt;Block[[#This Row],[No]],1,B131+1))</f>
        <v>8</v>
      </c>
      <c r="C132" s="1" t="s">
        <v>1061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803</v>
      </c>
      <c r="L132" s="1" t="s">
        <v>224</v>
      </c>
      <c r="M132">
        <v>41</v>
      </c>
      <c r="N132">
        <v>5</v>
      </c>
      <c r="O132">
        <v>51</v>
      </c>
      <c r="P132">
        <v>7</v>
      </c>
      <c r="Q132" s="1"/>
      <c r="R132" s="1" t="s">
        <v>964</v>
      </c>
      <c r="S132" s="1" t="s">
        <v>901</v>
      </c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1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247</v>
      </c>
      <c r="K133" t="s">
        <v>174</v>
      </c>
      <c r="L133" t="s">
        <v>162</v>
      </c>
      <c r="M133">
        <v>23</v>
      </c>
      <c r="N133">
        <v>0</v>
      </c>
      <c r="O133">
        <v>0</v>
      </c>
      <c r="P133">
        <v>0</v>
      </c>
      <c r="U133" t="str">
        <f>Block[[#This Row],[服装]]&amp;Block[[#This Row],[名前]]&amp;Block[[#This Row],[レアリティ]]</f>
        <v>ユニフォーム山口忠ICONIC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2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247</v>
      </c>
      <c r="K134" t="s">
        <v>175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Block[[#This Row],[服装]]&amp;Block[[#This Row],[名前]]&amp;Block[[#This Row],[レアリティ]]</f>
        <v>ユニフォーム山口忠ICONIC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3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247</v>
      </c>
      <c r="K135" s="1" t="s">
        <v>248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Block[[#This Row],[服装]]&amp;Block[[#This Row],[名前]]&amp;Block[[#This Row],[レアリティ]]</f>
        <v>ユニフォーム山口忠ICONIC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水着山口忠ICONIC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水着山口忠ICONIC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水着山口忠ICONIC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雪遊び山口忠ICONIC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雪遊び山口忠ICONIC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雪遊び山口忠ICONIC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スパイ山口忠ICONIC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スパイ山口忠ICONIC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スパイ山口忠ICONIC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ジャージ山口忠ICONIC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ジャージ山口忠ICONIC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ジャージ山口忠ICONIC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1061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焼き芋山口忠ICONIC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焼き芋山口忠ICONIC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焼き芋山口忠ICONIC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t="s">
        <v>108</v>
      </c>
      <c r="D151" t="s">
        <v>141</v>
      </c>
      <c r="E151" t="s">
        <v>77</v>
      </c>
      <c r="F151" t="s">
        <v>80</v>
      </c>
      <c r="G151" t="s">
        <v>136</v>
      </c>
      <c r="H151" t="s">
        <v>71</v>
      </c>
      <c r="I151">
        <v>1</v>
      </c>
      <c r="J151" t="s">
        <v>247</v>
      </c>
      <c r="M151">
        <v>0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ユニフォーム西谷夕ICONIC</v>
      </c>
    </row>
    <row r="152" spans="1:21" x14ac:dyDescent="0.35">
      <c r="A152">
        <f>VLOOKUP(Block[[#This Row],[No用]],SetNo[[No.用]:[vlookup 用]],2,FALSE)</f>
        <v>34</v>
      </c>
      <c r="B152">
        <f>IF(ROW()=2,1,IF(A151&lt;&gt;Block[[#This Row],[No]],1,B151+1))</f>
        <v>1</v>
      </c>
      <c r="C152" t="s">
        <v>149</v>
      </c>
      <c r="D152" t="s">
        <v>141</v>
      </c>
      <c r="E152" t="s">
        <v>73</v>
      </c>
      <c r="F152" t="s">
        <v>80</v>
      </c>
      <c r="G152" t="s">
        <v>136</v>
      </c>
      <c r="H152" t="s">
        <v>71</v>
      </c>
      <c r="I152">
        <v>1</v>
      </c>
      <c r="J152" t="s">
        <v>247</v>
      </c>
      <c r="M152">
        <v>0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制服西谷夕ICONIC</v>
      </c>
    </row>
    <row r="153" spans="1:21" x14ac:dyDescent="0.35">
      <c r="A153">
        <f>VLOOKUP(Block[[#This Row],[No用]],SetNo[[No.用]:[vlookup 用]],2,FALSE)</f>
        <v>35</v>
      </c>
      <c r="B153">
        <f>IF(ROW()=2,1,IF(A152&lt;&gt;Block[[#This Row],[No]],1,B152+1))</f>
        <v>1</v>
      </c>
      <c r="C153" s="1" t="s">
        <v>587</v>
      </c>
      <c r="D153" t="s">
        <v>141</v>
      </c>
      <c r="E153" t="s">
        <v>73</v>
      </c>
      <c r="F153" t="s">
        <v>80</v>
      </c>
      <c r="G153" t="s">
        <v>136</v>
      </c>
      <c r="H153" t="s">
        <v>71</v>
      </c>
      <c r="I153">
        <v>1</v>
      </c>
      <c r="J153" t="s">
        <v>247</v>
      </c>
      <c r="M153">
        <v>0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Xmas西谷夕ICONIC</v>
      </c>
    </row>
    <row r="154" spans="1:21" x14ac:dyDescent="0.35">
      <c r="A154">
        <f>VLOOKUP(Block[[#This Row],[No用]],SetNo[[No.用]:[vlookup 用]],2,FALSE)</f>
        <v>36</v>
      </c>
      <c r="B154">
        <f>IF(ROW()=2,1,IF(A153&lt;&gt;Block[[#This Row],[No]],1,B153+1))</f>
        <v>1</v>
      </c>
      <c r="C154" s="1" t="s">
        <v>673</v>
      </c>
      <c r="D154" s="1" t="s">
        <v>141</v>
      </c>
      <c r="E154" s="1" t="s">
        <v>90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バーガー西谷夕ICONIC</v>
      </c>
    </row>
    <row r="155" spans="1:21" x14ac:dyDescent="0.35">
      <c r="A155">
        <f>VLOOKUP(Block[[#This Row],[No用]],SetNo[[No.用]:[vlookup 用]],2,FALSE)</f>
        <v>37</v>
      </c>
      <c r="B155">
        <f>IF(ROW()=2,1,IF(A154&lt;&gt;Block[[#This Row],[No]],1,B154+1))</f>
        <v>1</v>
      </c>
      <c r="C155" s="1" t="s">
        <v>770</v>
      </c>
      <c r="D155" s="1" t="s">
        <v>141</v>
      </c>
      <c r="E155" s="1" t="s">
        <v>77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文化祭2西谷夕ICONIC</v>
      </c>
    </row>
    <row r="156" spans="1:21" x14ac:dyDescent="0.35">
      <c r="A156">
        <f>VLOOKUP(Block[[#This Row],[No用]],SetNo[[No.用]:[vlookup 用]],2,FALSE)</f>
        <v>38</v>
      </c>
      <c r="B156">
        <f>IF(ROW()=2,1,IF(A155&lt;&gt;Block[[#This Row],[No]],1,B155+1))</f>
        <v>1</v>
      </c>
      <c r="C156" s="1" t="s">
        <v>889</v>
      </c>
      <c r="D156" s="1" t="s">
        <v>141</v>
      </c>
      <c r="E156" s="1" t="s">
        <v>73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2周年西谷夕ICONIC</v>
      </c>
    </row>
    <row r="157" spans="1:21" x14ac:dyDescent="0.35">
      <c r="A157">
        <f>VLOOKUP(Block[[#This Row],[No用]],SetNo[[No.用]:[vlookup 用]],2,FALSE)</f>
        <v>39</v>
      </c>
      <c r="B157">
        <f>IF(ROW()=2,1,IF(A156&lt;&gt;Block[[#This Row],[No]],1,B156+1))</f>
        <v>1</v>
      </c>
      <c r="C157" s="1" t="s">
        <v>1079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ハロウィン西谷夕ICONIC</v>
      </c>
    </row>
    <row r="158" spans="1:21" x14ac:dyDescent="0.35">
      <c r="A158">
        <f>VLOOKUP(Block[[#This Row],[No用]],SetNo[[No.用]:[vlookup 用]],2,FALSE)</f>
        <v>40</v>
      </c>
      <c r="B158">
        <f>IF(ROW()=2,1,IF(A157&lt;&gt;Block[[#This Row],[No]],1,B157+1))</f>
        <v>1</v>
      </c>
      <c r="C158" t="s">
        <v>205</v>
      </c>
      <c r="D158" t="s">
        <v>142</v>
      </c>
      <c r="E158" t="s">
        <v>24</v>
      </c>
      <c r="F158" t="s">
        <v>25</v>
      </c>
      <c r="G158" t="s">
        <v>136</v>
      </c>
      <c r="H158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24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ユニフォーム田中龍之介ICONIC</v>
      </c>
    </row>
    <row r="159" spans="1:21" x14ac:dyDescent="0.35">
      <c r="A159">
        <f>VLOOKUP(Block[[#This Row],[No用]],SetNo[[No.用]:[vlookup 用]],2,FALSE)</f>
        <v>40</v>
      </c>
      <c r="B159">
        <f>IF(ROW()=2,1,IF(A158&lt;&gt;Block[[#This Row],[No]],1,B158+1))</f>
        <v>2</v>
      </c>
      <c r="C159" t="s">
        <v>205</v>
      </c>
      <c r="D159" t="s">
        <v>142</v>
      </c>
      <c r="E159" t="s">
        <v>24</v>
      </c>
      <c r="F159" t="s">
        <v>25</v>
      </c>
      <c r="G159" t="s">
        <v>136</v>
      </c>
      <c r="H159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24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ユニフォーム田中龍之介ICONIC</v>
      </c>
    </row>
    <row r="160" spans="1:21" x14ac:dyDescent="0.35">
      <c r="A160">
        <f>VLOOKUP(Block[[#This Row],[No用]],SetNo[[No.用]:[vlookup 用]],2,FALSE)</f>
        <v>41</v>
      </c>
      <c r="B160">
        <f>IF(ROW()=2,1,IF(A159&lt;&gt;Block[[#This Row],[No]],1,B159+1))</f>
        <v>1</v>
      </c>
      <c r="C160" t="s">
        <v>149</v>
      </c>
      <c r="D160" t="s">
        <v>142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247</v>
      </c>
      <c r="K160" t="s">
        <v>174</v>
      </c>
      <c r="L160" t="s">
        <v>162</v>
      </c>
      <c r="M160">
        <v>24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制服田中龍之介ICONIC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2</v>
      </c>
      <c r="C161" t="s">
        <v>149</v>
      </c>
      <c r="D161" t="s">
        <v>142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175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制服田中龍之介ICONIC</v>
      </c>
    </row>
    <row r="162" spans="1:21" x14ac:dyDescent="0.35">
      <c r="A162">
        <f>VLOOKUP(Block[[#This Row],[No用]],SetNo[[No.用]:[vlookup 用]],2,FALSE)</f>
        <v>42</v>
      </c>
      <c r="B162">
        <f>IF(ROW()=2,1,IF(A161&lt;&gt;Block[[#This Row],[No]],1,B161+1))</f>
        <v>1</v>
      </c>
      <c r="C162" s="1" t="s">
        <v>591</v>
      </c>
      <c r="D162" s="1" t="s">
        <v>142</v>
      </c>
      <c r="E162" s="1" t="s">
        <v>73</v>
      </c>
      <c r="F162" t="s">
        <v>78</v>
      </c>
      <c r="G162" t="s">
        <v>136</v>
      </c>
      <c r="H162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新年田中龍之介ICONIC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2</v>
      </c>
      <c r="C163" s="1" t="s">
        <v>591</v>
      </c>
      <c r="D163" s="1" t="s">
        <v>142</v>
      </c>
      <c r="E163" s="1" t="s">
        <v>73</v>
      </c>
      <c r="F163" t="s">
        <v>78</v>
      </c>
      <c r="G163" t="s">
        <v>136</v>
      </c>
      <c r="H163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新年田中龍之介ICONIC</v>
      </c>
    </row>
    <row r="164" spans="1:21" x14ac:dyDescent="0.35">
      <c r="A164">
        <f>VLOOKUP(Block[[#This Row],[No用]],SetNo[[No.用]:[vlookup 用]],2,FALSE)</f>
        <v>43</v>
      </c>
      <c r="B164">
        <f>IF(ROW()=2,1,IF(A163&lt;&gt;Block[[#This Row],[No]],1,B163+1))</f>
        <v>1</v>
      </c>
      <c r="C164" s="1" t="s">
        <v>632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174</v>
      </c>
      <c r="L164" s="1" t="s">
        <v>173</v>
      </c>
      <c r="M164">
        <v>30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RPG田中龍之介ICONIC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2</v>
      </c>
      <c r="C165" s="1" t="s">
        <v>632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247</v>
      </c>
      <c r="K165" s="1" t="s">
        <v>175</v>
      </c>
      <c r="L165" s="1" t="s">
        <v>173</v>
      </c>
      <c r="M165">
        <v>30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RPG田中龍之介ICONIC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3</v>
      </c>
      <c r="C166" s="1" t="s">
        <v>632</v>
      </c>
      <c r="D166" s="1" t="s">
        <v>142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247</v>
      </c>
      <c r="K166" s="1" t="s">
        <v>179</v>
      </c>
      <c r="L166" s="1" t="s">
        <v>224</v>
      </c>
      <c r="M166">
        <v>37</v>
      </c>
      <c r="N166">
        <v>0</v>
      </c>
      <c r="O166">
        <v>45</v>
      </c>
      <c r="P166">
        <v>0</v>
      </c>
      <c r="U166" t="str">
        <f>Block[[#This Row],[服装]]&amp;Block[[#This Row],[名前]]&amp;Block[[#This Row],[レアリティ]]</f>
        <v>RPG田中龍之介ICONIC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743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162</v>
      </c>
      <c r="M167">
        <v>25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仮装田中龍之介ICONIC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743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162</v>
      </c>
      <c r="M168">
        <v>25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仮装田中龍之介ICONIC</v>
      </c>
    </row>
    <row r="169" spans="1:21" x14ac:dyDescent="0.35">
      <c r="A169">
        <f>VLOOKUP(Block[[#This Row],[No用]],SetNo[[No.用]:[vlookup 用]],2,FALSE)</f>
        <v>45</v>
      </c>
      <c r="B169">
        <f>IF(ROW()=2,1,IF(A168&lt;&gt;Block[[#This Row],[No]],1,B168+1))</f>
        <v>1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174</v>
      </c>
      <c r="L169" t="s">
        <v>162</v>
      </c>
      <c r="M169">
        <v>25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ユニフォーム澤村大地ICONIC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2</v>
      </c>
      <c r="C170" t="s">
        <v>205</v>
      </c>
      <c r="D170" t="s">
        <v>143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247</v>
      </c>
      <c r="K170" t="s">
        <v>175</v>
      </c>
      <c r="L170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ユニフォーム澤村大地ICONIC</v>
      </c>
    </row>
    <row r="171" spans="1:21" x14ac:dyDescent="0.35">
      <c r="A171">
        <f>VLOOKUP(Block[[#This Row],[No用]],SetNo[[No.用]:[vlookup 用]],2,FALSE)</f>
        <v>46</v>
      </c>
      <c r="B171">
        <f>IF(ROW()=2,1,IF(A170&lt;&gt;Block[[#This Row],[No]],1,B170+1))</f>
        <v>1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プール掃除澤村大地ICONIC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2</v>
      </c>
      <c r="C172" t="s">
        <v>117</v>
      </c>
      <c r="D172" t="s">
        <v>143</v>
      </c>
      <c r="E172" t="s">
        <v>23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178</v>
      </c>
      <c r="M172">
        <v>28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プール掃除澤村大地ICONIC</v>
      </c>
    </row>
    <row r="173" spans="1:21" x14ac:dyDescent="0.35">
      <c r="A173">
        <f>VLOOKUP(Block[[#This Row],[No用]],SetNo[[No.用]:[vlookup 用]],2,FALSE)</f>
        <v>47</v>
      </c>
      <c r="B173">
        <f>IF(ROW()=2,1,IF(A172&lt;&gt;Block[[#This Row],[No]],1,B172+1))</f>
        <v>1</v>
      </c>
      <c r="C173" s="1" t="s">
        <v>581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s="1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文化祭澤村大地ICONIC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2</v>
      </c>
      <c r="C174" s="1" t="s">
        <v>581</v>
      </c>
      <c r="D174" t="s">
        <v>143</v>
      </c>
      <c r="E174" s="1" t="s">
        <v>90</v>
      </c>
      <c r="F174" t="s">
        <v>78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s="1" t="s">
        <v>162</v>
      </c>
      <c r="M174">
        <v>25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文化祭澤村大地ICONIC</v>
      </c>
    </row>
    <row r="175" spans="1:21" x14ac:dyDescent="0.35">
      <c r="A175">
        <f>VLOOKUP(Block[[#This Row],[No用]],SetNo[[No.用]:[vlookup 用]],2,FALSE)</f>
        <v>48</v>
      </c>
      <c r="B175">
        <f>IF(ROW()=2,1,IF(A174&lt;&gt;Block[[#This Row],[No]],1,B174+1))</f>
        <v>1</v>
      </c>
      <c r="C175" s="1" t="s">
        <v>632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RPG澤村大地ICONIC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2</v>
      </c>
      <c r="C176" s="1" t="s">
        <v>632</v>
      </c>
      <c r="D176" s="1" t="s">
        <v>143</v>
      </c>
      <c r="E176" s="1" t="s">
        <v>77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RPG澤村大地ICONIC</v>
      </c>
    </row>
    <row r="177" spans="1:21" x14ac:dyDescent="0.35">
      <c r="A177">
        <f>VLOOKUP(Block[[#This Row],[No用]],SetNo[[No.用]:[vlookup 用]],2,FALSE)</f>
        <v>49</v>
      </c>
      <c r="B177">
        <f>IF(ROW()=2,1,IF(A176&lt;&gt;Block[[#This Row],[No]],1,B176+1))</f>
        <v>1</v>
      </c>
      <c r="C177" s="1" t="s">
        <v>826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t="s">
        <v>174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新年2澤村大地ICONIC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2</v>
      </c>
      <c r="C178" s="1" t="s">
        <v>826</v>
      </c>
      <c r="D178" s="1" t="s">
        <v>143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175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新年2澤村大地ICONIC</v>
      </c>
    </row>
    <row r="179" spans="1:21" x14ac:dyDescent="0.35">
      <c r="A179">
        <f>VLOOKUP(Block[[#This Row],[No用]],SetNo[[No.用]:[vlookup 用]],2,FALSE)</f>
        <v>50</v>
      </c>
      <c r="B179">
        <f>IF(ROW()=2,1,IF(A178&lt;&gt;Block[[#This Row],[No]],1,B178+1))</f>
        <v>1</v>
      </c>
      <c r="C179" t="s">
        <v>205</v>
      </c>
      <c r="D179" t="s">
        <v>144</v>
      </c>
      <c r="E179" t="s">
        <v>24</v>
      </c>
      <c r="F179" t="s">
        <v>31</v>
      </c>
      <c r="G179" t="s">
        <v>136</v>
      </c>
      <c r="H179" t="s">
        <v>71</v>
      </c>
      <c r="I179">
        <v>1</v>
      </c>
      <c r="J179" t="s">
        <v>247</v>
      </c>
      <c r="K179" t="s">
        <v>174</v>
      </c>
      <c r="L179" t="s">
        <v>162</v>
      </c>
      <c r="M179">
        <v>21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ユニフォーム菅原考支ICONIC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2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247</v>
      </c>
      <c r="K180" t="s">
        <v>175</v>
      </c>
      <c r="L180" t="s">
        <v>162</v>
      </c>
      <c r="M180">
        <v>21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ユニフォーム菅原考支ICONIC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3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247</v>
      </c>
      <c r="K181" t="s">
        <v>177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ユニフォーム菅原考支ICONIC</v>
      </c>
    </row>
    <row r="182" spans="1:21" x14ac:dyDescent="0.35">
      <c r="A182">
        <f>VLOOKUP(Block[[#This Row],[No用]],SetNo[[No.用]:[vlookup 用]],2,FALSE)</f>
        <v>50</v>
      </c>
      <c r="B182">
        <f>IF(ROW()=2,1,IF(A181&lt;&gt;Block[[#This Row],[No]],1,B181+1))</f>
        <v>4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s="1" t="s">
        <v>248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1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2</v>
      </c>
      <c r="C184" t="s">
        <v>117</v>
      </c>
      <c r="D184" t="s">
        <v>144</v>
      </c>
      <c r="E184" t="s">
        <v>28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162</v>
      </c>
      <c r="M184">
        <v>21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3</v>
      </c>
      <c r="C185" t="s">
        <v>117</v>
      </c>
      <c r="D185" t="s">
        <v>144</v>
      </c>
      <c r="E185" t="s">
        <v>28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t="s">
        <v>177</v>
      </c>
      <c r="L185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プール掃除菅原考支ICONIC</v>
      </c>
    </row>
    <row r="186" spans="1:21" x14ac:dyDescent="0.35">
      <c r="A186">
        <f>VLOOKUP(Block[[#This Row],[No用]],SetNo[[No.用]:[vlookup 用]],2,FALSE)</f>
        <v>51</v>
      </c>
      <c r="B186">
        <f>IF(ROW()=2,1,IF(A185&lt;&gt;Block[[#This Row],[No]],1,B185+1))</f>
        <v>4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s="1" t="s">
        <v>248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1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247</v>
      </c>
      <c r="K187" t="s">
        <v>174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文化祭菅原考支ICONIC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2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247</v>
      </c>
      <c r="K188" t="s">
        <v>175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文化祭菅原考支ICONIC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3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247</v>
      </c>
      <c r="K189" t="s">
        <v>177</v>
      </c>
      <c r="L189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文化祭菅原考支ICONIC</v>
      </c>
    </row>
    <row r="190" spans="1:21" x14ac:dyDescent="0.35">
      <c r="A190">
        <f>VLOOKUP(Block[[#This Row],[No用]],SetNo[[No.用]:[vlookup 用]],2,FALSE)</f>
        <v>52</v>
      </c>
      <c r="B190">
        <f>IF(ROW()=2,1,IF(A189&lt;&gt;Block[[#This Row],[No]],1,B189+1))</f>
        <v>4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s="1" t="s">
        <v>248</v>
      </c>
      <c r="L190" t="s">
        <v>162</v>
      </c>
      <c r="M190">
        <v>24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679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174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梅雨菅原考支ICONIC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679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175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梅雨菅原考支ICONIC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3</v>
      </c>
      <c r="C193" s="1" t="s">
        <v>679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247</v>
      </c>
      <c r="K193" s="1" t="s">
        <v>177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梅雨菅原考支ICONIC</v>
      </c>
    </row>
    <row r="194" spans="1:21" x14ac:dyDescent="0.35">
      <c r="A194">
        <f>VLOOKUP(Block[[#This Row],[No用]],SetNo[[No.用]:[vlookup 用]],2,FALSE)</f>
        <v>53</v>
      </c>
      <c r="B194">
        <f>IF(ROW()=2,1,IF(A193&lt;&gt;Block[[#This Row],[No]],1,B193+1))</f>
        <v>4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248</v>
      </c>
      <c r="L194" t="s">
        <v>162</v>
      </c>
      <c r="M194">
        <v>24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1</v>
      </c>
      <c r="C195" s="1" t="s">
        <v>801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174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Xmas2菅原考支ICONIC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2</v>
      </c>
      <c r="C196" s="1" t="s">
        <v>801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175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Xmas2菅原考支ICONIC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3</v>
      </c>
      <c r="C197" s="1" t="s">
        <v>801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177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Xmas2菅原考支ICONIC</v>
      </c>
    </row>
    <row r="198" spans="1:21" x14ac:dyDescent="0.35">
      <c r="A198">
        <f>VLOOKUP(Block[[#This Row],[No用]],SetNo[[No.用]:[vlookup 用]],2,FALSE)</f>
        <v>54</v>
      </c>
      <c r="B198">
        <f>IF(ROW()=2,1,IF(A197&lt;&gt;Block[[#This Row],[No]],1,B197+1))</f>
        <v>4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248</v>
      </c>
      <c r="L198" t="s">
        <v>162</v>
      </c>
      <c r="M198">
        <v>24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1</v>
      </c>
      <c r="C199" s="1" t="s">
        <v>999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174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夏祭り2菅原考支ICONIC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2</v>
      </c>
      <c r="C200" s="1" t="s">
        <v>999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175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夏祭り2菅原考支ICONIC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3</v>
      </c>
      <c r="C201" s="1" t="s">
        <v>999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177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夏祭り2菅原考支ICONIC</v>
      </c>
    </row>
    <row r="202" spans="1:21" x14ac:dyDescent="0.35">
      <c r="A202">
        <f>VLOOKUP(Block[[#This Row],[No用]],SetNo[[No.用]:[vlookup 用]],2,FALSE)</f>
        <v>55</v>
      </c>
      <c r="B202">
        <f>IF(ROW()=2,1,IF(A201&lt;&gt;Block[[#This Row],[No]],1,B201+1))</f>
        <v>4</v>
      </c>
      <c r="C202" s="1" t="s">
        <v>999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248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1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247</v>
      </c>
      <c r="K203" t="s">
        <v>174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ユニフォーム東峰旭ICONIC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2</v>
      </c>
      <c r="C204" t="s">
        <v>205</v>
      </c>
      <c r="D204" t="s">
        <v>145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247</v>
      </c>
      <c r="K204" t="s">
        <v>175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ユニフォーム東峰旭ICONIC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3</v>
      </c>
      <c r="C205" t="s">
        <v>205</v>
      </c>
      <c r="D205" t="s">
        <v>145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ユニフォーム東峰旭ICONIC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117</v>
      </c>
      <c r="D206" t="s">
        <v>145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20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プール掃除東峰旭ICONIC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117</v>
      </c>
      <c r="D207" t="s">
        <v>145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プール掃除東峰旭ICONIC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20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プール掃除東峰旭ICONIC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631</v>
      </c>
      <c r="D209" s="1" t="s">
        <v>145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サバゲ東峰旭ICONIC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631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22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サバゲ東峰旭ICONIC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631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サバゲ東峰旭ICONIC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1034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33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夏祭り2東峰旭ICONIC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1034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33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1034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30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夏祭り2東峰旭ICONIC</v>
      </c>
    </row>
    <row r="215" spans="1:21" x14ac:dyDescent="0.35">
      <c r="A215">
        <f>VLOOKUP(Block[[#This Row],[No用]],SetNo[[No.用]:[vlookup 用]],2,FALSE)</f>
        <v>59</v>
      </c>
      <c r="B215">
        <f>IF(ROW()=2,1,IF(A214&lt;&gt;Block[[#This Row],[No]],1,B214+1))</f>
        <v>4</v>
      </c>
      <c r="C215" s="1" t="s">
        <v>1034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803</v>
      </c>
      <c r="L215" s="1" t="s">
        <v>224</v>
      </c>
      <c r="M215">
        <v>41</v>
      </c>
      <c r="N215">
        <v>0</v>
      </c>
      <c r="O215">
        <v>51</v>
      </c>
      <c r="P215">
        <v>0</v>
      </c>
      <c r="R215" s="1" t="s">
        <v>964</v>
      </c>
      <c r="S215" s="1" t="s">
        <v>989</v>
      </c>
      <c r="T215" s="1"/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247</v>
      </c>
      <c r="K216" t="s">
        <v>174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ユニフォーム東峰旭YELL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247</v>
      </c>
      <c r="K217" t="s">
        <v>175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ユニフォーム東峰旭YELL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247</v>
      </c>
      <c r="K218" s="1" t="s">
        <v>248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ユニフォーム東峰旭YELL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146</v>
      </c>
      <c r="E219" t="s">
        <v>24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t="s">
        <v>174</v>
      </c>
      <c r="L219" t="s">
        <v>162</v>
      </c>
      <c r="M219">
        <v>24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ユニフォーム縁下力ICONIC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175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ユニフォーム縁下力ICONIC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146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ユニフォーム縁下力ICONIC</v>
      </c>
    </row>
    <row r="222" spans="1:21" x14ac:dyDescent="0.35">
      <c r="A222">
        <f>VLOOKUP(Block[[#This Row],[No用]],SetNo[[No.用]:[vlookup 用]],2,FALSE)</f>
        <v>61</v>
      </c>
      <c r="B222">
        <f>IF(ROW()=2,1,IF(A221&lt;&gt;Block[[#This Row],[No]],1,B221+1))</f>
        <v>4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探偵縁下力ICONIC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t="s">
        <v>364</v>
      </c>
      <c r="D224" t="s">
        <v>146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探偵縁下力ICONIC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探偵縁下力ICONIC</v>
      </c>
    </row>
    <row r="226" spans="1:21" x14ac:dyDescent="0.35">
      <c r="A226">
        <f>VLOOKUP(Block[[#This Row],[No用]],SetNo[[No.用]:[vlookup 用]],2,FALSE)</f>
        <v>62</v>
      </c>
      <c r="B226">
        <f>IF(ROW()=2,1,IF(A225&lt;&gt;Block[[#This Row],[No]],1,B225+1))</f>
        <v>4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s="1" t="s">
        <v>248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1</v>
      </c>
      <c r="C227" s="1" t="s">
        <v>632</v>
      </c>
      <c r="D227" s="1" t="s">
        <v>146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174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RPG縁下力ICONIC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2</v>
      </c>
      <c r="C228" s="1" t="s">
        <v>632</v>
      </c>
      <c r="D228" s="1" t="s">
        <v>146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175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RPG縁下力ICONIC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3</v>
      </c>
      <c r="C229" s="1" t="s">
        <v>632</v>
      </c>
      <c r="D229" s="1" t="s">
        <v>146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177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RPG縁下力ICONIC</v>
      </c>
    </row>
    <row r="230" spans="1:21" x14ac:dyDescent="0.35">
      <c r="A230">
        <f>VLOOKUP(Block[[#This Row],[No用]],SetNo[[No.用]:[vlookup 用]],2,FALSE)</f>
        <v>63</v>
      </c>
      <c r="B230">
        <f>IF(ROW()=2,1,IF(A229&lt;&gt;Block[[#This Row],[No]],1,B229+1))</f>
        <v>4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708</v>
      </c>
      <c r="D231" s="1" t="s">
        <v>146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174</v>
      </c>
      <c r="L231" s="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花火縁下力ICONIC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708</v>
      </c>
      <c r="D232" s="1" t="s">
        <v>146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175</v>
      </c>
      <c r="L232" s="1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花火縁下力ICONIC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708</v>
      </c>
      <c r="D233" s="1" t="s">
        <v>146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177</v>
      </c>
      <c r="L233" s="1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花火縁下力ICONIC</v>
      </c>
    </row>
    <row r="234" spans="1:21" x14ac:dyDescent="0.3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248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t="s">
        <v>205</v>
      </c>
      <c r="D235" t="s">
        <v>147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ユニフォーム木下久志ICONIC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ユニフォーム木下久志ICONIC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ユニフォーム木下久志ICONIC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s="1" t="s">
        <v>929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妖木下久志ICONIC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s="1" t="s">
        <v>929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妖木下久志ICONIC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s="1" t="s">
        <v>929</v>
      </c>
      <c r="D240" s="1" t="s">
        <v>147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妖木下久志ICONIC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173</v>
      </c>
      <c r="M241">
        <v>27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ユニフォーム成田一仁ICONIC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148</v>
      </c>
      <c r="E242" t="s">
        <v>24</v>
      </c>
      <c r="F242" t="s">
        <v>26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173</v>
      </c>
      <c r="M242">
        <v>27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ユニフォーム成田一仁ICONIC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148</v>
      </c>
      <c r="E243" t="s">
        <v>24</v>
      </c>
      <c r="F243" t="s">
        <v>26</v>
      </c>
      <c r="G243" t="s">
        <v>136</v>
      </c>
      <c r="H243" t="s">
        <v>71</v>
      </c>
      <c r="I243">
        <v>1</v>
      </c>
      <c r="J243" t="s">
        <v>247</v>
      </c>
      <c r="K243" t="s">
        <v>233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ユニフォーム成田一仁ICONIC</v>
      </c>
    </row>
    <row r="244" spans="1:21" x14ac:dyDescent="0.3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177</v>
      </c>
      <c r="L244" t="s">
        <v>162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67</v>
      </c>
      <c r="B245">
        <f>IF(ROW()=2,1,IF(A244&lt;&gt;Block[[#This Row],[No]],1,B244+1))</f>
        <v>5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s="1" t="s">
        <v>248</v>
      </c>
      <c r="L245" t="s">
        <v>162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247</v>
      </c>
      <c r="K246" t="s">
        <v>174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ユニフォーム孤爪研磨ICONIC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247</v>
      </c>
      <c r="K247" t="s">
        <v>175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ユニフォーム孤爪研磨ICONIC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ユニフォーム孤爪研磨ICONIC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149</v>
      </c>
      <c r="D249" t="s">
        <v>39</v>
      </c>
      <c r="E249" t="s">
        <v>90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制服孤爪研磨ICONIC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149</v>
      </c>
      <c r="D250" t="s">
        <v>39</v>
      </c>
      <c r="E250" t="s">
        <v>90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制服孤爪研磨ICONIC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149</v>
      </c>
      <c r="D251" t="s">
        <v>39</v>
      </c>
      <c r="E251" t="s">
        <v>90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制服孤爪研磨ICONIC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夏祭り孤爪研磨ICONIC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150</v>
      </c>
      <c r="D253" t="s">
        <v>39</v>
      </c>
      <c r="E253" t="s">
        <v>77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夏祭り孤爪研磨ICONIC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150</v>
      </c>
      <c r="D254" t="s">
        <v>39</v>
      </c>
      <c r="E254" t="s">
        <v>77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夏祭り孤爪研磨ICONIC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608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1周年孤爪研磨ICONIC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608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1周年孤爪研磨ICONIC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608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1周年孤爪研磨ICONIC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735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スパイ孤爪研磨ICONIC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735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スパイ孤爪研磨ICONIC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735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スパイ孤爪研磨ICONIC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Xmas2孤爪研磨ICONIC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Xmas2孤爪研磨ICONIC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Xmas2孤爪研磨ICONIC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942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中学生孤爪研磨ICONIC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942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中学生孤爪研磨ICONIC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942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中学生孤爪研磨ICONIC</v>
      </c>
    </row>
    <row r="267" spans="1:21" x14ac:dyDescent="0.35">
      <c r="A267">
        <f>VLOOKUP(Block[[#This Row],[No用]],SetNo[[No.用]:[vlookup 用]],2,FALSE)</f>
        <v>74</v>
      </c>
      <c r="B267">
        <f>IF(ROW()=2,1,IF(A266&lt;&gt;Block[[#This Row],[No]],1,B266+1))</f>
        <v>4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s="1" t="s">
        <v>183</v>
      </c>
      <c r="L267" s="1" t="s">
        <v>224</v>
      </c>
      <c r="M267">
        <v>43</v>
      </c>
      <c r="N267">
        <v>0</v>
      </c>
      <c r="O267">
        <v>53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1</v>
      </c>
      <c r="C268" s="1" t="s">
        <v>1079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s="1" t="s">
        <v>174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ハロウィン孤爪研磨ICONIC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2</v>
      </c>
      <c r="C269" s="1" t="s">
        <v>1079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175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ハロウィン孤爪研磨ICONIC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3</v>
      </c>
      <c r="C270" s="1" t="s">
        <v>1079</v>
      </c>
      <c r="D270" s="1" t="s">
        <v>39</v>
      </c>
      <c r="E270" s="1" t="s">
        <v>90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248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ハロウィン孤爪研磨ICONIC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t="s">
        <v>108</v>
      </c>
      <c r="D271" t="s">
        <v>40</v>
      </c>
      <c r="E271" t="s">
        <v>23</v>
      </c>
      <c r="F271" t="s">
        <v>26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31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ユニフォーム黒尾鉄朗ICONIC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t="s">
        <v>108</v>
      </c>
      <c r="D272" t="s">
        <v>40</v>
      </c>
      <c r="E272" t="s">
        <v>23</v>
      </c>
      <c r="F272" t="s">
        <v>26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ユニフォーム黒尾鉄朗ICONIC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t="s">
        <v>108</v>
      </c>
      <c r="D273" t="s">
        <v>40</v>
      </c>
      <c r="E273" t="s">
        <v>23</v>
      </c>
      <c r="F273" t="s">
        <v>26</v>
      </c>
      <c r="G273" t="s">
        <v>27</v>
      </c>
      <c r="H273" t="s">
        <v>71</v>
      </c>
      <c r="I273">
        <v>1</v>
      </c>
      <c r="J273" t="s">
        <v>247</v>
      </c>
      <c r="K273" t="s">
        <v>176</v>
      </c>
      <c r="L273" t="s">
        <v>162</v>
      </c>
      <c r="M273">
        <v>31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ユニフォーム黒尾鉄朗ICONIC</v>
      </c>
    </row>
    <row r="274" spans="1:21" x14ac:dyDescent="0.35">
      <c r="A274">
        <f>VLOOKUP(Block[[#This Row],[No用]],SetNo[[No.用]:[vlookup 用]],2,FALSE)</f>
        <v>76</v>
      </c>
      <c r="B274">
        <f>IF(ROW()=2,1,IF(A273&lt;&gt;Block[[#This Row],[No]],1,B273+1))</f>
        <v>4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192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76</v>
      </c>
      <c r="B275">
        <f>IF(ROW()=2,1,IF(A274&lt;&gt;Block[[#This Row],[No]],1,B274+1))</f>
        <v>5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177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76</v>
      </c>
      <c r="B276">
        <f>IF(ROW()=2,1,IF(A275&lt;&gt;Block[[#This Row],[No]],1,B275+1))</f>
        <v>6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34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76</v>
      </c>
      <c r="B277">
        <f>IF(ROW()=2,1,IF(A276&lt;&gt;Block[[#This Row],[No]],1,B276+1))</f>
        <v>7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175</v>
      </c>
      <c r="L277" t="s">
        <v>224</v>
      </c>
      <c r="M277">
        <v>44</v>
      </c>
      <c r="N277">
        <v>0</v>
      </c>
      <c r="O277">
        <v>54</v>
      </c>
      <c r="P277">
        <v>0</v>
      </c>
      <c r="T277" s="1" t="s">
        <v>1104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t="s">
        <v>149</v>
      </c>
      <c r="D278" t="s">
        <v>40</v>
      </c>
      <c r="E278" t="s">
        <v>73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178</v>
      </c>
      <c r="M278">
        <v>32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制服黒尾鉄朗ICONIC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178</v>
      </c>
      <c r="M279">
        <v>32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制服黒尾鉄朗ICONIC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176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制服黒尾鉄朗ICONIC</v>
      </c>
    </row>
    <row r="281" spans="1:21" x14ac:dyDescent="0.35">
      <c r="A281">
        <f>VLOOKUP(Block[[#This Row],[No用]],SetNo[[No.用]:[vlookup 用]],2,FALSE)</f>
        <v>77</v>
      </c>
      <c r="B281">
        <f>IF(ROW()=2,1,IF(A280&lt;&gt;Block[[#This Row],[No]],1,B280+1))</f>
        <v>4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192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77</v>
      </c>
      <c r="B282">
        <f>IF(ROW()=2,1,IF(A281&lt;&gt;Block[[#This Row],[No]],1,B281+1))</f>
        <v>5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177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77</v>
      </c>
      <c r="B283">
        <f>IF(ROW()=2,1,IF(A282&lt;&gt;Block[[#This Row],[No]],1,B282+1))</f>
        <v>6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34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77</v>
      </c>
      <c r="B284">
        <f>IF(ROW()=2,1,IF(A283&lt;&gt;Block[[#This Row],[No]],1,B283+1))</f>
        <v>7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224</v>
      </c>
      <c r="M284">
        <v>44</v>
      </c>
      <c r="N284">
        <v>0</v>
      </c>
      <c r="O284">
        <v>54</v>
      </c>
      <c r="P284">
        <v>0</v>
      </c>
      <c r="T284" s="1" t="s">
        <v>1104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174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夏祭り黒尾鉄朗ICONIC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178</v>
      </c>
      <c r="M286">
        <v>32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夏祭り黒尾鉄朗ICONIC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t="s">
        <v>150</v>
      </c>
      <c r="D287" t="s">
        <v>40</v>
      </c>
      <c r="E287" t="s">
        <v>90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176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夏祭り黒尾鉄朗ICONIC</v>
      </c>
    </row>
    <row r="288" spans="1:21" x14ac:dyDescent="0.35">
      <c r="A288">
        <f>VLOOKUP(Block[[#This Row],[No用]],SetNo[[No.用]:[vlookup 用]],2,FALSE)</f>
        <v>78</v>
      </c>
      <c r="B288">
        <f>IF(ROW()=2,1,IF(A287&lt;&gt;Block[[#This Row],[No]],1,B287+1))</f>
        <v>4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192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78</v>
      </c>
      <c r="B289">
        <f>IF(ROW()=2,1,IF(A288&lt;&gt;Block[[#This Row],[No]],1,B288+1))</f>
        <v>5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177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78</v>
      </c>
      <c r="B290">
        <f>IF(ROW()=2,1,IF(A289&lt;&gt;Block[[#This Row],[No]],1,B289+1))</f>
        <v>6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s="1" t="s">
        <v>248</v>
      </c>
      <c r="L290" t="s">
        <v>162</v>
      </c>
      <c r="M290">
        <v>34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1</v>
      </c>
      <c r="C291" s="1" t="s">
        <v>608</v>
      </c>
      <c r="D291" s="1" t="s">
        <v>40</v>
      </c>
      <c r="E291" s="1" t="s">
        <v>77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1周年黒尾鉄朗ICONIC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2</v>
      </c>
      <c r="C292" s="1" t="s">
        <v>608</v>
      </c>
      <c r="D292" s="1" t="s">
        <v>40</v>
      </c>
      <c r="E292" s="1" t="s">
        <v>77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1周年黒尾鉄朗ICONIC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3</v>
      </c>
      <c r="C293" s="1" t="s">
        <v>608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1周年黒尾鉄朗ICONIC</v>
      </c>
    </row>
    <row r="294" spans="1:21" x14ac:dyDescent="0.35">
      <c r="A294">
        <f>VLOOKUP(Block[[#This Row],[No用]],SetNo[[No.用]:[vlookup 用]],2,FALSE)</f>
        <v>79</v>
      </c>
      <c r="B294">
        <f>IF(ROW()=2,1,IF(A293&lt;&gt;Block[[#This Row],[No]],1,B293+1))</f>
        <v>4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79</v>
      </c>
      <c r="B295">
        <f>IF(ROW()=2,1,IF(A294&lt;&gt;Block[[#This Row],[No]],1,B294+1))</f>
        <v>5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79</v>
      </c>
      <c r="B296">
        <f>IF(ROW()=2,1,IF(A295&lt;&gt;Block[[#This Row],[No]],1,B295+1))</f>
        <v>6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1</v>
      </c>
      <c r="C297" s="1" t="s">
        <v>684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174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キャンプ黒尾鉄朗ICONIC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2</v>
      </c>
      <c r="C298" s="1" t="s">
        <v>684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175</v>
      </c>
      <c r="L298" s="1" t="s">
        <v>173</v>
      </c>
      <c r="M298">
        <v>37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キャンプ黒尾鉄朗ICONIC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3</v>
      </c>
      <c r="C299" s="1" t="s">
        <v>684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176</v>
      </c>
      <c r="L299" s="1" t="s">
        <v>178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キャンプ黒尾鉄朗ICONIC</v>
      </c>
    </row>
    <row r="300" spans="1:21" x14ac:dyDescent="0.35">
      <c r="A300">
        <f>VLOOKUP(Block[[#This Row],[No用]],SetNo[[No.用]:[vlookup 用]],2,FALSE)</f>
        <v>80</v>
      </c>
      <c r="B300">
        <f>IF(ROW()=2,1,IF(A299&lt;&gt;Block[[#This Row],[No]],1,B299+1))</f>
        <v>4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192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80</v>
      </c>
      <c r="B301">
        <f>IF(ROW()=2,1,IF(A300&lt;&gt;Block[[#This Row],[No]],1,B300+1))</f>
        <v>5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80</v>
      </c>
      <c r="B302">
        <f>IF(ROW()=2,1,IF(A301&lt;&gt;Block[[#This Row],[No]],1,B301+1))</f>
        <v>6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80</v>
      </c>
      <c r="B303">
        <f>IF(ROW()=2,1,IF(A302&lt;&gt;Block[[#This Row],[No]],1,B302+1))</f>
        <v>7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175</v>
      </c>
      <c r="L303" s="1" t="s">
        <v>224</v>
      </c>
      <c r="M303">
        <v>44</v>
      </c>
      <c r="N303">
        <v>0</v>
      </c>
      <c r="O303">
        <v>54</v>
      </c>
      <c r="P303">
        <v>0</v>
      </c>
      <c r="T303" s="1" t="s">
        <v>1104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1</v>
      </c>
      <c r="C304" s="1" t="s">
        <v>770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文化祭2黒尾鉄朗ICONIC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2</v>
      </c>
      <c r="C305" s="1" t="s">
        <v>770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175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文化祭2黒尾鉄朗ICONIC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3</v>
      </c>
      <c r="C306" s="1" t="s">
        <v>770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176</v>
      </c>
      <c r="L306" s="1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文化祭2黒尾鉄朗ICONIC</v>
      </c>
    </row>
    <row r="307" spans="1:21" x14ac:dyDescent="0.35">
      <c r="A307">
        <f>VLOOKUP(Block[[#This Row],[No用]],SetNo[[No.用]:[vlookup 用]],2,FALSE)</f>
        <v>81</v>
      </c>
      <c r="B307">
        <f>IF(ROW()=2,1,IF(A306&lt;&gt;Block[[#This Row],[No]],1,B306+1))</f>
        <v>4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192</v>
      </c>
      <c r="L307" s="1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81</v>
      </c>
      <c r="B308">
        <f>IF(ROW()=2,1,IF(A307&lt;&gt;Block[[#This Row],[No]],1,B307+1))</f>
        <v>5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177</v>
      </c>
      <c r="L308" s="1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81</v>
      </c>
      <c r="B309">
        <f>IF(ROW()=2,1,IF(A308&lt;&gt;Block[[#This Row],[No]],1,B308+1))</f>
        <v>6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248</v>
      </c>
      <c r="L309" s="1" t="s">
        <v>162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1</v>
      </c>
      <c r="C310" s="1" t="s">
        <v>942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174</v>
      </c>
      <c r="L310" s="1" t="s">
        <v>178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中学生黒尾鉄朗ICONIC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2</v>
      </c>
      <c r="C311" s="1" t="s">
        <v>942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175</v>
      </c>
      <c r="L311" s="1" t="s">
        <v>173</v>
      </c>
      <c r="M311">
        <v>37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中学生黒尾鉄朗ICONIC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3</v>
      </c>
      <c r="C312" s="1" t="s">
        <v>942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176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中学生黒尾鉄朗ICONIC</v>
      </c>
    </row>
    <row r="313" spans="1:21" x14ac:dyDescent="0.35">
      <c r="A313">
        <f>VLOOKUP(Block[[#This Row],[No用]],SetNo[[No.用]:[vlookup 用]],2,FALSE)</f>
        <v>82</v>
      </c>
      <c r="B313">
        <f>IF(ROW()=2,1,IF(A312&lt;&gt;Block[[#This Row],[No]],1,B312+1))</f>
        <v>4</v>
      </c>
      <c r="C313" s="1" t="s">
        <v>942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192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82</v>
      </c>
      <c r="B314">
        <f>IF(ROW()=2,1,IF(A313&lt;&gt;Block[[#This Row],[No]],1,B313+1))</f>
        <v>5</v>
      </c>
      <c r="C314" s="1" t="s">
        <v>942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177</v>
      </c>
      <c r="L314" s="1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82</v>
      </c>
      <c r="B315">
        <f>IF(ROW()=2,1,IF(A314&lt;&gt;Block[[#This Row],[No]],1,B314+1))</f>
        <v>6</v>
      </c>
      <c r="C315" s="1" t="s">
        <v>942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248</v>
      </c>
      <c r="L315" s="1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1</v>
      </c>
      <c r="C316" s="1" t="s">
        <v>1079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ハロウィン黒尾鉄朗ICONIC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2</v>
      </c>
      <c r="C317" s="1" t="s">
        <v>1079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ハロウィン黒尾鉄朗ICONIC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3</v>
      </c>
      <c r="C318" s="1" t="s">
        <v>1079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179</v>
      </c>
      <c r="L318" s="1" t="s">
        <v>178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ハロウィン黒尾鉄朗ICONIC</v>
      </c>
    </row>
    <row r="319" spans="1:21" x14ac:dyDescent="0.35">
      <c r="A319">
        <f>VLOOKUP(Block[[#This Row],[No用]],SetNo[[No.用]:[vlookup 用]],2,FALSE)</f>
        <v>83</v>
      </c>
      <c r="B319">
        <f>IF(ROW()=2,1,IF(A318&lt;&gt;Block[[#This Row],[No]],1,B318+1))</f>
        <v>4</v>
      </c>
      <c r="C319" s="1" t="s">
        <v>1079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83</v>
      </c>
      <c r="B320">
        <f>IF(ROW()=2,1,IF(A319&lt;&gt;Block[[#This Row],[No]],1,B319+1))</f>
        <v>5</v>
      </c>
      <c r="C320" s="1" t="s">
        <v>1079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83</v>
      </c>
      <c r="B321">
        <f>IF(ROW()=2,1,IF(A320&lt;&gt;Block[[#This Row],[No]],1,B320+1))</f>
        <v>6</v>
      </c>
      <c r="C321" s="1" t="s">
        <v>1079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83</v>
      </c>
      <c r="B322">
        <f>IF(ROW()=2,1,IF(A321&lt;&gt;Block[[#This Row],[No]],1,B321+1))</f>
        <v>7</v>
      </c>
      <c r="C322" s="1" t="s">
        <v>1079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224</v>
      </c>
      <c r="M322">
        <v>46</v>
      </c>
      <c r="N322">
        <v>0</v>
      </c>
      <c r="O322">
        <v>56</v>
      </c>
      <c r="P322">
        <v>0</v>
      </c>
      <c r="T322" s="1" t="s">
        <v>1104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IF(ROW()=2,1,IF(A315&lt;&gt;Block[[#This Row],[No]],1,B315+1))</f>
        <v>1</v>
      </c>
      <c r="C323" t="s">
        <v>108</v>
      </c>
      <c r="D323" t="s">
        <v>41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t="s">
        <v>174</v>
      </c>
      <c r="L323" t="s">
        <v>173</v>
      </c>
      <c r="M323">
        <v>33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ユニフォーム灰羽リエーフICONIC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2</v>
      </c>
      <c r="C324" t="s">
        <v>108</v>
      </c>
      <c r="D324" t="s">
        <v>41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175</v>
      </c>
      <c r="L324" t="s">
        <v>173</v>
      </c>
      <c r="M324">
        <v>33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ユニフォーム灰羽リエーフICONIC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3</v>
      </c>
      <c r="C325" t="s">
        <v>108</v>
      </c>
      <c r="D325" t="s">
        <v>41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233</v>
      </c>
      <c r="L325" t="s">
        <v>173</v>
      </c>
      <c r="M325">
        <v>35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ユニフォーム灰羽リエーフICONIC</v>
      </c>
    </row>
    <row r="326" spans="1:21" x14ac:dyDescent="0.35">
      <c r="A326">
        <f>VLOOKUP(Block[[#This Row],[No用]],SetNo[[No.用]:[vlookup 用]],2,FALSE)</f>
        <v>84</v>
      </c>
      <c r="B326">
        <f>IF(ROW()=2,1,IF(A325&lt;&gt;Block[[#This Row],[No]],1,B325+1))</f>
        <v>4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177</v>
      </c>
      <c r="L326" t="s">
        <v>162</v>
      </c>
      <c r="M326">
        <v>32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84</v>
      </c>
      <c r="B327">
        <f>IF(ROW()=2,1,IF(A326&lt;&gt;Block[[#This Row],[No]],1,B326+1))</f>
        <v>5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84</v>
      </c>
      <c r="B328">
        <f>IF(ROW()=2,1,IF(A327&lt;&gt;Block[[#This Row],[No]],1,B327+1))</f>
        <v>6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183</v>
      </c>
      <c r="L328" t="s">
        <v>224</v>
      </c>
      <c r="M328">
        <v>46</v>
      </c>
      <c r="N328">
        <v>0</v>
      </c>
      <c r="O328">
        <v>56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1</v>
      </c>
      <c r="C329" t="s">
        <v>364</v>
      </c>
      <c r="D329" t="s">
        <v>41</v>
      </c>
      <c r="E329" t="s">
        <v>24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174</v>
      </c>
      <c r="L329" t="s">
        <v>173</v>
      </c>
      <c r="M329">
        <v>33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探偵灰羽リエーフICONIC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2</v>
      </c>
      <c r="C330" t="s">
        <v>364</v>
      </c>
      <c r="D330" t="s">
        <v>41</v>
      </c>
      <c r="E330" t="s">
        <v>24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175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探偵灰羽リエーフICONIC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3</v>
      </c>
      <c r="C331" t="s">
        <v>364</v>
      </c>
      <c r="D331" t="s">
        <v>41</v>
      </c>
      <c r="E331" t="s">
        <v>24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233</v>
      </c>
      <c r="L331" t="s">
        <v>173</v>
      </c>
      <c r="M331">
        <v>35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探偵灰羽リエーフICONIC</v>
      </c>
    </row>
    <row r="332" spans="1:21" x14ac:dyDescent="0.35">
      <c r="A332">
        <f>VLOOKUP(Block[[#This Row],[No用]],SetNo[[No.用]:[vlookup 用]],2,FALSE)</f>
        <v>85</v>
      </c>
      <c r="B332">
        <f>IF(ROW()=2,1,IF(A331&lt;&gt;Block[[#This Row],[No]],1,B331+1))</f>
        <v>4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177</v>
      </c>
      <c r="L332" t="s">
        <v>162</v>
      </c>
      <c r="M332">
        <v>32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85</v>
      </c>
      <c r="B333">
        <f>IF(ROW()=2,1,IF(A332&lt;&gt;Block[[#This Row],[No]],1,B332+1))</f>
        <v>5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s="1" t="s">
        <v>248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85</v>
      </c>
      <c r="B334">
        <f>IF(ROW()=2,1,IF(A333&lt;&gt;Block[[#This Row],[No]],1,B333+1))</f>
        <v>6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183</v>
      </c>
      <c r="L334" t="s">
        <v>224</v>
      </c>
      <c r="M334">
        <v>46</v>
      </c>
      <c r="N334">
        <v>0</v>
      </c>
      <c r="O334">
        <v>56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1</v>
      </c>
      <c r="C335" s="1" t="s">
        <v>650</v>
      </c>
      <c r="D335" s="1" t="s">
        <v>41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路地裏灰羽リエーフICONIC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2</v>
      </c>
      <c r="C336" s="1" t="s">
        <v>650</v>
      </c>
      <c r="D336" s="1" t="s">
        <v>41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路地裏灰羽リエーフICONIC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3</v>
      </c>
      <c r="C337" s="1" t="s">
        <v>650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233</v>
      </c>
      <c r="L337" s="1" t="s">
        <v>178</v>
      </c>
      <c r="M337">
        <v>32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路地裏灰羽リエーフICONIC</v>
      </c>
    </row>
    <row r="338" spans="1:21" x14ac:dyDescent="0.35">
      <c r="A338">
        <f>VLOOKUP(Block[[#This Row],[No用]],SetNo[[No.用]:[vlookup 用]],2,FALSE)</f>
        <v>86</v>
      </c>
      <c r="B338">
        <f>IF(ROW()=2,1,IF(A337&lt;&gt;Block[[#This Row],[No]],1,B337+1))</f>
        <v>4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177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86</v>
      </c>
      <c r="B339">
        <f>IF(ROW()=2,1,IF(A338&lt;&gt;Block[[#This Row],[No]],1,B338+1))</f>
        <v>5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248</v>
      </c>
      <c r="L339" s="1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1</v>
      </c>
      <c r="C340" s="1" t="s">
        <v>770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174</v>
      </c>
      <c r="L340" s="1" t="s">
        <v>173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2</v>
      </c>
      <c r="C341" s="1" t="s">
        <v>770</v>
      </c>
      <c r="D341" s="1" t="s">
        <v>41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175</v>
      </c>
      <c r="L341" s="1" t="s">
        <v>173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3</v>
      </c>
      <c r="C342" s="1" t="s">
        <v>770</v>
      </c>
      <c r="D342" s="1" t="s">
        <v>41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233</v>
      </c>
      <c r="L342" s="1" t="s">
        <v>173</v>
      </c>
      <c r="M342">
        <v>36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文化祭2灰羽リエーフICONIC</v>
      </c>
    </row>
    <row r="343" spans="1:21" x14ac:dyDescent="0.35">
      <c r="A343">
        <f>VLOOKUP(Block[[#This Row],[No用]],SetNo[[No.用]:[vlookup 用]],2,FALSE)</f>
        <v>87</v>
      </c>
      <c r="B343">
        <f>IF(ROW()=2,1,IF(A342&lt;&gt;Block[[#This Row],[No]],1,B342+1))</f>
        <v>4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177</v>
      </c>
      <c r="L343" s="1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87</v>
      </c>
      <c r="B344">
        <f>IF(ROW()=2,1,IF(A343&lt;&gt;Block[[#This Row],[No]],1,B343+1))</f>
        <v>5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248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87</v>
      </c>
      <c r="B345">
        <f>IF(ROW()=2,1,IF(A344&lt;&gt;Block[[#This Row],[No]],1,B344+1))</f>
        <v>6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183</v>
      </c>
      <c r="L345" s="1" t="s">
        <v>771</v>
      </c>
      <c r="M345">
        <v>47</v>
      </c>
      <c r="N345">
        <v>0</v>
      </c>
      <c r="O345">
        <v>57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1</v>
      </c>
      <c r="C346" s="1" t="s">
        <v>987</v>
      </c>
      <c r="D346" s="1" t="s">
        <v>41</v>
      </c>
      <c r="E346" s="1" t="s">
        <v>90</v>
      </c>
      <c r="F346" s="1" t="s">
        <v>82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174</v>
      </c>
      <c r="L346" s="1" t="s">
        <v>178</v>
      </c>
      <c r="M346">
        <v>30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サバゲ2灰羽リエーフICONIC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2</v>
      </c>
      <c r="C347" s="1" t="s">
        <v>987</v>
      </c>
      <c r="D347" s="1" t="s">
        <v>41</v>
      </c>
      <c r="E347" s="1" t="s">
        <v>90</v>
      </c>
      <c r="F347" s="1" t="s">
        <v>82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178</v>
      </c>
      <c r="M347">
        <v>30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サバゲ2灰羽リエーフICONIC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3</v>
      </c>
      <c r="C348" s="1" t="s">
        <v>987</v>
      </c>
      <c r="D348" s="1" t="s">
        <v>41</v>
      </c>
      <c r="E348" s="1" t="s">
        <v>90</v>
      </c>
      <c r="F348" s="1" t="s">
        <v>82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233</v>
      </c>
      <c r="L348" s="1" t="s">
        <v>178</v>
      </c>
      <c r="M348">
        <v>32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サバゲ2灰羽リエーフICONIC</v>
      </c>
    </row>
    <row r="349" spans="1:21" x14ac:dyDescent="0.35">
      <c r="A349">
        <f>VLOOKUP(Block[[#This Row],[No用]],SetNo[[No.用]:[vlookup 用]],2,FALSE)</f>
        <v>88</v>
      </c>
      <c r="B349">
        <f>IF(ROW()=2,1,IF(A348&lt;&gt;Block[[#This Row],[No]],1,B348+1))</f>
        <v>4</v>
      </c>
      <c r="C349" s="1" t="s">
        <v>987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177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88</v>
      </c>
      <c r="B350">
        <f>IF(ROW()=2,1,IF(A349&lt;&gt;Block[[#This Row],[No]],1,B349+1))</f>
        <v>5</v>
      </c>
      <c r="C350" s="1" t="s">
        <v>987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248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247</v>
      </c>
      <c r="M351">
        <v>0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ユニフォーム夜久衛輔ICONIC</v>
      </c>
    </row>
    <row r="352" spans="1:21" x14ac:dyDescent="0.35">
      <c r="A352">
        <f>VLOOKUP(Block[[#This Row],[No用]],SetNo[[No.用]:[vlookup 用]],2,FALSE)</f>
        <v>90</v>
      </c>
      <c r="B352">
        <f>IF(ROW()=2,1,IF(A351&lt;&gt;Block[[#This Row],[No]],1,B351+1))</f>
        <v>1</v>
      </c>
      <c r="C352" s="1" t="s">
        <v>608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247</v>
      </c>
      <c r="M352">
        <v>0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1周年夜久衛輔ICONIC</v>
      </c>
    </row>
    <row r="353" spans="1:21" x14ac:dyDescent="0.35">
      <c r="A353">
        <f>VLOOKUP(Block[[#This Row],[No用]],SetNo[[No.用]:[vlookup 用]],2,FALSE)</f>
        <v>91</v>
      </c>
      <c r="B353">
        <f>IF(ROW()=2,1,IF(A352&lt;&gt;Block[[#This Row],[No]],1,B352+1))</f>
        <v>1</v>
      </c>
      <c r="C353" s="1" t="s">
        <v>708</v>
      </c>
      <c r="D353" s="1" t="s">
        <v>42</v>
      </c>
      <c r="E353" s="1" t="s">
        <v>73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247</v>
      </c>
      <c r="M353">
        <v>0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花火夜久衛輔ICONIC</v>
      </c>
    </row>
    <row r="354" spans="1:21" x14ac:dyDescent="0.35">
      <c r="A354">
        <f>VLOOKUP(Block[[#This Row],[No用]],SetNo[[No.用]:[vlookup 用]],2,FALSE)</f>
        <v>92</v>
      </c>
      <c r="B354">
        <f>IF(ROW()=2,1,IF(A353&lt;&gt;Block[[#This Row],[No]],1,B353+1))</f>
        <v>1</v>
      </c>
      <c r="C354" s="1" t="s">
        <v>889</v>
      </c>
      <c r="D354" s="1" t="s">
        <v>42</v>
      </c>
      <c r="E354" s="1" t="s">
        <v>90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2周年夜久衛輔ICONIC</v>
      </c>
    </row>
    <row r="355" spans="1:21" x14ac:dyDescent="0.35">
      <c r="A355">
        <f>VLOOKUP(Block[[#This Row],[No用]],SetNo[[No.用]:[vlookup 用]],2,FALSE)</f>
        <v>93</v>
      </c>
      <c r="B355">
        <f>IF(ROW()=2,1,IF(A354&lt;&gt;Block[[#This Row],[No]],1,B354+1))</f>
        <v>1</v>
      </c>
      <c r="C355" s="1" t="s">
        <v>990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水着2夜久衛輔ICONIC</v>
      </c>
    </row>
    <row r="356" spans="1:21" x14ac:dyDescent="0.3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ユニフォーム福永招平ICONIC</v>
      </c>
    </row>
    <row r="357" spans="1:21" x14ac:dyDescent="0.3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t="s">
        <v>108</v>
      </c>
      <c r="D357" t="s">
        <v>43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ユニフォーム福永招平ICONIC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t="s">
        <v>108</v>
      </c>
      <c r="D358" t="s">
        <v>43</v>
      </c>
      <c r="E358" t="s">
        <v>24</v>
      </c>
      <c r="F358" t="s">
        <v>25</v>
      </c>
      <c r="G358" t="s">
        <v>27</v>
      </c>
      <c r="H358" t="s">
        <v>71</v>
      </c>
      <c r="I358">
        <v>1</v>
      </c>
      <c r="J358" t="s">
        <v>247</v>
      </c>
      <c r="K358" s="1" t="s">
        <v>248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ユニフォーム福永招平ICONIC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s="1" t="s">
        <v>673</v>
      </c>
      <c r="D359" s="1" t="s">
        <v>43</v>
      </c>
      <c r="E359" s="1" t="s">
        <v>77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バーガー福永招平ICONIC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s="1" t="s">
        <v>673</v>
      </c>
      <c r="D360" s="1" t="s">
        <v>43</v>
      </c>
      <c r="E360" s="1" t="s">
        <v>77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バーガー福永招平ICONIC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s="1" t="s">
        <v>673</v>
      </c>
      <c r="D361" s="1" t="s">
        <v>43</v>
      </c>
      <c r="E361" s="1" t="s">
        <v>77</v>
      </c>
      <c r="F361" s="1" t="s">
        <v>25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バーガー福永招平ICONIC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980</v>
      </c>
      <c r="D362" s="1" t="s">
        <v>43</v>
      </c>
      <c r="E362" s="1" t="s">
        <v>73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s="1" t="s">
        <v>178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アート2福永招平ICONIC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980</v>
      </c>
      <c r="D363" s="1" t="s">
        <v>43</v>
      </c>
      <c r="E363" s="1" t="s">
        <v>73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s="1" t="s">
        <v>178</v>
      </c>
      <c r="M363">
        <v>27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アート2福永招平ICONIC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980</v>
      </c>
      <c r="D364" s="1" t="s">
        <v>43</v>
      </c>
      <c r="E364" s="1" t="s">
        <v>73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178</v>
      </c>
      <c r="M364">
        <v>27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アート2福永招平ICONIC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44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173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ユニフォーム犬岡走ICONIC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44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173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ユニフォーム犬岡走ICONIC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44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192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ユニフォーム犬岡走ICONIC</v>
      </c>
    </row>
    <row r="368" spans="1:21" x14ac:dyDescent="0.35">
      <c r="A368">
        <f>VLOOKUP(Block[[#This Row],[No用]],SetNo[[No.用]:[vlookup 用]],2,FALSE)</f>
        <v>97</v>
      </c>
      <c r="B368">
        <f>IF(ROW()=2,1,IF(A367&lt;&gt;Block[[#This Row],[No]],1,B367+1))</f>
        <v>4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177</v>
      </c>
      <c r="L368" t="s">
        <v>173</v>
      </c>
      <c r="M368">
        <v>35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97</v>
      </c>
      <c r="B369">
        <f>IF(ROW()=2,1,IF(A368&lt;&gt;Block[[#This Row],[No]],1,B368+1))</f>
        <v>5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s="1" t="s">
        <v>248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97</v>
      </c>
      <c r="B370">
        <f>IF(ROW()=2,1,IF(A369&lt;&gt;Block[[#This Row],[No]],1,B369+1))</f>
        <v>6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183</v>
      </c>
      <c r="L370" t="s">
        <v>224</v>
      </c>
      <c r="M370">
        <v>42</v>
      </c>
      <c r="N370">
        <v>0</v>
      </c>
      <c r="O370">
        <v>52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1</v>
      </c>
      <c r="C371" s="1" t="s">
        <v>591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s="1" t="s">
        <v>174</v>
      </c>
      <c r="L371" s="1" t="s">
        <v>173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新年犬岡走ICONIC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2</v>
      </c>
      <c r="C372" s="1" t="s">
        <v>591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175</v>
      </c>
      <c r="L372" s="1" t="s">
        <v>173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新年犬岡走ICONIC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3</v>
      </c>
      <c r="C373" s="1" t="s">
        <v>591</v>
      </c>
      <c r="D373" t="s">
        <v>44</v>
      </c>
      <c r="E373" s="1" t="s">
        <v>77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s="1" t="s">
        <v>192</v>
      </c>
      <c r="L373" s="1" t="s">
        <v>173</v>
      </c>
      <c r="M373">
        <v>37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新年犬岡走ICONIC</v>
      </c>
    </row>
    <row r="374" spans="1:21" x14ac:dyDescent="0.35">
      <c r="A374">
        <f>VLOOKUP(Block[[#This Row],[No用]],SetNo[[No.用]:[vlookup 用]],2,FALSE)</f>
        <v>98</v>
      </c>
      <c r="B374">
        <f>IF(ROW()=2,1,IF(A373&lt;&gt;Block[[#This Row],[No]],1,B373+1))</f>
        <v>4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177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98</v>
      </c>
      <c r="B375">
        <f>IF(ROW()=2,1,IF(A374&lt;&gt;Block[[#This Row],[No]],1,B374+1))</f>
        <v>5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248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98</v>
      </c>
      <c r="B376">
        <f>IF(ROW()=2,1,IF(A375&lt;&gt;Block[[#This Row],[No]],1,B375+1))</f>
        <v>6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t="s">
        <v>108</v>
      </c>
      <c r="D377" t="s">
        <v>45</v>
      </c>
      <c r="E377" t="s">
        <v>24</v>
      </c>
      <c r="F377" t="s">
        <v>25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ユニフォーム山本猛虎ICONIC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t="s">
        <v>108</v>
      </c>
      <c r="D378" t="s">
        <v>45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ユニフォーム山本猛虎ICONIC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247</v>
      </c>
      <c r="K379" t="s">
        <v>177</v>
      </c>
      <c r="L379" t="s">
        <v>162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ユニフォーム山本猛虎ICONIC</v>
      </c>
    </row>
    <row r="380" spans="1:21" x14ac:dyDescent="0.3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s="1" t="s">
        <v>248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1</v>
      </c>
      <c r="C381" t="s">
        <v>590</v>
      </c>
      <c r="D381" t="s">
        <v>45</v>
      </c>
      <c r="E381" t="s">
        <v>28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2</v>
      </c>
      <c r="C382" t="s">
        <v>590</v>
      </c>
      <c r="D382" t="s">
        <v>45</v>
      </c>
      <c r="E382" t="s">
        <v>28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175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3</v>
      </c>
      <c r="C383" t="s">
        <v>590</v>
      </c>
      <c r="D383" t="s">
        <v>45</v>
      </c>
      <c r="E383" t="s">
        <v>28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t="s">
        <v>177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新年山本猛虎ICONIC</v>
      </c>
    </row>
    <row r="384" spans="1:21" x14ac:dyDescent="0.35">
      <c r="A384">
        <f>VLOOKUP(Block[[#This Row],[No用]],SetNo[[No.用]:[vlookup 用]],2,FALSE)</f>
        <v>100</v>
      </c>
      <c r="B384">
        <f>IF(ROW()=2,1,IF(A383&lt;&gt;Block[[#This Row],[No]],1,B383+1))</f>
        <v>4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1</v>
      </c>
      <c r="C385" t="s">
        <v>108</v>
      </c>
      <c r="D385" t="s">
        <v>46</v>
      </c>
      <c r="E385" t="s">
        <v>24</v>
      </c>
      <c r="F385" t="s">
        <v>21</v>
      </c>
      <c r="G385" t="s">
        <v>27</v>
      </c>
      <c r="H385" t="s">
        <v>71</v>
      </c>
      <c r="I385">
        <v>1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ユニフォーム芝山優生ICONIC</v>
      </c>
    </row>
    <row r="386" spans="1:21" x14ac:dyDescent="0.3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s="1" t="s">
        <v>1061</v>
      </c>
      <c r="D386" s="1" t="s">
        <v>46</v>
      </c>
      <c r="E386" s="1" t="s">
        <v>77</v>
      </c>
      <c r="F386" s="1" t="s">
        <v>21</v>
      </c>
      <c r="G386" s="1" t="s">
        <v>27</v>
      </c>
      <c r="H386" s="1" t="s">
        <v>71</v>
      </c>
      <c r="I386">
        <v>1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焼き芋芝山優生ICONIC</v>
      </c>
    </row>
    <row r="387" spans="1:21" x14ac:dyDescent="0.35">
      <c r="A387">
        <f>VLOOKUP(Block[[#This Row],[No用]],SetNo[[No.用]:[vlookup 用]],2,FALSE)</f>
        <v>103</v>
      </c>
      <c r="B387">
        <f>IF(ROW()=2,1,IF(A386&lt;&gt;Block[[#This Row],[No]],1,B386+1))</f>
        <v>1</v>
      </c>
      <c r="C387" t="s">
        <v>108</v>
      </c>
      <c r="D387" t="s">
        <v>47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174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ユニフォーム海信之ICONIC</v>
      </c>
    </row>
    <row r="388" spans="1:21" x14ac:dyDescent="0.35">
      <c r="A388">
        <f>VLOOKUP(Block[[#This Row],[No用]],SetNo[[No.用]:[vlookup 用]],2,FALSE)</f>
        <v>103</v>
      </c>
      <c r="B388">
        <f>IF(ROW()=2,1,IF(A387&lt;&gt;Block[[#This Row],[No]],1,B387+1))</f>
        <v>2</v>
      </c>
      <c r="C388" t="s">
        <v>108</v>
      </c>
      <c r="D388" t="s">
        <v>47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175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ユニフォーム海信之ICONIC</v>
      </c>
    </row>
    <row r="389" spans="1:21" x14ac:dyDescent="0.3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918</v>
      </c>
      <c r="D389" s="1" t="s">
        <v>47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174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遊園地海信之ICONIC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918</v>
      </c>
      <c r="D390" s="1" t="s">
        <v>47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t="s">
        <v>175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遊園地海信之ICONIC</v>
      </c>
    </row>
    <row r="391" spans="1:21" x14ac:dyDescent="0.35">
      <c r="A391">
        <f>VLOOKUP(Block[[#This Row],[No用]],SetNo[[No.用]:[vlookup 用]],2,FALSE)</f>
        <v>105</v>
      </c>
      <c r="B391">
        <f>IF(ROW()=2,1,IF(A390&lt;&gt;Block[[#This Row],[No]],1,B390+1))</f>
        <v>1</v>
      </c>
      <c r="C391" t="s">
        <v>108</v>
      </c>
      <c r="D391" t="s">
        <v>47</v>
      </c>
      <c r="E391" t="s">
        <v>90</v>
      </c>
      <c r="F391" t="s">
        <v>78</v>
      </c>
      <c r="G391" t="s">
        <v>27</v>
      </c>
      <c r="H391" t="s">
        <v>151</v>
      </c>
      <c r="I391">
        <v>1</v>
      </c>
      <c r="J391" t="s">
        <v>247</v>
      </c>
      <c r="K391" t="s">
        <v>174</v>
      </c>
      <c r="L391" t="s">
        <v>173</v>
      </c>
      <c r="M391">
        <v>33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ユニフォーム海信之YELL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2</v>
      </c>
      <c r="C392" t="s">
        <v>108</v>
      </c>
      <c r="D392" t="s">
        <v>47</v>
      </c>
      <c r="E392" t="s">
        <v>90</v>
      </c>
      <c r="F392" t="s">
        <v>78</v>
      </c>
      <c r="G392" t="s">
        <v>27</v>
      </c>
      <c r="H392" t="s">
        <v>151</v>
      </c>
      <c r="I392">
        <v>1</v>
      </c>
      <c r="J392" t="s">
        <v>247</v>
      </c>
      <c r="K392" t="s">
        <v>175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ユニフォーム海信之YELL</v>
      </c>
    </row>
    <row r="393" spans="1:21" x14ac:dyDescent="0.35">
      <c r="A393">
        <f>VLOOKUP(Block[[#This Row],[No用]],SetNo[[No.用]:[vlookup 用]],2,FALSE)</f>
        <v>106</v>
      </c>
      <c r="B393">
        <f>IF(ROW()=2,1,IF(A392&lt;&gt;Block[[#This Row],[No]],1,B392+1))</f>
        <v>1</v>
      </c>
      <c r="C393" s="1" t="s">
        <v>108</v>
      </c>
      <c r="D393" s="1" t="s">
        <v>688</v>
      </c>
      <c r="E393" s="1" t="s">
        <v>90</v>
      </c>
      <c r="F393" s="1" t="s">
        <v>74</v>
      </c>
      <c r="G393" s="1" t="s">
        <v>27</v>
      </c>
      <c r="H393" s="1" t="s">
        <v>544</v>
      </c>
      <c r="I393">
        <v>1</v>
      </c>
      <c r="J393" t="s">
        <v>247</v>
      </c>
      <c r="K393" s="1" t="s">
        <v>174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ユニフォーム手白球彦ICONIC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2</v>
      </c>
      <c r="C394" s="1" t="s">
        <v>108</v>
      </c>
      <c r="D394" s="1" t="s">
        <v>688</v>
      </c>
      <c r="E394" s="1" t="s">
        <v>90</v>
      </c>
      <c r="F394" s="1" t="s">
        <v>74</v>
      </c>
      <c r="G394" s="1" t="s">
        <v>27</v>
      </c>
      <c r="H394" s="1" t="s">
        <v>544</v>
      </c>
      <c r="I394">
        <v>1</v>
      </c>
      <c r="J394" t="s">
        <v>247</v>
      </c>
      <c r="K394" s="1" t="s">
        <v>175</v>
      </c>
      <c r="L394" s="1" t="s">
        <v>162</v>
      </c>
      <c r="M394">
        <v>25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ユニフォーム手白球彦ICONIC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3</v>
      </c>
      <c r="C395" s="1" t="s">
        <v>108</v>
      </c>
      <c r="D395" s="1" t="s">
        <v>688</v>
      </c>
      <c r="E395" s="1" t="s">
        <v>90</v>
      </c>
      <c r="F395" s="1" t="s">
        <v>74</v>
      </c>
      <c r="G395" s="1" t="s">
        <v>27</v>
      </c>
      <c r="H395" s="1" t="s">
        <v>544</v>
      </c>
      <c r="I395">
        <v>1</v>
      </c>
      <c r="J395" t="s">
        <v>247</v>
      </c>
      <c r="K395" s="1" t="s">
        <v>248</v>
      </c>
      <c r="L395" s="1" t="s">
        <v>162</v>
      </c>
      <c r="M395">
        <v>25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ユニフォーム手白球彦ICONIC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247</v>
      </c>
      <c r="K396" t="s">
        <v>174</v>
      </c>
      <c r="L396" t="s">
        <v>173</v>
      </c>
      <c r="M396">
        <v>41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ユニフォーム青根高伸ICONIC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t="s">
        <v>205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247</v>
      </c>
      <c r="K397" t="s">
        <v>175</v>
      </c>
      <c r="L397" t="s">
        <v>173</v>
      </c>
      <c r="M397">
        <v>41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ユニフォーム青根高伸ICONIC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t="s">
        <v>205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247</v>
      </c>
      <c r="K398" t="s">
        <v>192</v>
      </c>
      <c r="L398" t="s">
        <v>173</v>
      </c>
      <c r="M398">
        <v>47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ユニフォーム青根高伸ICONIC</v>
      </c>
    </row>
    <row r="399" spans="1:21" x14ac:dyDescent="0.35">
      <c r="A399">
        <f>VLOOKUP(Block[[#This Row],[No用]],SetNo[[No.用]:[vlookup 用]],2,FALSE)</f>
        <v>107</v>
      </c>
      <c r="B399">
        <f>IF(ROW()=2,1,IF(A398&lt;&gt;Block[[#This Row],[No]],1,B398+1))</f>
        <v>4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177</v>
      </c>
      <c r="L399" t="s">
        <v>162</v>
      </c>
      <c r="M399">
        <v>34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107</v>
      </c>
      <c r="B400">
        <f>IF(ROW()=2,1,IF(A399&lt;&gt;Block[[#This Row],[No]],1,B399+1))</f>
        <v>5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s="1" t="s">
        <v>248</v>
      </c>
      <c r="L400" t="s">
        <v>162</v>
      </c>
      <c r="M400">
        <v>37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107</v>
      </c>
      <c r="B401">
        <f>IF(ROW()=2,1,IF(A400&lt;&gt;Block[[#This Row],[No]],1,B400+1))</f>
        <v>6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224</v>
      </c>
      <c r="M401">
        <v>51</v>
      </c>
      <c r="N401">
        <v>5</v>
      </c>
      <c r="O401">
        <v>61</v>
      </c>
      <c r="P401">
        <v>7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1</v>
      </c>
      <c r="C402" t="s">
        <v>149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174</v>
      </c>
      <c r="L402" t="s">
        <v>173</v>
      </c>
      <c r="M402">
        <v>41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制服青根高伸ICONIC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2</v>
      </c>
      <c r="C403" t="s">
        <v>149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t="s">
        <v>175</v>
      </c>
      <c r="L403" t="s">
        <v>173</v>
      </c>
      <c r="M403">
        <v>41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制服青根高伸ICONIC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3</v>
      </c>
      <c r="C404" t="s">
        <v>149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173</v>
      </c>
      <c r="M404">
        <v>47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制服青根高伸ICONIC</v>
      </c>
    </row>
    <row r="405" spans="1:21" x14ac:dyDescent="0.35">
      <c r="A405">
        <f>VLOOKUP(Block[[#This Row],[No用]],SetNo[[No.用]:[vlookup 用]],2,FALSE)</f>
        <v>108</v>
      </c>
      <c r="B405">
        <f>IF(ROW()=2,1,IF(A404&lt;&gt;Block[[#This Row],[No]],1,B404+1))</f>
        <v>4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177</v>
      </c>
      <c r="L405" t="s">
        <v>162</v>
      </c>
      <c r="M405">
        <v>34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108</v>
      </c>
      <c r="B406">
        <f>IF(ROW()=2,1,IF(A405&lt;&gt;Block[[#This Row],[No]],1,B405+1))</f>
        <v>5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s="1" t="s">
        <v>248</v>
      </c>
      <c r="L406" t="s">
        <v>178</v>
      </c>
      <c r="M406">
        <v>39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108</v>
      </c>
      <c r="B407">
        <f>IF(ROW()=2,1,IF(A406&lt;&gt;Block[[#This Row],[No]],1,B406+1))</f>
        <v>6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224</v>
      </c>
      <c r="M407">
        <v>51</v>
      </c>
      <c r="N407">
        <v>5</v>
      </c>
      <c r="O407">
        <v>61</v>
      </c>
      <c r="P407">
        <v>7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1</v>
      </c>
      <c r="C408" t="s">
        <v>117</v>
      </c>
      <c r="D408" t="s">
        <v>48</v>
      </c>
      <c r="E408" t="s">
        <v>24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174</v>
      </c>
      <c r="L408" t="s">
        <v>173</v>
      </c>
      <c r="M408">
        <v>41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プール掃除青根高伸ICONIC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2</v>
      </c>
      <c r="C409" t="s">
        <v>117</v>
      </c>
      <c r="D409" t="s">
        <v>48</v>
      </c>
      <c r="E409" t="s">
        <v>24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175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プール掃除青根高伸ICONIC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3</v>
      </c>
      <c r="C410" t="s">
        <v>117</v>
      </c>
      <c r="D410" t="s">
        <v>48</v>
      </c>
      <c r="E410" t="s">
        <v>24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178</v>
      </c>
      <c r="M410">
        <v>42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プール掃除青根高伸ICONIC</v>
      </c>
    </row>
    <row r="411" spans="1:21" x14ac:dyDescent="0.35">
      <c r="A411">
        <f>VLOOKUP(Block[[#This Row],[No用]],SetNo[[No.用]:[vlookup 用]],2,FALSE)</f>
        <v>109</v>
      </c>
      <c r="B411">
        <f>IF(ROW()=2,1,IF(A410&lt;&gt;Block[[#This Row],[No]],1,B410+1))</f>
        <v>4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177</v>
      </c>
      <c r="L411" t="s">
        <v>162</v>
      </c>
      <c r="M411">
        <v>34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109</v>
      </c>
      <c r="B412">
        <f>IF(ROW()=2,1,IF(A411&lt;&gt;Block[[#This Row],[No]],1,B411+1))</f>
        <v>5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s="1" t="s">
        <v>248</v>
      </c>
      <c r="L412" t="s">
        <v>162</v>
      </c>
      <c r="M412">
        <v>36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1</v>
      </c>
      <c r="C413" s="1" t="s">
        <v>684</v>
      </c>
      <c r="D413" s="1" t="s">
        <v>48</v>
      </c>
      <c r="E413" s="1" t="s">
        <v>77</v>
      </c>
      <c r="F413" s="1" t="s">
        <v>26</v>
      </c>
      <c r="G413" s="1" t="s">
        <v>49</v>
      </c>
      <c r="H413" s="1" t="s">
        <v>71</v>
      </c>
      <c r="I413">
        <v>1</v>
      </c>
      <c r="J413" t="s">
        <v>247</v>
      </c>
      <c r="K413" s="1" t="s">
        <v>174</v>
      </c>
      <c r="L413" s="1" t="s">
        <v>173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キャンプ青根高伸ICONIC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2</v>
      </c>
      <c r="C414" s="1" t="s">
        <v>684</v>
      </c>
      <c r="D414" s="1" t="s">
        <v>48</v>
      </c>
      <c r="E414" s="1" t="s">
        <v>77</v>
      </c>
      <c r="F414" s="1" t="s">
        <v>26</v>
      </c>
      <c r="G414" s="1" t="s">
        <v>49</v>
      </c>
      <c r="H414" s="1" t="s">
        <v>71</v>
      </c>
      <c r="I414">
        <v>1</v>
      </c>
      <c r="J414" t="s">
        <v>247</v>
      </c>
      <c r="K414" s="1" t="s">
        <v>175</v>
      </c>
      <c r="L414" s="1" t="s">
        <v>173</v>
      </c>
      <c r="M414">
        <v>42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キャンプ青根高伸ICONIC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3</v>
      </c>
      <c r="C415" s="1" t="s">
        <v>684</v>
      </c>
      <c r="D415" s="1" t="s">
        <v>48</v>
      </c>
      <c r="E415" s="1" t="s">
        <v>77</v>
      </c>
      <c r="F415" s="1" t="s">
        <v>26</v>
      </c>
      <c r="G415" s="1" t="s">
        <v>49</v>
      </c>
      <c r="H415" s="1" t="s">
        <v>71</v>
      </c>
      <c r="I415">
        <v>1</v>
      </c>
      <c r="J415" t="s">
        <v>247</v>
      </c>
      <c r="K415" s="1" t="s">
        <v>179</v>
      </c>
      <c r="L415" s="1" t="s">
        <v>178</v>
      </c>
      <c r="M415">
        <v>45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キャンプ青根高伸ICONIC</v>
      </c>
    </row>
    <row r="416" spans="1:21" x14ac:dyDescent="0.35">
      <c r="A416">
        <f>VLOOKUP(Block[[#This Row],[No用]],SetNo[[No.用]:[vlookup 用]],2,FALSE)</f>
        <v>110</v>
      </c>
      <c r="B416">
        <f>IF(ROW()=2,1,IF(A415&lt;&gt;Block[[#This Row],[No]],1,B415+1))</f>
        <v>4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192</v>
      </c>
      <c r="L416" s="1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110</v>
      </c>
      <c r="B417">
        <f>IF(ROW()=2,1,IF(A416&lt;&gt;Block[[#This Row],[No]],1,B416+1))</f>
        <v>5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178</v>
      </c>
      <c r="M417">
        <v>40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110</v>
      </c>
      <c r="B418">
        <f>IF(ROW()=2,1,IF(A417&lt;&gt;Block[[#This Row],[No]],1,B417+1))</f>
        <v>6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192</v>
      </c>
      <c r="L418" s="1" t="s">
        <v>224</v>
      </c>
      <c r="M418">
        <v>51</v>
      </c>
      <c r="N418">
        <v>5</v>
      </c>
      <c r="O418">
        <v>61</v>
      </c>
      <c r="P418">
        <v>7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110</v>
      </c>
      <c r="B419">
        <f>IF(ROW()=2,1,IF(A418&lt;&gt;Block[[#This Row],[No]],1,B418+1))</f>
        <v>7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585</v>
      </c>
      <c r="L419" s="1" t="s">
        <v>224</v>
      </c>
      <c r="M419">
        <v>51</v>
      </c>
      <c r="N419">
        <v>5</v>
      </c>
      <c r="O419">
        <v>61</v>
      </c>
      <c r="P419">
        <v>7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766</v>
      </c>
      <c r="D420" s="1" t="s">
        <v>48</v>
      </c>
      <c r="E420" s="1" t="s">
        <v>90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174</v>
      </c>
      <c r="L420" s="1" t="s">
        <v>178</v>
      </c>
      <c r="M420">
        <v>38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甲冑青根高伸ICONIC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2</v>
      </c>
      <c r="C421" s="1" t="s">
        <v>763</v>
      </c>
      <c r="D421" s="1" t="s">
        <v>48</v>
      </c>
      <c r="E421" s="1" t="s">
        <v>90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甲冑青根高伸ICONIC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3</v>
      </c>
      <c r="C422" s="1" t="s">
        <v>763</v>
      </c>
      <c r="D422" s="1" t="s">
        <v>48</v>
      </c>
      <c r="E422" s="1" t="s">
        <v>90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192</v>
      </c>
      <c r="L422" s="1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甲冑青根高伸ICONIC</v>
      </c>
    </row>
    <row r="423" spans="1:21" x14ac:dyDescent="0.35">
      <c r="A423">
        <f>VLOOKUP(Block[[#This Row],[No用]],SetNo[[No.用]:[vlookup 用]],2,FALSE)</f>
        <v>111</v>
      </c>
      <c r="B423">
        <f>IF(ROW()=2,1,IF(A422&lt;&gt;Block[[#This Row],[No]],1,B422+1))</f>
        <v>4</v>
      </c>
      <c r="C423" s="1" t="s">
        <v>763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177</v>
      </c>
      <c r="L423" s="1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111</v>
      </c>
      <c r="B424">
        <f>IF(ROW()=2,1,IF(A423&lt;&gt;Block[[#This Row],[No]],1,B423+1))</f>
        <v>5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248</v>
      </c>
      <c r="L424" s="1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111</v>
      </c>
      <c r="B425">
        <f>IF(ROW()=2,1,IF(A424&lt;&gt;Block[[#This Row],[No]],1,B424+1))</f>
        <v>6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224</v>
      </c>
      <c r="M425">
        <v>43</v>
      </c>
      <c r="N425">
        <v>5</v>
      </c>
      <c r="O425">
        <v>53</v>
      </c>
      <c r="P425">
        <v>7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1</v>
      </c>
      <c r="C426" t="s">
        <v>205</v>
      </c>
      <c r="D426" t="s">
        <v>50</v>
      </c>
      <c r="E426" t="s">
        <v>28</v>
      </c>
      <c r="F426" t="s">
        <v>25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30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ユニフォーム二口堅治ICONIC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205</v>
      </c>
      <c r="D427" t="s">
        <v>50</v>
      </c>
      <c r="E427" t="s">
        <v>28</v>
      </c>
      <c r="F427" t="s">
        <v>25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30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ユニフォーム二口堅治ICONIC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205</v>
      </c>
      <c r="D428" t="s">
        <v>50</v>
      </c>
      <c r="E428" t="s">
        <v>28</v>
      </c>
      <c r="F428" t="s">
        <v>25</v>
      </c>
      <c r="G428" t="s">
        <v>49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ユニフォーム二口堅治ICONIC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149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制服二口堅治ICONIC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149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178</v>
      </c>
      <c r="M430">
        <v>31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制服二口堅治ICONIC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149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178</v>
      </c>
      <c r="M431">
        <v>29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制服二口堅治ICONIC</v>
      </c>
    </row>
    <row r="432" spans="1:21" x14ac:dyDescent="0.35">
      <c r="A432">
        <f>VLOOKUP(Block[[#This Row],[No用]],SetNo[[No.用]:[vlookup 用]],2,FALSE)</f>
        <v>113</v>
      </c>
      <c r="B432">
        <f>IF(ROW()=2,1,IF(A431&lt;&gt;Block[[#This Row],[No]],1,B431+1))</f>
        <v>4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117</v>
      </c>
      <c r="D433" t="s">
        <v>50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174</v>
      </c>
      <c r="L433" t="s">
        <v>178</v>
      </c>
      <c r="M433">
        <v>33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プール掃除二口堅治ICONIC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117</v>
      </c>
      <c r="D434" t="s">
        <v>50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175</v>
      </c>
      <c r="L434" t="s">
        <v>178</v>
      </c>
      <c r="M434">
        <v>33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プール掃除二口堅治ICONIC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3</v>
      </c>
      <c r="C435" t="s">
        <v>117</v>
      </c>
      <c r="D435" t="s">
        <v>50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プール掃除二口堅治ICONIC</v>
      </c>
    </row>
    <row r="436" spans="1:21" x14ac:dyDescent="0.35">
      <c r="A436">
        <f>VLOOKUP(Block[[#This Row],[No用]],SetNo[[No.用]:[vlookup 用]],2,FALSE)</f>
        <v>114</v>
      </c>
      <c r="B436">
        <f>IF(ROW()=2,1,IF(A435&lt;&gt;Block[[#This Row],[No]],1,B435+1))</f>
        <v>4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183</v>
      </c>
      <c r="L436" t="s">
        <v>224</v>
      </c>
      <c r="M436">
        <v>42</v>
      </c>
      <c r="N436">
        <v>0</v>
      </c>
      <c r="O436">
        <v>52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1</v>
      </c>
      <c r="C437" s="1" t="s">
        <v>650</v>
      </c>
      <c r="D437" s="1" t="s">
        <v>50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174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路地裏二口堅治ICONIC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2</v>
      </c>
      <c r="C438" s="1" t="s">
        <v>650</v>
      </c>
      <c r="D438" s="1" t="s">
        <v>50</v>
      </c>
      <c r="E438" s="1" t="s">
        <v>90</v>
      </c>
      <c r="F438" s="1" t="s">
        <v>25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175</v>
      </c>
      <c r="L438" s="1" t="s">
        <v>178</v>
      </c>
      <c r="M438">
        <v>33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路地裏二口堅治ICONIC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3</v>
      </c>
      <c r="C439" s="1" t="s">
        <v>650</v>
      </c>
      <c r="D439" s="1" t="s">
        <v>50</v>
      </c>
      <c r="E439" s="1" t="s">
        <v>90</v>
      </c>
      <c r="F439" s="1" t="s">
        <v>25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177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路地裏二口堅治ICONIC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763</v>
      </c>
      <c r="D440" s="1" t="s">
        <v>50</v>
      </c>
      <c r="E440" s="1" t="s">
        <v>77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32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763</v>
      </c>
      <c r="D441" s="1" t="s">
        <v>50</v>
      </c>
      <c r="E441" s="1" t="s">
        <v>77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32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763</v>
      </c>
      <c r="D442" s="1" t="s">
        <v>50</v>
      </c>
      <c r="E442" s="1" t="s">
        <v>77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889</v>
      </c>
      <c r="D443" s="1" t="s">
        <v>50</v>
      </c>
      <c r="E443" s="1" t="s">
        <v>73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2周年二口堅治ICONIC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889</v>
      </c>
      <c r="D444" s="1" t="s">
        <v>50</v>
      </c>
      <c r="E444" s="1" t="s">
        <v>73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173</v>
      </c>
      <c r="M444">
        <v>37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2周年二口堅治ICONIC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889</v>
      </c>
      <c r="D445" s="1" t="s">
        <v>50</v>
      </c>
      <c r="E445" s="1" t="s">
        <v>73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173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2周年二口堅治ICONIC</v>
      </c>
    </row>
    <row r="446" spans="1:21" x14ac:dyDescent="0.35">
      <c r="A446">
        <f>VLOOKUP(Block[[#This Row],[No用]],SetNo[[No.用]:[vlookup 用]],2,FALSE)</f>
        <v>117</v>
      </c>
      <c r="B446">
        <f>IF(ROW()=2,1,IF(A445&lt;&gt;Block[[#This Row],[No]],1,B445+1))</f>
        <v>4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803</v>
      </c>
      <c r="L446" s="1" t="s">
        <v>224</v>
      </c>
      <c r="M446">
        <v>43</v>
      </c>
      <c r="N446">
        <v>0</v>
      </c>
      <c r="O446">
        <v>53</v>
      </c>
      <c r="P446">
        <v>0</v>
      </c>
      <c r="R446" s="1" t="s">
        <v>964</v>
      </c>
      <c r="S446" s="1" t="s">
        <v>901</v>
      </c>
      <c r="T446" s="1"/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117</v>
      </c>
      <c r="B447">
        <f>IF(ROW()=2,1,IF(A446&lt;&gt;Block[[#This Row],[No]],1,B446+1))</f>
        <v>5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183</v>
      </c>
      <c r="L447" s="1" t="s">
        <v>224</v>
      </c>
      <c r="M447">
        <v>43</v>
      </c>
      <c r="N447">
        <v>0</v>
      </c>
      <c r="O447">
        <v>53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1</v>
      </c>
      <c r="C448" s="1" t="s">
        <v>980</v>
      </c>
      <c r="D448" s="1" t="s">
        <v>50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174</v>
      </c>
      <c r="L448" s="1" t="s">
        <v>178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アート2二口堅治ICONIC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2</v>
      </c>
      <c r="C449" s="1" t="s">
        <v>980</v>
      </c>
      <c r="D449" s="1" t="s">
        <v>50</v>
      </c>
      <c r="E449" s="1" t="s">
        <v>90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175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アート2二口堅治ICONIC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3</v>
      </c>
      <c r="C450" s="1" t="s">
        <v>980</v>
      </c>
      <c r="D450" s="1" t="s">
        <v>50</v>
      </c>
      <c r="E450" s="1" t="s">
        <v>90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177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アート2二口堅治ICONIC</v>
      </c>
    </row>
    <row r="451" spans="1:21" x14ac:dyDescent="0.35">
      <c r="A451">
        <f>VLOOKUP(Block[[#This Row],[No用]],SetNo[[No.用]:[vlookup 用]],2,FALSE)</f>
        <v>118</v>
      </c>
      <c r="B451">
        <f>IF(ROW()=2,1,IF(A450&lt;&gt;Block[[#This Row],[No]],1,B450+1))</f>
        <v>4</v>
      </c>
      <c r="C451" s="1" t="s">
        <v>980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183</v>
      </c>
      <c r="L451" s="1" t="s">
        <v>224</v>
      </c>
      <c r="M451">
        <v>42</v>
      </c>
      <c r="N451">
        <v>0</v>
      </c>
      <c r="O451">
        <v>52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1</v>
      </c>
      <c r="C452" t="s">
        <v>205</v>
      </c>
      <c r="D452" t="s">
        <v>362</v>
      </c>
      <c r="E452" t="s">
        <v>23</v>
      </c>
      <c r="F452" t="s">
        <v>31</v>
      </c>
      <c r="G452" t="s">
        <v>49</v>
      </c>
      <c r="H452" t="s">
        <v>71</v>
      </c>
      <c r="I452">
        <v>1</v>
      </c>
      <c r="J452" t="s">
        <v>247</v>
      </c>
      <c r="K452" s="1" t="s">
        <v>174</v>
      </c>
      <c r="L452" s="1" t="s">
        <v>162</v>
      </c>
      <c r="M452">
        <v>28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ユニフォーム黄金川貫至ICONIC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2</v>
      </c>
      <c r="C453" t="s">
        <v>205</v>
      </c>
      <c r="D453" t="s">
        <v>362</v>
      </c>
      <c r="E453" t="s">
        <v>23</v>
      </c>
      <c r="F453" t="s">
        <v>31</v>
      </c>
      <c r="G453" t="s">
        <v>49</v>
      </c>
      <c r="H453" t="s">
        <v>71</v>
      </c>
      <c r="I453">
        <v>1</v>
      </c>
      <c r="J453" t="s">
        <v>247</v>
      </c>
      <c r="K453" s="1" t="s">
        <v>175</v>
      </c>
      <c r="L453" s="1" t="s">
        <v>162</v>
      </c>
      <c r="M453">
        <v>28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ユニフォーム黄金川貫至ICONIC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3</v>
      </c>
      <c r="C454" t="s">
        <v>205</v>
      </c>
      <c r="D454" t="s">
        <v>362</v>
      </c>
      <c r="E454" t="s">
        <v>23</v>
      </c>
      <c r="F454" t="s">
        <v>31</v>
      </c>
      <c r="G454" t="s">
        <v>49</v>
      </c>
      <c r="H454" t="s">
        <v>71</v>
      </c>
      <c r="I454">
        <v>1</v>
      </c>
      <c r="J454" t="s">
        <v>247</v>
      </c>
      <c r="K454" s="1" t="s">
        <v>177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ユニフォーム黄金川貫至ICONIC</v>
      </c>
    </row>
    <row r="455" spans="1:21" x14ac:dyDescent="0.35">
      <c r="A455">
        <f>VLOOKUP(Block[[#This Row],[No用]],SetNo[[No.用]:[vlookup 用]],2,FALSE)</f>
        <v>119</v>
      </c>
      <c r="B455">
        <f>IF(ROW()=2,1,IF(A454&lt;&gt;Block[[#This Row],[No]],1,B454+1))</f>
        <v>4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248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119</v>
      </c>
      <c r="B456">
        <f>IF(ROW()=2,1,IF(A455&lt;&gt;Block[[#This Row],[No]],1,B455+1))</f>
        <v>5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1</v>
      </c>
      <c r="C457" t="s">
        <v>149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174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2</v>
      </c>
      <c r="C458" t="s">
        <v>149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30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3</v>
      </c>
      <c r="C459" t="s">
        <v>149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制服黄金川貫至ICONIC</v>
      </c>
    </row>
    <row r="460" spans="1:21" x14ac:dyDescent="0.35">
      <c r="A460">
        <f>VLOOKUP(Block[[#This Row],[No用]],SetNo[[No.用]:[vlookup 用]],2,FALSE)</f>
        <v>120</v>
      </c>
      <c r="B460">
        <f>IF(ROW()=2,1,IF(A459&lt;&gt;Block[[#This Row],[No]],1,B459+1))</f>
        <v>4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248</v>
      </c>
      <c r="L460" s="1" t="s">
        <v>178</v>
      </c>
      <c r="M460">
        <v>30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120</v>
      </c>
      <c r="B461">
        <f>IF(ROW()=2,1,IF(A460&lt;&gt;Block[[#This Row],[No]],1,B460+1))</f>
        <v>5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1</v>
      </c>
      <c r="C462" s="1" t="s">
        <v>553</v>
      </c>
      <c r="D462" t="s">
        <v>362</v>
      </c>
      <c r="E462" s="1" t="s">
        <v>90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174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職業体験黄金川貫至ICONIC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2</v>
      </c>
      <c r="C463" s="1" t="s">
        <v>553</v>
      </c>
      <c r="D463" t="s">
        <v>362</v>
      </c>
      <c r="E463" s="1" t="s">
        <v>90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175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職業体験黄金川貫至ICONIC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3</v>
      </c>
      <c r="C464" s="1" t="s">
        <v>553</v>
      </c>
      <c r="D464" t="s">
        <v>362</v>
      </c>
      <c r="E464" s="1" t="s">
        <v>90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職業体験黄金川貫至ICONIC</v>
      </c>
    </row>
    <row r="465" spans="1:21" x14ac:dyDescent="0.35">
      <c r="A465">
        <f>VLOOKUP(Block[[#This Row],[No用]],SetNo[[No.用]:[vlookup 用]],2,FALSE)</f>
        <v>121</v>
      </c>
      <c r="B465">
        <f>IF(ROW()=2,1,IF(A464&lt;&gt;Block[[#This Row],[No]],1,B464+1))</f>
        <v>4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248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1</v>
      </c>
      <c r="C466" s="1" t="s">
        <v>735</v>
      </c>
      <c r="D466" s="1" t="s">
        <v>362</v>
      </c>
      <c r="E466" s="1" t="s">
        <v>77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174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スパイ黄金川貫至ICONIC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2</v>
      </c>
      <c r="C467" s="1" t="s">
        <v>735</v>
      </c>
      <c r="D467" s="1" t="s">
        <v>362</v>
      </c>
      <c r="E467" s="1" t="s">
        <v>77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175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スパイ黄金川貫至ICONIC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3</v>
      </c>
      <c r="C468" s="1" t="s">
        <v>735</v>
      </c>
      <c r="D468" s="1" t="s">
        <v>362</v>
      </c>
      <c r="E468" s="1" t="s">
        <v>77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179</v>
      </c>
      <c r="L468" s="1" t="s">
        <v>178</v>
      </c>
      <c r="M468">
        <v>31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スパイ黄金川貫至ICONIC</v>
      </c>
    </row>
    <row r="469" spans="1:21" x14ac:dyDescent="0.35">
      <c r="A469">
        <f>VLOOKUP(Block[[#This Row],[No用]],SetNo[[No.用]:[vlookup 用]],2,FALSE)</f>
        <v>122</v>
      </c>
      <c r="B469">
        <f>IF(ROW()=2,1,IF(A468&lt;&gt;Block[[#This Row],[No]],1,B468+1))</f>
        <v>4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31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122</v>
      </c>
      <c r="B470">
        <f>IF(ROW()=2,1,IF(A469&lt;&gt;Block[[#This Row],[No]],1,B469+1))</f>
        <v>5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1</v>
      </c>
      <c r="C471" s="1" t="s">
        <v>1061</v>
      </c>
      <c r="D471" s="1" t="s">
        <v>362</v>
      </c>
      <c r="E471" s="1" t="s">
        <v>73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174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焼き芋黄金川貫至ICONIC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2</v>
      </c>
      <c r="C472" s="1" t="s">
        <v>1061</v>
      </c>
      <c r="D472" s="1" t="s">
        <v>362</v>
      </c>
      <c r="E472" s="1" t="s">
        <v>73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175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焼き芋黄金川貫至ICONIC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3</v>
      </c>
      <c r="C473" s="1" t="s">
        <v>1061</v>
      </c>
      <c r="D473" s="1" t="s">
        <v>362</v>
      </c>
      <c r="E473" s="1" t="s">
        <v>73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177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焼き芋黄金川貫至ICONIC</v>
      </c>
    </row>
    <row r="474" spans="1:21" x14ac:dyDescent="0.35">
      <c r="A474">
        <f>VLOOKUP(Block[[#This Row],[No用]],SetNo[[No.用]:[vlookup 用]],2,FALSE)</f>
        <v>123</v>
      </c>
      <c r="B474">
        <f>IF(ROW()=2,1,IF(A473&lt;&gt;Block[[#This Row],[No]],1,B473+1))</f>
        <v>4</v>
      </c>
      <c r="C474" s="1" t="s">
        <v>1061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248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s="1" t="s">
        <v>174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ユニフォーム小原豊ICONIC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205</v>
      </c>
      <c r="D476" t="s">
        <v>51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s="1" t="s">
        <v>175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ユニフォーム小原豊ICONIC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205</v>
      </c>
      <c r="D477" t="s">
        <v>51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s="1" t="s">
        <v>177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ユニフォーム小原豊ICONIC</v>
      </c>
    </row>
    <row r="478" spans="1:21" x14ac:dyDescent="0.3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248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205</v>
      </c>
      <c r="D479" t="s">
        <v>52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174</v>
      </c>
      <c r="L479" s="1" t="s">
        <v>162</v>
      </c>
      <c r="M479">
        <v>26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ユニフォーム女川太郎ICONIC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205</v>
      </c>
      <c r="D480" t="s">
        <v>52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175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ユニフォーム女川太郎ICONIC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205</v>
      </c>
      <c r="D481" t="s">
        <v>52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43</v>
      </c>
      <c r="N481">
        <v>0</v>
      </c>
      <c r="O481">
        <v>53</v>
      </c>
      <c r="P481">
        <v>0</v>
      </c>
      <c r="U481" t="str">
        <f>Block[[#This Row],[服装]]&amp;Block[[#This Row],[名前]]&amp;Block[[#This Row],[レアリティ]]</f>
        <v>ユニフォーム女川太郎ICONIC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990</v>
      </c>
      <c r="D482" s="1" t="s">
        <v>52</v>
      </c>
      <c r="E482" s="1" t="s">
        <v>90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水着2女川太郎ICONIC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990</v>
      </c>
      <c r="D483" s="1" t="s">
        <v>52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水着2女川太郎ICONIC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990</v>
      </c>
      <c r="D484" s="1" t="s">
        <v>52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水着2女川太郎ICONIC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t="s">
        <v>205</v>
      </c>
      <c r="D485" t="s">
        <v>53</v>
      </c>
      <c r="E485" t="s">
        <v>23</v>
      </c>
      <c r="F485" t="s">
        <v>21</v>
      </c>
      <c r="G485" t="s">
        <v>49</v>
      </c>
      <c r="H485" t="s">
        <v>71</v>
      </c>
      <c r="I485">
        <v>1</v>
      </c>
      <c r="J485" t="s">
        <v>247</v>
      </c>
      <c r="M485">
        <v>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ユニフォーム作並浩輔ICONIC</v>
      </c>
    </row>
    <row r="486" spans="1:21" x14ac:dyDescent="0.35">
      <c r="A486">
        <f>VLOOKUP(Block[[#This Row],[No用]],SetNo[[No.用]:[vlookup 用]],2,FALSE)</f>
        <v>128</v>
      </c>
      <c r="B486">
        <f>IF(ROW()=2,1,IF(A485&lt;&gt;Block[[#This Row],[No]],1,B485+1))</f>
        <v>1</v>
      </c>
      <c r="C486" s="1" t="s">
        <v>963</v>
      </c>
      <c r="D486" s="1" t="s">
        <v>53</v>
      </c>
      <c r="E486" s="1" t="s">
        <v>90</v>
      </c>
      <c r="F486" s="1" t="s">
        <v>21</v>
      </c>
      <c r="G486" s="1" t="s">
        <v>49</v>
      </c>
      <c r="H486" s="1" t="s">
        <v>71</v>
      </c>
      <c r="I486">
        <v>1</v>
      </c>
      <c r="J486" t="s">
        <v>247</v>
      </c>
      <c r="M486">
        <v>0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職業体験2作並浩輔ICONIC</v>
      </c>
    </row>
    <row r="487" spans="1:21" x14ac:dyDescent="0.35">
      <c r="A487">
        <f>VLOOKUP(Block[[#This Row],[No用]],SetNo[[No.用]:[vlookup 用]],2,FALSE)</f>
        <v>129</v>
      </c>
      <c r="B487">
        <f>IF(ROW()=2,1,IF(A486&lt;&gt;Block[[#This Row],[No]],1,B486+1))</f>
        <v>1</v>
      </c>
      <c r="C487" t="s">
        <v>205</v>
      </c>
      <c r="D487" t="s">
        <v>54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36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ユニフォーム吹上仁悟ICONIC</v>
      </c>
    </row>
    <row r="488" spans="1:21" x14ac:dyDescent="0.35">
      <c r="A488">
        <f>VLOOKUP(Block[[#This Row],[No用]],SetNo[[No.用]:[vlookup 用]],2,FALSE)</f>
        <v>129</v>
      </c>
      <c r="B488">
        <f>IF(ROW()=2,1,IF(A487&lt;&gt;Block[[#This Row],[No]],1,B487+1))</f>
        <v>2</v>
      </c>
      <c r="C488" t="s">
        <v>205</v>
      </c>
      <c r="D488" t="s">
        <v>54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36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ユニフォーム吹上仁悟ICONIC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3</v>
      </c>
      <c r="C489" t="s">
        <v>205</v>
      </c>
      <c r="D489" t="s">
        <v>54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247</v>
      </c>
      <c r="K489" s="1" t="s">
        <v>192</v>
      </c>
      <c r="L489" s="1" t="s">
        <v>173</v>
      </c>
      <c r="M489">
        <v>36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ユニフォーム吹上仁悟ICONIC</v>
      </c>
    </row>
    <row r="490" spans="1:21" x14ac:dyDescent="0.35">
      <c r="A490">
        <f>VLOOKUP(Block[[#This Row],[No用]],SetNo[[No.用]:[vlookup 用]],2,FALSE)</f>
        <v>129</v>
      </c>
      <c r="B490">
        <f>IF(ROW()=2,1,IF(A489&lt;&gt;Block[[#This Row],[No]],1,B489+1))</f>
        <v>4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177</v>
      </c>
      <c r="L490" s="1" t="s">
        <v>162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129</v>
      </c>
      <c r="B491">
        <f>IF(ROW()=2,1,IF(A490&lt;&gt;Block[[#This Row],[No]],1,B490+1))</f>
        <v>5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248</v>
      </c>
      <c r="L491" s="1" t="s">
        <v>162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129</v>
      </c>
      <c r="B492">
        <f>IF(ROW()=2,1,IF(A491&lt;&gt;Block[[#This Row],[No]],1,B491+1))</f>
        <v>6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44</v>
      </c>
      <c r="N492">
        <v>0</v>
      </c>
      <c r="O492">
        <v>54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1</v>
      </c>
      <c r="C493" s="1" t="s">
        <v>108</v>
      </c>
      <c r="D493" s="1" t="s">
        <v>614</v>
      </c>
      <c r="E493" s="1" t="s">
        <v>23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29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ユニフォーム茂庭要ICONIC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2</v>
      </c>
      <c r="C494" s="1" t="s">
        <v>108</v>
      </c>
      <c r="D494" s="1" t="s">
        <v>614</v>
      </c>
      <c r="E494" s="1" t="s">
        <v>23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162</v>
      </c>
      <c r="M494">
        <v>29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ユニフォーム茂庭要ICONIC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3</v>
      </c>
      <c r="C495" s="1" t="s">
        <v>108</v>
      </c>
      <c r="D495" s="1" t="s">
        <v>614</v>
      </c>
      <c r="E495" s="1" t="s">
        <v>23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ユニフォーム茂庭要ICONIC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616</v>
      </c>
      <c r="E496" s="1" t="s">
        <v>23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ユニフォーム鎌先靖志ICONIC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616</v>
      </c>
      <c r="E497" s="1" t="s">
        <v>23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31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ユニフォーム鎌先靖志ICONIC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616</v>
      </c>
      <c r="E498" s="1" t="s">
        <v>23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173</v>
      </c>
      <c r="M498">
        <v>34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ユニフォーム鎌先靖志ICONIC</v>
      </c>
    </row>
    <row r="499" spans="1:21" x14ac:dyDescent="0.35">
      <c r="A499">
        <f>VLOOKUP(Block[[#This Row],[No用]],SetNo[[No.用]:[vlookup 用]],2,FALSE)</f>
        <v>131</v>
      </c>
      <c r="B499">
        <f>IF(ROW()=2,1,IF(A498&lt;&gt;Block[[#This Row],[No]],1,B498+1))</f>
        <v>4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131</v>
      </c>
      <c r="B500">
        <f>IF(ROW()=2,1,IF(A499&lt;&gt;Block[[#This Row],[No]],1,B499+1))</f>
        <v>5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46</v>
      </c>
      <c r="N500">
        <v>0</v>
      </c>
      <c r="O500">
        <v>56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1</v>
      </c>
      <c r="C501" s="1" t="s">
        <v>763</v>
      </c>
      <c r="D501" s="1" t="s">
        <v>616</v>
      </c>
      <c r="E501" s="1" t="s">
        <v>90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173</v>
      </c>
      <c r="M501">
        <v>31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甲冑鎌先靖志ICONIC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2</v>
      </c>
      <c r="C502" s="1" t="s">
        <v>763</v>
      </c>
      <c r="D502" s="1" t="s">
        <v>616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173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甲冑鎌先靖志ICONIC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3</v>
      </c>
      <c r="C503" s="1" t="s">
        <v>763</v>
      </c>
      <c r="D503" s="1" t="s">
        <v>616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179</v>
      </c>
      <c r="L503" s="1" t="s">
        <v>173</v>
      </c>
      <c r="M503">
        <v>34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甲冑鎌先靖志ICONIC</v>
      </c>
    </row>
    <row r="504" spans="1:21" x14ac:dyDescent="0.35">
      <c r="A504">
        <f>VLOOKUP(Block[[#This Row],[No用]],SetNo[[No.用]:[vlookup 用]],2,FALSE)</f>
        <v>132</v>
      </c>
      <c r="B504">
        <f>IF(ROW()=2,1,IF(A503&lt;&gt;Block[[#This Row],[No]],1,B503+1))</f>
        <v>4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162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132</v>
      </c>
      <c r="B505">
        <f>IF(ROW()=2,1,IF(A504&lt;&gt;Block[[#This Row],[No]],1,B504+1))</f>
        <v>5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46</v>
      </c>
      <c r="N505">
        <v>0</v>
      </c>
      <c r="O505">
        <v>56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1</v>
      </c>
      <c r="C506" s="1" t="s">
        <v>108</v>
      </c>
      <c r="D506" s="1" t="s">
        <v>618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174</v>
      </c>
      <c r="L506" s="1" t="s">
        <v>162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ユニフォーム笹谷武仁ICONIC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2</v>
      </c>
      <c r="C507" s="1" t="s">
        <v>108</v>
      </c>
      <c r="D507" s="1" t="s">
        <v>618</v>
      </c>
      <c r="E507" s="1" t="s">
        <v>23</v>
      </c>
      <c r="F507" s="1" t="s">
        <v>78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175</v>
      </c>
      <c r="L507" s="1" t="s">
        <v>178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ユニフォーム笹谷武仁ICONIC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3</v>
      </c>
      <c r="C508" s="1" t="s">
        <v>108</v>
      </c>
      <c r="D508" s="1" t="s">
        <v>618</v>
      </c>
      <c r="E508" s="1" t="s">
        <v>23</v>
      </c>
      <c r="F508" s="1" t="s">
        <v>78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30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ユニフォーム笹谷武仁ICONIC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ユニフォーム及川徹ICONIC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ユニフォーム及川徹ICONIC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27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ユニフォーム及川徹ICONIC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プール掃除及川徹ICONIC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プール掃除及川徹ICONIC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プール掃除及川徹ICONIC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587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Xmas及川徹ICONIC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587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31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587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Xmas及川徹ICONIC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制服及川徹ICONIC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制服及川徹ICONIC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650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路地裏及川徹ICONIC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650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路地裏及川徹ICONIC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650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路地裏及川徹ICONIC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713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178</v>
      </c>
      <c r="M524">
        <v>32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バカンス及川徹ICONIC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713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178</v>
      </c>
      <c r="M525">
        <v>32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バカンス及川徹ICONIC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713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バカンス及川徹ICONIC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889</v>
      </c>
      <c r="D527" s="1" t="s">
        <v>30</v>
      </c>
      <c r="E527" s="1" t="s">
        <v>73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2周年及川徹ICONIC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889</v>
      </c>
      <c r="D528" s="1" t="s">
        <v>30</v>
      </c>
      <c r="E528" s="1" t="s">
        <v>73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2周年及川徹ICONIC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889</v>
      </c>
      <c r="D529" s="1" t="s">
        <v>30</v>
      </c>
      <c r="E529" s="1" t="s">
        <v>73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2周年及川徹ICONIC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1034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29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夏祭り2及川徹ICONIC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1034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29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夏祭り2及川徹ICONIC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1034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夏祭り2及川徹ICONIC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t="s">
        <v>205</v>
      </c>
      <c r="D533" t="s">
        <v>32</v>
      </c>
      <c r="E533" t="s">
        <v>28</v>
      </c>
      <c r="F533" t="s">
        <v>25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ユニフォーム岩泉一ICONIC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t="s">
        <v>205</v>
      </c>
      <c r="D534" t="s">
        <v>32</v>
      </c>
      <c r="E534" t="s">
        <v>28</v>
      </c>
      <c r="F534" t="s">
        <v>25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ユニフォーム岩泉一ICONIC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t="s">
        <v>205</v>
      </c>
      <c r="D535" t="s">
        <v>32</v>
      </c>
      <c r="E535" t="s">
        <v>28</v>
      </c>
      <c r="F535" t="s">
        <v>25</v>
      </c>
      <c r="G535" t="s">
        <v>20</v>
      </c>
      <c r="H535" t="s">
        <v>71</v>
      </c>
      <c r="I535">
        <v>1</v>
      </c>
      <c r="J535" t="s">
        <v>247</v>
      </c>
      <c r="K535" s="1" t="s">
        <v>177</v>
      </c>
      <c r="L535" s="1" t="s">
        <v>162</v>
      </c>
      <c r="M535">
        <v>26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ユニフォーム岩泉一ICONIC</v>
      </c>
    </row>
    <row r="536" spans="1:21" x14ac:dyDescent="0.35">
      <c r="A536">
        <f>VLOOKUP(Block[[#This Row],[No用]],SetNo[[No.用]:[vlookup 用]],2,FALSE)</f>
        <v>142</v>
      </c>
      <c r="B536">
        <f>IF(ROW()=2,1,IF(A535&lt;&gt;Block[[#This Row],[No]],1,B535+1))</f>
        <v>4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1</v>
      </c>
      <c r="C537" t="s">
        <v>117</v>
      </c>
      <c r="D537" t="s">
        <v>32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2</v>
      </c>
      <c r="C538" t="s">
        <v>117</v>
      </c>
      <c r="D538" t="s">
        <v>32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3</v>
      </c>
      <c r="C539" t="s">
        <v>117</v>
      </c>
      <c r="D539" t="s">
        <v>32</v>
      </c>
      <c r="E539" t="s">
        <v>23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177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プール掃除岩泉一ICONIC</v>
      </c>
    </row>
    <row r="540" spans="1:21" x14ac:dyDescent="0.35">
      <c r="A540">
        <f>VLOOKUP(Block[[#This Row],[No用]],SetNo[[No.用]:[vlookup 用]],2,FALSE)</f>
        <v>143</v>
      </c>
      <c r="B540">
        <f>IF(ROW()=2,1,IF(A539&lt;&gt;Block[[#This Row],[No]],1,B539+1))</f>
        <v>4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248</v>
      </c>
      <c r="L540" s="1" t="s">
        <v>178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1</v>
      </c>
      <c r="C541" s="1" t="s">
        <v>149</v>
      </c>
      <c r="D541" t="s">
        <v>32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174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2</v>
      </c>
      <c r="C542" s="1" t="s">
        <v>149</v>
      </c>
      <c r="D542" t="s">
        <v>32</v>
      </c>
      <c r="E542" s="1" t="s">
        <v>90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175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制服岩泉一ICONIC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3</v>
      </c>
      <c r="C543" s="1" t="s">
        <v>149</v>
      </c>
      <c r="D543" t="s">
        <v>32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177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制服岩泉一ICONIC</v>
      </c>
    </row>
    <row r="544" spans="1:21" x14ac:dyDescent="0.35">
      <c r="A544">
        <f>VLOOKUP(Block[[#This Row],[No用]],SetNo[[No.用]:[vlookup 用]],2,FALSE)</f>
        <v>144</v>
      </c>
      <c r="B544">
        <f>IF(ROW()=2,1,IF(A543&lt;&gt;Block[[#This Row],[No]],1,B543+1))</f>
        <v>4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1</v>
      </c>
      <c r="C545" s="1" t="s">
        <v>631</v>
      </c>
      <c r="D545" s="1" t="s">
        <v>32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サバゲ岩泉一ICONIC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2</v>
      </c>
      <c r="C546" s="1" t="s">
        <v>631</v>
      </c>
      <c r="D546" s="1" t="s">
        <v>32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サバゲ岩泉一ICONIC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3</v>
      </c>
      <c r="C547" s="1" t="s">
        <v>631</v>
      </c>
      <c r="D547" s="1" t="s">
        <v>32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177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サバゲ岩泉一ICONIC</v>
      </c>
    </row>
    <row r="548" spans="1:21" x14ac:dyDescent="0.35">
      <c r="A548">
        <f>VLOOKUP(Block[[#This Row],[No用]],SetNo[[No.用]:[vlookup 用]],2,FALSE)</f>
        <v>145</v>
      </c>
      <c r="B548">
        <f>IF(ROW()=2,1,IF(A547&lt;&gt;Block[[#This Row],[No]],1,B547+1))</f>
        <v>4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145</v>
      </c>
      <c r="B549">
        <f>IF(ROW()=2,1,IF(A548&lt;&gt;Block[[#This Row],[No]],1,B548+1))</f>
        <v>5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47</v>
      </c>
      <c r="N549">
        <v>0</v>
      </c>
      <c r="O549">
        <v>57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1</v>
      </c>
      <c r="C550" s="1" t="s">
        <v>713</v>
      </c>
      <c r="D550" s="1" t="s">
        <v>32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178</v>
      </c>
      <c r="M550">
        <v>29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2</v>
      </c>
      <c r="C551" s="1" t="s">
        <v>713</v>
      </c>
      <c r="D551" s="1" t="s">
        <v>32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178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3</v>
      </c>
      <c r="C552" s="1" t="s">
        <v>713</v>
      </c>
      <c r="D552" s="1" t="s">
        <v>32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177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バカンス岩泉一ICONIC</v>
      </c>
    </row>
    <row r="553" spans="1:21" x14ac:dyDescent="0.35">
      <c r="A553">
        <f>VLOOKUP(Block[[#This Row],[No用]],SetNo[[No.用]:[vlookup 用]],2,FALSE)</f>
        <v>146</v>
      </c>
      <c r="B553">
        <f>IF(ROW()=2,1,IF(A552&lt;&gt;Block[[#This Row],[No]],1,B552+1))</f>
        <v>4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834</v>
      </c>
      <c r="D554" s="1" t="s">
        <v>32</v>
      </c>
      <c r="E554" s="1" t="s">
        <v>24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路地裏2岩泉一ICONIC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834</v>
      </c>
      <c r="D555" s="1" t="s">
        <v>32</v>
      </c>
      <c r="E555" s="1" t="s">
        <v>24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路地裏2岩泉一ICONIC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834</v>
      </c>
      <c r="D556" s="1" t="s">
        <v>32</v>
      </c>
      <c r="E556" s="1" t="s">
        <v>24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路地裏2岩泉一ICONIC</v>
      </c>
    </row>
    <row r="557" spans="1:21" x14ac:dyDescent="0.3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s="1" t="s">
        <v>1034</v>
      </c>
      <c r="D558" s="1" t="s">
        <v>32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174</v>
      </c>
      <c r="L558" s="1" t="s">
        <v>173</v>
      </c>
      <c r="M558">
        <v>33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夏祭り2岩泉一ICONIC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s="1" t="s">
        <v>1034</v>
      </c>
      <c r="D559" s="1" t="s">
        <v>32</v>
      </c>
      <c r="E559" s="1" t="s">
        <v>77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175</v>
      </c>
      <c r="L559" s="1" t="s">
        <v>173</v>
      </c>
      <c r="M559">
        <v>33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夏祭り2岩泉一ICONIC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s="1" t="s">
        <v>1034</v>
      </c>
      <c r="D560" s="1" t="s">
        <v>32</v>
      </c>
      <c r="E560" s="1" t="s">
        <v>77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夏祭り2岩泉一ICONIC</v>
      </c>
    </row>
    <row r="561" spans="1:21" x14ac:dyDescent="0.3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s="1" t="s">
        <v>1034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148</v>
      </c>
      <c r="B562">
        <f>IF(ROW()=2,1,IF(A561&lt;&gt;Block[[#This Row],[No]],1,B561+1))</f>
        <v>5</v>
      </c>
      <c r="C562" s="1" t="s">
        <v>1034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183</v>
      </c>
      <c r="L562" s="1" t="s">
        <v>224</v>
      </c>
      <c r="M562">
        <v>48</v>
      </c>
      <c r="N562">
        <v>0</v>
      </c>
      <c r="O562">
        <v>58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1</v>
      </c>
      <c r="C563" t="s">
        <v>205</v>
      </c>
      <c r="D563" t="s">
        <v>33</v>
      </c>
      <c r="E563" t="s">
        <v>24</v>
      </c>
      <c r="F563" t="s">
        <v>26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173</v>
      </c>
      <c r="M563">
        <v>30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ユニフォーム金田一勇太郎ICONIC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2</v>
      </c>
      <c r="C564" t="s">
        <v>205</v>
      </c>
      <c r="D564" t="s">
        <v>33</v>
      </c>
      <c r="E564" t="s">
        <v>24</v>
      </c>
      <c r="F564" t="s">
        <v>26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173</v>
      </c>
      <c r="M564">
        <v>30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ユニフォーム金田一勇太郎ICONIC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3</v>
      </c>
      <c r="C565" t="s">
        <v>205</v>
      </c>
      <c r="D565" t="s">
        <v>33</v>
      </c>
      <c r="E565" t="s">
        <v>24</v>
      </c>
      <c r="F565" t="s">
        <v>26</v>
      </c>
      <c r="G565" t="s">
        <v>20</v>
      </c>
      <c r="H565" t="s">
        <v>71</v>
      </c>
      <c r="I565">
        <v>1</v>
      </c>
      <c r="J565" t="s">
        <v>247</v>
      </c>
      <c r="K565" s="1" t="s">
        <v>179</v>
      </c>
      <c r="L565" s="1" t="s">
        <v>173</v>
      </c>
      <c r="M565">
        <v>33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ユニフォーム金田一勇太郎ICONIC</v>
      </c>
    </row>
    <row r="566" spans="1:21" x14ac:dyDescent="0.35">
      <c r="A566">
        <f>VLOOKUP(Block[[#This Row],[No用]],SetNo[[No.用]:[vlookup 用]],2,FALSE)</f>
        <v>149</v>
      </c>
      <c r="B566">
        <f>IF(ROW()=2,1,IF(A565&lt;&gt;Block[[#This Row],[No]],1,B565+1))</f>
        <v>4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177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149</v>
      </c>
      <c r="B567">
        <f>IF(ROW()=2,1,IF(A566&lt;&gt;Block[[#This Row],[No]],1,B566+1))</f>
        <v>5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1</v>
      </c>
      <c r="C568" s="1" t="s">
        <v>597</v>
      </c>
      <c r="D568" t="s">
        <v>33</v>
      </c>
      <c r="E568" s="1" t="s">
        <v>77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174</v>
      </c>
      <c r="L568" s="1" t="s">
        <v>173</v>
      </c>
      <c r="M568">
        <v>30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雪遊び金田一勇太郎ICONIC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2</v>
      </c>
      <c r="C569" s="1" t="s">
        <v>597</v>
      </c>
      <c r="D569" t="s">
        <v>33</v>
      </c>
      <c r="E569" s="1" t="s">
        <v>77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175</v>
      </c>
      <c r="L569" s="1" t="s">
        <v>173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雪遊び金田一勇太郎ICONIC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3</v>
      </c>
      <c r="C570" s="1" t="s">
        <v>597</v>
      </c>
      <c r="D570" t="s">
        <v>33</v>
      </c>
      <c r="E570" s="1" t="s">
        <v>77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179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雪遊び金田一勇太郎ICONIC</v>
      </c>
    </row>
    <row r="571" spans="1:21" x14ac:dyDescent="0.35">
      <c r="A571">
        <f>VLOOKUP(Block[[#This Row],[No用]],SetNo[[No.用]:[vlookup 用]],2,FALSE)</f>
        <v>150</v>
      </c>
      <c r="B571">
        <f>IF(ROW()=2,1,IF(A570&lt;&gt;Block[[#This Row],[No]],1,B570+1))</f>
        <v>4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150</v>
      </c>
      <c r="B572">
        <f>IF(ROW()=2,1,IF(A571&lt;&gt;Block[[#This Row],[No]],1,B571+1))</f>
        <v>5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150</v>
      </c>
      <c r="B573">
        <f>IF(ROW()=2,1,IF(A572&lt;&gt;Block[[#This Row],[No]],1,B572+1))</f>
        <v>6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1</v>
      </c>
      <c r="C574" s="1" t="s">
        <v>737</v>
      </c>
      <c r="D574" s="1" t="s">
        <v>33</v>
      </c>
      <c r="E574" s="1" t="s">
        <v>77</v>
      </c>
      <c r="F574" s="1" t="s">
        <v>26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178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カンフー金田一勇太郎ICONIC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2</v>
      </c>
      <c r="C575" s="1" t="s">
        <v>737</v>
      </c>
      <c r="D575" s="1" t="s">
        <v>33</v>
      </c>
      <c r="E575" s="1" t="s">
        <v>77</v>
      </c>
      <c r="F575" s="1" t="s">
        <v>26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178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カンフー金田一勇太郎ICONIC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3</v>
      </c>
      <c r="C576" s="1" t="s">
        <v>737</v>
      </c>
      <c r="D576" s="1" t="s">
        <v>33</v>
      </c>
      <c r="E576" s="1" t="s">
        <v>77</v>
      </c>
      <c r="F576" s="1" t="s">
        <v>26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カンフー金田一勇太郎ICONIC</v>
      </c>
    </row>
    <row r="577" spans="1:21" x14ac:dyDescent="0.35">
      <c r="A577">
        <f>VLOOKUP(Block[[#This Row],[No用]],SetNo[[No.用]:[vlookup 用]],2,FALSE)</f>
        <v>151</v>
      </c>
      <c r="B577">
        <f>IF(ROW()=2,1,IF(A576&lt;&gt;Block[[#This Row],[No]],1,B576+1))</f>
        <v>4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151</v>
      </c>
      <c r="B578">
        <f>IF(ROW()=2,1,IF(A577&lt;&gt;Block[[#This Row],[No]],1,B577+1))</f>
        <v>5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1</v>
      </c>
      <c r="C579" s="1" t="s">
        <v>942</v>
      </c>
      <c r="D579" s="1" t="s">
        <v>33</v>
      </c>
      <c r="E579" s="1" t="s">
        <v>90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中学生金田一勇太郎ICONIC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2</v>
      </c>
      <c r="C580" s="1" t="s">
        <v>942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中学生金田一勇太郎ICONIC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3</v>
      </c>
      <c r="C581" s="1" t="s">
        <v>942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中学生金田一勇太郎ICONIC</v>
      </c>
    </row>
    <row r="582" spans="1:21" x14ac:dyDescent="0.35">
      <c r="A582">
        <f>VLOOKUP(Block[[#This Row],[No用]],SetNo[[No.用]:[vlookup 用]],2,FALSE)</f>
        <v>152</v>
      </c>
      <c r="B582">
        <f>IF(ROW()=2,1,IF(A581&lt;&gt;Block[[#This Row],[No]],1,B581+1))</f>
        <v>4</v>
      </c>
      <c r="C582" s="1" t="s">
        <v>942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192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152</v>
      </c>
      <c r="B583">
        <f>IF(ROW()=2,1,IF(A582&lt;&gt;Block[[#This Row],[No]],1,B582+1))</f>
        <v>5</v>
      </c>
      <c r="C583" s="1" t="s">
        <v>942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152</v>
      </c>
      <c r="B584">
        <f>IF(ROW()=2,1,IF(A583&lt;&gt;Block[[#This Row],[No]],1,B583+1))</f>
        <v>6</v>
      </c>
      <c r="C584" s="1" t="s">
        <v>942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178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152</v>
      </c>
      <c r="B585">
        <f>IF(ROW()=2,1,IF(A584&lt;&gt;Block[[#This Row],[No]],1,B584+1))</f>
        <v>7</v>
      </c>
      <c r="C585" s="1" t="s">
        <v>942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803</v>
      </c>
      <c r="L585" s="1" t="s">
        <v>224</v>
      </c>
      <c r="M585">
        <v>43</v>
      </c>
      <c r="N585">
        <v>0</v>
      </c>
      <c r="O585">
        <v>53</v>
      </c>
      <c r="P585">
        <v>0</v>
      </c>
      <c r="R585" s="1" t="s">
        <v>964</v>
      </c>
      <c r="S585" s="1" t="s">
        <v>901</v>
      </c>
      <c r="T585" s="1"/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1</v>
      </c>
      <c r="C586" t="s">
        <v>205</v>
      </c>
      <c r="D586" t="s">
        <v>34</v>
      </c>
      <c r="E586" t="s">
        <v>28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ユニフォーム京谷賢太郎ICONIC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2</v>
      </c>
      <c r="C587" t="s">
        <v>205</v>
      </c>
      <c r="D587" t="s">
        <v>34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ユニフォーム京谷賢太郎ICONIC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3</v>
      </c>
      <c r="C588" t="s">
        <v>205</v>
      </c>
      <c r="D588" t="s">
        <v>34</v>
      </c>
      <c r="E588" t="s">
        <v>28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ユニフォーム京谷賢太郎ICONIC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s="1" t="s">
        <v>679</v>
      </c>
      <c r="D589" s="1" t="s">
        <v>34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梅雨京谷賢太郎ICONIC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s="1" t="s">
        <v>679</v>
      </c>
      <c r="D590" s="1" t="s">
        <v>34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梅雨京谷賢太郎ICONIC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s="1" t="s">
        <v>679</v>
      </c>
      <c r="D591" s="1" t="s">
        <v>34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梅雨京谷賢太郎ICONIC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990</v>
      </c>
      <c r="D592" s="1" t="s">
        <v>34</v>
      </c>
      <c r="E592" s="1" t="s">
        <v>90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水着2京谷賢太郎ICONIC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990</v>
      </c>
      <c r="D593" s="1" t="s">
        <v>34</v>
      </c>
      <c r="E593" s="1" t="s">
        <v>90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173</v>
      </c>
      <c r="M593">
        <v>33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水着2京谷賢太郎ICONIC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990</v>
      </c>
      <c r="D594" s="1" t="s">
        <v>34</v>
      </c>
      <c r="E594" s="1" t="s">
        <v>90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水着2京谷賢太郎ICONIC</v>
      </c>
    </row>
    <row r="595" spans="1:21" x14ac:dyDescent="0.35">
      <c r="A595">
        <f>VLOOKUP(Block[[#This Row],[No用]],SetNo[[No.用]:[vlookup 用]],2,FALSE)</f>
        <v>155</v>
      </c>
      <c r="B595">
        <f>IF(ROW()=2,1,IF(A594&lt;&gt;Block[[#This Row],[No]],1,B594+1))</f>
        <v>4</v>
      </c>
      <c r="C595" s="1" t="s">
        <v>990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t="s">
        <v>205</v>
      </c>
      <c r="D596" t="s">
        <v>35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ユニフォーム国見英ICONIC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t="s">
        <v>205</v>
      </c>
      <c r="D597" t="s">
        <v>35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ユニフォーム国見英ICONIC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t="s">
        <v>205</v>
      </c>
      <c r="D598" t="s">
        <v>35</v>
      </c>
      <c r="E598" t="s">
        <v>23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ユニフォーム国見英ICONIC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553</v>
      </c>
      <c r="D599" t="s">
        <v>35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職業体験国見英ICONIC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553</v>
      </c>
      <c r="D600" t="s">
        <v>35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職業体験国見英ICONIC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553</v>
      </c>
      <c r="D601" t="s">
        <v>35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職業体験国見英ICONIC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650</v>
      </c>
      <c r="D602" s="1" t="s">
        <v>35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178</v>
      </c>
      <c r="M602">
        <v>29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路地裏国見英ICONIC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650</v>
      </c>
      <c r="D603" s="1" t="s">
        <v>35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178</v>
      </c>
      <c r="M603">
        <v>29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650</v>
      </c>
      <c r="D604" s="1" t="s">
        <v>35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179</v>
      </c>
      <c r="L604" s="1" t="s">
        <v>178</v>
      </c>
      <c r="M604">
        <v>31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路地裏国見英ICONIC</v>
      </c>
    </row>
    <row r="605" spans="1:21" x14ac:dyDescent="0.35">
      <c r="A605">
        <f>VLOOKUP(Block[[#This Row],[No用]],SetNo[[No.用]:[vlookup 用]],2,FALSE)</f>
        <v>158</v>
      </c>
      <c r="B605">
        <f>IF(ROW()=2,1,IF(A604&lt;&gt;Block[[#This Row],[No]],1,B604+1))</f>
        <v>4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158</v>
      </c>
      <c r="B606">
        <f>IF(ROW()=2,1,IF(A605&lt;&gt;Block[[#This Row],[No]],1,B605+1))</f>
        <v>5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44</v>
      </c>
      <c r="N606">
        <v>0</v>
      </c>
      <c r="O606">
        <v>54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1</v>
      </c>
      <c r="C607" s="1" t="s">
        <v>737</v>
      </c>
      <c r="D607" s="1" t="s">
        <v>35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2</v>
      </c>
      <c r="C608" s="1" t="s">
        <v>737</v>
      </c>
      <c r="D608" s="1" t="s">
        <v>35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3</v>
      </c>
      <c r="C609" s="1" t="s">
        <v>737</v>
      </c>
      <c r="D609" s="1" t="s">
        <v>35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942</v>
      </c>
      <c r="D610" s="1" t="s">
        <v>35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942</v>
      </c>
      <c r="D611" s="1" t="s">
        <v>35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942</v>
      </c>
      <c r="D612" s="1" t="s">
        <v>35</v>
      </c>
      <c r="E612" s="1" t="s">
        <v>90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中学生国見英ICONIC</v>
      </c>
    </row>
    <row r="613" spans="1:21" x14ac:dyDescent="0.35">
      <c r="A613">
        <f>VLOOKUP(Block[[#This Row],[No用]],SetNo[[No.用]:[vlookup 用]],2,FALSE)</f>
        <v>160</v>
      </c>
      <c r="B613">
        <f>IF(ROW()=2,1,IF(A612&lt;&gt;Block[[#This Row],[No]],1,B612+1))</f>
        <v>4</v>
      </c>
      <c r="C613" s="1" t="s">
        <v>942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t="s">
        <v>205</v>
      </c>
      <c r="D614" t="s">
        <v>36</v>
      </c>
      <c r="E614" t="s">
        <v>23</v>
      </c>
      <c r="F614" t="s">
        <v>21</v>
      </c>
      <c r="G614" t="s">
        <v>20</v>
      </c>
      <c r="H614" t="s">
        <v>71</v>
      </c>
      <c r="I614">
        <v>1</v>
      </c>
      <c r="J614" t="s">
        <v>247</v>
      </c>
      <c r="M614">
        <v>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ユニフォーム渡親治ICONIC</v>
      </c>
    </row>
    <row r="615" spans="1:21" x14ac:dyDescent="0.3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t="s">
        <v>205</v>
      </c>
      <c r="D615" t="s">
        <v>37</v>
      </c>
      <c r="E615" t="s">
        <v>23</v>
      </c>
      <c r="F615" t="s">
        <v>26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38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ユニフォーム松川一静ICONIC</v>
      </c>
    </row>
    <row r="616" spans="1:21" x14ac:dyDescent="0.3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t="s">
        <v>205</v>
      </c>
      <c r="D616" t="s">
        <v>37</v>
      </c>
      <c r="E616" t="s">
        <v>23</v>
      </c>
      <c r="F616" t="s">
        <v>26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38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ユニフォーム松川一静ICONIC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t="s">
        <v>205</v>
      </c>
      <c r="D617" t="s">
        <v>37</v>
      </c>
      <c r="E617" t="s">
        <v>23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176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ユニフォーム松川一静ICONIC</v>
      </c>
    </row>
    <row r="618" spans="1:21" x14ac:dyDescent="0.3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192</v>
      </c>
      <c r="L618" s="1" t="s">
        <v>162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162</v>
      </c>
      <c r="B620">
        <f>IF(ROW()=2,1,IF(A619&lt;&gt;Block[[#This Row],[No]],1,B619+1))</f>
        <v>6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s="1" t="s">
        <v>584</v>
      </c>
      <c r="D621" t="s">
        <v>37</v>
      </c>
      <c r="E621" s="1" t="s">
        <v>90</v>
      </c>
      <c r="F621" t="s">
        <v>82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173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アート松川一静ICONIC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s="1" t="s">
        <v>584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173</v>
      </c>
      <c r="M622">
        <v>38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アート松川一静ICONIC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s="1" t="s">
        <v>584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247</v>
      </c>
      <c r="K623" s="1" t="s">
        <v>176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アート松川一静ICONIC</v>
      </c>
    </row>
    <row r="624" spans="1:21" x14ac:dyDescent="0.3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192</v>
      </c>
      <c r="L624" s="1" t="s">
        <v>178</v>
      </c>
      <c r="M624">
        <v>41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163</v>
      </c>
      <c r="B625">
        <f>IF(ROW()=2,1,IF(A624&lt;&gt;Block[[#This Row],[No]],1,B624+1))</f>
        <v>5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163</v>
      </c>
      <c r="B626">
        <f>IF(ROW()=2,1,IF(A625&lt;&gt;Block[[#This Row],[No]],1,B625+1))</f>
        <v>6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178</v>
      </c>
      <c r="M626">
        <v>36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163</v>
      </c>
      <c r="B627">
        <f>IF(ROW()=2,1,IF(A626&lt;&gt;Block[[#This Row],[No]],1,B626+1))</f>
        <v>7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585</v>
      </c>
      <c r="L627" s="1" t="s">
        <v>224</v>
      </c>
      <c r="M627">
        <v>49</v>
      </c>
      <c r="N627">
        <v>0</v>
      </c>
      <c r="O627">
        <v>59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713</v>
      </c>
      <c r="D628" s="1" t="s">
        <v>37</v>
      </c>
      <c r="E628" s="1" t="s">
        <v>77</v>
      </c>
      <c r="F628" s="1" t="s">
        <v>82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バカンス松川一静ICONIC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713</v>
      </c>
      <c r="D629" s="1" t="s">
        <v>37</v>
      </c>
      <c r="E629" s="1" t="s">
        <v>77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バカンス松川一静ICONIC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713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176</v>
      </c>
      <c r="L630" s="1" t="s">
        <v>178</v>
      </c>
      <c r="M630">
        <v>40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バカンス松川一静ICONIC</v>
      </c>
    </row>
    <row r="631" spans="1:21" x14ac:dyDescent="0.3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192</v>
      </c>
      <c r="L631" s="1" t="s">
        <v>178</v>
      </c>
      <c r="M631">
        <v>41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164</v>
      </c>
      <c r="B633">
        <f>IF(ROW()=2,1,IF(A632&lt;&gt;Block[[#This Row],[No]],1,B632+1))</f>
        <v>6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164</v>
      </c>
      <c r="B634">
        <f>IF(ROW()=2,1,IF(A633&lt;&gt;Block[[#This Row],[No]],1,B633+1))</f>
        <v>7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585</v>
      </c>
      <c r="L634" s="1" t="s">
        <v>224</v>
      </c>
      <c r="M634">
        <v>49</v>
      </c>
      <c r="N634">
        <v>0</v>
      </c>
      <c r="O634">
        <v>59</v>
      </c>
      <c r="P634">
        <v>0</v>
      </c>
      <c r="R634" s="1" t="s">
        <v>1066</v>
      </c>
      <c r="S634" s="1" t="s">
        <v>956</v>
      </c>
      <c r="T634" s="1"/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1</v>
      </c>
      <c r="C635" s="1" t="s">
        <v>1061</v>
      </c>
      <c r="D635" s="1" t="s">
        <v>37</v>
      </c>
      <c r="E635" s="1" t="s">
        <v>73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40</v>
      </c>
      <c r="N635">
        <v>0</v>
      </c>
      <c r="O635">
        <v>0</v>
      </c>
      <c r="P635">
        <v>0</v>
      </c>
      <c r="R635" s="1"/>
      <c r="S635" s="1"/>
      <c r="T635" s="1"/>
      <c r="U635" t="str">
        <f>Block[[#This Row],[服装]]&amp;Block[[#This Row],[名前]]&amp;Block[[#This Row],[レアリティ]]</f>
        <v>焼き芋松川一静ICONIC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2</v>
      </c>
      <c r="C636" s="1" t="s">
        <v>1061</v>
      </c>
      <c r="D636" s="1" t="s">
        <v>37</v>
      </c>
      <c r="E636" s="1" t="s">
        <v>73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40</v>
      </c>
      <c r="N636">
        <v>0</v>
      </c>
      <c r="O636">
        <v>0</v>
      </c>
      <c r="P636">
        <v>0</v>
      </c>
      <c r="R636" s="1"/>
      <c r="S636" s="1"/>
      <c r="T636" s="1"/>
      <c r="U636" t="str">
        <f>Block[[#This Row],[服装]]&amp;Block[[#This Row],[名前]]&amp;Block[[#This Row],[レアリティ]]</f>
        <v>焼き芋松川一静ICONIC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3</v>
      </c>
      <c r="C637" s="1" t="s">
        <v>1061</v>
      </c>
      <c r="D637" s="1" t="s">
        <v>37</v>
      </c>
      <c r="E637" s="1" t="s">
        <v>73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176</v>
      </c>
      <c r="L637" s="1" t="s">
        <v>173</v>
      </c>
      <c r="M637">
        <v>44</v>
      </c>
      <c r="N637">
        <v>0</v>
      </c>
      <c r="O637">
        <v>0</v>
      </c>
      <c r="P637">
        <v>0</v>
      </c>
      <c r="R637" s="1"/>
      <c r="S637" s="1"/>
      <c r="T637" s="1"/>
      <c r="U637" t="str">
        <f>Block[[#This Row],[服装]]&amp;Block[[#This Row],[名前]]&amp;Block[[#This Row],[レアリティ]]</f>
        <v>焼き芋松川一静ICONIC</v>
      </c>
    </row>
    <row r="638" spans="1:21" x14ac:dyDescent="0.35">
      <c r="A638">
        <f>VLOOKUP(Block[[#This Row],[No用]],SetNo[[No.用]:[vlookup 用]],2,FALSE)</f>
        <v>165</v>
      </c>
      <c r="B638">
        <f>IF(ROW()=2,1,IF(A637&lt;&gt;Block[[#This Row],[No]],1,B637+1))</f>
        <v>4</v>
      </c>
      <c r="C638" s="1" t="s">
        <v>1061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192</v>
      </c>
      <c r="L638" s="1" t="s">
        <v>178</v>
      </c>
      <c r="M638">
        <v>42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165</v>
      </c>
      <c r="B639">
        <f>IF(ROW()=2,1,IF(A638&lt;&gt;Block[[#This Row],[No]],1,B638+1))</f>
        <v>5</v>
      </c>
      <c r="C639" s="1" t="s">
        <v>1061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34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165</v>
      </c>
      <c r="B640">
        <f>IF(ROW()=2,1,IF(A639&lt;&gt;Block[[#This Row],[No]],1,B639+1))</f>
        <v>6</v>
      </c>
      <c r="C640" s="1" t="s">
        <v>1061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165</v>
      </c>
      <c r="B641">
        <f>IF(ROW()=2,1,IF(A640&lt;&gt;Block[[#This Row],[No]],1,B640+1))</f>
        <v>7</v>
      </c>
      <c r="C641" s="1" t="s">
        <v>1061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585</v>
      </c>
      <c r="L641" s="1" t="s">
        <v>224</v>
      </c>
      <c r="M641">
        <v>50</v>
      </c>
      <c r="N641">
        <v>0</v>
      </c>
      <c r="O641">
        <v>60</v>
      </c>
      <c r="P641">
        <v>0</v>
      </c>
      <c r="R641" s="1" t="s">
        <v>1066</v>
      </c>
      <c r="S641" s="1" t="s">
        <v>956</v>
      </c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165</v>
      </c>
      <c r="B642">
        <f>IF(ROW()=2,1,IF(A641&lt;&gt;Block[[#This Row],[No]],1,B641+1))</f>
        <v>8</v>
      </c>
      <c r="C642" s="1" t="s">
        <v>1061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803</v>
      </c>
      <c r="L642" s="1" t="s">
        <v>224</v>
      </c>
      <c r="M642">
        <v>50</v>
      </c>
      <c r="N642">
        <v>0</v>
      </c>
      <c r="O642">
        <v>60</v>
      </c>
      <c r="P642">
        <v>0</v>
      </c>
      <c r="R642" s="1" t="s">
        <v>964</v>
      </c>
      <c r="S642" s="1" t="s">
        <v>989</v>
      </c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1</v>
      </c>
      <c r="C643" t="s">
        <v>205</v>
      </c>
      <c r="D643" t="s">
        <v>38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ユニフォーム花巻貴大ICONIC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2</v>
      </c>
      <c r="C644" t="s">
        <v>205</v>
      </c>
      <c r="D644" t="s">
        <v>38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ユニフォーム花巻貴大ICONIC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3</v>
      </c>
      <c r="C645" t="s">
        <v>205</v>
      </c>
      <c r="D645" t="s">
        <v>38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ユニフォーム花巻貴大ICONIC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s="1" t="s">
        <v>584</v>
      </c>
      <c r="D646" t="s">
        <v>38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アート花巻貴大ICONIC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s="1" t="s">
        <v>584</v>
      </c>
      <c r="D647" t="s">
        <v>38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s="1" t="s">
        <v>584</v>
      </c>
      <c r="D648" t="s">
        <v>38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673</v>
      </c>
      <c r="D649" s="1" t="s">
        <v>38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バーガー花巻貴大ICONIC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673</v>
      </c>
      <c r="D650" s="1" t="s">
        <v>38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バーガー花巻貴大ICONIC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673</v>
      </c>
      <c r="D651" s="1" t="s">
        <v>38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バーガー花巻貴大ICONIC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929</v>
      </c>
      <c r="D652" s="1" t="s">
        <v>38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妖花巻貴大ICONIC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929</v>
      </c>
      <c r="D653" s="1" t="s">
        <v>38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妖花巻貴大ICONIC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929</v>
      </c>
      <c r="D654" s="1" t="s">
        <v>38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妖花巻貴大ICONIC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1061</v>
      </c>
      <c r="D655" s="1" t="s">
        <v>38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178</v>
      </c>
      <c r="M655">
        <v>29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焼き芋花巻貴大ICONIC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1061</v>
      </c>
      <c r="D656" s="1" t="s">
        <v>38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焼き芋花巻貴大ICONIC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1061</v>
      </c>
      <c r="D657" s="1" t="s">
        <v>38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焼き芋花巻貴大ICONIC</v>
      </c>
    </row>
    <row r="658" spans="1:21" x14ac:dyDescent="0.35">
      <c r="A658">
        <f>VLOOKUP(Block[[#This Row],[No用]],SetNo[[No.用]:[vlookup 用]],2,FALSE)</f>
        <v>170</v>
      </c>
      <c r="B658">
        <f>IF(ROW()=2,1,IF(A657&lt;&gt;Block[[#This Row],[No]],1,B657+1))</f>
        <v>4</v>
      </c>
      <c r="C658" s="1" t="s">
        <v>1061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248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108</v>
      </c>
      <c r="D659" s="1" t="s">
        <v>627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ユニフォーム矢巾秀ICONIC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108</v>
      </c>
      <c r="D660" s="1" t="s">
        <v>627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ユニフォーム矢巾秀ICONIC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108</v>
      </c>
      <c r="D661" s="1" t="s">
        <v>627</v>
      </c>
      <c r="E661" s="1" t="s">
        <v>73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ユニフォーム矢巾秀ICONIC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684</v>
      </c>
      <c r="D662" s="1" t="s">
        <v>627</v>
      </c>
      <c r="E662" s="1" t="s">
        <v>90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キャンプ矢巾秀ICONIC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684</v>
      </c>
      <c r="D663" s="1" t="s">
        <v>627</v>
      </c>
      <c r="E663" s="1" t="s">
        <v>90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キャンプ矢巾秀ICONIC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684</v>
      </c>
      <c r="D664" s="1" t="s">
        <v>627</v>
      </c>
      <c r="E664" s="1" t="s">
        <v>90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キャンプ矢巾秀ICONIC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t="s">
        <v>205</v>
      </c>
      <c r="D665" t="s">
        <v>55</v>
      </c>
      <c r="E665" t="s">
        <v>23</v>
      </c>
      <c r="F665" t="s">
        <v>25</v>
      </c>
      <c r="G665" t="s">
        <v>56</v>
      </c>
      <c r="H665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ユニフォーム駒木輝ICONIC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t="s">
        <v>205</v>
      </c>
      <c r="D666" t="s">
        <v>55</v>
      </c>
      <c r="E666" t="s">
        <v>23</v>
      </c>
      <c r="F666" t="s">
        <v>25</v>
      </c>
      <c r="G666" t="s">
        <v>56</v>
      </c>
      <c r="H666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ユニフォーム駒木輝ICONIC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t="s">
        <v>205</v>
      </c>
      <c r="D667" t="s">
        <v>55</v>
      </c>
      <c r="E667" t="s">
        <v>23</v>
      </c>
      <c r="F667" t="s">
        <v>25</v>
      </c>
      <c r="G667" t="s">
        <v>56</v>
      </c>
      <c r="H667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ユニフォーム駒木輝ICONIC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57</v>
      </c>
      <c r="E668" t="s">
        <v>24</v>
      </c>
      <c r="F668" t="s">
        <v>26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173</v>
      </c>
      <c r="M668">
        <v>33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ユニフォーム茶屋和馬ICONIC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57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ユニフォーム茶屋和馬ICONIC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57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247</v>
      </c>
      <c r="K670" s="1" t="s">
        <v>233</v>
      </c>
      <c r="L670" s="1" t="s">
        <v>173</v>
      </c>
      <c r="M670">
        <v>36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ユニフォーム茶屋和馬ICONIC</v>
      </c>
    </row>
    <row r="671" spans="1:21" x14ac:dyDescent="0.35">
      <c r="A671">
        <f>VLOOKUP(Block[[#This Row],[No用]],SetNo[[No.用]:[vlookup 用]],2,FALSE)</f>
        <v>174</v>
      </c>
      <c r="B671">
        <f>IF(ROW()=2,1,IF(A670&lt;&gt;Block[[#This Row],[No]],1,B670+1))</f>
        <v>4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174</v>
      </c>
      <c r="B672">
        <f>IF(ROW()=2,1,IF(A671&lt;&gt;Block[[#This Row],[No]],1,B671+1))</f>
        <v>5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248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174</v>
      </c>
      <c r="B673">
        <f>IF(ROW()=2,1,IF(A672&lt;&gt;Block[[#This Row],[No]],1,B672+1))</f>
        <v>6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183</v>
      </c>
      <c r="L673" s="1" t="s">
        <v>224</v>
      </c>
      <c r="M673">
        <v>45</v>
      </c>
      <c r="N673">
        <v>0</v>
      </c>
      <c r="O673">
        <v>55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t="s">
        <v>205</v>
      </c>
      <c r="D674" t="s">
        <v>58</v>
      </c>
      <c r="E674" t="s">
        <v>24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174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ユニフォーム玉川弘樹ICONIC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t="s">
        <v>205</v>
      </c>
      <c r="D675" t="s">
        <v>58</v>
      </c>
      <c r="E675" t="s">
        <v>24</v>
      </c>
      <c r="F675" t="s">
        <v>25</v>
      </c>
      <c r="G675" t="s">
        <v>56</v>
      </c>
      <c r="H675" t="s">
        <v>71</v>
      </c>
      <c r="I675">
        <v>1</v>
      </c>
      <c r="J675" t="s">
        <v>247</v>
      </c>
      <c r="K675" s="1" t="s">
        <v>175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ユニフォーム玉川弘樹ICONIC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t="s">
        <v>205</v>
      </c>
      <c r="D676" t="s">
        <v>58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ユニフォーム玉川弘樹ICONIC</v>
      </c>
    </row>
    <row r="677" spans="1:21" x14ac:dyDescent="0.3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t="s">
        <v>205</v>
      </c>
      <c r="D678" t="s">
        <v>59</v>
      </c>
      <c r="E678" t="s">
        <v>24</v>
      </c>
      <c r="F678" t="s">
        <v>21</v>
      </c>
      <c r="G678" t="s">
        <v>56</v>
      </c>
      <c r="H678" t="s">
        <v>71</v>
      </c>
      <c r="I678">
        <v>1</v>
      </c>
      <c r="J678" t="s">
        <v>247</v>
      </c>
      <c r="M678">
        <v>0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ユニフォーム桜井大河ICONIC</v>
      </c>
    </row>
    <row r="679" spans="1:21" x14ac:dyDescent="0.3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ユニフォーム芳賀良治ICONIC</v>
      </c>
    </row>
    <row r="680" spans="1:21" x14ac:dyDescent="0.3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t="s">
        <v>205</v>
      </c>
      <c r="D680" t="s">
        <v>60</v>
      </c>
      <c r="E680" t="s">
        <v>24</v>
      </c>
      <c r="F680" t="s">
        <v>31</v>
      </c>
      <c r="G680" t="s">
        <v>56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ユニフォーム芳賀良治ICONIC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t="s">
        <v>205</v>
      </c>
      <c r="D681" t="s">
        <v>60</v>
      </c>
      <c r="E681" t="s">
        <v>24</v>
      </c>
      <c r="F681" t="s">
        <v>31</v>
      </c>
      <c r="G681" t="s">
        <v>56</v>
      </c>
      <c r="H681" t="s">
        <v>71</v>
      </c>
      <c r="I681">
        <v>1</v>
      </c>
      <c r="J681" t="s">
        <v>247</v>
      </c>
      <c r="K681" s="1" t="s">
        <v>248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ユニフォーム芳賀良治ICONIC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61</v>
      </c>
      <c r="E682" t="s">
        <v>24</v>
      </c>
      <c r="F682" t="s">
        <v>26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ユニフォーム渋谷陸斗ICONIC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61</v>
      </c>
      <c r="E683" t="s">
        <v>24</v>
      </c>
      <c r="F683" t="s">
        <v>26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ユニフォーム渋谷陸斗ICONIC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61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179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ユニフォーム渋谷陸斗ICONIC</v>
      </c>
    </row>
    <row r="685" spans="1:21" x14ac:dyDescent="0.35">
      <c r="A685">
        <f>VLOOKUP(Block[[#This Row],[No用]],SetNo[[No.用]:[vlookup 用]],2,FALSE)</f>
        <v>178</v>
      </c>
      <c r="B685">
        <f>IF(ROW()=2,1,IF(A684&lt;&gt;Block[[#This Row],[No]],1,B684+1))</f>
        <v>4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178</v>
      </c>
      <c r="B686">
        <f>IF(ROW()=2,1,IF(A685&lt;&gt;Block[[#This Row],[No]],1,B685+1))</f>
        <v>5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248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178</v>
      </c>
      <c r="B687">
        <f>IF(ROW()=2,1,IF(A686&lt;&gt;Block[[#This Row],[No]],1,B686+1))</f>
        <v>6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183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1</v>
      </c>
      <c r="C688" t="s">
        <v>205</v>
      </c>
      <c r="D688" t="s">
        <v>62</v>
      </c>
      <c r="E688" t="s">
        <v>24</v>
      </c>
      <c r="F688" t="s">
        <v>25</v>
      </c>
      <c r="G688" t="s">
        <v>56</v>
      </c>
      <c r="H688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ユニフォーム池尻隼人ICONIC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2</v>
      </c>
      <c r="C689" t="s">
        <v>205</v>
      </c>
      <c r="D689" t="s">
        <v>62</v>
      </c>
      <c r="E689" t="s">
        <v>24</v>
      </c>
      <c r="F689" t="s">
        <v>25</v>
      </c>
      <c r="G689" t="s">
        <v>56</v>
      </c>
      <c r="H689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ユニフォーム池尻隼人ICONIC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3</v>
      </c>
      <c r="C690" t="s">
        <v>205</v>
      </c>
      <c r="D690" t="s">
        <v>62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ユニフォーム池尻隼人ICONIC</v>
      </c>
    </row>
    <row r="691" spans="1:21" x14ac:dyDescent="0.35">
      <c r="A691">
        <f>VLOOKUP(Block[[#This Row],[No用]],SetNo[[No.用]:[vlookup 用]],2,FALSE)</f>
        <v>179</v>
      </c>
      <c r="B691">
        <f>IF(ROW()=2,1,IF(A690&lt;&gt;Block[[#This Row],[No]],1,B690+1))</f>
        <v>4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770</v>
      </c>
      <c r="D692" s="1" t="s">
        <v>62</v>
      </c>
      <c r="E692" s="1" t="s">
        <v>77</v>
      </c>
      <c r="F692" s="1" t="s">
        <v>25</v>
      </c>
      <c r="G692" s="1" t="s">
        <v>56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文化祭2池尻隼人ICONIC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770</v>
      </c>
      <c r="D693" s="1" t="s">
        <v>62</v>
      </c>
      <c r="E693" s="1" t="s">
        <v>77</v>
      </c>
      <c r="F693" s="1" t="s">
        <v>25</v>
      </c>
      <c r="G693" s="1" t="s">
        <v>56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文化祭2池尻隼人ICONIC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770</v>
      </c>
      <c r="D694" s="1" t="s">
        <v>62</v>
      </c>
      <c r="E694" s="1" t="s">
        <v>77</v>
      </c>
      <c r="F694" s="1" t="s">
        <v>25</v>
      </c>
      <c r="G694" s="1" t="s">
        <v>56</v>
      </c>
      <c r="H694" s="1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文化祭2池尻隼人ICONIC</v>
      </c>
    </row>
    <row r="695" spans="1:21" x14ac:dyDescent="0.35">
      <c r="A695">
        <f>VLOOKUP(Block[[#This Row],[No用]],SetNo[[No.用]:[vlookup 用]],2,FALSE)</f>
        <v>180</v>
      </c>
      <c r="B695">
        <f>IF(ROW()=2,1,IF(A694&lt;&gt;Block[[#This Row],[No]],1,B694+1))</f>
        <v>4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918</v>
      </c>
      <c r="D696" s="1" t="s">
        <v>62</v>
      </c>
      <c r="E696" s="1" t="s">
        <v>73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遊園地池尻隼人ICONIC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918</v>
      </c>
      <c r="D697" s="1" t="s">
        <v>62</v>
      </c>
      <c r="E697" s="1" t="s">
        <v>73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遊園地池尻隼人ICONIC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918</v>
      </c>
      <c r="D698" s="1" t="s">
        <v>62</v>
      </c>
      <c r="E698" s="1" t="s">
        <v>73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遊園地池尻隼人ICONIC</v>
      </c>
    </row>
    <row r="699" spans="1:21" x14ac:dyDescent="0.3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918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t="s">
        <v>205</v>
      </c>
      <c r="D700" t="s">
        <v>63</v>
      </c>
      <c r="E700" t="s">
        <v>28</v>
      </c>
      <c r="F700" t="s">
        <v>25</v>
      </c>
      <c r="G700" t="s">
        <v>64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ユニフォーム十和田良樹ICONIC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t="s">
        <v>205</v>
      </c>
      <c r="D701" t="s">
        <v>63</v>
      </c>
      <c r="E701" t="s">
        <v>28</v>
      </c>
      <c r="F701" t="s">
        <v>25</v>
      </c>
      <c r="G701" t="s">
        <v>64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ユニフォーム十和田良樹ICONIC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t="s">
        <v>205</v>
      </c>
      <c r="D702" t="s">
        <v>63</v>
      </c>
      <c r="E702" t="s">
        <v>28</v>
      </c>
      <c r="F702" t="s">
        <v>25</v>
      </c>
      <c r="G702" t="s">
        <v>64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ユニフォーム十和田良樹ICONIC</v>
      </c>
    </row>
    <row r="703" spans="1:21" x14ac:dyDescent="0.35">
      <c r="A703">
        <f>VLOOKUP(Block[[#This Row],[No用]],SetNo[[No.用]:[vlookup 用]],2,FALSE)</f>
        <v>182</v>
      </c>
      <c r="B703">
        <f>IF(ROW()=2,1,IF(A702&lt;&gt;Block[[#This Row],[No]],1,B702+1))</f>
        <v>4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65</v>
      </c>
      <c r="E704" t="s">
        <v>28</v>
      </c>
      <c r="F704" t="s">
        <v>26</v>
      </c>
      <c r="G704" t="s">
        <v>64</v>
      </c>
      <c r="H704" t="s">
        <v>71</v>
      </c>
      <c r="I704">
        <v>1</v>
      </c>
      <c r="J704" t="s">
        <v>247</v>
      </c>
      <c r="K704" s="1" t="s">
        <v>174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ユニフォーム森岳歩ICONIC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65</v>
      </c>
      <c r="E705" t="s">
        <v>28</v>
      </c>
      <c r="F705" t="s">
        <v>26</v>
      </c>
      <c r="G705" t="s">
        <v>64</v>
      </c>
      <c r="H705" t="s">
        <v>71</v>
      </c>
      <c r="I705">
        <v>1</v>
      </c>
      <c r="J705" t="s">
        <v>247</v>
      </c>
      <c r="K705" s="1" t="s">
        <v>175</v>
      </c>
      <c r="L705" s="1" t="s">
        <v>173</v>
      </c>
      <c r="M705">
        <v>35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ユニフォーム森岳歩ICONIC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65</v>
      </c>
      <c r="E706" t="s">
        <v>28</v>
      </c>
      <c r="F706" t="s">
        <v>26</v>
      </c>
      <c r="G706" t="s">
        <v>64</v>
      </c>
      <c r="H706" t="s">
        <v>71</v>
      </c>
      <c r="I706">
        <v>1</v>
      </c>
      <c r="J706" t="s">
        <v>247</v>
      </c>
      <c r="K706" s="1" t="s">
        <v>192</v>
      </c>
      <c r="L706" s="1" t="s">
        <v>173</v>
      </c>
      <c r="M706">
        <v>42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ユニフォーム森岳歩ICONIC</v>
      </c>
    </row>
    <row r="707" spans="1:21" x14ac:dyDescent="0.3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32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32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t="s">
        <v>205</v>
      </c>
      <c r="D710" t="s">
        <v>66</v>
      </c>
      <c r="E710" t="s">
        <v>24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174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ユニフォーム唐松拓巳ICONIC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t="s">
        <v>205</v>
      </c>
      <c r="D711" t="s">
        <v>66</v>
      </c>
      <c r="E711" t="s">
        <v>24</v>
      </c>
      <c r="F711" t="s">
        <v>25</v>
      </c>
      <c r="G711" t="s">
        <v>64</v>
      </c>
      <c r="H711" t="s">
        <v>71</v>
      </c>
      <c r="I711">
        <v>1</v>
      </c>
      <c r="J711" t="s">
        <v>247</v>
      </c>
      <c r="K711" s="1" t="s">
        <v>175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ユニフォーム唐松拓巳ICONIC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t="s">
        <v>205</v>
      </c>
      <c r="D712" t="s">
        <v>66</v>
      </c>
      <c r="E712" t="s">
        <v>24</v>
      </c>
      <c r="F712" t="s">
        <v>25</v>
      </c>
      <c r="G712" t="s">
        <v>64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ユニフォーム唐松拓巳ICONIC</v>
      </c>
    </row>
    <row r="713" spans="1:21" x14ac:dyDescent="0.3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67</v>
      </c>
      <c r="E714" t="s">
        <v>28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ユニフォーム田沢裕樹ICONIC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67</v>
      </c>
      <c r="E715" t="s">
        <v>28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ユニフォーム田沢裕樹ICONIC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67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ユニフォーム田沢裕樹ICONIC</v>
      </c>
    </row>
    <row r="717" spans="1:21" x14ac:dyDescent="0.3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t="s">
        <v>205</v>
      </c>
      <c r="D718" t="s">
        <v>68</v>
      </c>
      <c r="E718" t="s">
        <v>28</v>
      </c>
      <c r="F718" t="s">
        <v>26</v>
      </c>
      <c r="G718" t="s">
        <v>64</v>
      </c>
      <c r="H718" t="s">
        <v>71</v>
      </c>
      <c r="I718">
        <v>1</v>
      </c>
      <c r="J718" t="s">
        <v>247</v>
      </c>
      <c r="K718" s="1" t="s">
        <v>174</v>
      </c>
      <c r="L718" s="1" t="s">
        <v>173</v>
      </c>
      <c r="M718">
        <v>40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ユニフォーム子安颯真ICONIC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t="s">
        <v>205</v>
      </c>
      <c r="D719" t="s">
        <v>68</v>
      </c>
      <c r="E719" t="s">
        <v>28</v>
      </c>
      <c r="F719" t="s">
        <v>26</v>
      </c>
      <c r="G719" t="s">
        <v>64</v>
      </c>
      <c r="H719" t="s">
        <v>71</v>
      </c>
      <c r="I719">
        <v>1</v>
      </c>
      <c r="J719" t="s">
        <v>247</v>
      </c>
      <c r="K719" s="1" t="s">
        <v>175</v>
      </c>
      <c r="L719" s="1" t="s">
        <v>173</v>
      </c>
      <c r="M719">
        <v>40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ユニフォーム子安颯真ICONIC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t="s">
        <v>205</v>
      </c>
      <c r="D720" t="s">
        <v>68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176</v>
      </c>
      <c r="L720" s="1" t="s">
        <v>173</v>
      </c>
      <c r="M720">
        <v>43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ユニフォーム子安颯真ICONIC</v>
      </c>
    </row>
    <row r="721" spans="1:21" x14ac:dyDescent="0.3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186</v>
      </c>
      <c r="B722">
        <f>IF(ROW()=2,1,IF(A721&lt;&gt;Block[[#This Row],[No]],1,B721+1))</f>
        <v>5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33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186</v>
      </c>
      <c r="B723">
        <f>IF(ROW()=2,1,IF(A722&lt;&gt;Block[[#This Row],[No]],1,B722+1))</f>
        <v>6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183</v>
      </c>
      <c r="L723" s="1" t="s">
        <v>224</v>
      </c>
      <c r="M723">
        <v>45</v>
      </c>
      <c r="N723">
        <v>0</v>
      </c>
      <c r="O723">
        <v>55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987</v>
      </c>
      <c r="D724" s="1" t="s">
        <v>68</v>
      </c>
      <c r="E724" s="1" t="s">
        <v>73</v>
      </c>
      <c r="F724" s="1" t="s">
        <v>26</v>
      </c>
      <c r="G724" s="1" t="s">
        <v>64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サバゲ2子安颯真ICONIC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987</v>
      </c>
      <c r="D725" s="1" t="s">
        <v>68</v>
      </c>
      <c r="E725" s="1" t="s">
        <v>73</v>
      </c>
      <c r="F725" s="1" t="s">
        <v>26</v>
      </c>
      <c r="G725" s="1" t="s">
        <v>64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サバゲ2子安颯真ICONIC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987</v>
      </c>
      <c r="D726" s="1" t="s">
        <v>68</v>
      </c>
      <c r="E726" s="1" t="s">
        <v>73</v>
      </c>
      <c r="F726" s="1" t="s">
        <v>26</v>
      </c>
      <c r="G726" s="1" t="s">
        <v>64</v>
      </c>
      <c r="H726" s="1" t="s">
        <v>71</v>
      </c>
      <c r="I726">
        <v>1</v>
      </c>
      <c r="J726" t="s">
        <v>247</v>
      </c>
      <c r="K726" s="1" t="s">
        <v>176</v>
      </c>
      <c r="L726" s="1" t="s">
        <v>173</v>
      </c>
      <c r="M726">
        <v>43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サバゲ2子安颯真ICONIC</v>
      </c>
    </row>
    <row r="727" spans="1:21" x14ac:dyDescent="0.35">
      <c r="A727">
        <f>VLOOKUP(Block[[#This Row],[No用]],SetNo[[No.用]:[vlookup 用]],2,FALSE)</f>
        <v>187</v>
      </c>
      <c r="B727">
        <f>IF(ROW()=2,1,IF(A726&lt;&gt;Block[[#This Row],[No]],1,B726+1))</f>
        <v>4</v>
      </c>
      <c r="C727" s="1" t="s">
        <v>987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187</v>
      </c>
      <c r="B728">
        <f>IF(ROW()=2,1,IF(A727&lt;&gt;Block[[#This Row],[No]],1,B727+1))</f>
        <v>5</v>
      </c>
      <c r="C728" s="1" t="s">
        <v>987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248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187</v>
      </c>
      <c r="B729">
        <f>IF(ROW()=2,1,IF(A728&lt;&gt;Block[[#This Row],[No]],1,B728+1))</f>
        <v>6</v>
      </c>
      <c r="C729" s="1" t="s">
        <v>987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183</v>
      </c>
      <c r="L729" s="1" t="s">
        <v>224</v>
      </c>
      <c r="M729">
        <v>45</v>
      </c>
      <c r="N729">
        <v>0</v>
      </c>
      <c r="O729">
        <v>55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187</v>
      </c>
      <c r="B730">
        <f>IF(ROW()=2,1,IF(A729&lt;&gt;Block[[#This Row],[No]],1,B729+1))</f>
        <v>7</v>
      </c>
      <c r="C730" s="1" t="s">
        <v>987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803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R730" s="1" t="s">
        <v>955</v>
      </c>
      <c r="S730" s="1" t="s">
        <v>989</v>
      </c>
      <c r="T730" s="1"/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1</v>
      </c>
      <c r="C731" t="s">
        <v>205</v>
      </c>
      <c r="D731" t="s">
        <v>69</v>
      </c>
      <c r="E731" t="s">
        <v>28</v>
      </c>
      <c r="F731" t="s">
        <v>21</v>
      </c>
      <c r="G731" t="s">
        <v>64</v>
      </c>
      <c r="H731" t="s">
        <v>71</v>
      </c>
      <c r="I731">
        <v>1</v>
      </c>
      <c r="J731" t="s">
        <v>247</v>
      </c>
      <c r="K731" s="1"/>
      <c r="L731" s="1"/>
      <c r="M731">
        <v>0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ユニフォーム横手駿ICONIC</v>
      </c>
    </row>
    <row r="732" spans="1:21" x14ac:dyDescent="0.35">
      <c r="A732">
        <f>VLOOKUP(Block[[#This Row],[No用]],SetNo[[No.用]:[vlookup 用]],2,FALSE)</f>
        <v>189</v>
      </c>
      <c r="B732">
        <f>IF(ROW()=2,1,IF(A731&lt;&gt;Block[[#This Row],[No]],1,B731+1))</f>
        <v>1</v>
      </c>
      <c r="C732" t="s">
        <v>205</v>
      </c>
      <c r="D732" t="s">
        <v>70</v>
      </c>
      <c r="E732" t="s">
        <v>28</v>
      </c>
      <c r="F732" t="s">
        <v>31</v>
      </c>
      <c r="G732" t="s">
        <v>64</v>
      </c>
      <c r="H732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ユニフォーム夏瀬伊吹ICONIC</v>
      </c>
    </row>
    <row r="733" spans="1:21" x14ac:dyDescent="0.35">
      <c r="A733">
        <f>VLOOKUP(Block[[#This Row],[No用]],SetNo[[No.用]:[vlookup 用]],2,FALSE)</f>
        <v>189</v>
      </c>
      <c r="B733">
        <f>IF(ROW()=2,1,IF(A732&lt;&gt;Block[[#This Row],[No]],1,B732+1))</f>
        <v>2</v>
      </c>
      <c r="C733" t="s">
        <v>205</v>
      </c>
      <c r="D733" t="s">
        <v>70</v>
      </c>
      <c r="E733" t="s">
        <v>28</v>
      </c>
      <c r="F733" t="s">
        <v>31</v>
      </c>
      <c r="G733" t="s">
        <v>64</v>
      </c>
      <c r="H733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28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ユニフォーム夏瀬伊吹ICONIC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3</v>
      </c>
      <c r="C734" t="s">
        <v>205</v>
      </c>
      <c r="D734" t="s">
        <v>70</v>
      </c>
      <c r="E734" t="s">
        <v>28</v>
      </c>
      <c r="F734" t="s">
        <v>31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ユニフォーム夏瀬伊吹ICONIC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s="1" t="s">
        <v>108</v>
      </c>
      <c r="D735" s="1" t="s">
        <v>669</v>
      </c>
      <c r="E735" s="1" t="s">
        <v>28</v>
      </c>
      <c r="F735" s="1" t="s">
        <v>31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ユニフォーム秋宮昇ICONIC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s="1" t="s">
        <v>108</v>
      </c>
      <c r="D736" s="1" t="s">
        <v>669</v>
      </c>
      <c r="E736" s="1" t="s">
        <v>28</v>
      </c>
      <c r="F736" s="1" t="s">
        <v>31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ユニフォーム秋宮昇ICONIC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s="1" t="s">
        <v>108</v>
      </c>
      <c r="D737" s="1" t="s">
        <v>669</v>
      </c>
      <c r="E737" s="1" t="s">
        <v>28</v>
      </c>
      <c r="F737" s="1" t="s">
        <v>31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28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ユニフォーム秋宮昇ICONIC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t="s">
        <v>205</v>
      </c>
      <c r="D738" t="s">
        <v>72</v>
      </c>
      <c r="E738" t="s">
        <v>23</v>
      </c>
      <c r="F738" t="s">
        <v>31</v>
      </c>
      <c r="G738" t="s">
        <v>75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ユニフォーム古牧譲ICONIC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t="s">
        <v>205</v>
      </c>
      <c r="D739" t="s">
        <v>72</v>
      </c>
      <c r="E739" t="s">
        <v>23</v>
      </c>
      <c r="F739" t="s">
        <v>31</v>
      </c>
      <c r="G739" t="s">
        <v>75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ユニフォーム古牧譲ICONIC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t="s">
        <v>205</v>
      </c>
      <c r="D740" t="s">
        <v>72</v>
      </c>
      <c r="E740" t="s">
        <v>23</v>
      </c>
      <c r="F740" t="s">
        <v>31</v>
      </c>
      <c r="G740" t="s">
        <v>75</v>
      </c>
      <c r="H740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ユニフォーム古牧譲ICONIC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s="1" t="s">
        <v>597</v>
      </c>
      <c r="D741" t="s">
        <v>72</v>
      </c>
      <c r="E741" s="1" t="s">
        <v>90</v>
      </c>
      <c r="F741" t="s">
        <v>74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雪遊び古牧譲ICONIC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s="1" t="s">
        <v>597</v>
      </c>
      <c r="D742" t="s">
        <v>72</v>
      </c>
      <c r="E742" s="1" t="s">
        <v>90</v>
      </c>
      <c r="F742" t="s">
        <v>74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雪遊び古牧譲ICONIC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s="1" t="s">
        <v>597</v>
      </c>
      <c r="D743" t="s">
        <v>72</v>
      </c>
      <c r="E743" s="1" t="s">
        <v>90</v>
      </c>
      <c r="F743" t="s">
        <v>74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雪遊び古牧譲ICONIC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76</v>
      </c>
      <c r="E744" t="s">
        <v>28</v>
      </c>
      <c r="F744" t="s">
        <v>25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ユニフォーム浅虫快人ICONIC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76</v>
      </c>
      <c r="E745" t="s">
        <v>28</v>
      </c>
      <c r="F745" t="s">
        <v>25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ユニフォーム浅虫快人ICONIC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76</v>
      </c>
      <c r="E746" t="s">
        <v>28</v>
      </c>
      <c r="F746" t="s">
        <v>25</v>
      </c>
      <c r="G746" t="s">
        <v>75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ユニフォーム浅虫快人ICONIC</v>
      </c>
    </row>
    <row r="747" spans="1:21" x14ac:dyDescent="0.3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79</v>
      </c>
      <c r="E748" t="s">
        <v>23</v>
      </c>
      <c r="F748" t="s">
        <v>21</v>
      </c>
      <c r="G748" t="s">
        <v>75</v>
      </c>
      <c r="H748" t="s">
        <v>71</v>
      </c>
      <c r="I748">
        <v>1</v>
      </c>
      <c r="J748" t="s">
        <v>247</v>
      </c>
      <c r="K748" s="1"/>
      <c r="L748" s="1"/>
      <c r="M748">
        <v>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ユニフォーム南田大志ICONIC</v>
      </c>
    </row>
    <row r="749" spans="1:21" x14ac:dyDescent="0.35">
      <c r="A749">
        <f>VLOOKUP(Block[[#This Row],[No用]],SetNo[[No.用]:[vlookup 用]],2,FALSE)</f>
        <v>195</v>
      </c>
      <c r="B749">
        <f>IF(ROW()=2,1,IF(A748&lt;&gt;Block[[#This Row],[No]],1,B748+1))</f>
        <v>1</v>
      </c>
      <c r="C749" t="s">
        <v>205</v>
      </c>
      <c r="D749" t="s">
        <v>81</v>
      </c>
      <c r="E749" t="s">
        <v>23</v>
      </c>
      <c r="F749" t="s">
        <v>26</v>
      </c>
      <c r="G749" t="s">
        <v>75</v>
      </c>
      <c r="H749" t="s">
        <v>71</v>
      </c>
      <c r="I749">
        <v>1</v>
      </c>
      <c r="J749" t="s">
        <v>247</v>
      </c>
      <c r="K749" s="1" t="s">
        <v>174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ユニフォーム湯川良明ICONIC</v>
      </c>
    </row>
    <row r="750" spans="1:21" x14ac:dyDescent="0.35">
      <c r="A750">
        <f>VLOOKUP(Block[[#This Row],[No用]],SetNo[[No.用]:[vlookup 用]],2,FALSE)</f>
        <v>195</v>
      </c>
      <c r="B750">
        <f>IF(ROW()=2,1,IF(A749&lt;&gt;Block[[#This Row],[No]],1,B749+1))</f>
        <v>2</v>
      </c>
      <c r="C750" t="s">
        <v>205</v>
      </c>
      <c r="D750" t="s">
        <v>81</v>
      </c>
      <c r="E750" t="s">
        <v>23</v>
      </c>
      <c r="F750" t="s">
        <v>26</v>
      </c>
      <c r="G750" t="s">
        <v>75</v>
      </c>
      <c r="H750" t="s">
        <v>71</v>
      </c>
      <c r="I750">
        <v>1</v>
      </c>
      <c r="J750" t="s">
        <v>247</v>
      </c>
      <c r="K750" s="1" t="s">
        <v>175</v>
      </c>
      <c r="L750" s="1" t="s">
        <v>173</v>
      </c>
      <c r="M750">
        <v>33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ユニフォーム湯川良明ICONIC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3</v>
      </c>
      <c r="C751" t="s">
        <v>205</v>
      </c>
      <c r="D751" t="s">
        <v>81</v>
      </c>
      <c r="E751" t="s">
        <v>23</v>
      </c>
      <c r="F751" t="s">
        <v>26</v>
      </c>
      <c r="G751" t="s">
        <v>75</v>
      </c>
      <c r="H751" t="s">
        <v>71</v>
      </c>
      <c r="I751">
        <v>1</v>
      </c>
      <c r="J751" t="s">
        <v>247</v>
      </c>
      <c r="K751" s="1" t="s">
        <v>176</v>
      </c>
      <c r="L751" s="1" t="s">
        <v>173</v>
      </c>
      <c r="M751">
        <v>39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ユニフォーム湯川良明ICONIC</v>
      </c>
    </row>
    <row r="752" spans="1:21" x14ac:dyDescent="0.35">
      <c r="A752">
        <f>VLOOKUP(Block[[#This Row],[No用]],SetNo[[No.用]:[vlookup 用]],2,FALSE)</f>
        <v>195</v>
      </c>
      <c r="B752">
        <f>IF(ROW()=2,1,IF(A751&lt;&gt;Block[[#This Row],[No]],1,B751+1))</f>
        <v>4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177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195</v>
      </c>
      <c r="B753">
        <f>IF(ROW()=2,1,IF(A752&lt;&gt;Block[[#This Row],[No]],1,B752+1))</f>
        <v>5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195</v>
      </c>
      <c r="B754">
        <f>IF(ROW()=2,1,IF(A753&lt;&gt;Block[[#This Row],[No]],1,B753+1))</f>
        <v>6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224</v>
      </c>
      <c r="M754">
        <v>44</v>
      </c>
      <c r="N754">
        <v>0</v>
      </c>
      <c r="O754">
        <v>54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83</v>
      </c>
      <c r="E755" t="s">
        <v>23</v>
      </c>
      <c r="F755" t="s">
        <v>25</v>
      </c>
      <c r="G755" t="s">
        <v>75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ユニフォーム稲垣功ICONIC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83</v>
      </c>
      <c r="E756" t="s">
        <v>23</v>
      </c>
      <c r="F756" t="s">
        <v>25</v>
      </c>
      <c r="G756" t="s">
        <v>75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ユニフォーム稲垣功ICONIC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83</v>
      </c>
      <c r="E757" t="s">
        <v>23</v>
      </c>
      <c r="F757" t="s">
        <v>25</v>
      </c>
      <c r="G757" t="s">
        <v>75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ユニフォーム稲垣功ICONIC</v>
      </c>
    </row>
    <row r="758" spans="1:21" x14ac:dyDescent="0.3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86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35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ユニフォーム馬門英治ICONIC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86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ユニフォーム馬門英治ICONIC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86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192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ユニフォーム馬門英治ICONIC</v>
      </c>
    </row>
    <row r="762" spans="1:21" x14ac:dyDescent="0.3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176</v>
      </c>
      <c r="L764" s="1" t="s">
        <v>224</v>
      </c>
      <c r="M764">
        <v>45</v>
      </c>
      <c r="N764">
        <v>0</v>
      </c>
      <c r="O764">
        <v>56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88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ユニフォーム百沢雄大ICONIC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88</v>
      </c>
      <c r="E766" t="s">
        <v>23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ユニフォーム百沢雄大ICONIC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88</v>
      </c>
      <c r="E767" t="s">
        <v>23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ユニフォーム百沢雄大ICONIC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553</v>
      </c>
      <c r="D768" t="s">
        <v>88</v>
      </c>
      <c r="E768" s="1" t="s">
        <v>90</v>
      </c>
      <c r="F768" t="s">
        <v>78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178</v>
      </c>
      <c r="M768">
        <v>27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職業体験百沢雄大ICONIC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553</v>
      </c>
      <c r="D769" t="s">
        <v>88</v>
      </c>
      <c r="E769" s="1" t="s">
        <v>90</v>
      </c>
      <c r="F769" t="s">
        <v>78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職業体験百沢雄大ICONIC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553</v>
      </c>
      <c r="D770" t="s">
        <v>88</v>
      </c>
      <c r="E770" s="1" t="s">
        <v>90</v>
      </c>
      <c r="F770" t="s">
        <v>78</v>
      </c>
      <c r="G770" t="s">
        <v>75</v>
      </c>
      <c r="H770" t="s">
        <v>71</v>
      </c>
      <c r="I770">
        <v>1</v>
      </c>
      <c r="J770" t="s">
        <v>247</v>
      </c>
      <c r="K770" s="1" t="s">
        <v>179</v>
      </c>
      <c r="L770" s="1" t="s">
        <v>178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職業体験百沢雄大ICONIC</v>
      </c>
    </row>
    <row r="771" spans="1:21" x14ac:dyDescent="0.35">
      <c r="A771">
        <f>VLOOKUP(Block[[#This Row],[No用]],SetNo[[No.用]:[vlookup 用]],2,FALSE)</f>
        <v>199</v>
      </c>
      <c r="B771">
        <f>IF(ROW()=2,1,IF(A770&lt;&gt;Block[[#This Row],[No]],1,B770+1))</f>
        <v>4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25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199</v>
      </c>
      <c r="B772">
        <f>IF(ROW()=2,1,IF(A771&lt;&gt;Block[[#This Row],[No]],1,B771+1))</f>
        <v>5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183</v>
      </c>
      <c r="L772" s="1" t="s">
        <v>224</v>
      </c>
      <c r="M772">
        <v>50</v>
      </c>
      <c r="N772">
        <v>5</v>
      </c>
      <c r="O772">
        <v>60</v>
      </c>
      <c r="P772">
        <v>8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108</v>
      </c>
      <c r="D773" t="s">
        <v>89</v>
      </c>
      <c r="E773" t="s">
        <v>90</v>
      </c>
      <c r="F773" t="s">
        <v>78</v>
      </c>
      <c r="G773" t="s">
        <v>91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29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ユニフォーム照島游児ICONIC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108</v>
      </c>
      <c r="D774" t="s">
        <v>89</v>
      </c>
      <c r="E774" t="s">
        <v>90</v>
      </c>
      <c r="F774" t="s">
        <v>78</v>
      </c>
      <c r="G774" t="s">
        <v>91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ユニフォーム照島游児ICONIC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108</v>
      </c>
      <c r="D775" t="s">
        <v>89</v>
      </c>
      <c r="E775" t="s">
        <v>90</v>
      </c>
      <c r="F775" t="s">
        <v>78</v>
      </c>
      <c r="G775" t="s">
        <v>91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29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ユニフォーム照島游児ICONIC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149</v>
      </c>
      <c r="D776" t="s">
        <v>89</v>
      </c>
      <c r="E776" t="s">
        <v>77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制服照島游児ICONIC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149</v>
      </c>
      <c r="D777" t="s">
        <v>89</v>
      </c>
      <c r="E777" t="s">
        <v>77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制服照島游児ICONIC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149</v>
      </c>
      <c r="D778" t="s">
        <v>89</v>
      </c>
      <c r="E778" t="s">
        <v>77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制服照島游児ICONIC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89</v>
      </c>
      <c r="E779" s="1" t="s">
        <v>598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89</v>
      </c>
      <c r="E780" s="1" t="s">
        <v>598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178</v>
      </c>
      <c r="M780">
        <v>32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89</v>
      </c>
      <c r="E781" s="1" t="s">
        <v>598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735</v>
      </c>
      <c r="D782" s="1" t="s">
        <v>89</v>
      </c>
      <c r="E782" s="1" t="s">
        <v>90</v>
      </c>
      <c r="F782" s="1" t="s">
        <v>78</v>
      </c>
      <c r="G782" s="1" t="s">
        <v>91</v>
      </c>
      <c r="H782" s="1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スパイ照島游児ICONIC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735</v>
      </c>
      <c r="D783" s="1" t="s">
        <v>89</v>
      </c>
      <c r="E783" s="1" t="s">
        <v>90</v>
      </c>
      <c r="F783" s="1" t="s">
        <v>78</v>
      </c>
      <c r="G783" s="1" t="s">
        <v>91</v>
      </c>
      <c r="H783" s="1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スパイ照島游児ICONIC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735</v>
      </c>
      <c r="D784" s="1" t="s">
        <v>89</v>
      </c>
      <c r="E784" s="1" t="s">
        <v>90</v>
      </c>
      <c r="F784" s="1" t="s">
        <v>78</v>
      </c>
      <c r="G784" s="1" t="s">
        <v>91</v>
      </c>
      <c r="H784" s="1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スパイ照島游児ICONIC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929</v>
      </c>
      <c r="D785" s="1" t="s">
        <v>89</v>
      </c>
      <c r="E785" s="1" t="s">
        <v>77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妖照島游児ICONIC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929</v>
      </c>
      <c r="D786" s="1" t="s">
        <v>89</v>
      </c>
      <c r="E786" s="1" t="s">
        <v>77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妖照島游児ICONIC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929</v>
      </c>
      <c r="D787" s="1" t="s">
        <v>89</v>
      </c>
      <c r="E787" s="1" t="s">
        <v>77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妖照島游児ICONIC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108</v>
      </c>
      <c r="D788" t="s">
        <v>92</v>
      </c>
      <c r="E788" t="s">
        <v>90</v>
      </c>
      <c r="F788" t="s">
        <v>82</v>
      </c>
      <c r="G788" t="s">
        <v>91</v>
      </c>
      <c r="H788" t="s">
        <v>71</v>
      </c>
      <c r="I788">
        <v>1</v>
      </c>
      <c r="J788" t="s">
        <v>247</v>
      </c>
      <c r="K788" s="1" t="s">
        <v>174</v>
      </c>
      <c r="L788" s="1" t="s">
        <v>173</v>
      </c>
      <c r="M788">
        <v>36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ユニフォーム母畑和馬ICONIC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108</v>
      </c>
      <c r="D789" t="s">
        <v>92</v>
      </c>
      <c r="E789" t="s">
        <v>90</v>
      </c>
      <c r="F789" t="s">
        <v>82</v>
      </c>
      <c r="G789" t="s">
        <v>91</v>
      </c>
      <c r="H789" t="s">
        <v>71</v>
      </c>
      <c r="I789">
        <v>1</v>
      </c>
      <c r="J789" t="s">
        <v>247</v>
      </c>
      <c r="K789" s="1" t="s">
        <v>175</v>
      </c>
      <c r="L789" s="1" t="s">
        <v>173</v>
      </c>
      <c r="M789">
        <v>36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ユニフォーム母畑和馬ICONIC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108</v>
      </c>
      <c r="D790" t="s">
        <v>92</v>
      </c>
      <c r="E790" t="s">
        <v>90</v>
      </c>
      <c r="F790" t="s">
        <v>82</v>
      </c>
      <c r="G790" t="s">
        <v>91</v>
      </c>
      <c r="H790" t="s">
        <v>71</v>
      </c>
      <c r="I790">
        <v>1</v>
      </c>
      <c r="J790" t="s">
        <v>247</v>
      </c>
      <c r="K790" s="1" t="s">
        <v>179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ユニフォーム母畑和馬ICONIC</v>
      </c>
    </row>
    <row r="791" spans="1:21" x14ac:dyDescent="0.3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177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205</v>
      </c>
      <c r="B792">
        <f>IF(ROW()=2,1,IF(A791&lt;&gt;Block[[#This Row],[No]],1,B791+1))</f>
        <v>5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205</v>
      </c>
      <c r="B793">
        <f>IF(ROW()=2,1,IF(A792&lt;&gt;Block[[#This Row],[No]],1,B792+1))</f>
        <v>6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183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1</v>
      </c>
      <c r="C794" s="1" t="s">
        <v>980</v>
      </c>
      <c r="D794" s="1" t="s">
        <v>92</v>
      </c>
      <c r="E794" s="1" t="s">
        <v>77</v>
      </c>
      <c r="F794" s="1" t="s">
        <v>82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174</v>
      </c>
      <c r="L794" s="1" t="s">
        <v>173</v>
      </c>
      <c r="M794">
        <v>36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アート2母畑和馬ICONIC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2</v>
      </c>
      <c r="C795" s="1" t="s">
        <v>980</v>
      </c>
      <c r="D795" s="1" t="s">
        <v>92</v>
      </c>
      <c r="E795" s="1" t="s">
        <v>77</v>
      </c>
      <c r="F795" s="1" t="s">
        <v>82</v>
      </c>
      <c r="G795" s="1" t="s">
        <v>91</v>
      </c>
      <c r="H795" s="1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アート2母畑和馬ICONIC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3</v>
      </c>
      <c r="C796" s="1" t="s">
        <v>980</v>
      </c>
      <c r="D796" s="1" t="s">
        <v>92</v>
      </c>
      <c r="E796" s="1" t="s">
        <v>77</v>
      </c>
      <c r="F796" s="1" t="s">
        <v>82</v>
      </c>
      <c r="G796" s="1" t="s">
        <v>91</v>
      </c>
      <c r="H796" s="1" t="s">
        <v>71</v>
      </c>
      <c r="I796">
        <v>1</v>
      </c>
      <c r="J796" t="s">
        <v>247</v>
      </c>
      <c r="K796" s="1" t="s">
        <v>179</v>
      </c>
      <c r="L796" s="1" t="s">
        <v>173</v>
      </c>
      <c r="M796">
        <v>39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アート2母畑和馬ICONIC</v>
      </c>
    </row>
    <row r="797" spans="1:21" x14ac:dyDescent="0.35">
      <c r="A797">
        <f>VLOOKUP(Block[[#This Row],[No用]],SetNo[[No.用]:[vlookup 用]],2,FALSE)</f>
        <v>206</v>
      </c>
      <c r="B797">
        <f>IF(ROW()=2,1,IF(A796&lt;&gt;Block[[#This Row],[No]],1,B796+1))</f>
        <v>4</v>
      </c>
      <c r="C797" s="1" t="s">
        <v>980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177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206</v>
      </c>
      <c r="B798">
        <f>IF(ROW()=2,1,IF(A797&lt;&gt;Block[[#This Row],[No]],1,B797+1))</f>
        <v>5</v>
      </c>
      <c r="C798" s="1" t="s">
        <v>980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248</v>
      </c>
      <c r="L798" s="1" t="s">
        <v>162</v>
      </c>
      <c r="M798">
        <v>33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206</v>
      </c>
      <c r="B799">
        <f>IF(ROW()=2,1,IF(A798&lt;&gt;Block[[#This Row],[No]],1,B798+1))</f>
        <v>6</v>
      </c>
      <c r="C799" s="1" t="s">
        <v>980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108</v>
      </c>
      <c r="D800" t="s">
        <v>93</v>
      </c>
      <c r="E800" t="s">
        <v>73</v>
      </c>
      <c r="F800" t="s">
        <v>74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14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ユニフォーム二岐丈晴ICONIC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t="s">
        <v>108</v>
      </c>
      <c r="D801" t="s">
        <v>93</v>
      </c>
      <c r="E801" t="s">
        <v>73</v>
      </c>
      <c r="F801" t="s">
        <v>74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ユニフォーム二岐丈晴ICONIC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t="s">
        <v>108</v>
      </c>
      <c r="D802" t="s">
        <v>93</v>
      </c>
      <c r="E802" t="s">
        <v>73</v>
      </c>
      <c r="F802" t="s">
        <v>74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14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ユニフォーム二岐丈晴ICONIC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149</v>
      </c>
      <c r="D803" t="s">
        <v>93</v>
      </c>
      <c r="E803" t="s">
        <v>90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149</v>
      </c>
      <c r="D804" t="s">
        <v>93</v>
      </c>
      <c r="E804" t="s">
        <v>90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149</v>
      </c>
      <c r="D805" t="s">
        <v>93</v>
      </c>
      <c r="E805" t="s">
        <v>90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制服二岐丈晴ICONIC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108</v>
      </c>
      <c r="D806" t="s">
        <v>99</v>
      </c>
      <c r="E806" t="s">
        <v>73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ユニフォーム沼尻凛太郎ICONIC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108</v>
      </c>
      <c r="D807" t="s">
        <v>99</v>
      </c>
      <c r="E807" t="s">
        <v>73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ユニフォーム沼尻凛太郎ICONIC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108</v>
      </c>
      <c r="D808" t="s">
        <v>99</v>
      </c>
      <c r="E808" t="s">
        <v>73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ユニフォーム沼尻凛太郎ICONIC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94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173</v>
      </c>
      <c r="M809">
        <v>35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ユニフォーム飯坂信義ICONIC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94</v>
      </c>
      <c r="E810" t="s">
        <v>90</v>
      </c>
      <c r="F810" t="s">
        <v>82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35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ユニフォーム飯坂信義ICONIC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94</v>
      </c>
      <c r="E811" t="s">
        <v>90</v>
      </c>
      <c r="F811" t="s">
        <v>82</v>
      </c>
      <c r="G811" t="s">
        <v>91</v>
      </c>
      <c r="H811" t="s">
        <v>71</v>
      </c>
      <c r="I811">
        <v>1</v>
      </c>
      <c r="J811" t="s">
        <v>247</v>
      </c>
      <c r="K811" s="1" t="s">
        <v>176</v>
      </c>
      <c r="L811" s="1" t="s">
        <v>173</v>
      </c>
      <c r="M811">
        <v>43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ユニフォーム飯坂信義ICONIC</v>
      </c>
    </row>
    <row r="812" spans="1:21" x14ac:dyDescent="0.3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177</v>
      </c>
      <c r="L812" s="1" t="s">
        <v>162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210</v>
      </c>
      <c r="B814">
        <f>IF(ROW()=2,1,IF(A813&lt;&gt;Block[[#This Row],[No]],1,B813+1))</f>
        <v>6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183</v>
      </c>
      <c r="L814" s="1" t="s">
        <v>224</v>
      </c>
      <c r="M814">
        <v>47</v>
      </c>
      <c r="N814">
        <v>0</v>
      </c>
      <c r="O814">
        <v>57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1</v>
      </c>
      <c r="C815" t="s">
        <v>108</v>
      </c>
      <c r="D815" t="s">
        <v>95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ユニフォーム東山勝道ICONIC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2</v>
      </c>
      <c r="C816" t="s">
        <v>108</v>
      </c>
      <c r="D816" t="s">
        <v>95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ユニフォーム東山勝道ICONIC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3</v>
      </c>
      <c r="C817" t="s">
        <v>108</v>
      </c>
      <c r="D817" t="s">
        <v>95</v>
      </c>
      <c r="E817" t="s">
        <v>90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ユニフォーム東山勝道ICONIC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96</v>
      </c>
      <c r="E818" t="s">
        <v>90</v>
      </c>
      <c r="F818" t="s">
        <v>80</v>
      </c>
      <c r="G818" t="s">
        <v>91</v>
      </c>
      <c r="H818" t="s">
        <v>71</v>
      </c>
      <c r="I818">
        <v>1</v>
      </c>
      <c r="J818" t="s">
        <v>247</v>
      </c>
      <c r="M818">
        <v>0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ユニフォーム土湯新ICONIC</v>
      </c>
    </row>
    <row r="819" spans="1:21" x14ac:dyDescent="0.35">
      <c r="A819">
        <f>VLOOKUP(Block[[#This Row],[No用]],SetNo[[No.用]:[vlookup 用]],2,FALSE)</f>
        <v>213</v>
      </c>
      <c r="B819">
        <f>IF(ROW()=2,1,IF(A818&lt;&gt;Block[[#This Row],[No]],1,B818+1))</f>
        <v>1</v>
      </c>
      <c r="C819" t="s">
        <v>205</v>
      </c>
      <c r="D819" t="s">
        <v>463</v>
      </c>
      <c r="E819" t="s">
        <v>28</v>
      </c>
      <c r="F819" t="s">
        <v>25</v>
      </c>
      <c r="G819" t="s">
        <v>156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ユニフォーム中島猛ICONIC</v>
      </c>
    </row>
    <row r="820" spans="1:21" x14ac:dyDescent="0.35">
      <c r="A820">
        <f>VLOOKUP(Block[[#This Row],[No用]],SetNo[[No.用]:[vlookup 用]],2,FALSE)</f>
        <v>213</v>
      </c>
      <c r="B820">
        <f>IF(ROW()=2,1,IF(A819&lt;&gt;Block[[#This Row],[No]],1,B819+1))</f>
        <v>2</v>
      </c>
      <c r="C820" t="s">
        <v>205</v>
      </c>
      <c r="D820" t="s">
        <v>463</v>
      </c>
      <c r="E820" t="s">
        <v>28</v>
      </c>
      <c r="F820" t="s">
        <v>25</v>
      </c>
      <c r="G820" t="s">
        <v>156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ユニフォーム中島猛ICONIC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3</v>
      </c>
      <c r="C821" t="s">
        <v>205</v>
      </c>
      <c r="D821" t="s">
        <v>463</v>
      </c>
      <c r="E821" t="s">
        <v>28</v>
      </c>
      <c r="F821" t="s">
        <v>25</v>
      </c>
      <c r="G821" t="s">
        <v>156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ユニフォーム中島猛ICONIC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s="1" t="s">
        <v>735</v>
      </c>
      <c r="D822" s="1" t="s">
        <v>100</v>
      </c>
      <c r="E822" s="1" t="s">
        <v>73</v>
      </c>
      <c r="F822" s="1" t="s">
        <v>78</v>
      </c>
      <c r="G822" s="1" t="s">
        <v>130</v>
      </c>
      <c r="H822" s="1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s="1" t="s">
        <v>735</v>
      </c>
      <c r="D823" s="1" t="s">
        <v>100</v>
      </c>
      <c r="E823" s="1" t="s">
        <v>73</v>
      </c>
      <c r="F823" s="1" t="s">
        <v>78</v>
      </c>
      <c r="G823" s="1" t="s">
        <v>130</v>
      </c>
      <c r="H823" s="1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s="1" t="s">
        <v>735</v>
      </c>
      <c r="D824" s="1" t="s">
        <v>100</v>
      </c>
      <c r="E824" s="1" t="s">
        <v>73</v>
      </c>
      <c r="F824" s="1" t="s">
        <v>78</v>
      </c>
      <c r="G824" s="1" t="s">
        <v>130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t="s">
        <v>205</v>
      </c>
      <c r="D825" t="s">
        <v>465</v>
      </c>
      <c r="E825" t="s">
        <v>24</v>
      </c>
      <c r="F825" t="s">
        <v>25</v>
      </c>
      <c r="G825" t="s">
        <v>156</v>
      </c>
      <c r="H825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ユニフォーム白石優希ICONIC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t="s">
        <v>205</v>
      </c>
      <c r="D826" t="s">
        <v>465</v>
      </c>
      <c r="E826" t="s">
        <v>24</v>
      </c>
      <c r="F826" t="s">
        <v>25</v>
      </c>
      <c r="G826" t="s">
        <v>156</v>
      </c>
      <c r="H826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ユニフォーム白石優希ICONIC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t="s">
        <v>205</v>
      </c>
      <c r="D827" t="s">
        <v>465</v>
      </c>
      <c r="E827" t="s">
        <v>24</v>
      </c>
      <c r="F827" t="s">
        <v>25</v>
      </c>
      <c r="G827" t="s">
        <v>156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ユニフォーム白石優希ICONIC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467</v>
      </c>
      <c r="E828" t="s">
        <v>28</v>
      </c>
      <c r="F828" t="s">
        <v>31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ユニフォーム花山一雅ICONIC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467</v>
      </c>
      <c r="E829" t="s">
        <v>28</v>
      </c>
      <c r="F829" t="s">
        <v>31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ユニフォーム花山一雅ICONIC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467</v>
      </c>
      <c r="E830" t="s">
        <v>28</v>
      </c>
      <c r="F830" t="s">
        <v>31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ユニフォーム花山一雅ICONIC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469</v>
      </c>
      <c r="E831" t="s">
        <v>28</v>
      </c>
      <c r="F831" t="s">
        <v>26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ユニフォーム鳴子哲平ICONIC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469</v>
      </c>
      <c r="E832" t="s">
        <v>28</v>
      </c>
      <c r="F832" t="s">
        <v>26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ユニフォーム鳴子哲平ICONIC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469</v>
      </c>
      <c r="E833" t="s">
        <v>28</v>
      </c>
      <c r="F833" t="s">
        <v>26</v>
      </c>
      <c r="G833" t="s">
        <v>156</v>
      </c>
      <c r="H833" t="s">
        <v>71</v>
      </c>
      <c r="I833">
        <v>1</v>
      </c>
      <c r="J833" t="s">
        <v>247</v>
      </c>
      <c r="K833" s="1" t="s">
        <v>176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ユニフォーム鳴子哲平ICONIC</v>
      </c>
    </row>
    <row r="834" spans="1:21" x14ac:dyDescent="0.35">
      <c r="A834">
        <f>VLOOKUP(Block[[#This Row],[No用]],SetNo[[No.用]:[vlookup 用]],2,FALSE)</f>
        <v>217</v>
      </c>
      <c r="B834">
        <f>IF(ROW()=2,1,IF(A833&lt;&gt;Block[[#This Row],[No]],1,B833+1))</f>
        <v>4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177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217</v>
      </c>
      <c r="B835">
        <f>IF(ROW()=2,1,IF(A834&lt;&gt;Block[[#This Row],[No]],1,B834+1))</f>
        <v>5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32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217</v>
      </c>
      <c r="B836">
        <f>IF(ROW()=2,1,IF(A835&lt;&gt;Block[[#This Row],[No]],1,B835+1))</f>
        <v>6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183</v>
      </c>
      <c r="L836" s="1" t="s">
        <v>224</v>
      </c>
      <c r="M836">
        <v>46</v>
      </c>
      <c r="N836">
        <v>0</v>
      </c>
      <c r="O836">
        <v>56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1</v>
      </c>
      <c r="C837" t="s">
        <v>205</v>
      </c>
      <c r="D837" t="s">
        <v>471</v>
      </c>
      <c r="E837" t="s">
        <v>28</v>
      </c>
      <c r="F837" t="s">
        <v>21</v>
      </c>
      <c r="G837" t="s">
        <v>156</v>
      </c>
      <c r="H837" t="s">
        <v>71</v>
      </c>
      <c r="I837">
        <v>1</v>
      </c>
      <c r="J837" t="s">
        <v>247</v>
      </c>
      <c r="M837">
        <v>0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ユニフォーム秋保和光ICONIC</v>
      </c>
    </row>
    <row r="838" spans="1:21" x14ac:dyDescent="0.35">
      <c r="A838">
        <f>VLOOKUP(Block[[#This Row],[No用]],SetNo[[No.用]:[vlookup 用]],2,FALSE)</f>
        <v>219</v>
      </c>
      <c r="B838">
        <f>IF(ROW()=2,1,IF(A837&lt;&gt;Block[[#This Row],[No]],1,B837+1))</f>
        <v>1</v>
      </c>
      <c r="C838" t="s">
        <v>205</v>
      </c>
      <c r="D838" t="s">
        <v>473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35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ユニフォーム松島剛ICONIC</v>
      </c>
    </row>
    <row r="839" spans="1:21" x14ac:dyDescent="0.35">
      <c r="A839">
        <f>VLOOKUP(Block[[#This Row],[No用]],SetNo[[No.用]:[vlookup 用]],2,FALSE)</f>
        <v>219</v>
      </c>
      <c r="B839">
        <f>IF(ROW()=2,1,IF(A838&lt;&gt;Block[[#This Row],[No]],1,B838+1))</f>
        <v>2</v>
      </c>
      <c r="C839" t="s">
        <v>205</v>
      </c>
      <c r="D839" t="s">
        <v>473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ユニフォーム松島剛ICONIC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3</v>
      </c>
      <c r="C840" t="s">
        <v>205</v>
      </c>
      <c r="D840" t="s">
        <v>473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192</v>
      </c>
      <c r="L840" s="1" t="s">
        <v>173</v>
      </c>
      <c r="M840">
        <v>41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ユニフォーム松島剛ICONIC</v>
      </c>
    </row>
    <row r="841" spans="1:21" x14ac:dyDescent="0.35">
      <c r="A841">
        <f>VLOOKUP(Block[[#This Row],[No用]],SetNo[[No.用]:[vlookup 用]],2,FALSE)</f>
        <v>219</v>
      </c>
      <c r="B841">
        <f>IF(ROW()=2,1,IF(A840&lt;&gt;Block[[#This Row],[No]],1,B840+1))</f>
        <v>4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219</v>
      </c>
      <c r="B842">
        <f>IF(ROW()=2,1,IF(A841&lt;&gt;Block[[#This Row],[No]],1,B841+1))</f>
        <v>5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219</v>
      </c>
      <c r="B843">
        <f>IF(ROW()=2,1,IF(A842&lt;&gt;Block[[#This Row],[No]],1,B842+1))</f>
        <v>6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43</v>
      </c>
      <c r="N843">
        <v>0</v>
      </c>
      <c r="O843">
        <v>54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s="1" t="s">
        <v>929</v>
      </c>
      <c r="D844" s="1" t="s">
        <v>105</v>
      </c>
      <c r="E844" s="1" t="s">
        <v>73</v>
      </c>
      <c r="F844" s="1" t="s">
        <v>82</v>
      </c>
      <c r="G844" s="1" t="s">
        <v>130</v>
      </c>
      <c r="H844" s="1" t="s">
        <v>71</v>
      </c>
      <c r="I844">
        <v>1</v>
      </c>
      <c r="J844" t="s">
        <v>247</v>
      </c>
      <c r="K844" s="1" t="s">
        <v>174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s="1" t="s">
        <v>929</v>
      </c>
      <c r="D845" s="1" t="s">
        <v>105</v>
      </c>
      <c r="E845" s="1" t="s">
        <v>73</v>
      </c>
      <c r="F845" s="1" t="s">
        <v>82</v>
      </c>
      <c r="G845" s="1" t="s">
        <v>130</v>
      </c>
      <c r="H845" s="1" t="s">
        <v>71</v>
      </c>
      <c r="I845">
        <v>1</v>
      </c>
      <c r="J845" t="s">
        <v>247</v>
      </c>
      <c r="K845" s="1" t="s">
        <v>175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妖松島剛ICONIC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s="1" t="s">
        <v>929</v>
      </c>
      <c r="D846" s="1" t="s">
        <v>105</v>
      </c>
      <c r="E846" s="1" t="s">
        <v>73</v>
      </c>
      <c r="F846" s="1" t="s">
        <v>82</v>
      </c>
      <c r="G846" s="1" t="s">
        <v>130</v>
      </c>
      <c r="H846" s="1" t="s">
        <v>71</v>
      </c>
      <c r="I846">
        <v>1</v>
      </c>
      <c r="J846" t="s">
        <v>247</v>
      </c>
      <c r="K846" s="1" t="s">
        <v>192</v>
      </c>
      <c r="L846" s="1" t="s">
        <v>173</v>
      </c>
      <c r="M846">
        <v>41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妖松島剛ICONIC</v>
      </c>
    </row>
    <row r="847" spans="1:21" x14ac:dyDescent="0.35">
      <c r="A847">
        <f>VLOOKUP(Block[[#This Row],[No用]],SetNo[[No.用]:[vlookup 用]],2,FALSE)</f>
        <v>220</v>
      </c>
      <c r="B847">
        <f>IF(ROW()=2,1,IF(A846&lt;&gt;Block[[#This Row],[No]],1,B846+1))</f>
        <v>4</v>
      </c>
      <c r="C847" s="1" t="s">
        <v>929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177</v>
      </c>
      <c r="L847" s="1" t="s">
        <v>162</v>
      </c>
      <c r="M847">
        <v>31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220</v>
      </c>
      <c r="B848">
        <f>IF(ROW()=2,1,IF(A847&lt;&gt;Block[[#This Row],[No]],1,B847+1))</f>
        <v>5</v>
      </c>
      <c r="C848" s="1" t="s">
        <v>929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220</v>
      </c>
      <c r="B849">
        <f>IF(ROW()=2,1,IF(A848&lt;&gt;Block[[#This Row],[No]],1,B848+1))</f>
        <v>6</v>
      </c>
      <c r="C849" s="1" t="s">
        <v>929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183</v>
      </c>
      <c r="L849" s="1" t="s">
        <v>224</v>
      </c>
      <c r="M849">
        <v>43</v>
      </c>
      <c r="N849">
        <v>0</v>
      </c>
      <c r="O849">
        <v>54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205</v>
      </c>
      <c r="D850" t="s">
        <v>475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ユニフォーム川渡瞬己ICONIC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205</v>
      </c>
      <c r="D851" t="s">
        <v>475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ユニフォーム川渡瞬己ICONIC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205</v>
      </c>
      <c r="D852" t="s">
        <v>475</v>
      </c>
      <c r="E852" t="s">
        <v>28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ユニフォーム川渡瞬己ICONIC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s="1" t="s">
        <v>987</v>
      </c>
      <c r="D853" s="1" t="s">
        <v>106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サバゲ2川渡瞬己ICONIC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s="1" t="s">
        <v>987</v>
      </c>
      <c r="D854" s="1" t="s">
        <v>106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サバゲ2川渡瞬己ICONIC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s="1" t="s">
        <v>987</v>
      </c>
      <c r="D855" s="1" t="s">
        <v>106</v>
      </c>
      <c r="E855" s="1" t="s">
        <v>73</v>
      </c>
      <c r="F855" s="1" t="s">
        <v>78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サバゲ2川渡瞬己ICONIC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t="s">
        <v>108</v>
      </c>
      <c r="D856" t="s">
        <v>109</v>
      </c>
      <c r="E856" t="s">
        <v>73</v>
      </c>
      <c r="F856" t="s">
        <v>78</v>
      </c>
      <c r="G856" t="s">
        <v>118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ユニフォーム牛島若利ICONIC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t="s">
        <v>108</v>
      </c>
      <c r="D857" t="s">
        <v>109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ユニフォーム牛島若利ICONIC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t="s">
        <v>108</v>
      </c>
      <c r="D858" t="s">
        <v>109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ユニフォーム牛島若利ICONIC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116</v>
      </c>
      <c r="D859" t="s">
        <v>109</v>
      </c>
      <c r="E859" t="s">
        <v>90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水着牛島若利ICONIC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116</v>
      </c>
      <c r="D860" t="s">
        <v>109</v>
      </c>
      <c r="E860" t="s">
        <v>90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水着牛島若利ICONIC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116</v>
      </c>
      <c r="D861" t="s">
        <v>109</v>
      </c>
      <c r="E861" t="s">
        <v>90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水着牛島若利ICONIC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s="1" t="s">
        <v>591</v>
      </c>
      <c r="D862" t="s">
        <v>109</v>
      </c>
      <c r="E862" s="1" t="s">
        <v>77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新年牛島若利ICONIC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s="1" t="s">
        <v>591</v>
      </c>
      <c r="D863" t="s">
        <v>109</v>
      </c>
      <c r="E863" s="1" t="s">
        <v>77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新年牛島若利ICONIC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s="1" t="s">
        <v>591</v>
      </c>
      <c r="D864" t="s">
        <v>109</v>
      </c>
      <c r="E864" s="1" t="s">
        <v>77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新年牛島若利ICONIC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149</v>
      </c>
      <c r="D865" s="1" t="s">
        <v>109</v>
      </c>
      <c r="E865" s="1" t="s">
        <v>73</v>
      </c>
      <c r="F865" s="1" t="s">
        <v>78</v>
      </c>
      <c r="G865" s="1" t="s">
        <v>118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制服牛島若利ICONIC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149</v>
      </c>
      <c r="D866" s="1" t="s">
        <v>109</v>
      </c>
      <c r="E866" s="1" t="s">
        <v>73</v>
      </c>
      <c r="F866" s="1" t="s">
        <v>78</v>
      </c>
      <c r="G866" s="1" t="s">
        <v>118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制服牛島若利ICONIC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149</v>
      </c>
      <c r="D867" s="1" t="s">
        <v>109</v>
      </c>
      <c r="E867" s="1" t="s">
        <v>73</v>
      </c>
      <c r="F867" s="1" t="s">
        <v>78</v>
      </c>
      <c r="G867" s="1" t="s">
        <v>118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制服牛島若利ICONIC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770</v>
      </c>
      <c r="D868" s="1" t="s">
        <v>109</v>
      </c>
      <c r="E868" s="1" t="s">
        <v>90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文化祭2牛島若利ICONIC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770</v>
      </c>
      <c r="D869" s="1" t="s">
        <v>109</v>
      </c>
      <c r="E869" s="1" t="s">
        <v>90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文化祭2牛島若利ICONIC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770</v>
      </c>
      <c r="D870" s="1" t="s">
        <v>109</v>
      </c>
      <c r="E870" s="1" t="s">
        <v>90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文化祭2牛島若利ICONIC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929</v>
      </c>
      <c r="D871" s="1" t="s">
        <v>109</v>
      </c>
      <c r="E871" s="1" t="s">
        <v>77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929</v>
      </c>
      <c r="D872" s="1" t="s">
        <v>109</v>
      </c>
      <c r="E872" s="1" t="s">
        <v>77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929</v>
      </c>
      <c r="D873" s="1" t="s">
        <v>109</v>
      </c>
      <c r="E873" s="1" t="s">
        <v>77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t="s">
        <v>108</v>
      </c>
      <c r="D874" t="s">
        <v>110</v>
      </c>
      <c r="E874" t="s">
        <v>73</v>
      </c>
      <c r="F874" t="s">
        <v>82</v>
      </c>
      <c r="G874" t="s">
        <v>118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37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ユニフォーム天童覚ICONIC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t="s">
        <v>108</v>
      </c>
      <c r="D875" t="s">
        <v>110</v>
      </c>
      <c r="E875" t="s">
        <v>73</v>
      </c>
      <c r="F875" t="s">
        <v>82</v>
      </c>
      <c r="G875" t="s">
        <v>118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37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ユニフォーム天童覚ICONIC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t="s">
        <v>108</v>
      </c>
      <c r="D876" t="s">
        <v>110</v>
      </c>
      <c r="E876" t="s">
        <v>73</v>
      </c>
      <c r="F876" t="s">
        <v>82</v>
      </c>
      <c r="G876" t="s">
        <v>118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44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ユニフォーム天童覚ICONIC</v>
      </c>
    </row>
    <row r="877" spans="1:21" x14ac:dyDescent="0.35">
      <c r="A877">
        <f>VLOOKUP(Block[[#This Row],[No用]],SetNo[[No.用]:[vlookup 用]],2,FALSE)</f>
        <v>229</v>
      </c>
      <c r="B877">
        <f>IF(ROW()=2,1,IF(A876&lt;&gt;Block[[#This Row],[No]],1,B876+1))</f>
        <v>4</v>
      </c>
      <c r="C877" t="s">
        <v>108</v>
      </c>
      <c r="D877" t="s">
        <v>110</v>
      </c>
      <c r="E877" t="s">
        <v>73</v>
      </c>
      <c r="F877" t="s">
        <v>82</v>
      </c>
      <c r="G877" t="s">
        <v>118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36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ユニフォーム天童覚ICONIC</v>
      </c>
    </row>
    <row r="878" spans="1:21" x14ac:dyDescent="0.35">
      <c r="A878">
        <f>VLOOKUP(Block[[#This Row],[No用]],SetNo[[No.用]:[vlookup 用]],2,FALSE)</f>
        <v>229</v>
      </c>
      <c r="B878">
        <f>IF(ROW()=2,1,IF(A877&lt;&gt;Block[[#This Row],[No]],1,B877+1))</f>
        <v>5</v>
      </c>
      <c r="C878" t="s">
        <v>108</v>
      </c>
      <c r="D878" t="s">
        <v>110</v>
      </c>
      <c r="E878" t="s">
        <v>73</v>
      </c>
      <c r="F878" t="s">
        <v>82</v>
      </c>
      <c r="G878" t="s">
        <v>118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ユニフォーム天童覚ICONIC</v>
      </c>
    </row>
    <row r="879" spans="1:21" x14ac:dyDescent="0.35">
      <c r="A879">
        <f>VLOOKUP(Block[[#This Row],[No用]],SetNo[[No.用]:[vlookup 用]],2,FALSE)</f>
        <v>229</v>
      </c>
      <c r="B879">
        <f>IF(ROW()=2,1,IF(A878&lt;&gt;Block[[#This Row],[No]],1,B878+1))</f>
        <v>6</v>
      </c>
      <c r="C879" t="s">
        <v>108</v>
      </c>
      <c r="D879" t="s">
        <v>110</v>
      </c>
      <c r="E879" t="s">
        <v>73</v>
      </c>
      <c r="F879" t="s">
        <v>82</v>
      </c>
      <c r="G879" t="s">
        <v>118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48</v>
      </c>
      <c r="N879">
        <v>0</v>
      </c>
      <c r="O879">
        <v>58</v>
      </c>
      <c r="P879">
        <v>0</v>
      </c>
      <c r="U879" t="str">
        <f>Block[[#This Row],[服装]]&amp;Block[[#This Row],[名前]]&amp;Block[[#This Row],[レアリティ]]</f>
        <v>ユニフォーム天童覚ICONIC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1</v>
      </c>
      <c r="C880" t="s">
        <v>116</v>
      </c>
      <c r="D880" t="s">
        <v>110</v>
      </c>
      <c r="E880" t="s">
        <v>90</v>
      </c>
      <c r="F880" t="s">
        <v>82</v>
      </c>
      <c r="G880" t="s">
        <v>118</v>
      </c>
      <c r="H880" t="s">
        <v>71</v>
      </c>
      <c r="I880">
        <v>1</v>
      </c>
      <c r="J880" t="s">
        <v>247</v>
      </c>
      <c r="K880" s="1" t="s">
        <v>174</v>
      </c>
      <c r="L880" s="1" t="s">
        <v>173</v>
      </c>
      <c r="M880">
        <v>37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水着天童覚ICONIC</v>
      </c>
    </row>
    <row r="881" spans="1:21" x14ac:dyDescent="0.35">
      <c r="A881">
        <f>VLOOKUP(Block[[#This Row],[No用]],SetNo[[No.用]:[vlookup 用]],2,FALSE)</f>
        <v>230</v>
      </c>
      <c r="B881">
        <f>IF(ROW()=2,1,IF(A880&lt;&gt;Block[[#This Row],[No]],1,B880+1))</f>
        <v>2</v>
      </c>
      <c r="C881" t="s">
        <v>116</v>
      </c>
      <c r="D881" t="s">
        <v>110</v>
      </c>
      <c r="E881" t="s">
        <v>90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175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水着天童覚ICONIC</v>
      </c>
    </row>
    <row r="882" spans="1:21" x14ac:dyDescent="0.35">
      <c r="A882">
        <f>VLOOKUP(Block[[#This Row],[No用]],SetNo[[No.用]:[vlookup 用]],2,FALSE)</f>
        <v>230</v>
      </c>
      <c r="B882">
        <f>IF(ROW()=2,1,IF(A881&lt;&gt;Block[[#This Row],[No]],1,B881+1))</f>
        <v>3</v>
      </c>
      <c r="C882" t="s">
        <v>116</v>
      </c>
      <c r="D882" t="s">
        <v>110</v>
      </c>
      <c r="E882" t="s">
        <v>90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176</v>
      </c>
      <c r="L882" s="1" t="s">
        <v>173</v>
      </c>
      <c r="M882">
        <v>44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水着天童覚ICONIC</v>
      </c>
    </row>
    <row r="883" spans="1:21" x14ac:dyDescent="0.35">
      <c r="A883">
        <f>VLOOKUP(Block[[#This Row],[No用]],SetNo[[No.用]:[vlookup 用]],2,FALSE)</f>
        <v>230</v>
      </c>
      <c r="B883">
        <f>IF(ROW()=2,1,IF(A882&lt;&gt;Block[[#This Row],[No]],1,B882+1))</f>
        <v>4</v>
      </c>
      <c r="C883" t="s">
        <v>116</v>
      </c>
      <c r="D883" t="s">
        <v>110</v>
      </c>
      <c r="E883" t="s">
        <v>90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177</v>
      </c>
      <c r="L883" s="1" t="s">
        <v>162</v>
      </c>
      <c r="M883">
        <v>36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水着天童覚ICONIC</v>
      </c>
    </row>
    <row r="884" spans="1:21" x14ac:dyDescent="0.35">
      <c r="A884">
        <f>VLOOKUP(Block[[#This Row],[No用]],SetNo[[No.用]:[vlookup 用]],2,FALSE)</f>
        <v>230</v>
      </c>
      <c r="B884">
        <f>IF(ROW()=2,1,IF(A883&lt;&gt;Block[[#This Row],[No]],1,B883+1))</f>
        <v>5</v>
      </c>
      <c r="C884" t="s">
        <v>116</v>
      </c>
      <c r="D884" t="s">
        <v>110</v>
      </c>
      <c r="E884" t="s">
        <v>90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31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水着天童覚ICONIC</v>
      </c>
    </row>
    <row r="885" spans="1:21" x14ac:dyDescent="0.35">
      <c r="A885">
        <f>VLOOKUP(Block[[#This Row],[No用]],SetNo[[No.用]:[vlookup 用]],2,FALSE)</f>
        <v>230</v>
      </c>
      <c r="B885">
        <f>IF(ROW()=2,1,IF(A884&lt;&gt;Block[[#This Row],[No]],1,B884+1))</f>
        <v>6</v>
      </c>
      <c r="C885" t="s">
        <v>116</v>
      </c>
      <c r="D885" t="s">
        <v>110</v>
      </c>
      <c r="E885" t="s">
        <v>90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183</v>
      </c>
      <c r="L885" s="1" t="s">
        <v>224</v>
      </c>
      <c r="M885">
        <v>48</v>
      </c>
      <c r="N885">
        <v>0</v>
      </c>
      <c r="O885">
        <v>58</v>
      </c>
      <c r="P885">
        <v>0</v>
      </c>
      <c r="U885" t="str">
        <f>Block[[#This Row],[服装]]&amp;Block[[#This Row],[名前]]&amp;Block[[#This Row],[レアリティ]]</f>
        <v>水着天童覚ICONIC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s="1" t="s">
        <v>581</v>
      </c>
      <c r="D886" t="s">
        <v>110</v>
      </c>
      <c r="E886" s="1" t="s">
        <v>77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174</v>
      </c>
      <c r="L886" s="1" t="s">
        <v>173</v>
      </c>
      <c r="M886">
        <v>37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文化祭天童覚ICONIC</v>
      </c>
    </row>
    <row r="887" spans="1:21" x14ac:dyDescent="0.3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s="1" t="s">
        <v>581</v>
      </c>
      <c r="D887" t="s">
        <v>110</v>
      </c>
      <c r="E887" s="1" t="s">
        <v>77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175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文化祭天童覚ICONIC</v>
      </c>
    </row>
    <row r="888" spans="1:21" x14ac:dyDescent="0.3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s="1" t="s">
        <v>581</v>
      </c>
      <c r="D888" t="s">
        <v>110</v>
      </c>
      <c r="E888" s="1" t="s">
        <v>77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176</v>
      </c>
      <c r="L888" s="1" t="s">
        <v>173</v>
      </c>
      <c r="M888">
        <v>44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文化祭天童覚ICONIC</v>
      </c>
    </row>
    <row r="889" spans="1:21" x14ac:dyDescent="0.35">
      <c r="A889">
        <f>VLOOKUP(Block[[#This Row],[No用]],SetNo[[No.用]:[vlookup 用]],2,FALSE)</f>
        <v>231</v>
      </c>
      <c r="B889">
        <f>IF(ROW()=2,1,IF(A888&lt;&gt;Block[[#This Row],[No]],1,B888+1))</f>
        <v>4</v>
      </c>
      <c r="C889" s="1" t="s">
        <v>581</v>
      </c>
      <c r="D889" t="s">
        <v>110</v>
      </c>
      <c r="E889" s="1" t="s">
        <v>77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179</v>
      </c>
      <c r="L889" s="1" t="s">
        <v>178</v>
      </c>
      <c r="M889">
        <v>37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文化祭天童覚ICONIC</v>
      </c>
    </row>
    <row r="890" spans="1:21" x14ac:dyDescent="0.35">
      <c r="A890">
        <f>VLOOKUP(Block[[#This Row],[No用]],SetNo[[No.用]:[vlookup 用]],2,FALSE)</f>
        <v>231</v>
      </c>
      <c r="B890">
        <f>IF(ROW()=2,1,IF(A889&lt;&gt;Block[[#This Row],[No]],1,B889+1))</f>
        <v>5</v>
      </c>
      <c r="C890" s="1" t="s">
        <v>581</v>
      </c>
      <c r="D890" t="s">
        <v>110</v>
      </c>
      <c r="E890" s="1" t="s">
        <v>77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文化祭天童覚ICONIC</v>
      </c>
    </row>
    <row r="891" spans="1:21" x14ac:dyDescent="0.35">
      <c r="A891">
        <f>VLOOKUP(Block[[#This Row],[No用]],SetNo[[No.用]:[vlookup 用]],2,FALSE)</f>
        <v>231</v>
      </c>
      <c r="B891">
        <f>IF(ROW()=2,1,IF(A890&lt;&gt;Block[[#This Row],[No]],1,B890+1))</f>
        <v>6</v>
      </c>
      <c r="C891" s="1" t="s">
        <v>581</v>
      </c>
      <c r="D891" t="s">
        <v>110</v>
      </c>
      <c r="E891" s="1" t="s">
        <v>77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178</v>
      </c>
      <c r="M891">
        <v>34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文化祭天童覚ICONIC</v>
      </c>
    </row>
    <row r="892" spans="1:21" x14ac:dyDescent="0.35">
      <c r="A892">
        <f>VLOOKUP(Block[[#This Row],[No用]],SetNo[[No.用]:[vlookup 用]],2,FALSE)</f>
        <v>231</v>
      </c>
      <c r="B892">
        <f>IF(ROW()=2,1,IF(A891&lt;&gt;Block[[#This Row],[No]],1,B891+1))</f>
        <v>7</v>
      </c>
      <c r="C892" s="1" t="s">
        <v>581</v>
      </c>
      <c r="D892" t="s">
        <v>110</v>
      </c>
      <c r="E892" s="1" t="s">
        <v>77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文化祭天童覚ICONIC</v>
      </c>
    </row>
    <row r="893" spans="1:21" x14ac:dyDescent="0.35">
      <c r="A893">
        <f>VLOOKUP(Block[[#This Row],[No用]],SetNo[[No.用]:[vlookup 用]],2,FALSE)</f>
        <v>231</v>
      </c>
      <c r="B893">
        <f>IF(ROW()=2,1,IF(A892&lt;&gt;Block[[#This Row],[No]],1,B892+1))</f>
        <v>8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224</v>
      </c>
      <c r="M893">
        <v>48</v>
      </c>
      <c r="N893">
        <v>0</v>
      </c>
      <c r="O893">
        <v>58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232</v>
      </c>
      <c r="B894">
        <f>IF(ROW()=2,1,IF(A893&lt;&gt;Block[[#This Row],[No]],1,B893+1))</f>
        <v>1</v>
      </c>
      <c r="C894" s="1" t="s">
        <v>149</v>
      </c>
      <c r="D894" s="1" t="s">
        <v>110</v>
      </c>
      <c r="E894" s="1" t="s">
        <v>73</v>
      </c>
      <c r="F894" s="1" t="s">
        <v>82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制服天童覚ICONIC</v>
      </c>
    </row>
    <row r="895" spans="1:21" x14ac:dyDescent="0.35">
      <c r="A895">
        <f>VLOOKUP(Block[[#This Row],[No用]],SetNo[[No.用]:[vlookup 用]],2,FALSE)</f>
        <v>232</v>
      </c>
      <c r="B895">
        <f>IF(ROW()=2,1,IF(A894&lt;&gt;Block[[#This Row],[No]],1,B894+1))</f>
        <v>2</v>
      </c>
      <c r="C895" s="1" t="s">
        <v>149</v>
      </c>
      <c r="D895" s="1" t="s">
        <v>110</v>
      </c>
      <c r="E895" s="1" t="s">
        <v>73</v>
      </c>
      <c r="F895" s="1" t="s">
        <v>82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173</v>
      </c>
      <c r="M895">
        <v>37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制服天童覚ICONIC</v>
      </c>
    </row>
    <row r="896" spans="1:21" x14ac:dyDescent="0.35">
      <c r="A896">
        <f>VLOOKUP(Block[[#This Row],[No用]],SetNo[[No.用]:[vlookup 用]],2,FALSE)</f>
        <v>232</v>
      </c>
      <c r="B896">
        <f>IF(ROW()=2,1,IF(A895&lt;&gt;Block[[#This Row],[No]],1,B895+1))</f>
        <v>3</v>
      </c>
      <c r="C896" s="1" t="s">
        <v>149</v>
      </c>
      <c r="D896" s="1" t="s">
        <v>110</v>
      </c>
      <c r="E896" s="1" t="s">
        <v>73</v>
      </c>
      <c r="F896" s="1" t="s">
        <v>82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176</v>
      </c>
      <c r="L896" s="1" t="s">
        <v>173</v>
      </c>
      <c r="M896">
        <v>44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制服天童覚ICONIC</v>
      </c>
    </row>
    <row r="897" spans="1:21" x14ac:dyDescent="0.35">
      <c r="A897">
        <f>VLOOKUP(Block[[#This Row],[No用]],SetNo[[No.用]:[vlookup 用]],2,FALSE)</f>
        <v>232</v>
      </c>
      <c r="B897">
        <f>IF(ROW()=2,1,IF(A896&lt;&gt;Block[[#This Row],[No]],1,B896+1))</f>
        <v>4</v>
      </c>
      <c r="C897" s="1" t="s">
        <v>149</v>
      </c>
      <c r="D897" s="1" t="s">
        <v>110</v>
      </c>
      <c r="E897" s="1" t="s">
        <v>73</v>
      </c>
      <c r="F897" s="1" t="s">
        <v>82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制服天童覚ICONIC</v>
      </c>
    </row>
    <row r="898" spans="1:21" x14ac:dyDescent="0.35">
      <c r="A898">
        <f>VLOOKUP(Block[[#This Row],[No用]],SetNo[[No.用]:[vlookup 用]],2,FALSE)</f>
        <v>232</v>
      </c>
      <c r="B898">
        <f>IF(ROW()=2,1,IF(A897&lt;&gt;Block[[#This Row],[No]],1,B897+1))</f>
        <v>5</v>
      </c>
      <c r="C898" s="1" t="s">
        <v>149</v>
      </c>
      <c r="D898" s="1" t="s">
        <v>110</v>
      </c>
      <c r="E898" s="1" t="s">
        <v>73</v>
      </c>
      <c r="F898" s="1" t="s">
        <v>82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248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制服天童覚ICONIC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1</v>
      </c>
      <c r="C899" s="1" t="s">
        <v>743</v>
      </c>
      <c r="D899" s="1" t="s">
        <v>110</v>
      </c>
      <c r="E899" s="1" t="s">
        <v>90</v>
      </c>
      <c r="F899" s="1" t="s">
        <v>82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174</v>
      </c>
      <c r="L899" s="1" t="s">
        <v>173</v>
      </c>
      <c r="M899">
        <v>38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仮装天童覚ICONIC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2</v>
      </c>
      <c r="C900" s="1" t="s">
        <v>743</v>
      </c>
      <c r="D900" s="1" t="s">
        <v>110</v>
      </c>
      <c r="E900" s="1" t="s">
        <v>90</v>
      </c>
      <c r="F900" s="1" t="s">
        <v>82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175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仮装天童覚ICONIC</v>
      </c>
    </row>
    <row r="901" spans="1:21" x14ac:dyDescent="0.35">
      <c r="A901">
        <f>VLOOKUP(Block[[#This Row],[No用]],SetNo[[No.用]:[vlookup 用]],2,FALSE)</f>
        <v>233</v>
      </c>
      <c r="B901">
        <f>IF(ROW()=2,1,IF(A900&lt;&gt;Block[[#This Row],[No]],1,B900+1))</f>
        <v>3</v>
      </c>
      <c r="C901" s="1" t="s">
        <v>743</v>
      </c>
      <c r="D901" s="1" t="s">
        <v>110</v>
      </c>
      <c r="E901" s="1" t="s">
        <v>90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176</v>
      </c>
      <c r="L901" s="1" t="s">
        <v>173</v>
      </c>
      <c r="M901">
        <v>45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仮装天童覚ICONIC</v>
      </c>
    </row>
    <row r="902" spans="1:21" x14ac:dyDescent="0.35">
      <c r="A902">
        <f>VLOOKUP(Block[[#This Row],[No用]],SetNo[[No.用]:[vlookup 用]],2,FALSE)</f>
        <v>233</v>
      </c>
      <c r="B902">
        <f>IF(ROW()=2,1,IF(A901&lt;&gt;Block[[#This Row],[No]],1,B901+1))</f>
        <v>4</v>
      </c>
      <c r="C902" s="1" t="s">
        <v>743</v>
      </c>
      <c r="D902" s="1" t="s">
        <v>110</v>
      </c>
      <c r="E902" s="1" t="s">
        <v>90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177</v>
      </c>
      <c r="L902" s="1" t="s">
        <v>162</v>
      </c>
      <c r="M902">
        <v>36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仮装天童覚ICONIC</v>
      </c>
    </row>
    <row r="903" spans="1:21" x14ac:dyDescent="0.35">
      <c r="A903">
        <f>VLOOKUP(Block[[#This Row],[No用]],SetNo[[No.用]:[vlookup 用]],2,FALSE)</f>
        <v>233</v>
      </c>
      <c r="B903">
        <f>IF(ROW()=2,1,IF(A902&lt;&gt;Block[[#This Row],[No]],1,B902+1))</f>
        <v>5</v>
      </c>
      <c r="C903" s="1" t="s">
        <v>743</v>
      </c>
      <c r="D903" s="1" t="s">
        <v>110</v>
      </c>
      <c r="E903" s="1" t="s">
        <v>90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仮装天童覚ICONIC</v>
      </c>
    </row>
    <row r="904" spans="1:21" x14ac:dyDescent="0.35">
      <c r="A904">
        <f>VLOOKUP(Block[[#This Row],[No用]],SetNo[[No.用]:[vlookup 用]],2,FALSE)</f>
        <v>233</v>
      </c>
      <c r="B904">
        <f>IF(ROW()=2,1,IF(A903&lt;&gt;Block[[#This Row],[No]],1,B903+1))</f>
        <v>6</v>
      </c>
      <c r="C904" s="1" t="s">
        <v>743</v>
      </c>
      <c r="D904" s="1" t="s">
        <v>110</v>
      </c>
      <c r="E904" s="1" t="s">
        <v>90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183</v>
      </c>
      <c r="L904" s="1" t="s">
        <v>224</v>
      </c>
      <c r="M904">
        <v>49</v>
      </c>
      <c r="N904">
        <v>0</v>
      </c>
      <c r="O904">
        <v>59</v>
      </c>
      <c r="P904">
        <v>0</v>
      </c>
      <c r="U904" t="str">
        <f>Block[[#This Row],[服装]]&amp;Block[[#This Row],[名前]]&amp;Block[[#This Row],[レアリティ]]</f>
        <v>仮装天童覚ICONIC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1</v>
      </c>
      <c r="C905" s="1" t="s">
        <v>918</v>
      </c>
      <c r="D905" s="1" t="s">
        <v>110</v>
      </c>
      <c r="E905" s="1" t="s">
        <v>77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173</v>
      </c>
      <c r="M905">
        <v>39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遊園地天童覚ICONIC</v>
      </c>
    </row>
    <row r="906" spans="1:21" x14ac:dyDescent="0.35">
      <c r="A906">
        <f>VLOOKUP(Block[[#This Row],[No用]],SetNo[[No.用]:[vlookup 用]],2,FALSE)</f>
        <v>234</v>
      </c>
      <c r="B906">
        <f>IF(ROW()=2,1,IF(A905&lt;&gt;Block[[#This Row],[No]],1,B905+1))</f>
        <v>2</v>
      </c>
      <c r="C906" s="1" t="s">
        <v>918</v>
      </c>
      <c r="D906" s="1" t="s">
        <v>110</v>
      </c>
      <c r="E906" s="1" t="s">
        <v>77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遊園地天童覚ICONIC</v>
      </c>
    </row>
    <row r="907" spans="1:21" x14ac:dyDescent="0.35">
      <c r="A907">
        <f>VLOOKUP(Block[[#This Row],[No用]],SetNo[[No.用]:[vlookup 用]],2,FALSE)</f>
        <v>234</v>
      </c>
      <c r="B907">
        <f>IF(ROW()=2,1,IF(A906&lt;&gt;Block[[#This Row],[No]],1,B906+1))</f>
        <v>3</v>
      </c>
      <c r="C907" s="1" t="s">
        <v>918</v>
      </c>
      <c r="D907" s="1" t="s">
        <v>110</v>
      </c>
      <c r="E907" s="1" t="s">
        <v>77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176</v>
      </c>
      <c r="L907" s="1" t="s">
        <v>178</v>
      </c>
      <c r="M907">
        <v>42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遊園地天童覚ICONIC</v>
      </c>
    </row>
    <row r="908" spans="1:21" x14ac:dyDescent="0.35">
      <c r="A908">
        <f>VLOOKUP(Block[[#This Row],[No用]],SetNo[[No.用]:[vlookup 用]],2,FALSE)</f>
        <v>234</v>
      </c>
      <c r="B908">
        <f>IF(ROW()=2,1,IF(A907&lt;&gt;Block[[#This Row],[No]],1,B907+1))</f>
        <v>4</v>
      </c>
      <c r="C908" s="1" t="s">
        <v>918</v>
      </c>
      <c r="D908" s="1" t="s">
        <v>110</v>
      </c>
      <c r="E908" s="1" t="s">
        <v>77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179</v>
      </c>
      <c r="L908" s="1" t="s">
        <v>173</v>
      </c>
      <c r="M908">
        <v>46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遊園地天童覚ICONIC</v>
      </c>
    </row>
    <row r="909" spans="1:21" x14ac:dyDescent="0.35">
      <c r="A909">
        <f>VLOOKUP(Block[[#This Row],[No用]],SetNo[[No.用]:[vlookup 用]],2,FALSE)</f>
        <v>234</v>
      </c>
      <c r="B909">
        <f>IF(ROW()=2,1,IF(A908&lt;&gt;Block[[#This Row],[No]],1,B908+1))</f>
        <v>5</v>
      </c>
      <c r="C909" s="1" t="s">
        <v>918</v>
      </c>
      <c r="D909" s="1" t="s">
        <v>110</v>
      </c>
      <c r="E909" s="1" t="s">
        <v>77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178</v>
      </c>
      <c r="M909">
        <v>39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遊園地天童覚ICONIC</v>
      </c>
    </row>
    <row r="910" spans="1:21" x14ac:dyDescent="0.35">
      <c r="A910">
        <f>VLOOKUP(Block[[#This Row],[No用]],SetNo[[No.用]:[vlookup 用]],2,FALSE)</f>
        <v>234</v>
      </c>
      <c r="B910">
        <f>IF(ROW()=2,1,IF(A909&lt;&gt;Block[[#This Row],[No]],1,B909+1))</f>
        <v>6</v>
      </c>
      <c r="C910" s="1" t="s">
        <v>918</v>
      </c>
      <c r="D910" s="1" t="s">
        <v>110</v>
      </c>
      <c r="E910" s="1" t="s">
        <v>77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178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遊園地天童覚ICONIC</v>
      </c>
    </row>
    <row r="911" spans="1:21" x14ac:dyDescent="0.35">
      <c r="A911">
        <f>VLOOKUP(Block[[#This Row],[No用]],SetNo[[No.用]:[vlookup 用]],2,FALSE)</f>
        <v>234</v>
      </c>
      <c r="B911">
        <f>IF(ROW()=2,1,IF(A910&lt;&gt;Block[[#This Row],[No]],1,B910+1))</f>
        <v>7</v>
      </c>
      <c r="C911" s="1" t="s">
        <v>918</v>
      </c>
      <c r="D911" s="1" t="s">
        <v>110</v>
      </c>
      <c r="E911" s="1" t="s">
        <v>77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585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遊園地天童覚ICONIC</v>
      </c>
    </row>
    <row r="912" spans="1:21" x14ac:dyDescent="0.35">
      <c r="A912">
        <f>VLOOKUP(Block[[#This Row],[No用]],SetNo[[No.用]:[vlookup 用]],2,FALSE)</f>
        <v>234</v>
      </c>
      <c r="B912">
        <f>IF(ROW()=2,1,IF(A911&lt;&gt;Block[[#This Row],[No]],1,B911+1))</f>
        <v>8</v>
      </c>
      <c r="C912" s="1" t="s">
        <v>918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803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R912" s="1" t="s">
        <v>964</v>
      </c>
      <c r="S912" s="1" t="s">
        <v>901</v>
      </c>
      <c r="T912" s="1"/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111</v>
      </c>
      <c r="E913" t="s">
        <v>77</v>
      </c>
      <c r="F913" t="s">
        <v>78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ユニフォーム五色工ICONIC</v>
      </c>
    </row>
    <row r="914" spans="1:21" x14ac:dyDescent="0.35">
      <c r="A914">
        <f>VLOOKUP(Block[[#This Row],[No用]],SetNo[[No.用]:[vlookup 用]],2,FALSE)</f>
        <v>235</v>
      </c>
      <c r="B914">
        <f>IF(ROW()=2,1,IF(A913&lt;&gt;Block[[#This Row],[No]],1,B913+1))</f>
        <v>2</v>
      </c>
      <c r="C914" t="s">
        <v>108</v>
      </c>
      <c r="D914" t="s">
        <v>111</v>
      </c>
      <c r="E914" t="s">
        <v>77</v>
      </c>
      <c r="F914" t="s">
        <v>78</v>
      </c>
      <c r="G914" t="s">
        <v>118</v>
      </c>
      <c r="H914" t="s">
        <v>71</v>
      </c>
      <c r="I914">
        <v>1</v>
      </c>
      <c r="J914" t="s">
        <v>247</v>
      </c>
      <c r="K914" s="1" t="s">
        <v>175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ユニフォーム五色工ICONIC</v>
      </c>
    </row>
    <row r="915" spans="1:21" x14ac:dyDescent="0.35">
      <c r="A915">
        <f>VLOOKUP(Block[[#This Row],[No用]],SetNo[[No.用]:[vlookup 用]],2,FALSE)</f>
        <v>235</v>
      </c>
      <c r="B915">
        <f>IF(ROW()=2,1,IF(A914&lt;&gt;Block[[#This Row],[No]],1,B914+1))</f>
        <v>3</v>
      </c>
      <c r="C915" t="s">
        <v>108</v>
      </c>
      <c r="D915" t="s">
        <v>111</v>
      </c>
      <c r="E915" t="s">
        <v>77</v>
      </c>
      <c r="F915" t="s">
        <v>78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ユニフォーム五色工ICONIC</v>
      </c>
    </row>
    <row r="916" spans="1:21" x14ac:dyDescent="0.35">
      <c r="A916">
        <f>VLOOKUP(Block[[#This Row],[No用]],SetNo[[No.用]:[vlookup 用]],2,FALSE)</f>
        <v>236</v>
      </c>
      <c r="B916">
        <f>IF(ROW()=2,1,IF(A915&lt;&gt;Block[[#This Row],[No]],1,B915+1))</f>
        <v>1</v>
      </c>
      <c r="C916" s="1" t="s">
        <v>553</v>
      </c>
      <c r="D916" t="s">
        <v>111</v>
      </c>
      <c r="E916" s="1" t="s">
        <v>73</v>
      </c>
      <c r="F916" t="s">
        <v>78</v>
      </c>
      <c r="G916" t="s">
        <v>118</v>
      </c>
      <c r="H916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職業体験五色工ICONIC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2</v>
      </c>
      <c r="C917" s="1" t="s">
        <v>553</v>
      </c>
      <c r="D917" t="s">
        <v>111</v>
      </c>
      <c r="E917" s="1" t="s">
        <v>73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職業体験五色工ICONIC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3</v>
      </c>
      <c r="C918" s="1" t="s">
        <v>553</v>
      </c>
      <c r="D918" t="s">
        <v>111</v>
      </c>
      <c r="E918" s="1" t="s">
        <v>73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職業体験五色工ICONIC</v>
      </c>
    </row>
    <row r="919" spans="1:21" x14ac:dyDescent="0.35">
      <c r="A919">
        <f>VLOOKUP(Block[[#This Row],[No用]],SetNo[[No.用]:[vlookup 用]],2,FALSE)</f>
        <v>237</v>
      </c>
      <c r="B919">
        <f>IF(ROW()=2,1,IF(A918&lt;&gt;Block[[#This Row],[No]],1,B918+1))</f>
        <v>1</v>
      </c>
      <c r="C919" s="1" t="s">
        <v>149</v>
      </c>
      <c r="D919" s="1" t="s">
        <v>111</v>
      </c>
      <c r="E919" s="1" t="s">
        <v>90</v>
      </c>
      <c r="F919" s="1" t="s">
        <v>78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制服五色工ICONIC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2</v>
      </c>
      <c r="C920" s="1" t="s">
        <v>149</v>
      </c>
      <c r="D920" s="1" t="s">
        <v>111</v>
      </c>
      <c r="E920" s="1" t="s">
        <v>90</v>
      </c>
      <c r="F920" s="1" t="s">
        <v>78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制服五色工ICONIC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3</v>
      </c>
      <c r="C921" s="1" t="s">
        <v>149</v>
      </c>
      <c r="D921" s="1" t="s">
        <v>111</v>
      </c>
      <c r="E921" s="1" t="s">
        <v>90</v>
      </c>
      <c r="F921" s="1" t="s">
        <v>78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制服五色工ICONIC</v>
      </c>
    </row>
    <row r="922" spans="1:21" x14ac:dyDescent="0.3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s="1" t="s">
        <v>713</v>
      </c>
      <c r="D922" s="1" t="s">
        <v>111</v>
      </c>
      <c r="E922" s="10" t="s">
        <v>77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174</v>
      </c>
      <c r="L922" s="1" t="s">
        <v>178</v>
      </c>
      <c r="M922">
        <v>32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バカンス五色工ICONIC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s="1" t="s">
        <v>713</v>
      </c>
      <c r="D923" s="1" t="s">
        <v>111</v>
      </c>
      <c r="E923" s="10" t="s">
        <v>77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175</v>
      </c>
      <c r="L923" s="1" t="s">
        <v>178</v>
      </c>
      <c r="M923">
        <v>32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バカンス五色工ICONIC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s="1" t="s">
        <v>713</v>
      </c>
      <c r="D924" s="1" t="s">
        <v>111</v>
      </c>
      <c r="E924" s="10" t="s">
        <v>77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バカンス五色工ICONIC</v>
      </c>
    </row>
    <row r="925" spans="1:21" x14ac:dyDescent="0.3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s="1" t="s">
        <v>801</v>
      </c>
      <c r="D925" s="1" t="s">
        <v>111</v>
      </c>
      <c r="E925" s="10" t="s">
        <v>73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36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Xmas2五色工ICONIC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s="1" t="s">
        <v>801</v>
      </c>
      <c r="D926" s="1" t="s">
        <v>111</v>
      </c>
      <c r="E926" s="10" t="s">
        <v>73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36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Xmas2五色工ICONIC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s="1" t="s">
        <v>801</v>
      </c>
      <c r="D927" s="1" t="s">
        <v>111</v>
      </c>
      <c r="E927" s="10" t="s">
        <v>73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248</v>
      </c>
      <c r="L927" s="1" t="s">
        <v>173</v>
      </c>
      <c r="M927">
        <v>34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Xmas2五色工ICONIC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4</v>
      </c>
      <c r="C928" s="1" t="s">
        <v>801</v>
      </c>
      <c r="D928" s="1" t="s">
        <v>111</v>
      </c>
      <c r="E928" s="10" t="s">
        <v>73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803</v>
      </c>
      <c r="L928" s="1" t="s">
        <v>224</v>
      </c>
      <c r="M928">
        <v>49</v>
      </c>
      <c r="N928">
        <v>0</v>
      </c>
      <c r="O928">
        <v>59</v>
      </c>
      <c r="P928">
        <v>0</v>
      </c>
      <c r="R928" s="1" t="s">
        <v>964</v>
      </c>
      <c r="S928" s="1" t="s">
        <v>901</v>
      </c>
      <c r="T928" s="1"/>
      <c r="U928" t="str">
        <f>Block[[#This Row],[服装]]&amp;Block[[#This Row],[名前]]&amp;Block[[#This Row],[レアリティ]]</f>
        <v>Xmas2五色工ICONIC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987</v>
      </c>
      <c r="D929" s="1" t="s">
        <v>111</v>
      </c>
      <c r="E929" s="10" t="s">
        <v>90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/>
      <c r="S929" s="1"/>
      <c r="T929" s="1"/>
      <c r="U929" t="str">
        <f>Block[[#This Row],[服装]]&amp;Block[[#This Row],[名前]]&amp;Block[[#This Row],[レアリティ]]</f>
        <v>サバゲ2五色工ICONIC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987</v>
      </c>
      <c r="D930" s="1" t="s">
        <v>111</v>
      </c>
      <c r="E930" s="10" t="s">
        <v>90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162</v>
      </c>
      <c r="M930">
        <v>29</v>
      </c>
      <c r="N930">
        <v>0</v>
      </c>
      <c r="O930">
        <v>0</v>
      </c>
      <c r="P930">
        <v>0</v>
      </c>
      <c r="R930" s="1"/>
      <c r="S930" s="1"/>
      <c r="T930" s="1"/>
      <c r="U930" t="str">
        <f>Block[[#This Row],[服装]]&amp;Block[[#This Row],[名前]]&amp;Block[[#This Row],[レアリティ]]</f>
        <v>サバゲ2五色工ICONIC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987</v>
      </c>
      <c r="D931" s="1" t="s">
        <v>111</v>
      </c>
      <c r="E931" s="10" t="s">
        <v>90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R931" s="1"/>
      <c r="S931" s="1"/>
      <c r="T931" s="1"/>
      <c r="U931" t="str">
        <f>Block[[#This Row],[服装]]&amp;Block[[#This Row],[名前]]&amp;Block[[#This Row],[レアリティ]]</f>
        <v>サバゲ2五色工ICONIC</v>
      </c>
    </row>
    <row r="932" spans="1:21" x14ac:dyDescent="0.3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108</v>
      </c>
      <c r="D932" t="s">
        <v>112</v>
      </c>
      <c r="E932" t="s">
        <v>73</v>
      </c>
      <c r="F932" t="s">
        <v>74</v>
      </c>
      <c r="G932" t="s">
        <v>118</v>
      </c>
      <c r="H932" t="s">
        <v>71</v>
      </c>
      <c r="I932">
        <v>1</v>
      </c>
      <c r="J932" t="s">
        <v>247</v>
      </c>
      <c r="K932" t="s">
        <v>379</v>
      </c>
      <c r="L932" t="s">
        <v>251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ユニフォーム白布賢二郎ICONIC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t="s">
        <v>108</v>
      </c>
      <c r="D933" t="s">
        <v>112</v>
      </c>
      <c r="E933" t="s">
        <v>73</v>
      </c>
      <c r="F933" t="s">
        <v>74</v>
      </c>
      <c r="G933" t="s">
        <v>118</v>
      </c>
      <c r="H933" t="s">
        <v>71</v>
      </c>
      <c r="I933">
        <v>1</v>
      </c>
      <c r="J933" t="s">
        <v>247</v>
      </c>
      <c r="K933" t="s">
        <v>380</v>
      </c>
      <c r="L933" t="s">
        <v>251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ユニフォーム白布賢二郎ICONIC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t="s">
        <v>108</v>
      </c>
      <c r="D934" t="s">
        <v>112</v>
      </c>
      <c r="E934" t="s">
        <v>73</v>
      </c>
      <c r="F934" t="s">
        <v>74</v>
      </c>
      <c r="G934" t="s">
        <v>118</v>
      </c>
      <c r="H934" t="s">
        <v>71</v>
      </c>
      <c r="I934">
        <v>1</v>
      </c>
      <c r="J934" t="s">
        <v>247</v>
      </c>
      <c r="K934" s="1" t="s">
        <v>248</v>
      </c>
      <c r="L934" t="s">
        <v>373</v>
      </c>
      <c r="M934">
        <v>27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ユニフォーム白布賢二郎ICONIC</v>
      </c>
    </row>
    <row r="935" spans="1:21" x14ac:dyDescent="0.3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t="s">
        <v>366</v>
      </c>
      <c r="D935" t="s">
        <v>367</v>
      </c>
      <c r="E935" t="s">
        <v>24</v>
      </c>
      <c r="F935" t="s">
        <v>31</v>
      </c>
      <c r="G935" t="s">
        <v>157</v>
      </c>
      <c r="H935" t="s">
        <v>71</v>
      </c>
      <c r="I935">
        <v>1</v>
      </c>
      <c r="J935" t="s">
        <v>247</v>
      </c>
      <c r="K935" t="s">
        <v>379</v>
      </c>
      <c r="L935" t="s">
        <v>251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探偵白布賢二郎ICONIC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t="s">
        <v>366</v>
      </c>
      <c r="D936" t="s">
        <v>367</v>
      </c>
      <c r="E936" t="s">
        <v>24</v>
      </c>
      <c r="F936" t="s">
        <v>31</v>
      </c>
      <c r="G936" t="s">
        <v>157</v>
      </c>
      <c r="H936" t="s">
        <v>71</v>
      </c>
      <c r="I936">
        <v>1</v>
      </c>
      <c r="J936" t="s">
        <v>247</v>
      </c>
      <c r="K936" t="s">
        <v>380</v>
      </c>
      <c r="L936" t="s">
        <v>251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探偵白布賢二郎ICONIC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t="s">
        <v>366</v>
      </c>
      <c r="D937" t="s">
        <v>367</v>
      </c>
      <c r="E937" t="s">
        <v>24</v>
      </c>
      <c r="F937" t="s">
        <v>31</v>
      </c>
      <c r="G937" t="s">
        <v>157</v>
      </c>
      <c r="H937" t="s">
        <v>71</v>
      </c>
      <c r="I937">
        <v>1</v>
      </c>
      <c r="J937" t="s">
        <v>247</v>
      </c>
      <c r="K937" s="1" t="s">
        <v>248</v>
      </c>
      <c r="L937" t="s">
        <v>373</v>
      </c>
      <c r="M937">
        <v>27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探偵白布賢二郎ICONIC</v>
      </c>
    </row>
    <row r="938" spans="1:21" x14ac:dyDescent="0.3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s="1" t="s">
        <v>149</v>
      </c>
      <c r="D938" s="1" t="s">
        <v>367</v>
      </c>
      <c r="E938" s="1" t="s">
        <v>77</v>
      </c>
      <c r="F938" s="1" t="s">
        <v>31</v>
      </c>
      <c r="G938" s="1" t="s">
        <v>157</v>
      </c>
      <c r="H938" t="s">
        <v>71</v>
      </c>
      <c r="I938">
        <v>1</v>
      </c>
      <c r="J938" t="s">
        <v>247</v>
      </c>
      <c r="K938" t="s">
        <v>379</v>
      </c>
      <c r="L938" t="s">
        <v>251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制服白布賢二郎ICONIC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s="1" t="s">
        <v>149</v>
      </c>
      <c r="D939" s="1" t="s">
        <v>367</v>
      </c>
      <c r="E939" s="1" t="s">
        <v>77</v>
      </c>
      <c r="F939" s="1" t="s">
        <v>31</v>
      </c>
      <c r="G939" s="1" t="s">
        <v>157</v>
      </c>
      <c r="H939" t="s">
        <v>71</v>
      </c>
      <c r="I939">
        <v>1</v>
      </c>
      <c r="J939" t="s">
        <v>247</v>
      </c>
      <c r="K939" t="s">
        <v>380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s="1" t="s">
        <v>149</v>
      </c>
      <c r="D940" s="1" t="s">
        <v>367</v>
      </c>
      <c r="E940" s="1" t="s">
        <v>77</v>
      </c>
      <c r="F940" s="1" t="s">
        <v>31</v>
      </c>
      <c r="G940" s="1" t="s">
        <v>157</v>
      </c>
      <c r="H940" t="s">
        <v>71</v>
      </c>
      <c r="I940">
        <v>1</v>
      </c>
      <c r="J940" t="s">
        <v>247</v>
      </c>
      <c r="K940" s="1" t="s">
        <v>248</v>
      </c>
      <c r="L940" t="s">
        <v>373</v>
      </c>
      <c r="M940">
        <v>27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制服白布賢二郎ICONIC</v>
      </c>
    </row>
    <row r="941" spans="1:21" x14ac:dyDescent="0.35">
      <c r="A941">
        <f>VLOOKUP(Block[[#This Row],[No用]],SetNo[[No.用]:[vlookup 用]],2,FALSE)</f>
        <v>244</v>
      </c>
      <c r="B941">
        <f>IF(ROW()=2,1,IF(A940&lt;&gt;Block[[#This Row],[No]],1,B940+1))</f>
        <v>1</v>
      </c>
      <c r="C941" s="1" t="s">
        <v>713</v>
      </c>
      <c r="D941" s="1" t="s">
        <v>367</v>
      </c>
      <c r="E941" s="1" t="s">
        <v>73</v>
      </c>
      <c r="F941" s="1" t="s">
        <v>31</v>
      </c>
      <c r="G941" s="1" t="s">
        <v>157</v>
      </c>
      <c r="H941" s="1" t="s">
        <v>71</v>
      </c>
      <c r="I941">
        <v>1</v>
      </c>
      <c r="J941" t="s">
        <v>247</v>
      </c>
      <c r="K941" t="s">
        <v>379</v>
      </c>
      <c r="L941" t="s">
        <v>251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バカンス白布賢二郎ICONIC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2</v>
      </c>
      <c r="C942" s="1" t="s">
        <v>713</v>
      </c>
      <c r="D942" s="1" t="s">
        <v>367</v>
      </c>
      <c r="E942" s="1" t="s">
        <v>73</v>
      </c>
      <c r="F942" s="1" t="s">
        <v>31</v>
      </c>
      <c r="G942" s="1" t="s">
        <v>157</v>
      </c>
      <c r="H942" s="1" t="s">
        <v>71</v>
      </c>
      <c r="I942">
        <v>1</v>
      </c>
      <c r="J942" t="s">
        <v>247</v>
      </c>
      <c r="K942" t="s">
        <v>380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バカンス白布賢二郎ICONIC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3</v>
      </c>
      <c r="C943" s="1" t="s">
        <v>713</v>
      </c>
      <c r="D943" s="1" t="s">
        <v>367</v>
      </c>
      <c r="E943" s="1" t="s">
        <v>73</v>
      </c>
      <c r="F943" s="1" t="s">
        <v>31</v>
      </c>
      <c r="G943" s="1" t="s">
        <v>157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バカンス白布賢二郎ICONIC</v>
      </c>
    </row>
    <row r="944" spans="1:21" x14ac:dyDescent="0.3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s="1" t="s">
        <v>835</v>
      </c>
      <c r="D944" s="1" t="s">
        <v>367</v>
      </c>
      <c r="E944" s="1" t="s">
        <v>90</v>
      </c>
      <c r="F944" s="1" t="s">
        <v>31</v>
      </c>
      <c r="G944" s="1" t="s">
        <v>157</v>
      </c>
      <c r="H944" s="1" t="s">
        <v>71</v>
      </c>
      <c r="I944">
        <v>1</v>
      </c>
      <c r="J944" t="s">
        <v>247</v>
      </c>
      <c r="K944" t="s">
        <v>379</v>
      </c>
      <c r="L944" t="s">
        <v>251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路地裏2白布賢二郎ICONIC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s="1" t="s">
        <v>835</v>
      </c>
      <c r="D945" s="1" t="s">
        <v>367</v>
      </c>
      <c r="E945" s="1" t="s">
        <v>90</v>
      </c>
      <c r="F945" s="1" t="s">
        <v>31</v>
      </c>
      <c r="G945" s="1" t="s">
        <v>157</v>
      </c>
      <c r="H945" s="1" t="s">
        <v>71</v>
      </c>
      <c r="I945">
        <v>1</v>
      </c>
      <c r="J945" t="s">
        <v>247</v>
      </c>
      <c r="K945" t="s">
        <v>380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路地裏2白布賢二郎ICONIC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s="1" t="s">
        <v>835</v>
      </c>
      <c r="D946" s="1" t="s">
        <v>367</v>
      </c>
      <c r="E946" s="1" t="s">
        <v>90</v>
      </c>
      <c r="F946" s="1" t="s">
        <v>31</v>
      </c>
      <c r="G946" s="1" t="s">
        <v>157</v>
      </c>
      <c r="H946" s="1" t="s">
        <v>71</v>
      </c>
      <c r="I946">
        <v>1</v>
      </c>
      <c r="J946" t="s">
        <v>247</v>
      </c>
      <c r="K946" s="1" t="s">
        <v>248</v>
      </c>
      <c r="L946" s="1" t="s">
        <v>178</v>
      </c>
      <c r="M946">
        <v>27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路地裏2白布賢二郎ICONIC</v>
      </c>
    </row>
    <row r="947" spans="1:21" x14ac:dyDescent="0.35">
      <c r="A947">
        <f>VLOOKUP(Block[[#This Row],[No用]],SetNo[[No.用]:[vlookup 用]],2,FALSE)</f>
        <v>246</v>
      </c>
      <c r="B947">
        <f>IF(ROW()=2,1,IF(A946&lt;&gt;Block[[#This Row],[No]],1,B946+1))</f>
        <v>1</v>
      </c>
      <c r="C947" t="s">
        <v>108</v>
      </c>
      <c r="D947" t="s">
        <v>113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247</v>
      </c>
      <c r="K947" s="1" t="s">
        <v>174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ユニフォーム大平獅音ICONIC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2</v>
      </c>
      <c r="C948" t="s">
        <v>108</v>
      </c>
      <c r="D948" t="s">
        <v>113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247</v>
      </c>
      <c r="K948" s="1" t="s">
        <v>175</v>
      </c>
      <c r="L948" t="s">
        <v>373</v>
      </c>
      <c r="M948">
        <v>27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ユニフォーム大平獅音ICONIC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3</v>
      </c>
      <c r="C949" t="s">
        <v>108</v>
      </c>
      <c r="D949" t="s">
        <v>113</v>
      </c>
      <c r="E949" t="s">
        <v>73</v>
      </c>
      <c r="F949" t="s">
        <v>78</v>
      </c>
      <c r="G949" t="s">
        <v>118</v>
      </c>
      <c r="H949" t="s">
        <v>71</v>
      </c>
      <c r="I949">
        <v>1</v>
      </c>
      <c r="J949" t="s">
        <v>247</v>
      </c>
      <c r="K949" s="1" t="s">
        <v>248</v>
      </c>
      <c r="L949" t="s">
        <v>373</v>
      </c>
      <c r="M949">
        <v>27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ユニフォーム大平獅音ICONIC</v>
      </c>
    </row>
    <row r="950" spans="1:21" x14ac:dyDescent="0.3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t="s">
        <v>108</v>
      </c>
      <c r="D950" t="s">
        <v>114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ユニフォーム川西太一ICONIC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t="s">
        <v>108</v>
      </c>
      <c r="D951" t="s">
        <v>114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ユニフォーム川西太一ICONIC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t="s">
        <v>108</v>
      </c>
      <c r="D952" t="s">
        <v>114</v>
      </c>
      <c r="E952" t="s">
        <v>73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176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ユニフォーム川西太一ICONIC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4</v>
      </c>
      <c r="C953" t="s">
        <v>108</v>
      </c>
      <c r="D953" t="s">
        <v>114</v>
      </c>
      <c r="E953" t="s">
        <v>73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233</v>
      </c>
      <c r="L953" s="1" t="s">
        <v>162</v>
      </c>
      <c r="M953">
        <v>36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ユニフォーム川西太一ICONIC</v>
      </c>
    </row>
    <row r="954" spans="1:21" x14ac:dyDescent="0.35">
      <c r="A954">
        <f>VLOOKUP(Block[[#This Row],[No用]],SetNo[[No.用]:[vlookup 用]],2,FALSE)</f>
        <v>247</v>
      </c>
      <c r="B954">
        <f>IF(ROW()=2,1,IF(A953&lt;&gt;Block[[#This Row],[No]],1,B953+1))</f>
        <v>5</v>
      </c>
      <c r="C954" t="s">
        <v>108</v>
      </c>
      <c r="D954" t="s">
        <v>114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179</v>
      </c>
      <c r="L954" s="1" t="s">
        <v>173</v>
      </c>
      <c r="M954">
        <v>47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ユニフォーム川西太一ICONIC</v>
      </c>
    </row>
    <row r="955" spans="1:21" x14ac:dyDescent="0.35">
      <c r="A955">
        <f>VLOOKUP(Block[[#This Row],[No用]],SetNo[[No.用]:[vlookup 用]],2,FALSE)</f>
        <v>247</v>
      </c>
      <c r="B955">
        <f>IF(ROW()=2,1,IF(A954&lt;&gt;Block[[#This Row],[No]],1,B954+1))</f>
        <v>6</v>
      </c>
      <c r="C955" t="s">
        <v>108</v>
      </c>
      <c r="D955" t="s">
        <v>114</v>
      </c>
      <c r="E955" t="s">
        <v>73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ユニフォーム川西太一ICONIC</v>
      </c>
    </row>
    <row r="956" spans="1:21" x14ac:dyDescent="0.35">
      <c r="A956">
        <f>VLOOKUP(Block[[#This Row],[No用]],SetNo[[No.用]:[vlookup 用]],2,FALSE)</f>
        <v>247</v>
      </c>
      <c r="B956">
        <f>IF(ROW()=2,1,IF(A955&lt;&gt;Block[[#This Row],[No]],1,B955+1))</f>
        <v>7</v>
      </c>
      <c r="C956" t="s">
        <v>108</v>
      </c>
      <c r="D956" t="s">
        <v>114</v>
      </c>
      <c r="E956" t="s">
        <v>73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34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ユニフォーム川西太一ICONIC</v>
      </c>
    </row>
    <row r="957" spans="1:21" x14ac:dyDescent="0.35">
      <c r="A957">
        <f>VLOOKUP(Block[[#This Row],[No用]],SetNo[[No.用]:[vlookup 用]],2,FALSE)</f>
        <v>247</v>
      </c>
      <c r="B957">
        <f>IF(ROW()=2,1,IF(A956&lt;&gt;Block[[#This Row],[No]],1,B956+1))</f>
        <v>8</v>
      </c>
      <c r="C957" t="s">
        <v>108</v>
      </c>
      <c r="D957" t="s">
        <v>114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49</v>
      </c>
      <c r="N957">
        <v>0</v>
      </c>
      <c r="O957">
        <v>59</v>
      </c>
      <c r="P957">
        <v>0</v>
      </c>
      <c r="U957" t="str">
        <f>Block[[#This Row],[服装]]&amp;Block[[#This Row],[名前]]&amp;Block[[#This Row],[レアリティ]]</f>
        <v>ユニフォーム川西太一ICONIC</v>
      </c>
    </row>
    <row r="958" spans="1:21" x14ac:dyDescent="0.3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650</v>
      </c>
      <c r="D958" s="1" t="s">
        <v>114</v>
      </c>
      <c r="E958" s="1" t="s">
        <v>90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40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路地裏川西太一ICONIC</v>
      </c>
    </row>
    <row r="959" spans="1:21" x14ac:dyDescent="0.3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650</v>
      </c>
      <c r="D959" s="1" t="s">
        <v>114</v>
      </c>
      <c r="E959" s="1" t="s">
        <v>90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40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路地裏川西太一ICONIC</v>
      </c>
    </row>
    <row r="960" spans="1:21" x14ac:dyDescent="0.3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650</v>
      </c>
      <c r="D960" s="1" t="s">
        <v>114</v>
      </c>
      <c r="E960" s="1" t="s">
        <v>90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178</v>
      </c>
      <c r="M960">
        <v>38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路地裏川西太一ICONIC</v>
      </c>
    </row>
    <row r="961" spans="1:21" x14ac:dyDescent="0.35">
      <c r="A961">
        <f>VLOOKUP(Block[[#This Row],[No用]],SetNo[[No.用]:[vlookup 用]],2,FALSE)</f>
        <v>248</v>
      </c>
      <c r="B961">
        <f>IF(ROW()=2,1,IF(A960&lt;&gt;Block[[#This Row],[No]],1,B960+1))</f>
        <v>4</v>
      </c>
      <c r="C961" s="1" t="s">
        <v>650</v>
      </c>
      <c r="D961" s="1" t="s">
        <v>114</v>
      </c>
      <c r="E961" s="1" t="s">
        <v>90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233</v>
      </c>
      <c r="L961" s="1" t="s">
        <v>178</v>
      </c>
      <c r="M961">
        <v>38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路地裏川西太一ICONIC</v>
      </c>
    </row>
    <row r="962" spans="1:21" x14ac:dyDescent="0.35">
      <c r="A962">
        <f>VLOOKUP(Block[[#This Row],[No用]],SetNo[[No.用]:[vlookup 用]],2,FALSE)</f>
        <v>248</v>
      </c>
      <c r="B962">
        <f>IF(ROW()=2,1,IF(A961&lt;&gt;Block[[#This Row],[No]],1,B961+1))</f>
        <v>5</v>
      </c>
      <c r="C962" s="1" t="s">
        <v>650</v>
      </c>
      <c r="D962" s="1" t="s">
        <v>114</v>
      </c>
      <c r="E962" s="1" t="s">
        <v>90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179</v>
      </c>
      <c r="L962" s="1" t="s">
        <v>173</v>
      </c>
      <c r="M962">
        <v>47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路地裏川西太一ICONIC</v>
      </c>
    </row>
    <row r="963" spans="1:21" x14ac:dyDescent="0.35">
      <c r="A963">
        <f>VLOOKUP(Block[[#This Row],[No用]],SetNo[[No.用]:[vlookup 用]],2,FALSE)</f>
        <v>248</v>
      </c>
      <c r="B963">
        <f>IF(ROW()=2,1,IF(A962&lt;&gt;Block[[#This Row],[No]],1,B962+1))</f>
        <v>6</v>
      </c>
      <c r="C963" s="1" t="s">
        <v>650</v>
      </c>
      <c r="D963" s="1" t="s">
        <v>114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177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路地裏川西太一ICONIC</v>
      </c>
    </row>
    <row r="964" spans="1:21" x14ac:dyDescent="0.35">
      <c r="A964">
        <f>VLOOKUP(Block[[#This Row],[No用]],SetNo[[No.用]:[vlookup 用]],2,FALSE)</f>
        <v>248</v>
      </c>
      <c r="B964">
        <f>IF(ROW()=2,1,IF(A963&lt;&gt;Block[[#This Row],[No]],1,B963+1))</f>
        <v>7</v>
      </c>
      <c r="C964" s="1" t="s">
        <v>650</v>
      </c>
      <c r="D964" s="1" t="s">
        <v>114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248</v>
      </c>
      <c r="L964" s="1" t="s">
        <v>162</v>
      </c>
      <c r="M964">
        <v>34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路地裏川西太一ICONIC</v>
      </c>
    </row>
    <row r="965" spans="1:21" x14ac:dyDescent="0.35">
      <c r="A965">
        <f>VLOOKUP(Block[[#This Row],[No用]],SetNo[[No.用]:[vlookup 用]],2,FALSE)</f>
        <v>248</v>
      </c>
      <c r="B965">
        <f>IF(ROW()=2,1,IF(A964&lt;&gt;Block[[#This Row],[No]],1,B964+1))</f>
        <v>8</v>
      </c>
      <c r="C965" s="1" t="s">
        <v>650</v>
      </c>
      <c r="D965" s="1" t="s">
        <v>114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183</v>
      </c>
      <c r="L965" s="1" t="s">
        <v>224</v>
      </c>
      <c r="M965">
        <v>49</v>
      </c>
      <c r="N965">
        <v>0</v>
      </c>
      <c r="O965">
        <v>59</v>
      </c>
      <c r="P965">
        <v>0</v>
      </c>
      <c r="U965" t="str">
        <f>Block[[#This Row],[服装]]&amp;Block[[#This Row],[名前]]&amp;Block[[#This Row],[レアリティ]]</f>
        <v>路地裏川西太一ICONIC</v>
      </c>
    </row>
    <row r="966" spans="1:21" x14ac:dyDescent="0.35">
      <c r="A966">
        <f>VLOOKUP(Block[[#This Row],[No用]],SetNo[[No.用]:[vlookup 用]],2,FALSE)</f>
        <v>248</v>
      </c>
      <c r="B966">
        <f>IF(ROW()=2,1,IF(A965&lt;&gt;Block[[#This Row],[No]],1,B965+1))</f>
        <v>9</v>
      </c>
      <c r="C966" s="1" t="s">
        <v>650</v>
      </c>
      <c r="D966" s="1" t="s">
        <v>114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175</v>
      </c>
      <c r="L966" s="1" t="s">
        <v>224</v>
      </c>
      <c r="M966">
        <v>49</v>
      </c>
      <c r="N966">
        <v>0</v>
      </c>
      <c r="O966">
        <v>59</v>
      </c>
      <c r="P966">
        <v>0</v>
      </c>
      <c r="U966" t="str">
        <f>Block[[#This Row],[服装]]&amp;Block[[#This Row],[名前]]&amp;Block[[#This Row],[レアリティ]]</f>
        <v>路地裏川西太一ICONIC</v>
      </c>
    </row>
    <row r="967" spans="1:21" x14ac:dyDescent="0.35">
      <c r="A967">
        <f>VLOOKUP(Block[[#This Row],[No用]],SetNo[[No.用]:[vlookup 用]],2,FALSE)</f>
        <v>249</v>
      </c>
      <c r="B967">
        <f>IF(ROW()=2,1,IF(A966&lt;&gt;Block[[#This Row],[No]],1,B966+1))</f>
        <v>1</v>
      </c>
      <c r="C967" t="s">
        <v>108</v>
      </c>
      <c r="D967" s="1" t="s">
        <v>522</v>
      </c>
      <c r="E967" t="s">
        <v>73</v>
      </c>
      <c r="F967" t="s">
        <v>74</v>
      </c>
      <c r="G967" t="s">
        <v>118</v>
      </c>
      <c r="H967" t="s">
        <v>71</v>
      </c>
      <c r="I967">
        <v>1</v>
      </c>
      <c r="J967" t="s">
        <v>247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ユニフォーム瀬見英太ICONIC</v>
      </c>
    </row>
    <row r="968" spans="1:21" x14ac:dyDescent="0.35">
      <c r="A968">
        <f>VLOOKUP(Block[[#This Row],[No用]],SetNo[[No.用]:[vlookup 用]],2,FALSE)</f>
        <v>249</v>
      </c>
      <c r="B968">
        <f>IF(ROW()=2,1,IF(A967&lt;&gt;Block[[#This Row],[No]],1,B967+1))</f>
        <v>2</v>
      </c>
      <c r="C968" t="s">
        <v>108</v>
      </c>
      <c r="D968" s="1" t="s">
        <v>522</v>
      </c>
      <c r="E968" t="s">
        <v>73</v>
      </c>
      <c r="F968" t="s">
        <v>74</v>
      </c>
      <c r="G968" t="s">
        <v>118</v>
      </c>
      <c r="H968" t="s">
        <v>71</v>
      </c>
      <c r="I968">
        <v>1</v>
      </c>
      <c r="J968" t="s">
        <v>247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ユニフォーム瀬見英太ICONIC</v>
      </c>
    </row>
    <row r="969" spans="1:21" x14ac:dyDescent="0.35">
      <c r="A969">
        <f>VLOOKUP(Block[[#This Row],[No用]],SetNo[[No.用]:[vlookup 用]],2,FALSE)</f>
        <v>249</v>
      </c>
      <c r="B969">
        <f>IF(ROW()=2,1,IF(A968&lt;&gt;Block[[#This Row],[No]],1,B968+1))</f>
        <v>3</v>
      </c>
      <c r="C969" t="s">
        <v>108</v>
      </c>
      <c r="D969" s="1" t="s">
        <v>522</v>
      </c>
      <c r="E969" t="s">
        <v>73</v>
      </c>
      <c r="F969" t="s">
        <v>74</v>
      </c>
      <c r="G969" t="s">
        <v>118</v>
      </c>
      <c r="H969" t="s">
        <v>71</v>
      </c>
      <c r="I969">
        <v>1</v>
      </c>
      <c r="J969" t="s">
        <v>247</v>
      </c>
      <c r="K969" s="1" t="s">
        <v>248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ユニフォーム瀬見英太ICONIC</v>
      </c>
    </row>
    <row r="970" spans="1:21" x14ac:dyDescent="0.35">
      <c r="A970">
        <f>VLOOKUP(Block[[#This Row],[No用]],SetNo[[No.用]:[vlookup 用]],2,FALSE)</f>
        <v>250</v>
      </c>
      <c r="B970">
        <f>IF(ROW()=2,1,IF(A969&lt;&gt;Block[[#This Row],[No]],1,B969+1))</f>
        <v>1</v>
      </c>
      <c r="C970" s="1" t="s">
        <v>604</v>
      </c>
      <c r="D970" s="1" t="s">
        <v>522</v>
      </c>
      <c r="E970" s="1" t="s">
        <v>90</v>
      </c>
      <c r="F970" t="s">
        <v>74</v>
      </c>
      <c r="G970" t="s">
        <v>118</v>
      </c>
      <c r="H970" t="s">
        <v>71</v>
      </c>
      <c r="I970">
        <v>1</v>
      </c>
      <c r="J970" t="s">
        <v>247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雪遊び瀬見英太ICONIC</v>
      </c>
    </row>
    <row r="971" spans="1:21" x14ac:dyDescent="0.35">
      <c r="A971">
        <f>VLOOKUP(Block[[#This Row],[No用]],SetNo[[No.用]:[vlookup 用]],2,FALSE)</f>
        <v>250</v>
      </c>
      <c r="B971">
        <f>IF(ROW()=2,1,IF(A970&lt;&gt;Block[[#This Row],[No]],1,B970+1))</f>
        <v>2</v>
      </c>
      <c r="C971" s="1" t="s">
        <v>604</v>
      </c>
      <c r="D971" s="1" t="s">
        <v>522</v>
      </c>
      <c r="E971" s="1" t="s">
        <v>90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雪遊び瀬見英太ICONIC</v>
      </c>
    </row>
    <row r="972" spans="1:21" x14ac:dyDescent="0.35">
      <c r="A972">
        <f>VLOOKUP(Block[[#This Row],[No用]],SetNo[[No.用]:[vlookup 用]],2,FALSE)</f>
        <v>250</v>
      </c>
      <c r="B972">
        <f>IF(ROW()=2,1,IF(A971&lt;&gt;Block[[#This Row],[No]],1,B971+1))</f>
        <v>3</v>
      </c>
      <c r="C972" s="1" t="s">
        <v>604</v>
      </c>
      <c r="D972" s="1" t="s">
        <v>522</v>
      </c>
      <c r="E972" s="1" t="s">
        <v>90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雪遊び瀬見英太ICONIC</v>
      </c>
    </row>
    <row r="973" spans="1:21" x14ac:dyDescent="0.35">
      <c r="A973">
        <f>VLOOKUP(Block[[#This Row],[No用]],SetNo[[No.用]:[vlookup 用]],2,FALSE)</f>
        <v>251</v>
      </c>
      <c r="B973">
        <f>IF(ROW()=2,1,IF(A972&lt;&gt;Block[[#This Row],[No]],1,B972+1))</f>
        <v>1</v>
      </c>
      <c r="C973" s="1" t="s">
        <v>713</v>
      </c>
      <c r="D973" s="1" t="s">
        <v>522</v>
      </c>
      <c r="E973" s="10" t="s">
        <v>77</v>
      </c>
      <c r="F973" s="1" t="s">
        <v>74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バカンス瀬見英太ICONIC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2</v>
      </c>
      <c r="C974" s="1" t="s">
        <v>713</v>
      </c>
      <c r="D974" s="1" t="s">
        <v>522</v>
      </c>
      <c r="E974" s="10" t="s">
        <v>77</v>
      </c>
      <c r="F974" s="1" t="s">
        <v>74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175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バカンス瀬見英太ICONIC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3</v>
      </c>
      <c r="C975" s="1" t="s">
        <v>713</v>
      </c>
      <c r="D975" s="1" t="s">
        <v>522</v>
      </c>
      <c r="E975" s="10" t="s">
        <v>77</v>
      </c>
      <c r="F975" s="1" t="s">
        <v>74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バカンス瀬見英太ICONIC</v>
      </c>
    </row>
    <row r="976" spans="1:21" x14ac:dyDescent="0.35">
      <c r="A976">
        <f>VLOOKUP(Block[[#This Row],[No用]],SetNo[[No.用]:[vlookup 用]],2,FALSE)</f>
        <v>252</v>
      </c>
      <c r="B976">
        <f>IF(ROW()=2,1,IF(A975&lt;&gt;Block[[#This Row],[No]],1,B975+1))</f>
        <v>1</v>
      </c>
      <c r="C976" s="1" t="s">
        <v>980</v>
      </c>
      <c r="D976" s="1" t="s">
        <v>522</v>
      </c>
      <c r="E976" s="10" t="s">
        <v>73</v>
      </c>
      <c r="F976" s="1" t="s">
        <v>74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174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アート2瀬見英太ICONIC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2</v>
      </c>
      <c r="C977" s="1" t="s">
        <v>980</v>
      </c>
      <c r="D977" s="1" t="s">
        <v>522</v>
      </c>
      <c r="E977" s="10" t="s">
        <v>73</v>
      </c>
      <c r="F977" s="1" t="s">
        <v>74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175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アート2瀬見英太ICONIC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3</v>
      </c>
      <c r="C978" s="1" t="s">
        <v>980</v>
      </c>
      <c r="D978" s="1" t="s">
        <v>522</v>
      </c>
      <c r="E978" s="10" t="s">
        <v>73</v>
      </c>
      <c r="F978" s="1" t="s">
        <v>74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アート2瀬見英太ICONIC</v>
      </c>
    </row>
    <row r="979" spans="1:21" x14ac:dyDescent="0.3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t="s">
        <v>108</v>
      </c>
      <c r="D979" t="s">
        <v>115</v>
      </c>
      <c r="E979" t="s">
        <v>73</v>
      </c>
      <c r="F979" t="s">
        <v>80</v>
      </c>
      <c r="G979" t="s">
        <v>118</v>
      </c>
      <c r="H979" t="s">
        <v>71</v>
      </c>
      <c r="I979">
        <v>1</v>
      </c>
      <c r="J979" t="s">
        <v>247</v>
      </c>
      <c r="M979">
        <v>0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ユニフォーム山形隼人ICONIC</v>
      </c>
    </row>
    <row r="980" spans="1:21" x14ac:dyDescent="0.3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108</v>
      </c>
      <c r="D980" s="1" t="s">
        <v>715</v>
      </c>
      <c r="E980" s="1" t="s">
        <v>73</v>
      </c>
      <c r="F980" s="1" t="s">
        <v>78</v>
      </c>
      <c r="G980" s="1" t="s">
        <v>716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30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ユニフォーム強羅昌己ICONIC</v>
      </c>
    </row>
    <row r="981" spans="1:21" x14ac:dyDescent="0.3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108</v>
      </c>
      <c r="D981" s="1" t="s">
        <v>715</v>
      </c>
      <c r="E981" s="1" t="s">
        <v>73</v>
      </c>
      <c r="F981" s="1" t="s">
        <v>78</v>
      </c>
      <c r="G981" s="1" t="s">
        <v>716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30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ユニフォーム強羅昌己ICONIC</v>
      </c>
    </row>
    <row r="982" spans="1:21" x14ac:dyDescent="0.3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108</v>
      </c>
      <c r="D982" s="1" t="s">
        <v>715</v>
      </c>
      <c r="E982" s="1" t="s">
        <v>73</v>
      </c>
      <c r="F982" s="1" t="s">
        <v>78</v>
      </c>
      <c r="G982" s="1" t="s">
        <v>716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30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ユニフォーム強羅昌己ICONIC</v>
      </c>
    </row>
    <row r="983" spans="1:21" x14ac:dyDescent="0.3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108</v>
      </c>
      <c r="D983" s="1" t="s">
        <v>727</v>
      </c>
      <c r="E983" s="1" t="s">
        <v>77</v>
      </c>
      <c r="F983" s="1" t="s">
        <v>78</v>
      </c>
      <c r="G983" s="1" t="s">
        <v>716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ユニフォーム芦谷洋平ICONIC</v>
      </c>
    </row>
    <row r="984" spans="1:21" x14ac:dyDescent="0.3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108</v>
      </c>
      <c r="D984" s="1" t="s">
        <v>727</v>
      </c>
      <c r="E984" s="1" t="s">
        <v>77</v>
      </c>
      <c r="F984" s="1" t="s">
        <v>78</v>
      </c>
      <c r="G984" s="1" t="s">
        <v>716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ユニフォーム芦谷洋平ICONIC</v>
      </c>
    </row>
    <row r="985" spans="1:21" x14ac:dyDescent="0.3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108</v>
      </c>
      <c r="D985" s="1" t="s">
        <v>727</v>
      </c>
      <c r="E985" s="1" t="s">
        <v>77</v>
      </c>
      <c r="F985" s="1" t="s">
        <v>78</v>
      </c>
      <c r="G985" s="1" t="s">
        <v>716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ユニフォーム芦谷洋平ICONIC</v>
      </c>
    </row>
    <row r="986" spans="1:21" x14ac:dyDescent="0.3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108</v>
      </c>
      <c r="D986" s="1" t="s">
        <v>731</v>
      </c>
      <c r="E986" s="1" t="s">
        <v>73</v>
      </c>
      <c r="F986" s="1" t="s">
        <v>82</v>
      </c>
      <c r="G986" s="1" t="s">
        <v>716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173</v>
      </c>
      <c r="M986">
        <v>30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ユニフォーム仙石伸吾ICONIC</v>
      </c>
    </row>
    <row r="987" spans="1:21" x14ac:dyDescent="0.3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108</v>
      </c>
      <c r="D987" s="1" t="s">
        <v>731</v>
      </c>
      <c r="E987" s="1" t="s">
        <v>73</v>
      </c>
      <c r="F987" s="1" t="s">
        <v>82</v>
      </c>
      <c r="G987" s="1" t="s">
        <v>716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173</v>
      </c>
      <c r="M987">
        <v>30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ユニフォーム仙石伸吾ICONIC</v>
      </c>
    </row>
    <row r="988" spans="1:21" x14ac:dyDescent="0.3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108</v>
      </c>
      <c r="D988" s="1" t="s">
        <v>731</v>
      </c>
      <c r="E988" s="1" t="s">
        <v>73</v>
      </c>
      <c r="F988" s="1" t="s">
        <v>82</v>
      </c>
      <c r="G988" s="1" t="s">
        <v>716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ユニフォーム仙石伸吾ICONIC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4</v>
      </c>
      <c r="C989" s="1" t="s">
        <v>108</v>
      </c>
      <c r="D989" s="1" t="s">
        <v>731</v>
      </c>
      <c r="E989" s="1" t="s">
        <v>73</v>
      </c>
      <c r="F989" s="1" t="s">
        <v>82</v>
      </c>
      <c r="G989" s="1" t="s">
        <v>716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ユニフォーム仙石伸吾ICONIC</v>
      </c>
    </row>
    <row r="990" spans="1:21" x14ac:dyDescent="0.3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108</v>
      </c>
      <c r="D990" s="1" t="s">
        <v>745</v>
      </c>
      <c r="E990" s="1" t="s">
        <v>73</v>
      </c>
      <c r="F990" s="1" t="s">
        <v>80</v>
      </c>
      <c r="G990" s="1" t="s">
        <v>716</v>
      </c>
      <c r="H990" s="1" t="s">
        <v>71</v>
      </c>
      <c r="I990">
        <v>1</v>
      </c>
      <c r="J990" t="s">
        <v>247</v>
      </c>
      <c r="K990" s="1"/>
      <c r="L990" s="1"/>
      <c r="M990">
        <v>0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ユニフォーム中川俊美ICONIC</v>
      </c>
    </row>
    <row r="991" spans="1:21" x14ac:dyDescent="0.3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108</v>
      </c>
      <c r="D991" s="1" t="s">
        <v>749</v>
      </c>
      <c r="E991" s="1" t="s">
        <v>73</v>
      </c>
      <c r="F991" s="1" t="s">
        <v>74</v>
      </c>
      <c r="G991" s="1" t="s">
        <v>716</v>
      </c>
      <c r="H991" s="1" t="s">
        <v>71</v>
      </c>
      <c r="I991">
        <v>1</v>
      </c>
      <c r="J991" t="s">
        <v>247</v>
      </c>
      <c r="K991" s="1" t="s">
        <v>174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ユニフォーム七沢健吾ICONIC</v>
      </c>
    </row>
    <row r="992" spans="1:21" x14ac:dyDescent="0.3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108</v>
      </c>
      <c r="D992" s="1" t="s">
        <v>749</v>
      </c>
      <c r="E992" s="1" t="s">
        <v>73</v>
      </c>
      <c r="F992" s="1" t="s">
        <v>74</v>
      </c>
      <c r="G992" s="1" t="s">
        <v>716</v>
      </c>
      <c r="H992" s="1" t="s">
        <v>71</v>
      </c>
      <c r="I992">
        <v>1</v>
      </c>
      <c r="J992" t="s">
        <v>247</v>
      </c>
      <c r="K992" s="1" t="s">
        <v>175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ユニフォーム七沢健吾ICONIC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108</v>
      </c>
      <c r="D993" s="1" t="s">
        <v>749</v>
      </c>
      <c r="E993" s="1" t="s">
        <v>73</v>
      </c>
      <c r="F993" s="1" t="s">
        <v>74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ユニフォーム七沢健吾ICONIC</v>
      </c>
    </row>
    <row r="994" spans="1:21" x14ac:dyDescent="0.3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108</v>
      </c>
      <c r="D994" s="1" t="s">
        <v>752</v>
      </c>
      <c r="E994" s="1" t="s">
        <v>73</v>
      </c>
      <c r="F994" s="1" t="s">
        <v>82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754</v>
      </c>
      <c r="L994" s="1" t="s">
        <v>173</v>
      </c>
      <c r="M994">
        <v>35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ユニフォーム伊勢原裕次ICONIC</v>
      </c>
    </row>
    <row r="995" spans="1:21" x14ac:dyDescent="0.3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108</v>
      </c>
      <c r="D995" s="1" t="s">
        <v>752</v>
      </c>
      <c r="E995" s="1" t="s">
        <v>73</v>
      </c>
      <c r="F995" s="1" t="s">
        <v>82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755</v>
      </c>
      <c r="L995" s="1" t="s">
        <v>173</v>
      </c>
      <c r="M995">
        <v>35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ユニフォーム伊勢原裕次ICONIC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108</v>
      </c>
      <c r="D996" s="1" t="s">
        <v>752</v>
      </c>
      <c r="E996" s="1" t="s">
        <v>73</v>
      </c>
      <c r="F996" s="1" t="s">
        <v>82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176</v>
      </c>
      <c r="L996" s="1" t="s">
        <v>173</v>
      </c>
      <c r="M996">
        <v>38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ユニフォーム伊勢原裕次ICONIC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4</v>
      </c>
      <c r="C997" s="1" t="s">
        <v>108</v>
      </c>
      <c r="D997" s="1" t="s">
        <v>752</v>
      </c>
      <c r="E997" s="1" t="s">
        <v>73</v>
      </c>
      <c r="F997" s="1" t="s">
        <v>82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177</v>
      </c>
      <c r="L997" s="1" t="s">
        <v>162</v>
      </c>
      <c r="M997">
        <v>32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ユニフォーム伊勢原裕次ICONIC</v>
      </c>
    </row>
    <row r="998" spans="1:21" x14ac:dyDescent="0.35">
      <c r="A998">
        <f>VLOOKUP(Block[[#This Row],[No用]],SetNo[[No.用]:[vlookup 用]],2,FALSE)</f>
        <v>259</v>
      </c>
      <c r="B998">
        <f>IF(ROW()=2,1,IF(A997&lt;&gt;Block[[#This Row],[No]],1,B997+1))</f>
        <v>5</v>
      </c>
      <c r="C998" s="1" t="s">
        <v>108</v>
      </c>
      <c r="D998" s="1" t="s">
        <v>752</v>
      </c>
      <c r="E998" s="1" t="s">
        <v>73</v>
      </c>
      <c r="F998" s="1" t="s">
        <v>82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ユニフォーム伊勢原裕次ICONIC</v>
      </c>
    </row>
    <row r="999" spans="1:21" x14ac:dyDescent="0.35">
      <c r="A999">
        <f>VLOOKUP(Block[[#This Row],[No用]],SetNo[[No.用]:[vlookup 用]],2,FALSE)</f>
        <v>259</v>
      </c>
      <c r="B999">
        <f>IF(ROW()=2,1,IF(A998&lt;&gt;Block[[#This Row],[No]],1,B998+1))</f>
        <v>6</v>
      </c>
      <c r="C999" s="1" t="s">
        <v>108</v>
      </c>
      <c r="D999" s="1" t="s">
        <v>752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183</v>
      </c>
      <c r="L999" s="1" t="s">
        <v>224</v>
      </c>
      <c r="M999">
        <v>45</v>
      </c>
      <c r="N999">
        <v>0</v>
      </c>
      <c r="O999">
        <v>55</v>
      </c>
      <c r="P999">
        <v>0</v>
      </c>
      <c r="U999" t="str">
        <f>Block[[#This Row],[服装]]&amp;Block[[#This Row],[名前]]&amp;Block[[#This Row],[レアリティ]]</f>
        <v>ユニフォーム伊勢原裕次ICONIC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108</v>
      </c>
      <c r="D1000" s="1" t="s">
        <v>759</v>
      </c>
      <c r="E1000" s="1" t="s">
        <v>73</v>
      </c>
      <c r="F1000" s="1" t="s">
        <v>78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174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ユニフォーム湯河浩二ICONIC</v>
      </c>
    </row>
    <row r="1001" spans="1:21" x14ac:dyDescent="0.3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108</v>
      </c>
      <c r="D1001" s="1" t="s">
        <v>759</v>
      </c>
      <c r="E1001" s="1" t="s">
        <v>73</v>
      </c>
      <c r="F1001" s="1" t="s">
        <v>78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175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ユニフォーム湯河浩二ICONIC</v>
      </c>
    </row>
    <row r="1002" spans="1:21" x14ac:dyDescent="0.3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108</v>
      </c>
      <c r="D1002" s="1" t="s">
        <v>759</v>
      </c>
      <c r="E1002" s="1" t="s">
        <v>73</v>
      </c>
      <c r="F1002" s="1" t="s">
        <v>78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U1002" t="str">
        <f>Block[[#This Row],[服装]]&amp;Block[[#This Row],[名前]]&amp;Block[[#This Row],[レアリティ]]</f>
        <v>ユニフォーム湯河浩二ICONIC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784</v>
      </c>
      <c r="E1003" s="1" t="s">
        <v>785</v>
      </c>
      <c r="F1003" s="1" t="s">
        <v>82</v>
      </c>
      <c r="G1003" s="1" t="s">
        <v>787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ユニフォーム千鹿谷栄吉ICONIC</v>
      </c>
    </row>
    <row r="1004" spans="1:21" x14ac:dyDescent="0.3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s="1" t="s">
        <v>108</v>
      </c>
      <c r="D1004" s="1" t="s">
        <v>784</v>
      </c>
      <c r="E1004" s="1" t="s">
        <v>785</v>
      </c>
      <c r="F1004" s="1" t="s">
        <v>82</v>
      </c>
      <c r="G1004" s="1" t="s">
        <v>787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ユニフォーム千鹿谷栄吉ICONIC</v>
      </c>
    </row>
    <row r="1005" spans="1:21" x14ac:dyDescent="0.3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s="1" t="s">
        <v>108</v>
      </c>
      <c r="D1005" s="1" t="s">
        <v>784</v>
      </c>
      <c r="E1005" s="1" t="s">
        <v>785</v>
      </c>
      <c r="F1005" s="1" t="s">
        <v>82</v>
      </c>
      <c r="G1005" s="1" t="s">
        <v>787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ユニフォーム千鹿谷栄吉ICONIC</v>
      </c>
    </row>
    <row r="1006" spans="1:21" x14ac:dyDescent="0.35">
      <c r="A1006">
        <f>VLOOKUP(Block[[#This Row],[No用]],SetNo[[No.用]:[vlookup 用]],2,FALSE)</f>
        <v>262</v>
      </c>
      <c r="B1006">
        <f>IF(ROW()=2,1,IF(A1005&lt;&gt;Block[[#This Row],[No]],1,B1005+1))</f>
        <v>1</v>
      </c>
      <c r="C1006" s="1" t="s">
        <v>108</v>
      </c>
      <c r="D1006" s="1" t="s">
        <v>793</v>
      </c>
      <c r="E1006" s="1" t="s">
        <v>90</v>
      </c>
      <c r="F1006" s="1" t="s">
        <v>794</v>
      </c>
      <c r="G1006" s="1" t="s">
        <v>787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ユニフォーム小鹿野大樹ICONIC</v>
      </c>
    </row>
    <row r="1007" spans="1:21" x14ac:dyDescent="0.35">
      <c r="A1007">
        <f>VLOOKUP(Block[[#This Row],[No用]],SetNo[[No.用]:[vlookup 用]],2,FALSE)</f>
        <v>262</v>
      </c>
      <c r="B1007">
        <f>IF(ROW()=2,1,IF(A1006&lt;&gt;Block[[#This Row],[No]],1,B1006+1))</f>
        <v>2</v>
      </c>
      <c r="C1007" s="1" t="s">
        <v>108</v>
      </c>
      <c r="D1007" s="1" t="s">
        <v>793</v>
      </c>
      <c r="E1007" s="1" t="s">
        <v>90</v>
      </c>
      <c r="F1007" s="1" t="s">
        <v>794</v>
      </c>
      <c r="G1007" s="1" t="s">
        <v>787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ユニフォーム小鹿野大樹ICONIC</v>
      </c>
    </row>
    <row r="1008" spans="1:21" x14ac:dyDescent="0.35">
      <c r="A1008">
        <f>VLOOKUP(Block[[#This Row],[No用]],SetNo[[No.用]:[vlookup 用]],2,FALSE)</f>
        <v>263</v>
      </c>
      <c r="B1008">
        <f>IF(ROW()=2,1,IF(A1007&lt;&gt;Block[[#This Row],[No]],1,B1007+1))</f>
        <v>1</v>
      </c>
      <c r="C1008" s="1" t="s">
        <v>108</v>
      </c>
      <c r="D1008" s="1" t="s">
        <v>806</v>
      </c>
      <c r="E1008" s="1" t="s">
        <v>77</v>
      </c>
      <c r="F1008" s="1" t="s">
        <v>80</v>
      </c>
      <c r="G1008" s="1" t="s">
        <v>787</v>
      </c>
      <c r="H1008" s="1" t="s">
        <v>71</v>
      </c>
      <c r="I1008">
        <v>1</v>
      </c>
      <c r="J1008" t="s">
        <v>247</v>
      </c>
      <c r="K1008" s="1"/>
      <c r="L1008" s="1"/>
      <c r="M1008">
        <v>0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ユニフォーム赤谷勇ICONIC</v>
      </c>
    </row>
    <row r="1009" spans="1:21" x14ac:dyDescent="0.35">
      <c r="A1009">
        <f>VLOOKUP(Block[[#This Row],[No用]],SetNo[[No.用]:[vlookup 用]],2,FALSE)</f>
        <v>264</v>
      </c>
      <c r="B1009">
        <f>IF(ROW()=2,1,IF(A1008&lt;&gt;Block[[#This Row],[No]],1,B1008+1))</f>
        <v>1</v>
      </c>
      <c r="C1009" s="1" t="s">
        <v>108</v>
      </c>
      <c r="D1009" s="1" t="s">
        <v>810</v>
      </c>
      <c r="E1009" s="1" t="s">
        <v>77</v>
      </c>
      <c r="F1009" s="1" t="s">
        <v>78</v>
      </c>
      <c r="G1009" s="1" t="s">
        <v>787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ユニフォーム児玉勝ICONIC</v>
      </c>
    </row>
    <row r="1010" spans="1:21" x14ac:dyDescent="0.35">
      <c r="A1010">
        <f>VLOOKUP(Block[[#This Row],[No用]],SetNo[[No.用]:[vlookup 用]],2,FALSE)</f>
        <v>264</v>
      </c>
      <c r="B1010">
        <f>IF(ROW()=2,1,IF(A1009&lt;&gt;Block[[#This Row],[No]],1,B1009+1))</f>
        <v>2</v>
      </c>
      <c r="C1010" s="1" t="s">
        <v>108</v>
      </c>
      <c r="D1010" s="1" t="s">
        <v>810</v>
      </c>
      <c r="E1010" s="1" t="s">
        <v>77</v>
      </c>
      <c r="F1010" s="1" t="s">
        <v>78</v>
      </c>
      <c r="G1010" s="1" t="s">
        <v>787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178</v>
      </c>
      <c r="M1010">
        <v>30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ユニフォーム児玉勝ICONIC</v>
      </c>
    </row>
    <row r="1011" spans="1:21" x14ac:dyDescent="0.35">
      <c r="A1011">
        <f>VLOOKUP(Block[[#This Row],[No用]],SetNo[[No.用]:[vlookup 用]],2,FALSE)</f>
        <v>264</v>
      </c>
      <c r="B1011">
        <f>IF(ROW()=2,1,IF(A1010&lt;&gt;Block[[#This Row],[No]],1,B1010+1))</f>
        <v>3</v>
      </c>
      <c r="C1011" s="1" t="s">
        <v>108</v>
      </c>
      <c r="D1011" s="1" t="s">
        <v>810</v>
      </c>
      <c r="E1011" s="1" t="s">
        <v>77</v>
      </c>
      <c r="F1011" s="1" t="s">
        <v>78</v>
      </c>
      <c r="G1011" s="1" t="s">
        <v>787</v>
      </c>
      <c r="H1011" s="1" t="s">
        <v>71</v>
      </c>
      <c r="I1011">
        <v>1</v>
      </c>
      <c r="J1011" t="s">
        <v>247</v>
      </c>
      <c r="K1011" s="1" t="s">
        <v>177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ユニフォーム児玉勝ICONIC</v>
      </c>
    </row>
    <row r="1012" spans="1:21" x14ac:dyDescent="0.35">
      <c r="A1012">
        <f>VLOOKUP(Block[[#This Row],[No用]],SetNo[[No.用]:[vlookup 用]],2,FALSE)</f>
        <v>264</v>
      </c>
      <c r="B1012">
        <f>IF(ROW()=2,1,IF(A1011&lt;&gt;Block[[#This Row],[No]],1,B1011+1))</f>
        <v>4</v>
      </c>
      <c r="C1012" s="1" t="s">
        <v>108</v>
      </c>
      <c r="D1012" s="1" t="s">
        <v>810</v>
      </c>
      <c r="E1012" s="1" t="s">
        <v>77</v>
      </c>
      <c r="F1012" s="1" t="s">
        <v>78</v>
      </c>
      <c r="G1012" s="1" t="s">
        <v>787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ユニフォーム児玉勝ICONIC</v>
      </c>
    </row>
    <row r="1013" spans="1:21" x14ac:dyDescent="0.35">
      <c r="A1013">
        <f>VLOOKUP(Block[[#This Row],[No用]],SetNo[[No.用]:[vlookup 用]],2,FALSE)</f>
        <v>265</v>
      </c>
      <c r="B1013">
        <f>IF(ROW()=2,1,IF(A1012&lt;&gt;Block[[#This Row],[No]],1,B1012+1))</f>
        <v>1</v>
      </c>
      <c r="C1013" s="1" t="s">
        <v>108</v>
      </c>
      <c r="D1013" s="1" t="s">
        <v>814</v>
      </c>
      <c r="E1013" s="1" t="s">
        <v>77</v>
      </c>
      <c r="F1013" s="1" t="s">
        <v>74</v>
      </c>
      <c r="G1013" s="1" t="s">
        <v>787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ユニフォーム名栗翔太ICONIC</v>
      </c>
    </row>
    <row r="1014" spans="1:21" x14ac:dyDescent="0.35">
      <c r="A1014">
        <f>VLOOKUP(Block[[#This Row],[No用]],SetNo[[No.用]:[vlookup 用]],2,FALSE)</f>
        <v>265</v>
      </c>
      <c r="B1014">
        <f>IF(ROW()=2,1,IF(A1013&lt;&gt;Block[[#This Row],[No]],1,B1013+1))</f>
        <v>2</v>
      </c>
      <c r="C1014" s="1" t="s">
        <v>108</v>
      </c>
      <c r="D1014" s="1" t="s">
        <v>814</v>
      </c>
      <c r="E1014" s="1" t="s">
        <v>77</v>
      </c>
      <c r="F1014" s="1" t="s">
        <v>74</v>
      </c>
      <c r="G1014" s="1" t="s">
        <v>787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ユニフォーム名栗翔太ICONIC</v>
      </c>
    </row>
    <row r="1015" spans="1:21" x14ac:dyDescent="0.35">
      <c r="A1015">
        <f>VLOOKUP(Block[[#This Row],[No用]],SetNo[[No.用]:[vlookup 用]],2,FALSE)</f>
        <v>265</v>
      </c>
      <c r="B1015">
        <f>IF(ROW()=2,1,IF(A1014&lt;&gt;Block[[#This Row],[No]],1,B1014+1))</f>
        <v>3</v>
      </c>
      <c r="C1015" s="1" t="s">
        <v>108</v>
      </c>
      <c r="D1015" s="1" t="s">
        <v>814</v>
      </c>
      <c r="E1015" s="1" t="s">
        <v>77</v>
      </c>
      <c r="F1015" s="1" t="s">
        <v>74</v>
      </c>
      <c r="G1015" s="1" t="s">
        <v>787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ユニフォーム名栗翔太ICONIC</v>
      </c>
    </row>
    <row r="1016" spans="1:21" x14ac:dyDescent="0.35">
      <c r="A1016">
        <f>VLOOKUP(Block[[#This Row],[No用]],SetNo[[No.用]:[vlookup 用]],2,FALSE)</f>
        <v>266</v>
      </c>
      <c r="B1016">
        <f>IF(ROW()=2,1,IF(A1015&lt;&gt;Block[[#This Row],[No]],1,B1015+1))</f>
        <v>1</v>
      </c>
      <c r="C1016" s="1" t="s">
        <v>108</v>
      </c>
      <c r="D1016" s="1" t="s">
        <v>821</v>
      </c>
      <c r="E1016" s="1" t="s">
        <v>77</v>
      </c>
      <c r="F1016" s="1" t="s">
        <v>78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ユニフォーム島府典明ICONIC</v>
      </c>
    </row>
    <row r="1017" spans="1:21" x14ac:dyDescent="0.35">
      <c r="A1017">
        <f>VLOOKUP(Block[[#This Row],[No用]],SetNo[[No.用]:[vlookup 用]],2,FALSE)</f>
        <v>266</v>
      </c>
      <c r="B1017">
        <f>IF(ROW()=2,1,IF(A1016&lt;&gt;Block[[#This Row],[No]],1,B1016+1))</f>
        <v>2</v>
      </c>
      <c r="C1017" s="1" t="s">
        <v>108</v>
      </c>
      <c r="D1017" s="1" t="s">
        <v>821</v>
      </c>
      <c r="E1017" s="1" t="s">
        <v>77</v>
      </c>
      <c r="F1017" s="1" t="s">
        <v>78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ユニフォーム島府典明ICONIC</v>
      </c>
    </row>
    <row r="1018" spans="1:21" x14ac:dyDescent="0.35">
      <c r="A1018">
        <f>VLOOKUP(Block[[#This Row],[No用]],SetNo[[No.用]:[vlookup 用]],2,FALSE)</f>
        <v>266</v>
      </c>
      <c r="B1018">
        <f>IF(ROW()=2,1,IF(A1017&lt;&gt;Block[[#This Row],[No]],1,B1017+1))</f>
        <v>3</v>
      </c>
      <c r="C1018" s="1" t="s">
        <v>108</v>
      </c>
      <c r="D1018" s="1" t="s">
        <v>821</v>
      </c>
      <c r="E1018" s="1" t="s">
        <v>77</v>
      </c>
      <c r="F1018" s="1" t="s">
        <v>78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ユニフォーム島府典明ICONIC</v>
      </c>
    </row>
    <row r="1019" spans="1:21" x14ac:dyDescent="0.35">
      <c r="A1019">
        <f>VLOOKUP(Block[[#This Row],[No用]],SetNo[[No.用]:[vlookup 用]],2,FALSE)</f>
        <v>267</v>
      </c>
      <c r="B1019">
        <f>IF(ROW()=2,1,IF(A1018&lt;&gt;Block[[#This Row],[No]],1,B1018+1))</f>
        <v>1</v>
      </c>
      <c r="C1019" s="1" t="s">
        <v>108</v>
      </c>
      <c r="D1019" s="1" t="s">
        <v>829</v>
      </c>
      <c r="E1019" s="1" t="s">
        <v>77</v>
      </c>
      <c r="F1019" s="1" t="s">
        <v>82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173</v>
      </c>
      <c r="M1019">
        <v>34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ユニフォーム吉川和孝ICONIC</v>
      </c>
    </row>
    <row r="1020" spans="1:21" x14ac:dyDescent="0.35">
      <c r="A1020">
        <f>VLOOKUP(Block[[#This Row],[No用]],SetNo[[No.用]:[vlookup 用]],2,FALSE)</f>
        <v>267</v>
      </c>
      <c r="B1020">
        <f>IF(ROW()=2,1,IF(A1019&lt;&gt;Block[[#This Row],[No]],1,B1019+1))</f>
        <v>2</v>
      </c>
      <c r="C1020" s="1" t="s">
        <v>108</v>
      </c>
      <c r="D1020" s="1" t="s">
        <v>829</v>
      </c>
      <c r="E1020" s="1" t="s">
        <v>77</v>
      </c>
      <c r="F1020" s="1" t="s">
        <v>82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173</v>
      </c>
      <c r="M1020">
        <v>34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ユニフォーム吉川和孝ICONIC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3</v>
      </c>
      <c r="C1021" s="1" t="s">
        <v>108</v>
      </c>
      <c r="D1021" s="1" t="s">
        <v>829</v>
      </c>
      <c r="E1021" s="1" t="s">
        <v>77</v>
      </c>
      <c r="F1021" s="1" t="s">
        <v>82</v>
      </c>
      <c r="G1021" s="1" t="s">
        <v>787</v>
      </c>
      <c r="H1021" s="1" t="s">
        <v>71</v>
      </c>
      <c r="I1021">
        <v>1</v>
      </c>
      <c r="J1021" t="s">
        <v>247</v>
      </c>
      <c r="K1021" s="1" t="s">
        <v>177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ユニフォーム吉川和孝ICONIC</v>
      </c>
    </row>
    <row r="1022" spans="1:21" x14ac:dyDescent="0.35">
      <c r="A1022">
        <f>VLOOKUP(Block[[#This Row],[No用]],SetNo[[No.用]:[vlookup 用]],2,FALSE)</f>
        <v>267</v>
      </c>
      <c r="B1022">
        <f>IF(ROW()=2,1,IF(A1021&lt;&gt;Block[[#This Row],[No]],1,B1021+1))</f>
        <v>4</v>
      </c>
      <c r="C1022" s="1" t="s">
        <v>108</v>
      </c>
      <c r="D1022" s="1" t="s">
        <v>829</v>
      </c>
      <c r="E1022" s="1" t="s">
        <v>77</v>
      </c>
      <c r="F1022" s="1" t="s">
        <v>82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183</v>
      </c>
      <c r="L1022" s="1" t="s">
        <v>224</v>
      </c>
      <c r="M1022">
        <v>46</v>
      </c>
      <c r="N1022">
        <v>0</v>
      </c>
      <c r="O1022">
        <v>56</v>
      </c>
      <c r="P1022">
        <v>0</v>
      </c>
      <c r="U1022" t="str">
        <f>Block[[#This Row],[服装]]&amp;Block[[#This Row],[名前]]&amp;Block[[#This Row],[レアリティ]]</f>
        <v>ユニフォーム吉川和孝ICONIC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1</v>
      </c>
      <c r="C1023" t="s">
        <v>108</v>
      </c>
      <c r="D1023" t="s">
        <v>186</v>
      </c>
      <c r="E1023" t="s">
        <v>77</v>
      </c>
      <c r="F1023" t="s">
        <v>74</v>
      </c>
      <c r="G1023" t="s">
        <v>185</v>
      </c>
      <c r="H1023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ユニフォーム宮侑ICONIC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2</v>
      </c>
      <c r="C1024" t="s">
        <v>108</v>
      </c>
      <c r="D1024" t="s">
        <v>186</v>
      </c>
      <c r="E1024" t="s">
        <v>77</v>
      </c>
      <c r="F1024" t="s">
        <v>74</v>
      </c>
      <c r="G1024" t="s">
        <v>185</v>
      </c>
      <c r="H1024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ユニフォーム宮侑ICONIC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3</v>
      </c>
      <c r="C1025" t="s">
        <v>108</v>
      </c>
      <c r="D1025" t="s">
        <v>186</v>
      </c>
      <c r="E1025" t="s">
        <v>77</v>
      </c>
      <c r="F1025" t="s">
        <v>74</v>
      </c>
      <c r="G1025" t="s">
        <v>185</v>
      </c>
      <c r="H1025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ユニフォーム宮侑ICONIC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581</v>
      </c>
      <c r="D1026" t="s">
        <v>186</v>
      </c>
      <c r="E1026" s="1" t="s">
        <v>73</v>
      </c>
      <c r="F1026" t="s">
        <v>74</v>
      </c>
      <c r="G1026" t="s">
        <v>185</v>
      </c>
      <c r="H1026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文化祭宮侑ICONIC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581</v>
      </c>
      <c r="D1027" t="s">
        <v>186</v>
      </c>
      <c r="E1027" s="1" t="s">
        <v>73</v>
      </c>
      <c r="F1027" t="s">
        <v>74</v>
      </c>
      <c r="G1027" t="s">
        <v>185</v>
      </c>
      <c r="H1027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文化祭宮侑ICONIC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581</v>
      </c>
      <c r="D1028" t="s">
        <v>186</v>
      </c>
      <c r="E1028" s="1" t="s">
        <v>73</v>
      </c>
      <c r="F1028" t="s">
        <v>74</v>
      </c>
      <c r="G1028" t="s">
        <v>185</v>
      </c>
      <c r="H1028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文化祭宮侑ICONIC</v>
      </c>
    </row>
    <row r="1029" spans="1:21" x14ac:dyDescent="0.3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632</v>
      </c>
      <c r="D1029" s="1" t="s">
        <v>186</v>
      </c>
      <c r="E1029" s="1" t="s">
        <v>90</v>
      </c>
      <c r="F1029" s="1" t="s">
        <v>74</v>
      </c>
      <c r="G1029" s="1" t="s">
        <v>185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RPG宮侑ICONIC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632</v>
      </c>
      <c r="D1030" s="1" t="s">
        <v>186</v>
      </c>
      <c r="E1030" s="1" t="s">
        <v>90</v>
      </c>
      <c r="F1030" s="1" t="s">
        <v>74</v>
      </c>
      <c r="G1030" s="1" t="s">
        <v>185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RPG宮侑ICONIC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632</v>
      </c>
      <c r="D1031" s="1" t="s">
        <v>186</v>
      </c>
      <c r="E1031" s="1" t="s">
        <v>90</v>
      </c>
      <c r="F1031" s="1" t="s">
        <v>74</v>
      </c>
      <c r="G1031" s="1" t="s">
        <v>185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RPG宮侑ICONIC</v>
      </c>
    </row>
    <row r="1032" spans="1:21" x14ac:dyDescent="0.3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737</v>
      </c>
      <c r="D1032" s="1" t="s">
        <v>186</v>
      </c>
      <c r="E1032" s="1" t="s">
        <v>77</v>
      </c>
      <c r="F1032" s="1" t="s">
        <v>74</v>
      </c>
      <c r="G1032" s="1" t="s">
        <v>185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178</v>
      </c>
      <c r="M1032">
        <v>30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カンフー宮侑ICONIC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737</v>
      </c>
      <c r="D1033" s="1" t="s">
        <v>186</v>
      </c>
      <c r="E1033" s="1" t="s">
        <v>77</v>
      </c>
      <c r="F1033" s="1" t="s">
        <v>74</v>
      </c>
      <c r="G1033" s="1" t="s">
        <v>185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178</v>
      </c>
      <c r="M1033">
        <v>30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カンフー宮侑ICONIC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737</v>
      </c>
      <c r="D1034" s="1" t="s">
        <v>186</v>
      </c>
      <c r="E1034" s="1" t="s">
        <v>77</v>
      </c>
      <c r="F1034" s="1" t="s">
        <v>74</v>
      </c>
      <c r="G1034" s="1" t="s">
        <v>185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カンフー宮侑ICONIC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737</v>
      </c>
      <c r="D1035" s="1" t="s">
        <v>186</v>
      </c>
      <c r="E1035" s="1" t="s">
        <v>77</v>
      </c>
      <c r="F1035" s="1" t="s">
        <v>74</v>
      </c>
      <c r="G1035" s="1" t="s">
        <v>185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54</v>
      </c>
      <c r="N1035">
        <v>0</v>
      </c>
      <c r="O1035">
        <v>64</v>
      </c>
      <c r="P1035">
        <v>0</v>
      </c>
      <c r="U1035" t="str">
        <f>Block[[#This Row],[服装]]&amp;Block[[#This Row],[名前]]&amp;Block[[#This Row],[レアリティ]]</f>
        <v>カンフー宮侑ICONIC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826</v>
      </c>
      <c r="D1036" s="1" t="s">
        <v>186</v>
      </c>
      <c r="E1036" s="1" t="s">
        <v>73</v>
      </c>
      <c r="F1036" s="1" t="s">
        <v>74</v>
      </c>
      <c r="G1036" s="1" t="s">
        <v>185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新年2宮侑ICONIC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826</v>
      </c>
      <c r="D1037" s="1" t="s">
        <v>186</v>
      </c>
      <c r="E1037" s="1" t="s">
        <v>73</v>
      </c>
      <c r="F1037" s="1" t="s">
        <v>74</v>
      </c>
      <c r="G1037" s="1" t="s">
        <v>185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新年2宮侑ICONIC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826</v>
      </c>
      <c r="D1038" s="1" t="s">
        <v>186</v>
      </c>
      <c r="E1038" s="1" t="s">
        <v>73</v>
      </c>
      <c r="F1038" s="1" t="s">
        <v>74</v>
      </c>
      <c r="G1038" s="1" t="s">
        <v>185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新年2宮侑ICONIC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987</v>
      </c>
      <c r="D1039" s="1" t="s">
        <v>186</v>
      </c>
      <c r="E1039" s="1" t="s">
        <v>90</v>
      </c>
      <c r="F1039" s="1" t="s">
        <v>74</v>
      </c>
      <c r="G1039" s="1" t="s">
        <v>185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サバゲ2宮侑ICONIC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987</v>
      </c>
      <c r="D1040" s="1" t="s">
        <v>186</v>
      </c>
      <c r="E1040" s="1" t="s">
        <v>90</v>
      </c>
      <c r="F1040" s="1" t="s">
        <v>74</v>
      </c>
      <c r="G1040" s="1" t="s">
        <v>185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サバゲ2宮侑ICONIC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987</v>
      </c>
      <c r="D1041" s="1" t="s">
        <v>186</v>
      </c>
      <c r="E1041" s="1" t="s">
        <v>90</v>
      </c>
      <c r="F1041" s="1" t="s">
        <v>74</v>
      </c>
      <c r="G1041" s="1" t="s">
        <v>185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サバゲ2宮侑ICONIC</v>
      </c>
    </row>
    <row r="1042" spans="1:21" x14ac:dyDescent="0.3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t="s">
        <v>108</v>
      </c>
      <c r="D1042" t="s">
        <v>187</v>
      </c>
      <c r="E1042" t="s">
        <v>90</v>
      </c>
      <c r="F1042" t="s">
        <v>78</v>
      </c>
      <c r="G1042" t="s">
        <v>185</v>
      </c>
      <c r="H1042" t="s">
        <v>71</v>
      </c>
      <c r="I1042">
        <v>1</v>
      </c>
      <c r="J1042" t="s">
        <v>247</v>
      </c>
      <c r="K1042" s="1" t="s">
        <v>174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ユニフォーム宮治ICONIC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t="s">
        <v>108</v>
      </c>
      <c r="D1043" t="s">
        <v>187</v>
      </c>
      <c r="E1043" t="s">
        <v>90</v>
      </c>
      <c r="F1043" t="s">
        <v>78</v>
      </c>
      <c r="G1043" t="s">
        <v>185</v>
      </c>
      <c r="H1043" t="s">
        <v>71</v>
      </c>
      <c r="I1043">
        <v>1</v>
      </c>
      <c r="J1043" t="s">
        <v>247</v>
      </c>
      <c r="K1043" s="1" t="s">
        <v>175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ユニフォーム宮治ICONIC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t="s">
        <v>108</v>
      </c>
      <c r="D1044" t="s">
        <v>187</v>
      </c>
      <c r="E1044" t="s">
        <v>90</v>
      </c>
      <c r="F1044" t="s">
        <v>78</v>
      </c>
      <c r="G1044" t="s">
        <v>185</v>
      </c>
      <c r="H1044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ユニフォーム宮治ICONIC</v>
      </c>
    </row>
    <row r="1045" spans="1:21" x14ac:dyDescent="0.3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632</v>
      </c>
      <c r="D1045" s="1" t="s">
        <v>187</v>
      </c>
      <c r="E1045" s="1" t="s">
        <v>90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RPG宮治ICONIC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632</v>
      </c>
      <c r="D1046" s="1" t="s">
        <v>187</v>
      </c>
      <c r="E1046" s="1" t="s">
        <v>90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RPG宮治ICONIC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632</v>
      </c>
      <c r="D1047" s="1" t="s">
        <v>187</v>
      </c>
      <c r="E1047" s="1" t="s">
        <v>90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RPG宮治ICONIC</v>
      </c>
    </row>
    <row r="1048" spans="1:21" x14ac:dyDescent="0.35">
      <c r="A1048">
        <f>VLOOKUP(Block[[#This Row],[No用]],SetNo[[No.用]:[vlookup 用]],2,FALSE)</f>
        <v>276</v>
      </c>
      <c r="B1048">
        <f>IF(ROW()=2,1,IF(A1047&lt;&gt;Block[[#This Row],[No]],1,B1047+1))</f>
        <v>1</v>
      </c>
      <c r="C1048" s="1" t="s">
        <v>737</v>
      </c>
      <c r="D1048" s="1" t="s">
        <v>187</v>
      </c>
      <c r="E1048" s="1" t="s">
        <v>73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カンフー宮治ICONIC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2</v>
      </c>
      <c r="C1049" s="1" t="s">
        <v>737</v>
      </c>
      <c r="D1049" s="1" t="s">
        <v>187</v>
      </c>
      <c r="E1049" s="1" t="s">
        <v>73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30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カンフー宮治ICONIC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3</v>
      </c>
      <c r="C1050" s="1" t="s">
        <v>737</v>
      </c>
      <c r="D1050" s="1" t="s">
        <v>187</v>
      </c>
      <c r="E1050" s="1" t="s">
        <v>73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カンフー宮治ICONIC</v>
      </c>
    </row>
    <row r="1051" spans="1:21" x14ac:dyDescent="0.35">
      <c r="A1051">
        <f>VLOOKUP(Block[[#This Row],[No用]],SetNo[[No.用]:[vlookup 用]],2,FALSE)</f>
        <v>277</v>
      </c>
      <c r="B1051">
        <f>IF(ROW()=2,1,IF(A1050&lt;&gt;Block[[#This Row],[No]],1,B1050+1))</f>
        <v>1</v>
      </c>
      <c r="C1051" s="1" t="s">
        <v>918</v>
      </c>
      <c r="D1051" s="1" t="s">
        <v>187</v>
      </c>
      <c r="E1051" s="1" t="s">
        <v>90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178</v>
      </c>
      <c r="M1051">
        <v>33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遊園地宮治ICONIC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2</v>
      </c>
      <c r="C1052" s="1" t="s">
        <v>918</v>
      </c>
      <c r="D1052" s="1" t="s">
        <v>187</v>
      </c>
      <c r="E1052" s="1" t="s">
        <v>90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遊園地宮治ICONIC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3</v>
      </c>
      <c r="C1053" s="1" t="s">
        <v>918</v>
      </c>
      <c r="D1053" s="1" t="s">
        <v>187</v>
      </c>
      <c r="E1053" s="1" t="s">
        <v>90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遊園地宮治ICONIC</v>
      </c>
    </row>
    <row r="1054" spans="1:21" x14ac:dyDescent="0.35">
      <c r="A1054">
        <f>VLOOKUP(Block[[#This Row],[No用]],SetNo[[No.用]:[vlookup 用]],2,FALSE)</f>
        <v>278</v>
      </c>
      <c r="B1054">
        <f>IF(ROW()=2,1,IF(A1053&lt;&gt;Block[[#This Row],[No]],1,B1053+1))</f>
        <v>1</v>
      </c>
      <c r="C1054" s="1" t="s">
        <v>999</v>
      </c>
      <c r="D1054" s="1" t="s">
        <v>187</v>
      </c>
      <c r="E1054" s="1" t="s">
        <v>77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30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夏祭り2宮治ICONIC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2</v>
      </c>
      <c r="C1055" s="1" t="s">
        <v>999</v>
      </c>
      <c r="D1055" s="1" t="s">
        <v>187</v>
      </c>
      <c r="E1055" s="1" t="s">
        <v>77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夏祭り2宮治ICONIC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3</v>
      </c>
      <c r="C1056" s="1" t="s">
        <v>999</v>
      </c>
      <c r="D1056" s="1" t="s">
        <v>187</v>
      </c>
      <c r="E1056" s="1" t="s">
        <v>77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夏祭り2宮治ICONIC</v>
      </c>
    </row>
    <row r="1057" spans="1:21" x14ac:dyDescent="0.35">
      <c r="A1057">
        <f>VLOOKUP(Block[[#This Row],[No用]],SetNo[[No.用]:[vlookup 用]],2,FALSE)</f>
        <v>279</v>
      </c>
      <c r="B1057">
        <f>IF(ROW()=2,1,IF(A1056&lt;&gt;Block[[#This Row],[No]],1,B1056+1))</f>
        <v>1</v>
      </c>
      <c r="C1057" t="s">
        <v>108</v>
      </c>
      <c r="D1057" t="s">
        <v>188</v>
      </c>
      <c r="E1057" t="s">
        <v>77</v>
      </c>
      <c r="F1057" t="s">
        <v>82</v>
      </c>
      <c r="G1057" t="s">
        <v>185</v>
      </c>
      <c r="H1057" t="s">
        <v>71</v>
      </c>
      <c r="I1057">
        <v>1</v>
      </c>
      <c r="J1057" t="s">
        <v>247</v>
      </c>
      <c r="K1057" s="1" t="s">
        <v>174</v>
      </c>
      <c r="L1057" s="1" t="s">
        <v>173</v>
      </c>
      <c r="M1057">
        <v>37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ユニフォーム角名倫太郎ICONIC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2</v>
      </c>
      <c r="C1058" t="s">
        <v>108</v>
      </c>
      <c r="D1058" t="s">
        <v>188</v>
      </c>
      <c r="E1058" t="s">
        <v>77</v>
      </c>
      <c r="F1058" t="s">
        <v>82</v>
      </c>
      <c r="G1058" t="s">
        <v>185</v>
      </c>
      <c r="H1058" t="s">
        <v>71</v>
      </c>
      <c r="I1058">
        <v>1</v>
      </c>
      <c r="J1058" t="s">
        <v>247</v>
      </c>
      <c r="K1058" s="1" t="s">
        <v>175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ユニフォーム角名倫太郎ICONIC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3</v>
      </c>
      <c r="C1059" t="s">
        <v>108</v>
      </c>
      <c r="D1059" t="s">
        <v>188</v>
      </c>
      <c r="E1059" t="s">
        <v>77</v>
      </c>
      <c r="F1059" t="s">
        <v>82</v>
      </c>
      <c r="G1059" t="s">
        <v>185</v>
      </c>
      <c r="H1059" t="s">
        <v>71</v>
      </c>
      <c r="I1059">
        <v>1</v>
      </c>
      <c r="J1059" t="s">
        <v>247</v>
      </c>
      <c r="K1059" s="1" t="s">
        <v>176</v>
      </c>
      <c r="L1059" s="1" t="s">
        <v>162</v>
      </c>
      <c r="M1059">
        <v>34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ユニフォーム角名倫太郎ICONIC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4</v>
      </c>
      <c r="C1060" t="s">
        <v>108</v>
      </c>
      <c r="D1060" t="s">
        <v>188</v>
      </c>
      <c r="E1060" t="s">
        <v>77</v>
      </c>
      <c r="F1060" t="s">
        <v>82</v>
      </c>
      <c r="G1060" t="s">
        <v>185</v>
      </c>
      <c r="H1060" t="s">
        <v>71</v>
      </c>
      <c r="I1060">
        <v>1</v>
      </c>
      <c r="J1060" t="s">
        <v>247</v>
      </c>
      <c r="K1060" s="1" t="s">
        <v>179</v>
      </c>
      <c r="L1060" s="1" t="s">
        <v>173</v>
      </c>
      <c r="M1060">
        <v>40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ユニフォーム角名倫太郎ICONIC</v>
      </c>
    </row>
    <row r="1061" spans="1:21" x14ac:dyDescent="0.35">
      <c r="A1061">
        <f>VLOOKUP(Block[[#This Row],[No用]],SetNo[[No.用]:[vlookup 用]],2,FALSE)</f>
        <v>279</v>
      </c>
      <c r="B1061">
        <f>IF(ROW()=2,1,IF(A1060&lt;&gt;Block[[#This Row],[No]],1,B1060+1))</f>
        <v>5</v>
      </c>
      <c r="C1061" t="s">
        <v>108</v>
      </c>
      <c r="D1061" t="s">
        <v>188</v>
      </c>
      <c r="E1061" t="s">
        <v>77</v>
      </c>
      <c r="F1061" t="s">
        <v>82</v>
      </c>
      <c r="G1061" t="s">
        <v>185</v>
      </c>
      <c r="H1061" t="s">
        <v>71</v>
      </c>
      <c r="I1061">
        <v>1</v>
      </c>
      <c r="J1061" t="s">
        <v>247</v>
      </c>
      <c r="K1061" s="1" t="s">
        <v>192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ユニフォーム角名倫太郎ICONIC</v>
      </c>
    </row>
    <row r="1062" spans="1:21" x14ac:dyDescent="0.35">
      <c r="A1062">
        <f>VLOOKUP(Block[[#This Row],[No用]],SetNo[[No.用]:[vlookup 用]],2,FALSE)</f>
        <v>279</v>
      </c>
      <c r="B1062">
        <f>IF(ROW()=2,1,IF(A1061&lt;&gt;Block[[#This Row],[No]],1,B1061+1))</f>
        <v>6</v>
      </c>
      <c r="C1062" t="s">
        <v>108</v>
      </c>
      <c r="D1062" t="s">
        <v>188</v>
      </c>
      <c r="E1062" t="s">
        <v>77</v>
      </c>
      <c r="F1062" t="s">
        <v>82</v>
      </c>
      <c r="G1062" t="s">
        <v>185</v>
      </c>
      <c r="H1062" t="s">
        <v>71</v>
      </c>
      <c r="I1062">
        <v>1</v>
      </c>
      <c r="J1062" t="s">
        <v>247</v>
      </c>
      <c r="K1062" s="1" t="s">
        <v>177</v>
      </c>
      <c r="L1062" s="1" t="s">
        <v>162</v>
      </c>
      <c r="M1062">
        <v>34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ユニフォーム角名倫太郎ICONIC</v>
      </c>
    </row>
    <row r="1063" spans="1:21" x14ac:dyDescent="0.35">
      <c r="A1063">
        <f>VLOOKUP(Block[[#This Row],[No用]],SetNo[[No.用]:[vlookup 用]],2,FALSE)</f>
        <v>279</v>
      </c>
      <c r="B1063">
        <f>IF(ROW()=2,1,IF(A1062&lt;&gt;Block[[#This Row],[No]],1,B1062+1))</f>
        <v>7</v>
      </c>
      <c r="C1063" t="s">
        <v>108</v>
      </c>
      <c r="D1063" t="s">
        <v>188</v>
      </c>
      <c r="E1063" t="s">
        <v>77</v>
      </c>
      <c r="F1063" t="s">
        <v>82</v>
      </c>
      <c r="G1063" t="s">
        <v>185</v>
      </c>
      <c r="H1063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ユニフォーム角名倫太郎ICONIC</v>
      </c>
    </row>
    <row r="1064" spans="1:21" x14ac:dyDescent="0.35">
      <c r="A1064">
        <f>VLOOKUP(Block[[#This Row],[No用]],SetNo[[No.用]:[vlookup 用]],2,FALSE)</f>
        <v>279</v>
      </c>
      <c r="B1064">
        <f>IF(ROW()=2,1,IF(A1063&lt;&gt;Block[[#This Row],[No]],1,B1063+1))</f>
        <v>8</v>
      </c>
      <c r="C1064" t="s">
        <v>108</v>
      </c>
      <c r="D1064" t="s">
        <v>188</v>
      </c>
      <c r="E1064" t="s">
        <v>77</v>
      </c>
      <c r="F1064" t="s">
        <v>82</v>
      </c>
      <c r="G1064" t="s">
        <v>185</v>
      </c>
      <c r="H1064" t="s">
        <v>71</v>
      </c>
      <c r="I1064">
        <v>1</v>
      </c>
      <c r="J1064" t="s">
        <v>247</v>
      </c>
      <c r="K1064" s="1" t="s">
        <v>183</v>
      </c>
      <c r="L1064" s="1" t="s">
        <v>224</v>
      </c>
      <c r="M1064">
        <v>47</v>
      </c>
      <c r="N1064">
        <v>0</v>
      </c>
      <c r="O1064">
        <v>57</v>
      </c>
      <c r="P1064">
        <v>0</v>
      </c>
      <c r="U1064" t="str">
        <f>Block[[#This Row],[服装]]&amp;Block[[#This Row],[名前]]&amp;Block[[#This Row],[レアリティ]]</f>
        <v>ユニフォーム角名倫太郎ICONIC</v>
      </c>
    </row>
    <row r="1065" spans="1:21" x14ac:dyDescent="0.35">
      <c r="A1065">
        <f>VLOOKUP(Block[[#This Row],[No用]],SetNo[[No.用]:[vlookup 用]],2,FALSE)</f>
        <v>280</v>
      </c>
      <c r="B1065">
        <f>IF(ROW()=2,1,IF(A1064&lt;&gt;Block[[#This Row],[No]],1,B1064+1))</f>
        <v>1</v>
      </c>
      <c r="C1065" s="1" t="s">
        <v>631</v>
      </c>
      <c r="D1065" s="1" t="s">
        <v>188</v>
      </c>
      <c r="E1065" s="1" t="s">
        <v>73</v>
      </c>
      <c r="F1065" s="1" t="s">
        <v>82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173</v>
      </c>
      <c r="M1065">
        <v>37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サバゲ角名倫太郎ICONIC</v>
      </c>
    </row>
    <row r="1066" spans="1:21" x14ac:dyDescent="0.35">
      <c r="A1066">
        <f>VLOOKUP(Block[[#This Row],[No用]],SetNo[[No.用]:[vlookup 用]],2,FALSE)</f>
        <v>280</v>
      </c>
      <c r="B1066">
        <f>IF(ROW()=2,1,IF(A1065&lt;&gt;Block[[#This Row],[No]],1,B1065+1))</f>
        <v>2</v>
      </c>
      <c r="C1066" s="1" t="s">
        <v>631</v>
      </c>
      <c r="D1066" s="1" t="s">
        <v>188</v>
      </c>
      <c r="E1066" s="1" t="s">
        <v>73</v>
      </c>
      <c r="F1066" s="1" t="s">
        <v>82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173</v>
      </c>
      <c r="M1066">
        <v>37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サバゲ角名倫太郎ICONIC</v>
      </c>
    </row>
    <row r="1067" spans="1:21" x14ac:dyDescent="0.35">
      <c r="A1067">
        <f>VLOOKUP(Block[[#This Row],[No用]],SetNo[[No.用]:[vlookup 用]],2,FALSE)</f>
        <v>280</v>
      </c>
      <c r="B1067">
        <f>IF(ROW()=2,1,IF(A1066&lt;&gt;Block[[#This Row],[No]],1,B1066+1))</f>
        <v>3</v>
      </c>
      <c r="C1067" s="1" t="s">
        <v>631</v>
      </c>
      <c r="D1067" s="1" t="s">
        <v>188</v>
      </c>
      <c r="E1067" s="1" t="s">
        <v>73</v>
      </c>
      <c r="F1067" s="1" t="s">
        <v>82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176</v>
      </c>
      <c r="L1067" s="1" t="s">
        <v>162</v>
      </c>
      <c r="M1067">
        <v>34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サバゲ角名倫太郎ICONIC</v>
      </c>
    </row>
    <row r="1068" spans="1:21" x14ac:dyDescent="0.35">
      <c r="A1068">
        <f>VLOOKUP(Block[[#This Row],[No用]],SetNo[[No.用]:[vlookup 用]],2,FALSE)</f>
        <v>280</v>
      </c>
      <c r="B1068">
        <f>IF(ROW()=2,1,IF(A1067&lt;&gt;Block[[#This Row],[No]],1,B1067+1))</f>
        <v>4</v>
      </c>
      <c r="C1068" s="1" t="s">
        <v>631</v>
      </c>
      <c r="D1068" s="1" t="s">
        <v>188</v>
      </c>
      <c r="E1068" s="1" t="s">
        <v>73</v>
      </c>
      <c r="F1068" s="1" t="s">
        <v>82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179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サバゲ角名倫太郎ICONIC</v>
      </c>
    </row>
    <row r="1069" spans="1:21" x14ac:dyDescent="0.35">
      <c r="A1069">
        <f>VLOOKUP(Block[[#This Row],[No用]],SetNo[[No.用]:[vlookup 用]],2,FALSE)</f>
        <v>280</v>
      </c>
      <c r="B1069">
        <f>IF(ROW()=2,1,IF(A1068&lt;&gt;Block[[#This Row],[No]],1,B1068+1))</f>
        <v>5</v>
      </c>
      <c r="C1069" s="1" t="s">
        <v>631</v>
      </c>
      <c r="D1069" s="1" t="s">
        <v>188</v>
      </c>
      <c r="E1069" s="1" t="s">
        <v>73</v>
      </c>
      <c r="F1069" s="1" t="s">
        <v>82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192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サバゲ角名倫太郎ICONIC</v>
      </c>
    </row>
    <row r="1070" spans="1:21" x14ac:dyDescent="0.35">
      <c r="A1070">
        <f>VLOOKUP(Block[[#This Row],[No用]],SetNo[[No.用]:[vlookup 用]],2,FALSE)</f>
        <v>280</v>
      </c>
      <c r="B1070">
        <f>IF(ROW()=2,1,IF(A1069&lt;&gt;Block[[#This Row],[No]],1,B1069+1))</f>
        <v>6</v>
      </c>
      <c r="C1070" s="1" t="s">
        <v>631</v>
      </c>
      <c r="D1070" s="1" t="s">
        <v>188</v>
      </c>
      <c r="E1070" s="1" t="s">
        <v>73</v>
      </c>
      <c r="F1070" s="1" t="s">
        <v>82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177</v>
      </c>
      <c r="L1070" s="1" t="s">
        <v>162</v>
      </c>
      <c r="M1070">
        <v>34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サバゲ角名倫太郎ICONIC</v>
      </c>
    </row>
    <row r="1071" spans="1:21" x14ac:dyDescent="0.35">
      <c r="A1071">
        <f>VLOOKUP(Block[[#This Row],[No用]],SetNo[[No.用]:[vlookup 用]],2,FALSE)</f>
        <v>280</v>
      </c>
      <c r="B1071">
        <f>IF(ROW()=2,1,IF(A1070&lt;&gt;Block[[#This Row],[No]],1,B1070+1))</f>
        <v>7</v>
      </c>
      <c r="C1071" s="1" t="s">
        <v>631</v>
      </c>
      <c r="D1071" s="1" t="s">
        <v>188</v>
      </c>
      <c r="E1071" s="1" t="s">
        <v>73</v>
      </c>
      <c r="F1071" s="1" t="s">
        <v>82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248</v>
      </c>
      <c r="L1071" s="1" t="s">
        <v>162</v>
      </c>
      <c r="M1071">
        <v>37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サバゲ角名倫太郎ICONIC</v>
      </c>
    </row>
    <row r="1072" spans="1:21" x14ac:dyDescent="0.35">
      <c r="A1072">
        <f>VLOOKUP(Block[[#This Row],[No用]],SetNo[[No.用]:[vlookup 用]],2,FALSE)</f>
        <v>281</v>
      </c>
      <c r="B1072">
        <f>IF(ROW()=2,1,IF(A1071&lt;&gt;Block[[#This Row],[No]],1,B1071+1))</f>
        <v>1</v>
      </c>
      <c r="C1072" s="1" t="s">
        <v>708</v>
      </c>
      <c r="D1072" s="1" t="s">
        <v>188</v>
      </c>
      <c r="E1072" s="1" t="s">
        <v>90</v>
      </c>
      <c r="F1072" s="1" t="s">
        <v>82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173</v>
      </c>
      <c r="M1072">
        <v>37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花火角名倫太郎ICONIC</v>
      </c>
    </row>
    <row r="1073" spans="1:21" x14ac:dyDescent="0.35">
      <c r="A1073">
        <f>VLOOKUP(Block[[#This Row],[No用]],SetNo[[No.用]:[vlookup 用]],2,FALSE)</f>
        <v>281</v>
      </c>
      <c r="B1073">
        <f>IF(ROW()=2,1,IF(A1072&lt;&gt;Block[[#This Row],[No]],1,B1072+1))</f>
        <v>2</v>
      </c>
      <c r="C1073" s="1" t="s">
        <v>708</v>
      </c>
      <c r="D1073" s="1" t="s">
        <v>188</v>
      </c>
      <c r="E1073" s="1" t="s">
        <v>90</v>
      </c>
      <c r="F1073" s="1" t="s">
        <v>82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花火角名倫太郎ICONIC</v>
      </c>
    </row>
    <row r="1074" spans="1:21" x14ac:dyDescent="0.35">
      <c r="A1074">
        <f>VLOOKUP(Block[[#This Row],[No用]],SetNo[[No.用]:[vlookup 用]],2,FALSE)</f>
        <v>281</v>
      </c>
      <c r="B1074">
        <f>IF(ROW()=2,1,IF(A1073&lt;&gt;Block[[#This Row],[No]],1,B1073+1))</f>
        <v>3</v>
      </c>
      <c r="C1074" s="1" t="s">
        <v>708</v>
      </c>
      <c r="D1074" s="1" t="s">
        <v>188</v>
      </c>
      <c r="E1074" s="1" t="s">
        <v>90</v>
      </c>
      <c r="F1074" s="1" t="s">
        <v>82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176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花火角名倫太郎ICONIC</v>
      </c>
    </row>
    <row r="1075" spans="1:21" x14ac:dyDescent="0.35">
      <c r="A1075">
        <f>VLOOKUP(Block[[#This Row],[No用]],SetNo[[No.用]:[vlookup 用]],2,FALSE)</f>
        <v>281</v>
      </c>
      <c r="B1075">
        <f>IF(ROW()=2,1,IF(A1074&lt;&gt;Block[[#This Row],[No]],1,B1074+1))</f>
        <v>4</v>
      </c>
      <c r="C1075" s="1" t="s">
        <v>708</v>
      </c>
      <c r="D1075" s="1" t="s">
        <v>188</v>
      </c>
      <c r="E1075" s="1" t="s">
        <v>90</v>
      </c>
      <c r="F1075" s="1" t="s">
        <v>82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179</v>
      </c>
      <c r="L1075" s="1" t="s">
        <v>173</v>
      </c>
      <c r="M1075">
        <v>40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花火角名倫太郎ICONIC</v>
      </c>
    </row>
    <row r="1076" spans="1:21" x14ac:dyDescent="0.35">
      <c r="A1076">
        <f>VLOOKUP(Block[[#This Row],[No用]],SetNo[[No.用]:[vlookup 用]],2,FALSE)</f>
        <v>281</v>
      </c>
      <c r="B1076">
        <f>IF(ROW()=2,1,IF(A1075&lt;&gt;Block[[#This Row],[No]],1,B1075+1))</f>
        <v>5</v>
      </c>
      <c r="C1076" s="1" t="s">
        <v>708</v>
      </c>
      <c r="D1076" s="1" t="s">
        <v>188</v>
      </c>
      <c r="E1076" s="1" t="s">
        <v>90</v>
      </c>
      <c r="F1076" s="1" t="s">
        <v>82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192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花火角名倫太郎ICONIC</v>
      </c>
    </row>
    <row r="1077" spans="1:21" x14ac:dyDescent="0.35">
      <c r="A1077">
        <f>VLOOKUP(Block[[#This Row],[No用]],SetNo[[No.用]:[vlookup 用]],2,FALSE)</f>
        <v>281</v>
      </c>
      <c r="B1077">
        <f>IF(ROW()=2,1,IF(A1076&lt;&gt;Block[[#This Row],[No]],1,B1076+1))</f>
        <v>6</v>
      </c>
      <c r="C1077" s="1" t="s">
        <v>708</v>
      </c>
      <c r="D1077" s="1" t="s">
        <v>188</v>
      </c>
      <c r="E1077" s="1" t="s">
        <v>90</v>
      </c>
      <c r="F1077" s="1" t="s">
        <v>82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177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花火角名倫太郎ICONIC</v>
      </c>
    </row>
    <row r="1078" spans="1:21" x14ac:dyDescent="0.35">
      <c r="A1078">
        <f>VLOOKUP(Block[[#This Row],[No用]],SetNo[[No.用]:[vlookup 用]],2,FALSE)</f>
        <v>281</v>
      </c>
      <c r="B1078">
        <f>IF(ROW()=2,1,IF(A1077&lt;&gt;Block[[#This Row],[No]],1,B1077+1))</f>
        <v>7</v>
      </c>
      <c r="C1078" s="1" t="s">
        <v>708</v>
      </c>
      <c r="D1078" s="1" t="s">
        <v>188</v>
      </c>
      <c r="E1078" s="1" t="s">
        <v>90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178</v>
      </c>
      <c r="M1078">
        <v>40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花火角名倫太郎ICONIC</v>
      </c>
    </row>
    <row r="1079" spans="1:21" x14ac:dyDescent="0.35">
      <c r="A1079">
        <f>VLOOKUP(Block[[#This Row],[No用]],SetNo[[No.用]:[vlookup 用]],2,FALSE)</f>
        <v>281</v>
      </c>
      <c r="B1079">
        <f>IF(ROW()=2,1,IF(A1078&lt;&gt;Block[[#This Row],[No]],1,B1078+1))</f>
        <v>8</v>
      </c>
      <c r="C1079" s="1" t="s">
        <v>708</v>
      </c>
      <c r="D1079" s="1" t="s">
        <v>188</v>
      </c>
      <c r="E1079" s="1" t="s">
        <v>90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183</v>
      </c>
      <c r="L1079" s="1" t="s">
        <v>224</v>
      </c>
      <c r="M1079">
        <v>47</v>
      </c>
      <c r="N1079">
        <v>0</v>
      </c>
      <c r="O1079">
        <v>57</v>
      </c>
      <c r="P1079">
        <v>0</v>
      </c>
      <c r="U1079" t="str">
        <f>Block[[#This Row],[服装]]&amp;Block[[#This Row],[名前]]&amp;Block[[#This Row],[レアリティ]]</f>
        <v>花火角名倫太郎ICONIC</v>
      </c>
    </row>
    <row r="1080" spans="1:21" x14ac:dyDescent="0.35">
      <c r="A1080">
        <f>VLOOKUP(Block[[#This Row],[No用]],SetNo[[No.用]:[vlookup 用]],2,FALSE)</f>
        <v>282</v>
      </c>
      <c r="B1080">
        <f>IF(ROW()=2,1,IF(A1079&lt;&gt;Block[[#This Row],[No]],1,B1079+1))</f>
        <v>1</v>
      </c>
      <c r="C1080" s="1" t="s">
        <v>835</v>
      </c>
      <c r="D1080" s="1" t="s">
        <v>188</v>
      </c>
      <c r="E1080" s="1" t="s">
        <v>77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路地裏2角名倫太郎ICONIC</v>
      </c>
    </row>
    <row r="1081" spans="1:21" x14ac:dyDescent="0.35">
      <c r="A1081">
        <f>VLOOKUP(Block[[#This Row],[No用]],SetNo[[No.用]:[vlookup 用]],2,FALSE)</f>
        <v>282</v>
      </c>
      <c r="B1081">
        <f>IF(ROW()=2,1,IF(A1080&lt;&gt;Block[[#This Row],[No]],1,B1080+1))</f>
        <v>2</v>
      </c>
      <c r="C1081" s="1" t="s">
        <v>835</v>
      </c>
      <c r="D1081" s="1" t="s">
        <v>188</v>
      </c>
      <c r="E1081" s="1" t="s">
        <v>77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路地裏2角名倫太郎ICONIC</v>
      </c>
    </row>
    <row r="1082" spans="1:21" x14ac:dyDescent="0.35">
      <c r="A1082">
        <f>VLOOKUP(Block[[#This Row],[No用]],SetNo[[No.用]:[vlookup 用]],2,FALSE)</f>
        <v>282</v>
      </c>
      <c r="B1082">
        <f>IF(ROW()=2,1,IF(A1081&lt;&gt;Block[[#This Row],[No]],1,B1081+1))</f>
        <v>3</v>
      </c>
      <c r="C1082" s="1" t="s">
        <v>835</v>
      </c>
      <c r="D1082" s="1" t="s">
        <v>188</v>
      </c>
      <c r="E1082" s="1" t="s">
        <v>77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176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路地裏2角名倫太郎ICONIC</v>
      </c>
    </row>
    <row r="1083" spans="1:21" x14ac:dyDescent="0.35">
      <c r="A1083">
        <f>VLOOKUP(Block[[#This Row],[No用]],SetNo[[No.用]:[vlookup 用]],2,FALSE)</f>
        <v>282</v>
      </c>
      <c r="B1083">
        <f>IF(ROW()=2,1,IF(A1082&lt;&gt;Block[[#This Row],[No]],1,B1082+1))</f>
        <v>4</v>
      </c>
      <c r="C1083" s="1" t="s">
        <v>835</v>
      </c>
      <c r="D1083" s="1" t="s">
        <v>188</v>
      </c>
      <c r="E1083" s="1" t="s">
        <v>77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179</v>
      </c>
      <c r="L1083" s="1" t="s">
        <v>178</v>
      </c>
      <c r="M1083">
        <v>37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路地裏2角名倫太郎ICONIC</v>
      </c>
    </row>
    <row r="1084" spans="1:21" x14ac:dyDescent="0.35">
      <c r="A1084">
        <f>VLOOKUP(Block[[#This Row],[No用]],SetNo[[No.用]:[vlookup 用]],2,FALSE)</f>
        <v>282</v>
      </c>
      <c r="B1084">
        <f>IF(ROW()=2,1,IF(A1083&lt;&gt;Block[[#This Row],[No]],1,B1083+1))</f>
        <v>5</v>
      </c>
      <c r="C1084" s="1" t="s">
        <v>835</v>
      </c>
      <c r="D1084" s="1" t="s">
        <v>188</v>
      </c>
      <c r="E1084" s="1" t="s">
        <v>77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192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路地裏2角名倫太郎ICONIC</v>
      </c>
    </row>
    <row r="1085" spans="1:21" x14ac:dyDescent="0.35">
      <c r="A1085">
        <f>VLOOKUP(Block[[#This Row],[No用]],SetNo[[No.用]:[vlookup 用]],2,FALSE)</f>
        <v>282</v>
      </c>
      <c r="B1085">
        <f>IF(ROW()=2,1,IF(A1084&lt;&gt;Block[[#This Row],[No]],1,B1084+1))</f>
        <v>6</v>
      </c>
      <c r="C1085" s="1" t="s">
        <v>835</v>
      </c>
      <c r="D1085" s="1" t="s">
        <v>188</v>
      </c>
      <c r="E1085" s="1" t="s">
        <v>77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177</v>
      </c>
      <c r="L1085" s="1" t="s">
        <v>162</v>
      </c>
      <c r="M1085">
        <v>34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路地裏2角名倫太郎ICONIC</v>
      </c>
    </row>
    <row r="1086" spans="1:21" x14ac:dyDescent="0.35">
      <c r="A1086">
        <f>VLOOKUP(Block[[#This Row],[No用]],SetNo[[No.用]:[vlookup 用]],2,FALSE)</f>
        <v>282</v>
      </c>
      <c r="B1086">
        <f>IF(ROW()=2,1,IF(A1085&lt;&gt;Block[[#This Row],[No]],1,B1085+1))</f>
        <v>7</v>
      </c>
      <c r="C1086" s="1" t="s">
        <v>835</v>
      </c>
      <c r="D1086" s="1" t="s">
        <v>188</v>
      </c>
      <c r="E1086" s="1" t="s">
        <v>77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路地裏2角名倫太郎ICONIC</v>
      </c>
    </row>
    <row r="1087" spans="1:21" x14ac:dyDescent="0.35">
      <c r="A1087">
        <f>VLOOKUP(Block[[#This Row],[No用]],SetNo[[No.用]:[vlookup 用]],2,FALSE)</f>
        <v>283</v>
      </c>
      <c r="B1087">
        <f>IF(ROW()=2,1,IF(A1086&lt;&gt;Block[[#This Row],[No]],1,B1086+1))</f>
        <v>1</v>
      </c>
      <c r="C1087" s="1" t="s">
        <v>990</v>
      </c>
      <c r="D1087" s="1" t="s">
        <v>188</v>
      </c>
      <c r="E1087" s="1" t="s">
        <v>73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水着2角名倫太郎ICONIC</v>
      </c>
    </row>
    <row r="1088" spans="1:21" x14ac:dyDescent="0.35">
      <c r="A1088">
        <f>VLOOKUP(Block[[#This Row],[No用]],SetNo[[No.用]:[vlookup 用]],2,FALSE)</f>
        <v>283</v>
      </c>
      <c r="B1088">
        <f>IF(ROW()=2,1,IF(A1087&lt;&gt;Block[[#This Row],[No]],1,B1087+1))</f>
        <v>2</v>
      </c>
      <c r="C1088" s="1" t="s">
        <v>990</v>
      </c>
      <c r="D1088" s="1" t="s">
        <v>188</v>
      </c>
      <c r="E1088" s="1" t="s">
        <v>73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水着2角名倫太郎ICONIC</v>
      </c>
    </row>
    <row r="1089" spans="1:21" x14ac:dyDescent="0.35">
      <c r="A1089">
        <f>VLOOKUP(Block[[#This Row],[No用]],SetNo[[No.用]:[vlookup 用]],2,FALSE)</f>
        <v>283</v>
      </c>
      <c r="B1089">
        <f>IF(ROW()=2,1,IF(A1088&lt;&gt;Block[[#This Row],[No]],1,B1088+1))</f>
        <v>3</v>
      </c>
      <c r="C1089" s="1" t="s">
        <v>990</v>
      </c>
      <c r="D1089" s="1" t="s">
        <v>188</v>
      </c>
      <c r="E1089" s="1" t="s">
        <v>73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176</v>
      </c>
      <c r="L1089" s="1" t="s">
        <v>162</v>
      </c>
      <c r="M1089">
        <v>35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水着2角名倫太郎ICONIC</v>
      </c>
    </row>
    <row r="1090" spans="1:21" x14ac:dyDescent="0.35">
      <c r="A1090">
        <f>VLOOKUP(Block[[#This Row],[No用]],SetNo[[No.用]:[vlookup 用]],2,FALSE)</f>
        <v>283</v>
      </c>
      <c r="B1090">
        <f>IF(ROW()=2,1,IF(A1089&lt;&gt;Block[[#This Row],[No]],1,B1089+1))</f>
        <v>4</v>
      </c>
      <c r="C1090" s="1" t="s">
        <v>990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179</v>
      </c>
      <c r="L1090" s="1" t="s">
        <v>173</v>
      </c>
      <c r="M1090">
        <v>41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水着2角名倫太郎ICONIC</v>
      </c>
    </row>
    <row r="1091" spans="1:21" x14ac:dyDescent="0.35">
      <c r="A1091">
        <f>VLOOKUP(Block[[#This Row],[No用]],SetNo[[No.用]:[vlookup 用]],2,FALSE)</f>
        <v>283</v>
      </c>
      <c r="B1091">
        <f>IF(ROW()=2,1,IF(A1090&lt;&gt;Block[[#This Row],[No]],1,B1090+1))</f>
        <v>5</v>
      </c>
      <c r="C1091" s="1" t="s">
        <v>990</v>
      </c>
      <c r="D1091" s="1" t="s">
        <v>188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192</v>
      </c>
      <c r="L1091" s="1" t="s">
        <v>162</v>
      </c>
      <c r="M1091">
        <v>35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水着2角名倫太郎ICONIC</v>
      </c>
    </row>
    <row r="1092" spans="1:21" x14ac:dyDescent="0.35">
      <c r="A1092">
        <f>VLOOKUP(Block[[#This Row],[No用]],SetNo[[No.用]:[vlookup 用]],2,FALSE)</f>
        <v>283</v>
      </c>
      <c r="B1092">
        <f>IF(ROW()=2,1,IF(A1091&lt;&gt;Block[[#This Row],[No]],1,B1091+1))</f>
        <v>6</v>
      </c>
      <c r="C1092" s="1" t="s">
        <v>990</v>
      </c>
      <c r="D1092" s="1" t="s">
        <v>188</v>
      </c>
      <c r="E1092" s="1" t="s">
        <v>73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177</v>
      </c>
      <c r="L1092" s="1" t="s">
        <v>162</v>
      </c>
      <c r="M1092">
        <v>35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水着2角名倫太郎ICONIC</v>
      </c>
    </row>
    <row r="1093" spans="1:21" x14ac:dyDescent="0.35">
      <c r="A1093">
        <f>VLOOKUP(Block[[#This Row],[No用]],SetNo[[No.用]:[vlookup 用]],2,FALSE)</f>
        <v>283</v>
      </c>
      <c r="B1093">
        <f>IF(ROW()=2,1,IF(A1092&lt;&gt;Block[[#This Row],[No]],1,B1092+1))</f>
        <v>7</v>
      </c>
      <c r="C1093" s="1" t="s">
        <v>990</v>
      </c>
      <c r="D1093" s="1" t="s">
        <v>188</v>
      </c>
      <c r="E1093" s="1" t="s">
        <v>73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178</v>
      </c>
      <c r="M1093">
        <v>41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水着2角名倫太郎ICONIC</v>
      </c>
    </row>
    <row r="1094" spans="1:21" x14ac:dyDescent="0.35">
      <c r="A1094">
        <f>VLOOKUP(Block[[#This Row],[No用]],SetNo[[No.用]:[vlookup 用]],2,FALSE)</f>
        <v>283</v>
      </c>
      <c r="B1094">
        <f>IF(ROW()=2,1,IF(A1093&lt;&gt;Block[[#This Row],[No]],1,B1093+1))</f>
        <v>8</v>
      </c>
      <c r="C1094" s="1" t="s">
        <v>990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803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R1094" s="1" t="s">
        <v>955</v>
      </c>
      <c r="S1094" s="1" t="s">
        <v>989</v>
      </c>
      <c r="T1094" s="1"/>
      <c r="U1094" t="str">
        <f>Block[[#This Row],[服装]]&amp;Block[[#This Row],[名前]]&amp;Block[[#This Row],[レアリティ]]</f>
        <v>水着2角名倫太郎ICONIC</v>
      </c>
    </row>
    <row r="1095" spans="1:21" x14ac:dyDescent="0.35">
      <c r="A1095">
        <f>VLOOKUP(Block[[#This Row],[No用]],SetNo[[No.用]:[vlookup 用]],2,FALSE)</f>
        <v>284</v>
      </c>
      <c r="B1095">
        <f>IF(ROW()=2,1,IF(A1094&lt;&gt;Block[[#This Row],[No]],1,B1094+1))</f>
        <v>1</v>
      </c>
      <c r="C1095" t="s">
        <v>108</v>
      </c>
      <c r="D1095" t="s">
        <v>189</v>
      </c>
      <c r="E1095" t="s">
        <v>77</v>
      </c>
      <c r="F1095" t="s">
        <v>78</v>
      </c>
      <c r="G1095" t="s">
        <v>185</v>
      </c>
      <c r="H1095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ユニフォーム北信介ICONIC</v>
      </c>
    </row>
    <row r="1096" spans="1:21" x14ac:dyDescent="0.35">
      <c r="A1096">
        <f>VLOOKUP(Block[[#This Row],[No用]],SetNo[[No.用]:[vlookup 用]],2,FALSE)</f>
        <v>284</v>
      </c>
      <c r="B1096">
        <f>IF(ROW()=2,1,IF(A1095&lt;&gt;Block[[#This Row],[No]],1,B1095+1))</f>
        <v>2</v>
      </c>
      <c r="C1096" t="s">
        <v>108</v>
      </c>
      <c r="D1096" t="s">
        <v>189</v>
      </c>
      <c r="E1096" t="s">
        <v>77</v>
      </c>
      <c r="F1096" t="s">
        <v>78</v>
      </c>
      <c r="G1096" t="s">
        <v>185</v>
      </c>
      <c r="H1096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ユニフォーム北信介ICONIC</v>
      </c>
    </row>
    <row r="1097" spans="1:21" x14ac:dyDescent="0.35">
      <c r="A1097">
        <f>VLOOKUP(Block[[#This Row],[No用]],SetNo[[No.用]:[vlookup 用]],2,FALSE)</f>
        <v>284</v>
      </c>
      <c r="B1097">
        <f>IF(ROW()=2,1,IF(A1096&lt;&gt;Block[[#This Row],[No]],1,B1096+1))</f>
        <v>3</v>
      </c>
      <c r="C1097" t="s">
        <v>108</v>
      </c>
      <c r="D1097" t="s">
        <v>189</v>
      </c>
      <c r="E1097" t="s">
        <v>77</v>
      </c>
      <c r="F1097" t="s">
        <v>78</v>
      </c>
      <c r="G1097" t="s">
        <v>185</v>
      </c>
      <c r="H1097" t="s">
        <v>71</v>
      </c>
      <c r="I1097">
        <v>1</v>
      </c>
      <c r="J1097" t="s">
        <v>247</v>
      </c>
      <c r="K1097" s="1" t="s">
        <v>177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ユニフォーム北信介ICONIC</v>
      </c>
    </row>
    <row r="1098" spans="1:21" x14ac:dyDescent="0.35">
      <c r="A1098">
        <f>VLOOKUP(Block[[#This Row],[No用]],SetNo[[No.用]:[vlookup 用]],2,FALSE)</f>
        <v>284</v>
      </c>
      <c r="B1098">
        <f>IF(ROW()=2,1,IF(A1097&lt;&gt;Block[[#This Row],[No]],1,B1097+1))</f>
        <v>4</v>
      </c>
      <c r="C1098" t="s">
        <v>108</v>
      </c>
      <c r="D1098" t="s">
        <v>189</v>
      </c>
      <c r="E1098" t="s">
        <v>77</v>
      </c>
      <c r="F1098" t="s">
        <v>78</v>
      </c>
      <c r="G1098" t="s">
        <v>185</v>
      </c>
      <c r="H1098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ユニフォーム北信介ICONIC</v>
      </c>
    </row>
    <row r="1099" spans="1:21" x14ac:dyDescent="0.35">
      <c r="A1099">
        <f>VLOOKUP(Block[[#This Row],[No用]],SetNo[[No.用]:[vlookup 用]],2,FALSE)</f>
        <v>285</v>
      </c>
      <c r="B1099">
        <f>IF(ROW()=2,1,IF(A1098&lt;&gt;Block[[#This Row],[No]],1,B1098+1))</f>
        <v>1</v>
      </c>
      <c r="C1099" s="1" t="s">
        <v>587</v>
      </c>
      <c r="D1099" t="s">
        <v>189</v>
      </c>
      <c r="E1099" s="1" t="s">
        <v>73</v>
      </c>
      <c r="F1099" t="s">
        <v>78</v>
      </c>
      <c r="G1099" t="s">
        <v>185</v>
      </c>
      <c r="H1099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Xmas北信介ICONIC</v>
      </c>
    </row>
    <row r="1100" spans="1:21" x14ac:dyDescent="0.35">
      <c r="A1100">
        <f>VLOOKUP(Block[[#This Row],[No用]],SetNo[[No.用]:[vlookup 用]],2,FALSE)</f>
        <v>285</v>
      </c>
      <c r="B1100">
        <f>IF(ROW()=2,1,IF(A1099&lt;&gt;Block[[#This Row],[No]],1,B1099+1))</f>
        <v>2</v>
      </c>
      <c r="C1100" s="1" t="s">
        <v>587</v>
      </c>
      <c r="D1100" t="s">
        <v>189</v>
      </c>
      <c r="E1100" s="1" t="s">
        <v>73</v>
      </c>
      <c r="F1100" t="s">
        <v>78</v>
      </c>
      <c r="G1100" t="s">
        <v>185</v>
      </c>
      <c r="H1100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Xmas北信介ICONIC</v>
      </c>
    </row>
    <row r="1101" spans="1:21" x14ac:dyDescent="0.35">
      <c r="A1101">
        <f>VLOOKUP(Block[[#This Row],[No用]],SetNo[[No.用]:[vlookup 用]],2,FALSE)</f>
        <v>285</v>
      </c>
      <c r="B1101">
        <f>IF(ROW()=2,1,IF(A1100&lt;&gt;Block[[#This Row],[No]],1,B1100+1))</f>
        <v>3</v>
      </c>
      <c r="C1101" s="1" t="s">
        <v>587</v>
      </c>
      <c r="D1101" t="s">
        <v>189</v>
      </c>
      <c r="E1101" s="1" t="s">
        <v>73</v>
      </c>
      <c r="F1101" t="s">
        <v>78</v>
      </c>
      <c r="G1101" t="s">
        <v>185</v>
      </c>
      <c r="H1101" t="s">
        <v>71</v>
      </c>
      <c r="I1101">
        <v>1</v>
      </c>
      <c r="J1101" t="s">
        <v>247</v>
      </c>
      <c r="K1101" s="1" t="s">
        <v>177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Xmas北信介ICONIC</v>
      </c>
    </row>
    <row r="1102" spans="1:21" x14ac:dyDescent="0.35">
      <c r="A1102">
        <f>VLOOKUP(Block[[#This Row],[No用]],SetNo[[No.用]:[vlookup 用]],2,FALSE)</f>
        <v>285</v>
      </c>
      <c r="B1102">
        <f>IF(ROW()=2,1,IF(A1101&lt;&gt;Block[[#This Row],[No]],1,B1101+1))</f>
        <v>4</v>
      </c>
      <c r="C1102" s="1" t="s">
        <v>587</v>
      </c>
      <c r="D1102" t="s">
        <v>189</v>
      </c>
      <c r="E1102" s="1" t="s">
        <v>73</v>
      </c>
      <c r="F1102" t="s">
        <v>78</v>
      </c>
      <c r="G1102" t="s">
        <v>185</v>
      </c>
      <c r="H1102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Xmas北信介ICONIC</v>
      </c>
    </row>
    <row r="1103" spans="1:21" x14ac:dyDescent="0.35">
      <c r="A1103">
        <f>VLOOKUP(Block[[#This Row],[No用]],SetNo[[No.用]:[vlookup 用]],2,FALSE)</f>
        <v>286</v>
      </c>
      <c r="B1103">
        <f>IF(ROW()=2,1,IF(A1102&lt;&gt;Block[[#This Row],[No]],1,B1102+1))</f>
        <v>1</v>
      </c>
      <c r="C1103" s="1" t="s">
        <v>735</v>
      </c>
      <c r="D1103" s="1" t="s">
        <v>189</v>
      </c>
      <c r="E1103" s="1" t="s">
        <v>90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スパイ北信介ICONIC</v>
      </c>
    </row>
    <row r="1104" spans="1:21" x14ac:dyDescent="0.35">
      <c r="A1104">
        <f>VLOOKUP(Block[[#This Row],[No用]],SetNo[[No.用]:[vlookup 用]],2,FALSE)</f>
        <v>286</v>
      </c>
      <c r="B1104">
        <f>IF(ROW()=2,1,IF(A1103&lt;&gt;Block[[#This Row],[No]],1,B1103+1))</f>
        <v>2</v>
      </c>
      <c r="C1104" s="1" t="s">
        <v>735</v>
      </c>
      <c r="D1104" s="1" t="s">
        <v>189</v>
      </c>
      <c r="E1104" s="1" t="s">
        <v>90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スパイ北信介ICONIC</v>
      </c>
    </row>
    <row r="1105" spans="1:21" x14ac:dyDescent="0.35">
      <c r="A1105">
        <f>VLOOKUP(Block[[#This Row],[No用]],SetNo[[No.用]:[vlookup 用]],2,FALSE)</f>
        <v>286</v>
      </c>
      <c r="B1105">
        <f>IF(ROW()=2,1,IF(A1104&lt;&gt;Block[[#This Row],[No]],1,B1104+1))</f>
        <v>3</v>
      </c>
      <c r="C1105" s="1" t="s">
        <v>735</v>
      </c>
      <c r="D1105" s="1" t="s">
        <v>189</v>
      </c>
      <c r="E1105" s="1" t="s">
        <v>90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スパイ北信介ICONIC</v>
      </c>
    </row>
    <row r="1106" spans="1:21" x14ac:dyDescent="0.35">
      <c r="A1106">
        <f>VLOOKUP(Block[[#This Row],[No用]],SetNo[[No.用]:[vlookup 用]],2,FALSE)</f>
        <v>286</v>
      </c>
      <c r="B1106">
        <f>IF(ROW()=2,1,IF(A1105&lt;&gt;Block[[#This Row],[No]],1,B1105+1))</f>
        <v>4</v>
      </c>
      <c r="C1106" s="1" t="s">
        <v>735</v>
      </c>
      <c r="D1106" s="1" t="s">
        <v>189</v>
      </c>
      <c r="E1106" s="1" t="s">
        <v>90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スパイ北信介ICONIC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1</v>
      </c>
      <c r="C1107" s="1" t="s">
        <v>826</v>
      </c>
      <c r="D1107" s="1" t="s">
        <v>189</v>
      </c>
      <c r="E1107" s="1" t="s">
        <v>77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新年2北信介ICONIC</v>
      </c>
    </row>
    <row r="1108" spans="1:21" x14ac:dyDescent="0.35">
      <c r="A1108">
        <f>VLOOKUP(Block[[#This Row],[No用]],SetNo[[No.用]:[vlookup 用]],2,FALSE)</f>
        <v>287</v>
      </c>
      <c r="B1108">
        <f>IF(ROW()=2,1,IF(A1107&lt;&gt;Block[[#This Row],[No]],1,B1107+1))</f>
        <v>2</v>
      </c>
      <c r="C1108" s="1" t="s">
        <v>826</v>
      </c>
      <c r="D1108" s="1" t="s">
        <v>189</v>
      </c>
      <c r="E1108" s="1" t="s">
        <v>77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新年2北信介ICONIC</v>
      </c>
    </row>
    <row r="1109" spans="1:21" x14ac:dyDescent="0.35">
      <c r="A1109">
        <f>VLOOKUP(Block[[#This Row],[No用]],SetNo[[No.用]:[vlookup 用]],2,FALSE)</f>
        <v>287</v>
      </c>
      <c r="B1109">
        <f>IF(ROW()=2,1,IF(A1108&lt;&gt;Block[[#This Row],[No]],1,B1108+1))</f>
        <v>3</v>
      </c>
      <c r="C1109" s="1" t="s">
        <v>826</v>
      </c>
      <c r="D1109" s="1" t="s">
        <v>189</v>
      </c>
      <c r="E1109" s="1" t="s">
        <v>77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新年2北信介ICONIC</v>
      </c>
    </row>
    <row r="1110" spans="1:21" x14ac:dyDescent="0.35">
      <c r="A1110">
        <f>VLOOKUP(Block[[#This Row],[No用]],SetNo[[No.用]:[vlookup 用]],2,FALSE)</f>
        <v>287</v>
      </c>
      <c r="B1110">
        <f>IF(ROW()=2,1,IF(A1109&lt;&gt;Block[[#This Row],[No]],1,B1109+1))</f>
        <v>4</v>
      </c>
      <c r="C1110" s="1" t="s">
        <v>826</v>
      </c>
      <c r="D1110" s="1" t="s">
        <v>189</v>
      </c>
      <c r="E1110" s="1" t="s">
        <v>77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新年2北信介ICONIC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1</v>
      </c>
      <c r="C1111" s="1" t="s">
        <v>963</v>
      </c>
      <c r="D1111" s="1" t="s">
        <v>189</v>
      </c>
      <c r="E1111" s="1" t="s">
        <v>73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職業体験2北信介ICONIC</v>
      </c>
    </row>
    <row r="1112" spans="1:21" x14ac:dyDescent="0.35">
      <c r="A1112">
        <f>VLOOKUP(Block[[#This Row],[No用]],SetNo[[No.用]:[vlookup 用]],2,FALSE)</f>
        <v>288</v>
      </c>
      <c r="B1112">
        <f>IF(ROW()=2,1,IF(A1111&lt;&gt;Block[[#This Row],[No]],1,B1111+1))</f>
        <v>2</v>
      </c>
      <c r="C1112" s="1" t="s">
        <v>963</v>
      </c>
      <c r="D1112" s="1" t="s">
        <v>189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33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職業体験2北信介ICONIC</v>
      </c>
    </row>
    <row r="1113" spans="1:21" x14ac:dyDescent="0.35">
      <c r="A1113">
        <f>VLOOKUP(Block[[#This Row],[No用]],SetNo[[No.用]:[vlookup 用]],2,FALSE)</f>
        <v>288</v>
      </c>
      <c r="B1113">
        <f>IF(ROW()=2,1,IF(A1112&lt;&gt;Block[[#This Row],[No]],1,B1112+1))</f>
        <v>3</v>
      </c>
      <c r="C1113" s="1" t="s">
        <v>963</v>
      </c>
      <c r="D1113" s="1" t="s">
        <v>189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職業体験2北信介ICONIC</v>
      </c>
    </row>
    <row r="1114" spans="1:21" x14ac:dyDescent="0.35">
      <c r="A1114">
        <f>VLOOKUP(Block[[#This Row],[No用]],SetNo[[No.用]:[vlookup 用]],2,FALSE)</f>
        <v>288</v>
      </c>
      <c r="B1114">
        <f>IF(ROW()=2,1,IF(A1113&lt;&gt;Block[[#This Row],[No]],1,B1113+1))</f>
        <v>4</v>
      </c>
      <c r="C1114" s="1" t="s">
        <v>963</v>
      </c>
      <c r="D1114" s="1" t="s">
        <v>189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248</v>
      </c>
      <c r="L1114" s="1" t="s">
        <v>178</v>
      </c>
      <c r="M1114">
        <v>30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職業体験2北信介ICONIC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1</v>
      </c>
      <c r="C1115" t="s">
        <v>108</v>
      </c>
      <c r="D1115" s="1" t="s">
        <v>523</v>
      </c>
      <c r="E1115" t="s">
        <v>77</v>
      </c>
      <c r="F1115" s="1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ユニフォーム尾白アランICONIC</v>
      </c>
    </row>
    <row r="1116" spans="1:21" x14ac:dyDescent="0.35">
      <c r="A1116">
        <f>VLOOKUP(Block[[#This Row],[No用]],SetNo[[No.用]:[vlookup 用]],2,FALSE)</f>
        <v>289</v>
      </c>
      <c r="B1116">
        <f>IF(ROW()=2,1,IF(A1115&lt;&gt;Block[[#This Row],[No]],1,B1115+1))</f>
        <v>2</v>
      </c>
      <c r="C1116" t="s">
        <v>108</v>
      </c>
      <c r="D1116" s="1" t="s">
        <v>523</v>
      </c>
      <c r="E1116" t="s">
        <v>77</v>
      </c>
      <c r="F1116" s="1" t="s">
        <v>78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ユニフォーム尾白アランICONIC</v>
      </c>
    </row>
    <row r="1117" spans="1:21" x14ac:dyDescent="0.35">
      <c r="A1117">
        <f>VLOOKUP(Block[[#This Row],[No用]],SetNo[[No.用]:[vlookup 用]],2,FALSE)</f>
        <v>289</v>
      </c>
      <c r="B1117">
        <f>IF(ROW()=2,1,IF(A1116&lt;&gt;Block[[#This Row],[No]],1,B1116+1))</f>
        <v>3</v>
      </c>
      <c r="C1117" t="s">
        <v>108</v>
      </c>
      <c r="D1117" s="1" t="s">
        <v>523</v>
      </c>
      <c r="E1117" t="s">
        <v>77</v>
      </c>
      <c r="F1117" s="1" t="s">
        <v>78</v>
      </c>
      <c r="G1117" t="s">
        <v>185</v>
      </c>
      <c r="H1117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ユニフォーム尾白アランICONIC</v>
      </c>
    </row>
    <row r="1118" spans="1:21" x14ac:dyDescent="0.35">
      <c r="A1118">
        <f>VLOOKUP(Block[[#This Row],[No用]],SetNo[[No.用]:[vlookup 用]],2,FALSE)</f>
        <v>289</v>
      </c>
      <c r="B1118">
        <f>IF(ROW()=2,1,IF(A1117&lt;&gt;Block[[#This Row],[No]],1,B1117+1))</f>
        <v>4</v>
      </c>
      <c r="C1118" t="s">
        <v>108</v>
      </c>
      <c r="D1118" s="1" t="s">
        <v>523</v>
      </c>
      <c r="E1118" t="s">
        <v>77</v>
      </c>
      <c r="F1118" s="1" t="s">
        <v>78</v>
      </c>
      <c r="G1118" t="s">
        <v>185</v>
      </c>
      <c r="H1118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ユニフォーム尾白アランICONIC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1</v>
      </c>
      <c r="C1119" s="1" t="s">
        <v>597</v>
      </c>
      <c r="D1119" s="1" t="s">
        <v>523</v>
      </c>
      <c r="E1119" s="1" t="s">
        <v>602</v>
      </c>
      <c r="F1119" s="1" t="s">
        <v>78</v>
      </c>
      <c r="G1119" t="s">
        <v>185</v>
      </c>
      <c r="H1119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雪遊び尾白アランICONIC</v>
      </c>
    </row>
    <row r="1120" spans="1:21" x14ac:dyDescent="0.35">
      <c r="A1120">
        <f>VLOOKUP(Block[[#This Row],[No用]],SetNo[[No.用]:[vlookup 用]],2,FALSE)</f>
        <v>290</v>
      </c>
      <c r="B1120">
        <f>IF(ROW()=2,1,IF(A1119&lt;&gt;Block[[#This Row],[No]],1,B1119+1))</f>
        <v>2</v>
      </c>
      <c r="C1120" s="1" t="s">
        <v>597</v>
      </c>
      <c r="D1120" s="1" t="s">
        <v>523</v>
      </c>
      <c r="E1120" s="1" t="s">
        <v>602</v>
      </c>
      <c r="F1120" s="1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雪遊び尾白アランICONIC</v>
      </c>
    </row>
    <row r="1121" spans="1:21" x14ac:dyDescent="0.35">
      <c r="A1121">
        <f>VLOOKUP(Block[[#This Row],[No用]],SetNo[[No.用]:[vlookup 用]],2,FALSE)</f>
        <v>290</v>
      </c>
      <c r="B1121">
        <f>IF(ROW()=2,1,IF(A1120&lt;&gt;Block[[#This Row],[No]],1,B1120+1))</f>
        <v>3</v>
      </c>
      <c r="C1121" s="1" t="s">
        <v>597</v>
      </c>
      <c r="D1121" s="1" t="s">
        <v>523</v>
      </c>
      <c r="E1121" s="1" t="s">
        <v>602</v>
      </c>
      <c r="F1121" s="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177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雪遊び尾白アランICONIC</v>
      </c>
    </row>
    <row r="1122" spans="1:21" x14ac:dyDescent="0.35">
      <c r="A1122">
        <f>VLOOKUP(Block[[#This Row],[No用]],SetNo[[No.用]:[vlookup 用]],2,FALSE)</f>
        <v>290</v>
      </c>
      <c r="B1122">
        <f>IF(ROW()=2,1,IF(A1121&lt;&gt;Block[[#This Row],[No]],1,B1121+1))</f>
        <v>4</v>
      </c>
      <c r="C1122" s="1" t="s">
        <v>597</v>
      </c>
      <c r="D1122" s="1" t="s">
        <v>523</v>
      </c>
      <c r="E1122" s="1" t="s">
        <v>602</v>
      </c>
      <c r="F1122" s="1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雪遊び尾白アランICONIC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1</v>
      </c>
      <c r="C1123" s="1" t="s">
        <v>999</v>
      </c>
      <c r="D1123" s="1" t="s">
        <v>523</v>
      </c>
      <c r="E1123" s="1" t="s">
        <v>73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夏祭り2尾白アランICONIC</v>
      </c>
    </row>
    <row r="1124" spans="1:21" x14ac:dyDescent="0.35">
      <c r="A1124">
        <f>VLOOKUP(Block[[#This Row],[No用]],SetNo[[No.用]:[vlookup 用]],2,FALSE)</f>
        <v>291</v>
      </c>
      <c r="B1124">
        <f>IF(ROW()=2,1,IF(A1123&lt;&gt;Block[[#This Row],[No]],1,B1123+1))</f>
        <v>2</v>
      </c>
      <c r="C1124" s="1" t="s">
        <v>999</v>
      </c>
      <c r="D1124" s="1" t="s">
        <v>523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175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夏祭り2尾白アランICONIC</v>
      </c>
    </row>
    <row r="1125" spans="1:21" x14ac:dyDescent="0.35">
      <c r="A1125">
        <f>VLOOKUP(Block[[#This Row],[No用]],SetNo[[No.用]:[vlookup 用]],2,FALSE)</f>
        <v>291</v>
      </c>
      <c r="B1125">
        <f>IF(ROW()=2,1,IF(A1124&lt;&gt;Block[[#This Row],[No]],1,B1124+1))</f>
        <v>3</v>
      </c>
      <c r="C1125" s="1" t="s">
        <v>999</v>
      </c>
      <c r="D1125" s="1" t="s">
        <v>523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夏祭り2尾白アランICONIC</v>
      </c>
    </row>
    <row r="1126" spans="1:21" x14ac:dyDescent="0.35">
      <c r="A1126">
        <f>VLOOKUP(Block[[#This Row],[No用]],SetNo[[No.用]:[vlookup 用]],2,FALSE)</f>
        <v>291</v>
      </c>
      <c r="B1126">
        <f>IF(ROW()=2,1,IF(A1125&lt;&gt;Block[[#This Row],[No]],1,B1125+1))</f>
        <v>4</v>
      </c>
      <c r="C1126" s="1" t="s">
        <v>999</v>
      </c>
      <c r="D1126" s="1" t="s">
        <v>523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夏祭り2尾白アランICONIC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1</v>
      </c>
      <c r="C1127" t="s">
        <v>108</v>
      </c>
      <c r="D1127" s="1" t="s">
        <v>525</v>
      </c>
      <c r="E1127" t="s">
        <v>77</v>
      </c>
      <c r="F1127" s="1" t="s">
        <v>80</v>
      </c>
      <c r="G1127" t="s">
        <v>185</v>
      </c>
      <c r="H1127" t="s">
        <v>71</v>
      </c>
      <c r="I1127">
        <v>1</v>
      </c>
      <c r="J1127" t="s">
        <v>247</v>
      </c>
      <c r="M1127">
        <v>0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ユニフォーム赤木路成ICONIC</v>
      </c>
    </row>
    <row r="1128" spans="1:21" x14ac:dyDescent="0.3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801</v>
      </c>
      <c r="D1128" s="1" t="s">
        <v>525</v>
      </c>
      <c r="E1128" s="1" t="s">
        <v>73</v>
      </c>
      <c r="F1128" s="1" t="s">
        <v>80</v>
      </c>
      <c r="G1128" s="1" t="s">
        <v>185</v>
      </c>
      <c r="H1128" s="1" t="s">
        <v>71</v>
      </c>
      <c r="I1128">
        <v>1</v>
      </c>
      <c r="J1128" t="s">
        <v>247</v>
      </c>
      <c r="M1128">
        <v>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Xmas2赤木路成ICONIC</v>
      </c>
    </row>
    <row r="1129" spans="1:21" x14ac:dyDescent="0.35">
      <c r="A1129">
        <f>VLOOKUP(Block[[#This Row],[No用]],SetNo[[No.用]:[vlookup 用]],2,FALSE)</f>
        <v>294</v>
      </c>
      <c r="B1129">
        <f>IF(ROW()=2,1,IF(A1128&lt;&gt;Block[[#This Row],[No]],1,B1128+1))</f>
        <v>1</v>
      </c>
      <c r="C1129" t="s">
        <v>108</v>
      </c>
      <c r="D1129" s="1" t="s">
        <v>527</v>
      </c>
      <c r="E1129" t="s">
        <v>77</v>
      </c>
      <c r="F1129" s="1" t="s">
        <v>82</v>
      </c>
      <c r="G1129" t="s">
        <v>185</v>
      </c>
      <c r="H1129" t="s">
        <v>71</v>
      </c>
      <c r="I1129">
        <v>1</v>
      </c>
      <c r="J1129" t="s">
        <v>247</v>
      </c>
      <c r="K1129" s="1" t="s">
        <v>174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ユニフォーム大耳練ICONIC</v>
      </c>
    </row>
    <row r="1130" spans="1:21" x14ac:dyDescent="0.35">
      <c r="A1130">
        <f>VLOOKUP(Block[[#This Row],[No用]],SetNo[[No.用]:[vlookup 用]],2,FALSE)</f>
        <v>294</v>
      </c>
      <c r="B1130">
        <f>IF(ROW()=2,1,IF(A1129&lt;&gt;Block[[#This Row],[No]],1,B1129+1))</f>
        <v>2</v>
      </c>
      <c r="C1130" t="s">
        <v>108</v>
      </c>
      <c r="D1130" s="1" t="s">
        <v>527</v>
      </c>
      <c r="E1130" t="s">
        <v>77</v>
      </c>
      <c r="F1130" s="1" t="s">
        <v>82</v>
      </c>
      <c r="G1130" t="s">
        <v>185</v>
      </c>
      <c r="H1130" t="s">
        <v>71</v>
      </c>
      <c r="I1130">
        <v>1</v>
      </c>
      <c r="J1130" t="s">
        <v>247</v>
      </c>
      <c r="K1130" s="1" t="s">
        <v>175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ユニフォーム大耳練ICONIC</v>
      </c>
    </row>
    <row r="1131" spans="1:21" x14ac:dyDescent="0.35">
      <c r="A1131">
        <f>VLOOKUP(Block[[#This Row],[No用]],SetNo[[No.用]:[vlookup 用]],2,FALSE)</f>
        <v>294</v>
      </c>
      <c r="B1131">
        <f>IF(ROW()=2,1,IF(A1130&lt;&gt;Block[[#This Row],[No]],1,B1130+1))</f>
        <v>3</v>
      </c>
      <c r="C1131" t="s">
        <v>108</v>
      </c>
      <c r="D1131" s="1" t="s">
        <v>527</v>
      </c>
      <c r="E1131" t="s">
        <v>77</v>
      </c>
      <c r="F1131" s="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176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ユニフォーム大耳練ICONIC</v>
      </c>
    </row>
    <row r="1132" spans="1:21" x14ac:dyDescent="0.35">
      <c r="A1132">
        <f>VLOOKUP(Block[[#This Row],[No用]],SetNo[[No.用]:[vlookup 用]],2,FALSE)</f>
        <v>294</v>
      </c>
      <c r="B1132">
        <f>IF(ROW()=2,1,IF(A1131&lt;&gt;Block[[#This Row],[No]],1,B1131+1))</f>
        <v>4</v>
      </c>
      <c r="C1132" t="s">
        <v>108</v>
      </c>
      <c r="D1132" s="1" t="s">
        <v>527</v>
      </c>
      <c r="E1132" t="s">
        <v>77</v>
      </c>
      <c r="F1132" s="1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179</v>
      </c>
      <c r="L1132" s="1" t="s">
        <v>162</v>
      </c>
      <c r="M1132">
        <v>35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ユニフォーム大耳練ICONIC</v>
      </c>
    </row>
    <row r="1133" spans="1:21" x14ac:dyDescent="0.35">
      <c r="A1133">
        <f>VLOOKUP(Block[[#This Row],[No用]],SetNo[[No.用]:[vlookup 用]],2,FALSE)</f>
        <v>294</v>
      </c>
      <c r="B1133">
        <f>IF(ROW()=2,1,IF(A1132&lt;&gt;Block[[#This Row],[No]],1,B1132+1))</f>
        <v>5</v>
      </c>
      <c r="C1133" t="s">
        <v>108</v>
      </c>
      <c r="D1133" s="1" t="s">
        <v>527</v>
      </c>
      <c r="E1133" t="s">
        <v>77</v>
      </c>
      <c r="F1133" s="1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177</v>
      </c>
      <c r="L1133" s="1" t="s">
        <v>162</v>
      </c>
      <c r="M1133">
        <v>35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ユニフォーム大耳練ICONIC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6</v>
      </c>
      <c r="C1134" t="s">
        <v>108</v>
      </c>
      <c r="D1134" s="1" t="s">
        <v>527</v>
      </c>
      <c r="E1134" t="s">
        <v>77</v>
      </c>
      <c r="F1134" s="1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ユニフォーム大耳練ICONIC</v>
      </c>
    </row>
    <row r="1135" spans="1:21" x14ac:dyDescent="0.35">
      <c r="A1135">
        <f>VLOOKUP(Block[[#This Row],[No用]],SetNo[[No.用]:[vlookup 用]],2,FALSE)</f>
        <v>294</v>
      </c>
      <c r="B1135">
        <f>IF(ROW()=2,1,IF(A1134&lt;&gt;Block[[#This Row],[No]],1,B1134+1))</f>
        <v>7</v>
      </c>
      <c r="C1135" t="s">
        <v>108</v>
      </c>
      <c r="D1135" s="1" t="s">
        <v>527</v>
      </c>
      <c r="E1135" t="s">
        <v>77</v>
      </c>
      <c r="F1135" s="1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183</v>
      </c>
      <c r="L1135" s="1" t="s">
        <v>224</v>
      </c>
      <c r="M1135">
        <v>47</v>
      </c>
      <c r="N1135">
        <v>0</v>
      </c>
      <c r="O1135">
        <v>57</v>
      </c>
      <c r="P1135">
        <v>0</v>
      </c>
      <c r="U1135" t="str">
        <f>Block[[#This Row],[服装]]&amp;Block[[#This Row],[名前]]&amp;Block[[#This Row],[レアリティ]]</f>
        <v>ユニフォーム大耳練ICONIC</v>
      </c>
    </row>
    <row r="1136" spans="1:21" x14ac:dyDescent="0.3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t="s">
        <v>108</v>
      </c>
      <c r="D1136" s="1" t="s">
        <v>529</v>
      </c>
      <c r="E1136" t="s">
        <v>77</v>
      </c>
      <c r="F1136" s="1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ユニフォーム理石平介ICONIC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t="s">
        <v>108</v>
      </c>
      <c r="D1137" s="1" t="s">
        <v>529</v>
      </c>
      <c r="E1137" t="s">
        <v>77</v>
      </c>
      <c r="F1137" s="1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ユニフォーム理石平介ICONIC</v>
      </c>
    </row>
    <row r="1138" spans="1:21" x14ac:dyDescent="0.3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t="s">
        <v>108</v>
      </c>
      <c r="D1138" s="1" t="s">
        <v>529</v>
      </c>
      <c r="E1138" t="s">
        <v>77</v>
      </c>
      <c r="F1138" s="1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ユニフォーム理石平介ICONIC</v>
      </c>
    </row>
    <row r="1139" spans="1:21" x14ac:dyDescent="0.3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t="s">
        <v>108</v>
      </c>
      <c r="D1139" s="1" t="s">
        <v>529</v>
      </c>
      <c r="E1139" t="s">
        <v>77</v>
      </c>
      <c r="F1139" s="1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ユニフォーム理石平介ICONIC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108</v>
      </c>
      <c r="D1140" s="1" t="s">
        <v>675</v>
      </c>
      <c r="E1140" s="1" t="s">
        <v>77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ユニフォーム銀島結ICONIC</v>
      </c>
    </row>
    <row r="1141" spans="1:21" x14ac:dyDescent="0.3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108</v>
      </c>
      <c r="D1141" s="1" t="s">
        <v>675</v>
      </c>
      <c r="E1141" s="1" t="s">
        <v>77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ユニフォーム銀島結ICONIC</v>
      </c>
    </row>
    <row r="1142" spans="1:21" x14ac:dyDescent="0.3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108</v>
      </c>
      <c r="D1142" s="1" t="s">
        <v>675</v>
      </c>
      <c r="E1142" s="1" t="s">
        <v>77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ユニフォーム銀島結ICONIC</v>
      </c>
    </row>
    <row r="1143" spans="1:21" x14ac:dyDescent="0.35">
      <c r="A1143">
        <f>VLOOKUP(Block[[#This Row],[No用]],SetNo[[No.用]:[vlookup 用]],2,FALSE)</f>
        <v>297</v>
      </c>
      <c r="B1143">
        <f>IF(ROW()=2,1,IF(A1142&lt;&gt;Block[[#This Row],[No]],1,B1142+1))</f>
        <v>1</v>
      </c>
      <c r="C1143" s="1" t="s">
        <v>801</v>
      </c>
      <c r="D1143" s="1" t="s">
        <v>675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Xmas2銀島結ICONIC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2</v>
      </c>
      <c r="C1144" s="1" t="s">
        <v>801</v>
      </c>
      <c r="D1144" s="1" t="s">
        <v>675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Xmas2銀島結ICONIC</v>
      </c>
    </row>
    <row r="1145" spans="1:21" x14ac:dyDescent="0.35">
      <c r="A1145">
        <f>VLOOKUP(Block[[#This Row],[No用]],SetNo[[No.用]:[vlookup 用]],2,FALSE)</f>
        <v>297</v>
      </c>
      <c r="B1145">
        <f>IF(ROW()=2,1,IF(A1144&lt;&gt;Block[[#This Row],[No]],1,B1144+1))</f>
        <v>3</v>
      </c>
      <c r="C1145" s="1" t="s">
        <v>801</v>
      </c>
      <c r="D1145" s="1" t="s">
        <v>675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Xmas2銀島結ICONIC</v>
      </c>
    </row>
    <row r="1146" spans="1:21" x14ac:dyDescent="0.35">
      <c r="A1146">
        <f>VLOOKUP(Block[[#This Row],[No用]],SetNo[[No.用]:[vlookup 用]],2,FALSE)</f>
        <v>298</v>
      </c>
      <c r="B1146">
        <f>IF(ROW()=2,1,IF(A1145&lt;&gt;Block[[#This Row],[No]],1,B1145+1))</f>
        <v>1</v>
      </c>
      <c r="C1146" t="s">
        <v>108</v>
      </c>
      <c r="D1146" t="s">
        <v>122</v>
      </c>
      <c r="E1146" t="s">
        <v>90</v>
      </c>
      <c r="F1146" t="s">
        <v>78</v>
      </c>
      <c r="G1146" t="s">
        <v>128</v>
      </c>
      <c r="H1146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ユニフォーム木兎光太郎ICONIC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2</v>
      </c>
      <c r="C1147" t="s">
        <v>108</v>
      </c>
      <c r="D1147" t="s">
        <v>122</v>
      </c>
      <c r="E1147" t="s">
        <v>90</v>
      </c>
      <c r="F1147" t="s">
        <v>78</v>
      </c>
      <c r="G1147" t="s">
        <v>128</v>
      </c>
      <c r="H1147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ユニフォーム木兎光太郎ICONIC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3</v>
      </c>
      <c r="C1148" t="s">
        <v>108</v>
      </c>
      <c r="D1148" t="s">
        <v>122</v>
      </c>
      <c r="E1148" t="s">
        <v>90</v>
      </c>
      <c r="F1148" t="s">
        <v>78</v>
      </c>
      <c r="G1148" t="s">
        <v>128</v>
      </c>
      <c r="H1148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ユニフォーム木兎光太郎ICONIC</v>
      </c>
    </row>
    <row r="1149" spans="1:21" x14ac:dyDescent="0.35">
      <c r="A1149">
        <f>VLOOKUP(Block[[#This Row],[No用]],SetNo[[No.用]:[vlookup 用]],2,FALSE)</f>
        <v>299</v>
      </c>
      <c r="B1149">
        <f>IF(ROW()=2,1,IF(A1148&lt;&gt;Block[[#This Row],[No]],1,B1148+1))</f>
        <v>1</v>
      </c>
      <c r="C1149" t="s">
        <v>150</v>
      </c>
      <c r="D1149" t="s">
        <v>122</v>
      </c>
      <c r="E1149" t="s">
        <v>77</v>
      </c>
      <c r="F1149" t="s">
        <v>78</v>
      </c>
      <c r="G1149" t="s">
        <v>128</v>
      </c>
      <c r="H1149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夏祭り木兎光太郎ICONIC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2</v>
      </c>
      <c r="C1150" t="s">
        <v>150</v>
      </c>
      <c r="D1150" t="s">
        <v>122</v>
      </c>
      <c r="E1150" t="s">
        <v>77</v>
      </c>
      <c r="F1150" t="s">
        <v>78</v>
      </c>
      <c r="G1150" t="s">
        <v>128</v>
      </c>
      <c r="H1150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夏祭り木兎光太郎ICONIC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3</v>
      </c>
      <c r="C1151" t="s">
        <v>150</v>
      </c>
      <c r="D1151" t="s">
        <v>122</v>
      </c>
      <c r="E1151" t="s">
        <v>77</v>
      </c>
      <c r="F1151" t="s">
        <v>78</v>
      </c>
      <c r="G1151" t="s">
        <v>128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夏祭り木兎光太郎ICONIC</v>
      </c>
    </row>
    <row r="1152" spans="1:21" x14ac:dyDescent="0.35">
      <c r="A1152">
        <f>VLOOKUP(Block[[#This Row],[No用]],SetNo[[No.用]:[vlookup 用]],2,FALSE)</f>
        <v>300</v>
      </c>
      <c r="B1152">
        <f>IF(ROW()=2,1,IF(A1151&lt;&gt;Block[[#This Row],[No]],1,B1151+1))</f>
        <v>1</v>
      </c>
      <c r="C1152" s="1" t="s">
        <v>587</v>
      </c>
      <c r="D1152" t="s">
        <v>122</v>
      </c>
      <c r="E1152" s="1" t="s">
        <v>73</v>
      </c>
      <c r="F1152" t="s">
        <v>78</v>
      </c>
      <c r="G1152" t="s">
        <v>128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Xmas木兎光太郎ICONIC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2</v>
      </c>
      <c r="C1153" s="1" t="s">
        <v>587</v>
      </c>
      <c r="D1153" t="s">
        <v>122</v>
      </c>
      <c r="E1153" s="1" t="s">
        <v>73</v>
      </c>
      <c r="F1153" t="s">
        <v>78</v>
      </c>
      <c r="G1153" t="s">
        <v>128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Xmas木兎光太郎ICONIC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3</v>
      </c>
      <c r="C1154" s="1" t="s">
        <v>587</v>
      </c>
      <c r="D1154" t="s">
        <v>122</v>
      </c>
      <c r="E1154" s="1" t="s">
        <v>73</v>
      </c>
      <c r="F1154" t="s">
        <v>78</v>
      </c>
      <c r="G1154" t="s">
        <v>128</v>
      </c>
      <c r="H1154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Xmas木兎光太郎ICONIC</v>
      </c>
    </row>
    <row r="1155" spans="1:21" x14ac:dyDescent="0.35">
      <c r="A1155">
        <f>VLOOKUP(Block[[#This Row],[No用]],SetNo[[No.用]:[vlookup 用]],2,FALSE)</f>
        <v>301</v>
      </c>
      <c r="B1155">
        <f>IF(ROW()=2,1,IF(A1154&lt;&gt;Block[[#This Row],[No]],1,B1154+1))</f>
        <v>1</v>
      </c>
      <c r="C1155" s="1" t="s">
        <v>149</v>
      </c>
      <c r="D1155" t="s">
        <v>122</v>
      </c>
      <c r="E1155" s="1" t="s">
        <v>90</v>
      </c>
      <c r="F1155" t="s">
        <v>78</v>
      </c>
      <c r="G1155" t="s">
        <v>128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制服木兎光太郎ICONIC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2</v>
      </c>
      <c r="C1156" s="1" t="s">
        <v>149</v>
      </c>
      <c r="D1156" t="s">
        <v>122</v>
      </c>
      <c r="E1156" s="1" t="s">
        <v>90</v>
      </c>
      <c r="F1156" t="s">
        <v>78</v>
      </c>
      <c r="G1156" t="s">
        <v>128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制服木兎光太郎ICONIC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3</v>
      </c>
      <c r="C1157" s="1" t="s">
        <v>149</v>
      </c>
      <c r="D1157" t="s">
        <v>122</v>
      </c>
      <c r="E1157" s="1" t="s">
        <v>90</v>
      </c>
      <c r="F1157" t="s">
        <v>78</v>
      </c>
      <c r="G1157" t="s">
        <v>128</v>
      </c>
      <c r="H1157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制服木兎光太郎ICONIC</v>
      </c>
    </row>
    <row r="1158" spans="1:21" x14ac:dyDescent="0.3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s="1" t="s">
        <v>684</v>
      </c>
      <c r="D1158" s="1" t="s">
        <v>122</v>
      </c>
      <c r="E1158" s="1" t="s">
        <v>77</v>
      </c>
      <c r="F1158" s="1" t="s">
        <v>78</v>
      </c>
      <c r="G1158" s="1" t="s">
        <v>128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キャンプ木兎光太郎ICONIC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s="1" t="s">
        <v>684</v>
      </c>
      <c r="D1159" s="1" t="s">
        <v>122</v>
      </c>
      <c r="E1159" s="1" t="s">
        <v>77</v>
      </c>
      <c r="F1159" s="1" t="s">
        <v>78</v>
      </c>
      <c r="G1159" s="1" t="s">
        <v>128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キャンプ木兎光太郎ICONIC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s="1" t="s">
        <v>684</v>
      </c>
      <c r="D1160" s="1" t="s">
        <v>122</v>
      </c>
      <c r="E1160" s="1" t="s">
        <v>77</v>
      </c>
      <c r="F1160" s="1" t="s">
        <v>78</v>
      </c>
      <c r="G1160" s="1" t="s">
        <v>128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キャンプ木兎光太郎ICONIC</v>
      </c>
    </row>
    <row r="1161" spans="1:21" x14ac:dyDescent="0.35">
      <c r="A1161">
        <f>VLOOKUP(Block[[#This Row],[No用]],SetNo[[No.用]:[vlookup 用]],2,FALSE)</f>
        <v>303</v>
      </c>
      <c r="B1161">
        <f>IF(ROW()=2,1,IF(A1160&lt;&gt;Block[[#This Row],[No]],1,B1160+1))</f>
        <v>1</v>
      </c>
      <c r="C1161" s="1" t="s">
        <v>889</v>
      </c>
      <c r="D1161" s="1" t="s">
        <v>122</v>
      </c>
      <c r="E1161" s="1" t="s">
        <v>73</v>
      </c>
      <c r="F1161" s="1" t="s">
        <v>78</v>
      </c>
      <c r="G1161" s="1" t="s">
        <v>128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173</v>
      </c>
      <c r="M1161">
        <v>35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2周年木兎光太郎ICONIC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2</v>
      </c>
      <c r="C1162" s="1" t="s">
        <v>889</v>
      </c>
      <c r="D1162" s="1" t="s">
        <v>122</v>
      </c>
      <c r="E1162" s="1" t="s">
        <v>73</v>
      </c>
      <c r="F1162" s="1" t="s">
        <v>78</v>
      </c>
      <c r="G1162" s="1" t="s">
        <v>128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2周年木兎光太郎ICONIC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3</v>
      </c>
      <c r="C1163" s="1" t="s">
        <v>889</v>
      </c>
      <c r="D1163" s="1" t="s">
        <v>122</v>
      </c>
      <c r="E1163" s="1" t="s">
        <v>73</v>
      </c>
      <c r="F1163" s="1" t="s">
        <v>78</v>
      </c>
      <c r="G1163" s="1" t="s">
        <v>128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178</v>
      </c>
      <c r="M1163">
        <v>32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2周年木兎光太郎ICONIC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4</v>
      </c>
      <c r="C1164" s="1" t="s">
        <v>889</v>
      </c>
      <c r="D1164" s="1" t="s">
        <v>122</v>
      </c>
      <c r="E1164" s="1" t="s">
        <v>73</v>
      </c>
      <c r="F1164" s="1" t="s">
        <v>78</v>
      </c>
      <c r="G1164" s="1" t="s">
        <v>128</v>
      </c>
      <c r="H1164" s="1" t="s">
        <v>71</v>
      </c>
      <c r="I1164">
        <v>1</v>
      </c>
      <c r="J1164" t="s">
        <v>247</v>
      </c>
      <c r="K1164" s="1" t="s">
        <v>183</v>
      </c>
      <c r="L1164" s="1" t="s">
        <v>224</v>
      </c>
      <c r="M1164">
        <v>52</v>
      </c>
      <c r="N1164">
        <v>0</v>
      </c>
      <c r="O1164">
        <v>62</v>
      </c>
      <c r="P1164">
        <v>0</v>
      </c>
      <c r="U1164" t="str">
        <f>Block[[#This Row],[服装]]&amp;Block[[#This Row],[名前]]&amp;Block[[#This Row],[レアリティ]]</f>
        <v>2周年木兎光太郎ICONIC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1061</v>
      </c>
      <c r="D1165" s="1" t="s">
        <v>122</v>
      </c>
      <c r="E1165" s="1" t="s">
        <v>90</v>
      </c>
      <c r="F1165" s="1" t="s">
        <v>78</v>
      </c>
      <c r="G1165" s="1" t="s">
        <v>128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178</v>
      </c>
      <c r="M1165">
        <v>31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焼き芋木兎光太郎ICONIC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1061</v>
      </c>
      <c r="D1166" s="1" t="s">
        <v>122</v>
      </c>
      <c r="E1166" s="1" t="s">
        <v>90</v>
      </c>
      <c r="F1166" s="1" t="s">
        <v>78</v>
      </c>
      <c r="G1166" s="1" t="s">
        <v>128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178</v>
      </c>
      <c r="M1166">
        <v>31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焼き芋木兎光太郎ICONIC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1061</v>
      </c>
      <c r="D1167" s="1" t="s">
        <v>122</v>
      </c>
      <c r="E1167" s="1" t="s">
        <v>90</v>
      </c>
      <c r="F1167" s="1" t="s">
        <v>78</v>
      </c>
      <c r="G1167" s="1" t="s">
        <v>128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焼き芋木兎光太郎ICONIC</v>
      </c>
    </row>
    <row r="1168" spans="1:21" x14ac:dyDescent="0.35">
      <c r="A1168">
        <f>VLOOKUP(Block[[#This Row],[No用]],SetNo[[No.用]:[vlookup 用]],2,FALSE)</f>
        <v>305</v>
      </c>
      <c r="B1168">
        <f>IF(ROW()=2,1,IF(A1167&lt;&gt;Block[[#This Row],[No]],1,B1167+1))</f>
        <v>1</v>
      </c>
      <c r="C1168" t="s">
        <v>108</v>
      </c>
      <c r="D1168" t="s">
        <v>123</v>
      </c>
      <c r="E1168" t="s">
        <v>90</v>
      </c>
      <c r="F1168" t="s">
        <v>78</v>
      </c>
      <c r="G1168" t="s">
        <v>128</v>
      </c>
      <c r="H1168" t="s">
        <v>71</v>
      </c>
      <c r="I1168">
        <v>1</v>
      </c>
      <c r="J1168" t="s">
        <v>247</v>
      </c>
      <c r="K1168" s="1" t="s">
        <v>174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ユニフォーム木葉秋紀ICONIC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2</v>
      </c>
      <c r="C1169" t="s">
        <v>108</v>
      </c>
      <c r="D1169" t="s">
        <v>123</v>
      </c>
      <c r="E1169" t="s">
        <v>90</v>
      </c>
      <c r="F1169" t="s">
        <v>78</v>
      </c>
      <c r="G1169" t="s">
        <v>128</v>
      </c>
      <c r="H1169" t="s">
        <v>71</v>
      </c>
      <c r="I1169">
        <v>1</v>
      </c>
      <c r="J1169" t="s">
        <v>247</v>
      </c>
      <c r="K1169" s="1" t="s">
        <v>175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ユニフォーム木葉秋紀ICONIC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3</v>
      </c>
      <c r="C1170" t="s">
        <v>108</v>
      </c>
      <c r="D1170" t="s">
        <v>123</v>
      </c>
      <c r="E1170" t="s">
        <v>90</v>
      </c>
      <c r="F1170" t="s">
        <v>78</v>
      </c>
      <c r="G1170" t="s">
        <v>128</v>
      </c>
      <c r="H1170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ユニフォーム木葉秋紀ICONIC</v>
      </c>
    </row>
    <row r="1171" spans="1:21" x14ac:dyDescent="0.35">
      <c r="A1171">
        <f>VLOOKUP(Block[[#This Row],[No用]],SetNo[[No.用]:[vlookup 用]],2,FALSE)</f>
        <v>305</v>
      </c>
      <c r="B1171">
        <f>IF(ROW()=2,1,IF(A1170&lt;&gt;Block[[#This Row],[No]],1,B1170+1))</f>
        <v>4</v>
      </c>
      <c r="C1171" t="s">
        <v>108</v>
      </c>
      <c r="D1171" t="s">
        <v>123</v>
      </c>
      <c r="E1171" t="s">
        <v>90</v>
      </c>
      <c r="F1171" t="s">
        <v>78</v>
      </c>
      <c r="G1171" t="s">
        <v>128</v>
      </c>
      <c r="H117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ユニフォーム木葉秋紀ICONIC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1</v>
      </c>
      <c r="C1172" s="1" t="s">
        <v>364</v>
      </c>
      <c r="D1172" t="s">
        <v>123</v>
      </c>
      <c r="E1172" s="1" t="s">
        <v>77</v>
      </c>
      <c r="F1172" t="s">
        <v>78</v>
      </c>
      <c r="G1172" t="s">
        <v>128</v>
      </c>
      <c r="H1172" t="s">
        <v>71</v>
      </c>
      <c r="I1172">
        <v>1</v>
      </c>
      <c r="J1172" t="s">
        <v>15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探偵木葉秋紀ICONIC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2</v>
      </c>
      <c r="C1173" s="1" t="s">
        <v>364</v>
      </c>
      <c r="D1173" t="s">
        <v>123</v>
      </c>
      <c r="E1173" s="1" t="s">
        <v>77</v>
      </c>
      <c r="F1173" t="s">
        <v>78</v>
      </c>
      <c r="G1173" t="s">
        <v>128</v>
      </c>
      <c r="H1173" t="s">
        <v>71</v>
      </c>
      <c r="I1173">
        <v>1</v>
      </c>
      <c r="J1173" t="s">
        <v>15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探偵木葉秋紀ICONIC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3</v>
      </c>
      <c r="C1174" s="1" t="s">
        <v>364</v>
      </c>
      <c r="D1174" t="s">
        <v>123</v>
      </c>
      <c r="E1174" s="1" t="s">
        <v>77</v>
      </c>
      <c r="F1174" t="s">
        <v>78</v>
      </c>
      <c r="G1174" t="s">
        <v>128</v>
      </c>
      <c r="H1174" t="s">
        <v>71</v>
      </c>
      <c r="I1174">
        <v>1</v>
      </c>
      <c r="J1174" t="s">
        <v>15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探偵木葉秋紀ICONIC</v>
      </c>
    </row>
    <row r="1175" spans="1:21" x14ac:dyDescent="0.35">
      <c r="A1175">
        <f>VLOOKUP(Block[[#This Row],[No用]],SetNo[[No.用]:[vlookup 用]],2,FALSE)</f>
        <v>306</v>
      </c>
      <c r="B1175">
        <f>IF(ROW()=2,1,IF(A1174&lt;&gt;Block[[#This Row],[No]],1,B1174+1))</f>
        <v>4</v>
      </c>
      <c r="C1175" s="1" t="s">
        <v>364</v>
      </c>
      <c r="D1175" t="s">
        <v>123</v>
      </c>
      <c r="E1175" s="1" t="s">
        <v>77</v>
      </c>
      <c r="F1175" t="s">
        <v>78</v>
      </c>
      <c r="G1175" t="s">
        <v>128</v>
      </c>
      <c r="H1175" t="s">
        <v>71</v>
      </c>
      <c r="I1175">
        <v>1</v>
      </c>
      <c r="J1175" t="s">
        <v>15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探偵木葉秋紀ICONIC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679</v>
      </c>
      <c r="D1176" s="1" t="s">
        <v>123</v>
      </c>
      <c r="E1176" s="1" t="s">
        <v>73</v>
      </c>
      <c r="F1176" s="1" t="s">
        <v>78</v>
      </c>
      <c r="G1176" s="1" t="s">
        <v>128</v>
      </c>
      <c r="H1176" t="s">
        <v>71</v>
      </c>
      <c r="I1176">
        <v>1</v>
      </c>
      <c r="J1176" t="s">
        <v>15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梅雨木葉秋紀ICONIC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679</v>
      </c>
      <c r="D1177" s="1" t="s">
        <v>123</v>
      </c>
      <c r="E1177" s="1" t="s">
        <v>73</v>
      </c>
      <c r="F1177" s="1" t="s">
        <v>78</v>
      </c>
      <c r="G1177" s="1" t="s">
        <v>128</v>
      </c>
      <c r="H1177" t="s">
        <v>71</v>
      </c>
      <c r="I1177">
        <v>1</v>
      </c>
      <c r="J1177" t="s">
        <v>15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梅雨木葉秋紀ICONIC</v>
      </c>
    </row>
    <row r="1178" spans="1:21" x14ac:dyDescent="0.3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679</v>
      </c>
      <c r="D1178" s="1" t="s">
        <v>123</v>
      </c>
      <c r="E1178" s="1" t="s">
        <v>73</v>
      </c>
      <c r="F1178" s="1" t="s">
        <v>78</v>
      </c>
      <c r="G1178" s="1" t="s">
        <v>128</v>
      </c>
      <c r="H1178" t="s">
        <v>71</v>
      </c>
      <c r="I1178">
        <v>1</v>
      </c>
      <c r="J1178" t="s">
        <v>15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梅雨木葉秋紀ICONIC</v>
      </c>
    </row>
    <row r="1179" spans="1:21" x14ac:dyDescent="0.35">
      <c r="A1179">
        <f>VLOOKUP(Block[[#This Row],[No用]],SetNo[[No.用]:[vlookup 用]],2,FALSE)</f>
        <v>307</v>
      </c>
      <c r="B1179">
        <f>IF(ROW()=2,1,IF(A1178&lt;&gt;Block[[#This Row],[No]],1,B1178+1))</f>
        <v>4</v>
      </c>
      <c r="C1179" s="1" t="s">
        <v>679</v>
      </c>
      <c r="D1179" s="1" t="s">
        <v>123</v>
      </c>
      <c r="E1179" s="1" t="s">
        <v>73</v>
      </c>
      <c r="F1179" s="1" t="s">
        <v>78</v>
      </c>
      <c r="G1179" s="1" t="s">
        <v>128</v>
      </c>
      <c r="H1179" t="s">
        <v>71</v>
      </c>
      <c r="I1179">
        <v>1</v>
      </c>
      <c r="J1179" t="s">
        <v>15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梅雨木葉秋紀ICONIC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1</v>
      </c>
      <c r="C1180" s="1" t="s">
        <v>834</v>
      </c>
      <c r="D1180" s="1" t="s">
        <v>123</v>
      </c>
      <c r="E1180" s="1" t="s">
        <v>90</v>
      </c>
      <c r="F1180" s="1" t="s">
        <v>78</v>
      </c>
      <c r="G1180" s="1" t="s">
        <v>128</v>
      </c>
      <c r="H1180" s="1" t="s">
        <v>71</v>
      </c>
      <c r="I1180">
        <v>1</v>
      </c>
      <c r="J1180" t="s">
        <v>15</v>
      </c>
      <c r="K1180" s="1" t="s">
        <v>174</v>
      </c>
      <c r="L1180" s="1" t="s">
        <v>173</v>
      </c>
      <c r="M1180">
        <v>33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路地裏2木葉秋紀ICONIC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2</v>
      </c>
      <c r="C1181" s="1" t="s">
        <v>834</v>
      </c>
      <c r="D1181" s="1" t="s">
        <v>123</v>
      </c>
      <c r="E1181" s="1" t="s">
        <v>90</v>
      </c>
      <c r="F1181" s="1" t="s">
        <v>78</v>
      </c>
      <c r="G1181" s="1" t="s">
        <v>128</v>
      </c>
      <c r="H1181" s="1" t="s">
        <v>71</v>
      </c>
      <c r="I1181">
        <v>1</v>
      </c>
      <c r="J1181" t="s">
        <v>15</v>
      </c>
      <c r="K1181" s="1" t="s">
        <v>175</v>
      </c>
      <c r="L1181" s="1" t="s">
        <v>173</v>
      </c>
      <c r="M1181">
        <v>33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路地裏2木葉秋紀ICONIC</v>
      </c>
    </row>
    <row r="1182" spans="1:21" x14ac:dyDescent="0.35">
      <c r="A1182">
        <f>VLOOKUP(Block[[#This Row],[No用]],SetNo[[No.用]:[vlookup 用]],2,FALSE)</f>
        <v>308</v>
      </c>
      <c r="B1182">
        <f>IF(ROW()=2,1,IF(A1181&lt;&gt;Block[[#This Row],[No]],1,B1181+1))</f>
        <v>3</v>
      </c>
      <c r="C1182" s="1" t="s">
        <v>834</v>
      </c>
      <c r="D1182" s="1" t="s">
        <v>123</v>
      </c>
      <c r="E1182" s="1" t="s">
        <v>90</v>
      </c>
      <c r="F1182" s="1" t="s">
        <v>78</v>
      </c>
      <c r="G1182" s="1" t="s">
        <v>128</v>
      </c>
      <c r="H1182" s="1" t="s">
        <v>71</v>
      </c>
      <c r="I1182">
        <v>1</v>
      </c>
      <c r="J1182" t="s">
        <v>15</v>
      </c>
      <c r="K1182" s="1" t="s">
        <v>177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路地裏2木葉秋紀ICONIC</v>
      </c>
    </row>
    <row r="1183" spans="1:21" x14ac:dyDescent="0.35">
      <c r="A1183">
        <f>VLOOKUP(Block[[#This Row],[No用]],SetNo[[No.用]:[vlookup 用]],2,FALSE)</f>
        <v>308</v>
      </c>
      <c r="B1183">
        <f>IF(ROW()=2,1,IF(A1182&lt;&gt;Block[[#This Row],[No]],1,B1182+1))</f>
        <v>4</v>
      </c>
      <c r="C1183" s="1" t="s">
        <v>834</v>
      </c>
      <c r="D1183" s="1" t="s">
        <v>123</v>
      </c>
      <c r="E1183" s="1" t="s">
        <v>90</v>
      </c>
      <c r="F1183" s="1" t="s">
        <v>78</v>
      </c>
      <c r="G1183" s="1" t="s">
        <v>128</v>
      </c>
      <c r="H1183" s="1" t="s">
        <v>71</v>
      </c>
      <c r="I1183">
        <v>1</v>
      </c>
      <c r="J1183" t="s">
        <v>15</v>
      </c>
      <c r="K1183" s="1" t="s">
        <v>248</v>
      </c>
      <c r="L1183" s="1" t="s">
        <v>178</v>
      </c>
      <c r="M1183">
        <v>30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路地裏2木葉秋紀ICONIC</v>
      </c>
    </row>
    <row r="1184" spans="1:21" x14ac:dyDescent="0.35">
      <c r="A1184">
        <f>VLOOKUP(Block[[#This Row],[No用]],SetNo[[No.用]:[vlookup 用]],2,FALSE)</f>
        <v>308</v>
      </c>
      <c r="B1184">
        <f>IF(ROW()=2,1,IF(A1183&lt;&gt;Block[[#This Row],[No]],1,B1183+1))</f>
        <v>5</v>
      </c>
      <c r="C1184" s="1" t="s">
        <v>834</v>
      </c>
      <c r="D1184" s="1" t="s">
        <v>123</v>
      </c>
      <c r="E1184" s="1" t="s">
        <v>90</v>
      </c>
      <c r="F1184" s="1" t="s">
        <v>78</v>
      </c>
      <c r="G1184" s="1" t="s">
        <v>128</v>
      </c>
      <c r="H1184" s="1" t="s">
        <v>71</v>
      </c>
      <c r="I1184">
        <v>1</v>
      </c>
      <c r="J1184" t="s">
        <v>15</v>
      </c>
      <c r="K1184" s="1" t="s">
        <v>183</v>
      </c>
      <c r="L1184" s="1" t="s">
        <v>224</v>
      </c>
      <c r="M1184">
        <v>49</v>
      </c>
      <c r="N1184">
        <v>0</v>
      </c>
      <c r="O1184">
        <v>59</v>
      </c>
      <c r="P1184">
        <v>0</v>
      </c>
      <c r="U1184" t="str">
        <f>Block[[#This Row],[服装]]&amp;Block[[#This Row],[名前]]&amp;Block[[#This Row],[レアリティ]]</f>
        <v>路地裏2木葉秋紀ICONIC</v>
      </c>
    </row>
    <row r="1185" spans="1:21" x14ac:dyDescent="0.35">
      <c r="A1185">
        <f>VLOOKUP(Block[[#This Row],[No用]],SetNo[[No.用]:[vlookup 用]],2,FALSE)</f>
        <v>309</v>
      </c>
      <c r="B1185">
        <f>IF(ROW()=2,1,IF(A1184&lt;&gt;Block[[#This Row],[No]],1,B1184+1))</f>
        <v>1</v>
      </c>
      <c r="C1185" s="1" t="s">
        <v>990</v>
      </c>
      <c r="D1185" s="1" t="s">
        <v>123</v>
      </c>
      <c r="E1185" s="1" t="s">
        <v>77</v>
      </c>
      <c r="F1185" s="1" t="s">
        <v>78</v>
      </c>
      <c r="G1185" s="1" t="s">
        <v>128</v>
      </c>
      <c r="H1185" s="1" t="s">
        <v>71</v>
      </c>
      <c r="I1185">
        <v>1</v>
      </c>
      <c r="J1185" t="s">
        <v>15</v>
      </c>
      <c r="K1185" s="1" t="s">
        <v>174</v>
      </c>
      <c r="L1185" s="1" t="s">
        <v>173</v>
      </c>
      <c r="M1185">
        <v>34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水着2木葉秋紀ICONIC</v>
      </c>
    </row>
    <row r="1186" spans="1:21" x14ac:dyDescent="0.35">
      <c r="A1186">
        <f>VLOOKUP(Block[[#This Row],[No用]],SetNo[[No.用]:[vlookup 用]],2,FALSE)</f>
        <v>309</v>
      </c>
      <c r="B1186">
        <f>IF(ROW()=2,1,IF(A1185&lt;&gt;Block[[#This Row],[No]],1,B1185+1))</f>
        <v>2</v>
      </c>
      <c r="C1186" s="1" t="s">
        <v>990</v>
      </c>
      <c r="D1186" s="1" t="s">
        <v>123</v>
      </c>
      <c r="E1186" s="1" t="s">
        <v>77</v>
      </c>
      <c r="F1186" s="1" t="s">
        <v>78</v>
      </c>
      <c r="G1186" s="1" t="s">
        <v>128</v>
      </c>
      <c r="H1186" s="1" t="s">
        <v>71</v>
      </c>
      <c r="I1186">
        <v>1</v>
      </c>
      <c r="J1186" t="s">
        <v>15</v>
      </c>
      <c r="K1186" s="1" t="s">
        <v>175</v>
      </c>
      <c r="L1186" s="1" t="s">
        <v>173</v>
      </c>
      <c r="M1186">
        <v>34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水着2木葉秋紀ICONIC</v>
      </c>
    </row>
    <row r="1187" spans="1:21" x14ac:dyDescent="0.35">
      <c r="A1187">
        <f>VLOOKUP(Block[[#This Row],[No用]],SetNo[[No.用]:[vlookup 用]],2,FALSE)</f>
        <v>309</v>
      </c>
      <c r="B1187">
        <f>IF(ROW()=2,1,IF(A1186&lt;&gt;Block[[#This Row],[No]],1,B1186+1))</f>
        <v>3</v>
      </c>
      <c r="C1187" s="1" t="s">
        <v>990</v>
      </c>
      <c r="D1187" s="1" t="s">
        <v>123</v>
      </c>
      <c r="E1187" s="1" t="s">
        <v>77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15</v>
      </c>
      <c r="K1187" s="1" t="s">
        <v>177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水着2木葉秋紀ICONIC</v>
      </c>
    </row>
    <row r="1188" spans="1:21" x14ac:dyDescent="0.35">
      <c r="A1188">
        <f>VLOOKUP(Block[[#This Row],[No用]],SetNo[[No.用]:[vlookup 用]],2,FALSE)</f>
        <v>309</v>
      </c>
      <c r="B1188">
        <f>IF(ROW()=2,1,IF(A1187&lt;&gt;Block[[#This Row],[No]],1,B1187+1))</f>
        <v>4</v>
      </c>
      <c r="C1188" s="1" t="s">
        <v>990</v>
      </c>
      <c r="D1188" s="1" t="s">
        <v>123</v>
      </c>
      <c r="E1188" s="1" t="s">
        <v>77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15</v>
      </c>
      <c r="K1188" s="1" t="s">
        <v>248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水着2木葉秋紀ICONIC</v>
      </c>
    </row>
    <row r="1189" spans="1:21" x14ac:dyDescent="0.35">
      <c r="A1189">
        <f>VLOOKUP(Block[[#This Row],[No用]],SetNo[[No.用]:[vlookup 用]],2,FALSE)</f>
        <v>309</v>
      </c>
      <c r="B1189">
        <f>IF(ROW()=2,1,IF(A1188&lt;&gt;Block[[#This Row],[No]],1,B1188+1))</f>
        <v>5</v>
      </c>
      <c r="C1189" s="1" t="s">
        <v>990</v>
      </c>
      <c r="D1189" s="1" t="s">
        <v>123</v>
      </c>
      <c r="E1189" s="1" t="s">
        <v>77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15</v>
      </c>
      <c r="K1189" s="1" t="s">
        <v>183</v>
      </c>
      <c r="L1189" s="1" t="s">
        <v>224</v>
      </c>
      <c r="M1189">
        <v>50</v>
      </c>
      <c r="N1189">
        <v>0</v>
      </c>
      <c r="O1189">
        <v>60</v>
      </c>
      <c r="P1189">
        <v>0</v>
      </c>
      <c r="U1189" t="str">
        <f>Block[[#This Row],[服装]]&amp;Block[[#This Row],[名前]]&amp;Block[[#This Row],[レアリティ]]</f>
        <v>水着2木葉秋紀ICONIC</v>
      </c>
    </row>
    <row r="1190" spans="1:21" x14ac:dyDescent="0.35">
      <c r="A1190">
        <f>VLOOKUP(Block[[#This Row],[No用]],SetNo[[No.用]:[vlookup 用]],2,FALSE)</f>
        <v>310</v>
      </c>
      <c r="B1190">
        <f>IF(ROW()=2,1,IF(A1189&lt;&gt;Block[[#This Row],[No]],1,B1189+1))</f>
        <v>1</v>
      </c>
      <c r="C1190" t="s">
        <v>108</v>
      </c>
      <c r="D1190" t="s">
        <v>124</v>
      </c>
      <c r="E1190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ユニフォーム猿杙大和ICONIC</v>
      </c>
    </row>
    <row r="1191" spans="1:21" x14ac:dyDescent="0.3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t="s">
        <v>108</v>
      </c>
      <c r="D1191" t="s">
        <v>124</v>
      </c>
      <c r="E1191" t="s">
        <v>90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ユニフォーム猿杙大和ICONIC</v>
      </c>
    </row>
    <row r="1192" spans="1:21" x14ac:dyDescent="0.3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t="s">
        <v>108</v>
      </c>
      <c r="D1192" t="s">
        <v>124</v>
      </c>
      <c r="E1192" t="s">
        <v>90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248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ユニフォーム猿杙大和ICONIC</v>
      </c>
    </row>
    <row r="1193" spans="1:21" x14ac:dyDescent="0.3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s="1" t="s">
        <v>1079</v>
      </c>
      <c r="D1193" s="1" t="s">
        <v>124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ハロウィン猿杙大和ICONIC</v>
      </c>
    </row>
    <row r="1194" spans="1:21" x14ac:dyDescent="0.3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s="1" t="s">
        <v>1079</v>
      </c>
      <c r="D1194" s="1" t="s">
        <v>124</v>
      </c>
      <c r="E1194" s="1" t="s">
        <v>77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ハロウィン猿杙大和ICONIC</v>
      </c>
    </row>
    <row r="1195" spans="1:21" x14ac:dyDescent="0.3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s="1" t="s">
        <v>1079</v>
      </c>
      <c r="D1195" s="1" t="s">
        <v>124</v>
      </c>
      <c r="E1195" s="1" t="s">
        <v>77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ハロウィン猿杙大和ICONIC</v>
      </c>
    </row>
    <row r="1196" spans="1:21" x14ac:dyDescent="0.3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t="s">
        <v>108</v>
      </c>
      <c r="D1196" t="s">
        <v>125</v>
      </c>
      <c r="E1196" t="s">
        <v>90</v>
      </c>
      <c r="F1196" t="s">
        <v>80</v>
      </c>
      <c r="G1196" t="s">
        <v>128</v>
      </c>
      <c r="H1196" t="s">
        <v>71</v>
      </c>
      <c r="I1196">
        <v>1</v>
      </c>
      <c r="J1196" t="s">
        <v>247</v>
      </c>
      <c r="K1196" s="1"/>
      <c r="L1196" s="1"/>
      <c r="M1196">
        <v>0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ユニフォーム小見春樹ICONIC</v>
      </c>
    </row>
    <row r="1197" spans="1:21" x14ac:dyDescent="0.35">
      <c r="A1197">
        <f>VLOOKUP(Block[[#This Row],[No用]],SetNo[[No.用]:[vlookup 用]],2,FALSE)</f>
        <v>313</v>
      </c>
      <c r="B1197">
        <f>IF(ROW()=2,1,IF(A1196&lt;&gt;Block[[#This Row],[No]],1,B1196+1))</f>
        <v>1</v>
      </c>
      <c r="C1197" s="1" t="s">
        <v>835</v>
      </c>
      <c r="D1197" s="1" t="s">
        <v>125</v>
      </c>
      <c r="E1197" s="1" t="s">
        <v>77</v>
      </c>
      <c r="F1197" s="1" t="s">
        <v>80</v>
      </c>
      <c r="G1197" s="1" t="s">
        <v>128</v>
      </c>
      <c r="H1197" s="1" t="s">
        <v>71</v>
      </c>
      <c r="I1197">
        <v>1</v>
      </c>
      <c r="J1197" t="s">
        <v>247</v>
      </c>
      <c r="K1197" s="1"/>
      <c r="L1197" s="1"/>
      <c r="M1197">
        <v>0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路地裏2小見春樹ICONIC</v>
      </c>
    </row>
    <row r="1198" spans="1:21" x14ac:dyDescent="0.35">
      <c r="A1198">
        <f>VLOOKUP(Block[[#This Row],[No用]],SetNo[[No.用]:[vlookup 用]],2,FALSE)</f>
        <v>314</v>
      </c>
      <c r="B1198">
        <f>IF(ROW()=2,1,IF(A1197&lt;&gt;Block[[#This Row],[No]],1,B1197+1))</f>
        <v>1</v>
      </c>
      <c r="C1198" t="s">
        <v>108</v>
      </c>
      <c r="D1198" t="s">
        <v>126</v>
      </c>
      <c r="E1198" t="s">
        <v>90</v>
      </c>
      <c r="F1198" t="s">
        <v>82</v>
      </c>
      <c r="G1198" t="s">
        <v>128</v>
      </c>
      <c r="H1198" t="s">
        <v>71</v>
      </c>
      <c r="I1198">
        <v>1</v>
      </c>
      <c r="J1198" t="s">
        <v>247</v>
      </c>
      <c r="K1198" s="1" t="s">
        <v>174</v>
      </c>
      <c r="L1198" s="1" t="s">
        <v>173</v>
      </c>
      <c r="M1198">
        <v>35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ユニフォーム尾長渉ICONIC</v>
      </c>
    </row>
    <row r="1199" spans="1:21" x14ac:dyDescent="0.35">
      <c r="A1199">
        <f>VLOOKUP(Block[[#This Row],[No用]],SetNo[[No.用]:[vlookup 用]],2,FALSE)</f>
        <v>314</v>
      </c>
      <c r="B1199">
        <f>IF(ROW()=2,1,IF(A1198&lt;&gt;Block[[#This Row],[No]],1,B1198+1))</f>
        <v>2</v>
      </c>
      <c r="C1199" t="s">
        <v>108</v>
      </c>
      <c r="D1199" t="s">
        <v>126</v>
      </c>
      <c r="E1199" t="s">
        <v>90</v>
      </c>
      <c r="F1199" t="s">
        <v>82</v>
      </c>
      <c r="G1199" t="s">
        <v>128</v>
      </c>
      <c r="H1199" t="s">
        <v>71</v>
      </c>
      <c r="I1199">
        <v>1</v>
      </c>
      <c r="J1199" t="s">
        <v>247</v>
      </c>
      <c r="K1199" s="1" t="s">
        <v>175</v>
      </c>
      <c r="L1199" s="1" t="s">
        <v>173</v>
      </c>
      <c r="M1199">
        <v>35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ユニフォーム尾長渉ICONIC</v>
      </c>
    </row>
    <row r="1200" spans="1:21" x14ac:dyDescent="0.35">
      <c r="A1200">
        <f>VLOOKUP(Block[[#This Row],[No用]],SetNo[[No.用]:[vlookup 用]],2,FALSE)</f>
        <v>314</v>
      </c>
      <c r="B1200">
        <f>IF(ROW()=2,1,IF(A1199&lt;&gt;Block[[#This Row],[No]],1,B1199+1))</f>
        <v>3</v>
      </c>
      <c r="C1200" t="s">
        <v>108</v>
      </c>
      <c r="D1200" t="s">
        <v>126</v>
      </c>
      <c r="E1200" t="s">
        <v>90</v>
      </c>
      <c r="F1200" t="s">
        <v>82</v>
      </c>
      <c r="G1200" t="s">
        <v>128</v>
      </c>
      <c r="H1200" t="s">
        <v>71</v>
      </c>
      <c r="I1200">
        <v>1</v>
      </c>
      <c r="J1200" t="s">
        <v>247</v>
      </c>
      <c r="K1200" s="1" t="s">
        <v>176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ユニフォーム尾長渉ICONIC</v>
      </c>
    </row>
    <row r="1201" spans="1:21" x14ac:dyDescent="0.35">
      <c r="A1201">
        <f>VLOOKUP(Block[[#This Row],[No用]],SetNo[[No.用]:[vlookup 用]],2,FALSE)</f>
        <v>314</v>
      </c>
      <c r="B1201">
        <f>IF(ROW()=2,1,IF(A1200&lt;&gt;Block[[#This Row],[No]],1,B1200+1))</f>
        <v>4</v>
      </c>
      <c r="C1201" t="s">
        <v>108</v>
      </c>
      <c r="D1201" t="s">
        <v>126</v>
      </c>
      <c r="E1201" t="s">
        <v>90</v>
      </c>
      <c r="F1201" t="s">
        <v>82</v>
      </c>
      <c r="G1201" t="s">
        <v>128</v>
      </c>
      <c r="H1201" t="s">
        <v>71</v>
      </c>
      <c r="I1201">
        <v>1</v>
      </c>
      <c r="J1201" t="s">
        <v>247</v>
      </c>
      <c r="K1201" s="1" t="s">
        <v>233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ユニフォーム尾長渉ICONIC</v>
      </c>
    </row>
    <row r="1202" spans="1:21" x14ac:dyDescent="0.35">
      <c r="A1202">
        <f>VLOOKUP(Block[[#This Row],[No用]],SetNo[[No.用]:[vlookup 用]],2,FALSE)</f>
        <v>314</v>
      </c>
      <c r="B1202">
        <f>IF(ROW()=2,1,IF(A1201&lt;&gt;Block[[#This Row],[No]],1,B1201+1))</f>
        <v>5</v>
      </c>
      <c r="C1202" t="s">
        <v>108</v>
      </c>
      <c r="D1202" t="s">
        <v>126</v>
      </c>
      <c r="E1202" t="s">
        <v>90</v>
      </c>
      <c r="F1202" t="s">
        <v>82</v>
      </c>
      <c r="G1202" t="s">
        <v>128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ユニフォーム尾長渉ICONIC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6</v>
      </c>
      <c r="C1203" t="s">
        <v>108</v>
      </c>
      <c r="D1203" t="s">
        <v>126</v>
      </c>
      <c r="E1203" t="s">
        <v>90</v>
      </c>
      <c r="F1203" t="s">
        <v>82</v>
      </c>
      <c r="G1203" t="s">
        <v>128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30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ユニフォーム尾長渉ICONIC</v>
      </c>
    </row>
    <row r="1204" spans="1:21" x14ac:dyDescent="0.35">
      <c r="A1204">
        <f>VLOOKUP(Block[[#This Row],[No用]],SetNo[[No.用]:[vlookup 用]],2,FALSE)</f>
        <v>314</v>
      </c>
      <c r="B1204">
        <f>IF(ROW()=2,1,IF(A1203&lt;&gt;Block[[#This Row],[No]],1,B1203+1))</f>
        <v>7</v>
      </c>
      <c r="C1204" t="s">
        <v>108</v>
      </c>
      <c r="D1204" t="s">
        <v>126</v>
      </c>
      <c r="E1204" t="s">
        <v>90</v>
      </c>
      <c r="F1204" t="s">
        <v>82</v>
      </c>
      <c r="G1204" t="s">
        <v>128</v>
      </c>
      <c r="H1204" t="s">
        <v>71</v>
      </c>
      <c r="I1204">
        <v>1</v>
      </c>
      <c r="J1204" t="s">
        <v>247</v>
      </c>
      <c r="K1204" s="1" t="s">
        <v>183</v>
      </c>
      <c r="L1204" s="1" t="s">
        <v>224</v>
      </c>
      <c r="M1204">
        <v>43</v>
      </c>
      <c r="N1204">
        <v>0</v>
      </c>
      <c r="O1204">
        <v>53</v>
      </c>
      <c r="P1204">
        <v>0</v>
      </c>
      <c r="U1204" t="str">
        <f>Block[[#This Row],[服装]]&amp;Block[[#This Row],[名前]]&amp;Block[[#This Row],[レアリティ]]</f>
        <v>ユニフォーム尾長渉ICONIC</v>
      </c>
    </row>
    <row r="1205" spans="1:21" x14ac:dyDescent="0.3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t="s">
        <v>108</v>
      </c>
      <c r="D1205" t="s">
        <v>127</v>
      </c>
      <c r="E1205" t="s">
        <v>90</v>
      </c>
      <c r="F1205" t="s">
        <v>82</v>
      </c>
      <c r="G1205" t="s">
        <v>128</v>
      </c>
      <c r="H1205" t="s">
        <v>71</v>
      </c>
      <c r="I1205">
        <v>1</v>
      </c>
      <c r="J1205" t="s">
        <v>247</v>
      </c>
      <c r="K1205" s="1" t="s">
        <v>174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ユニフォーム鷲尾辰生ICONIC</v>
      </c>
    </row>
    <row r="1206" spans="1:21" x14ac:dyDescent="0.3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t="s">
        <v>108</v>
      </c>
      <c r="D1206" t="s">
        <v>127</v>
      </c>
      <c r="E1206" t="s">
        <v>90</v>
      </c>
      <c r="F1206" t="s">
        <v>82</v>
      </c>
      <c r="G1206" t="s">
        <v>128</v>
      </c>
      <c r="H1206" t="s">
        <v>71</v>
      </c>
      <c r="I1206">
        <v>1</v>
      </c>
      <c r="J1206" t="s">
        <v>247</v>
      </c>
      <c r="K1206" s="1" t="s">
        <v>175</v>
      </c>
      <c r="L1206" s="1" t="s">
        <v>173</v>
      </c>
      <c r="M1206">
        <v>38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ユニフォーム鷲尾辰生ICONIC</v>
      </c>
    </row>
    <row r="1207" spans="1:21" x14ac:dyDescent="0.3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t="s">
        <v>108</v>
      </c>
      <c r="D1207" t="s">
        <v>127</v>
      </c>
      <c r="E1207" t="s">
        <v>90</v>
      </c>
      <c r="F1207" t="s">
        <v>82</v>
      </c>
      <c r="G1207" t="s">
        <v>128</v>
      </c>
      <c r="H1207" t="s">
        <v>71</v>
      </c>
      <c r="I1207">
        <v>1</v>
      </c>
      <c r="J1207" t="s">
        <v>247</v>
      </c>
      <c r="K1207" s="1" t="s">
        <v>176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ユニフォーム鷲尾辰生ICONIC</v>
      </c>
    </row>
    <row r="1208" spans="1:21" x14ac:dyDescent="0.3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t="s">
        <v>108</v>
      </c>
      <c r="D1208" t="s">
        <v>127</v>
      </c>
      <c r="E1208" t="s">
        <v>90</v>
      </c>
      <c r="F1208" t="s">
        <v>82</v>
      </c>
      <c r="G1208" t="s">
        <v>128</v>
      </c>
      <c r="H1208" t="s">
        <v>71</v>
      </c>
      <c r="I1208">
        <v>1</v>
      </c>
      <c r="J1208" t="s">
        <v>247</v>
      </c>
      <c r="K1208" s="1" t="s">
        <v>179</v>
      </c>
      <c r="L1208" s="1" t="s">
        <v>162</v>
      </c>
      <c r="M1208">
        <v>35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ユニフォーム鷲尾辰生ICONIC</v>
      </c>
    </row>
    <row r="1209" spans="1:21" x14ac:dyDescent="0.35">
      <c r="A1209">
        <f>VLOOKUP(Block[[#This Row],[No用]],SetNo[[No.用]:[vlookup 用]],2,FALSE)</f>
        <v>315</v>
      </c>
      <c r="B1209">
        <f>IF(ROW()=2,1,IF(A1208&lt;&gt;Block[[#This Row],[No]],1,B1208+1))</f>
        <v>5</v>
      </c>
      <c r="C1209" t="s">
        <v>108</v>
      </c>
      <c r="D1209" t="s">
        <v>127</v>
      </c>
      <c r="E1209" t="s">
        <v>90</v>
      </c>
      <c r="F1209" t="s">
        <v>82</v>
      </c>
      <c r="G1209" t="s">
        <v>128</v>
      </c>
      <c r="H1209" t="s">
        <v>71</v>
      </c>
      <c r="I1209">
        <v>1</v>
      </c>
      <c r="J1209" t="s">
        <v>247</v>
      </c>
      <c r="K1209" s="1" t="s">
        <v>192</v>
      </c>
      <c r="L1209" s="1" t="s">
        <v>162</v>
      </c>
      <c r="M1209">
        <v>35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ユニフォーム鷲尾辰生ICONIC</v>
      </c>
    </row>
    <row r="1210" spans="1:21" x14ac:dyDescent="0.35">
      <c r="A1210">
        <f>VLOOKUP(Block[[#This Row],[No用]],SetNo[[No.用]:[vlookup 用]],2,FALSE)</f>
        <v>315</v>
      </c>
      <c r="B1210">
        <f>IF(ROW()=2,1,IF(A1209&lt;&gt;Block[[#This Row],[No]],1,B1209+1))</f>
        <v>6</v>
      </c>
      <c r="C1210" t="s">
        <v>108</v>
      </c>
      <c r="D1210" t="s">
        <v>127</v>
      </c>
      <c r="E1210" t="s">
        <v>90</v>
      </c>
      <c r="F1210" t="s">
        <v>82</v>
      </c>
      <c r="G1210" t="s">
        <v>128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35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ユニフォーム鷲尾辰生ICONIC</v>
      </c>
    </row>
    <row r="1211" spans="1:21" x14ac:dyDescent="0.35">
      <c r="A1211">
        <f>VLOOKUP(Block[[#This Row],[No用]],SetNo[[No.用]:[vlookup 用]],2,FALSE)</f>
        <v>315</v>
      </c>
      <c r="B1211">
        <f>IF(ROW()=2,1,IF(A1210&lt;&gt;Block[[#This Row],[No]],1,B1210+1))</f>
        <v>7</v>
      </c>
      <c r="C1211" t="s">
        <v>108</v>
      </c>
      <c r="D1211" t="s">
        <v>127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33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ユニフォーム鷲尾辰生ICONIC</v>
      </c>
    </row>
    <row r="1212" spans="1:21" x14ac:dyDescent="0.35">
      <c r="A1212">
        <f>VLOOKUP(Block[[#This Row],[No用]],SetNo[[No.用]:[vlookup 用]],2,FALSE)</f>
        <v>315</v>
      </c>
      <c r="B1212">
        <f>IF(ROW()=2,1,IF(A1211&lt;&gt;Block[[#This Row],[No]],1,B1211+1))</f>
        <v>8</v>
      </c>
      <c r="C1212" t="s">
        <v>108</v>
      </c>
      <c r="D1212" t="s">
        <v>127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183</v>
      </c>
      <c r="L1212" s="1" t="s">
        <v>224</v>
      </c>
      <c r="M1212">
        <v>47</v>
      </c>
      <c r="N1212">
        <v>0</v>
      </c>
      <c r="O1212">
        <v>57</v>
      </c>
      <c r="P1212">
        <v>0</v>
      </c>
      <c r="U1212" t="str">
        <f>Block[[#This Row],[服装]]&amp;Block[[#This Row],[名前]]&amp;Block[[#This Row],[レアリティ]]</f>
        <v>ユニフォーム鷲尾辰生ICONIC</v>
      </c>
    </row>
    <row r="1213" spans="1:21" x14ac:dyDescent="0.3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s="1" t="s">
        <v>1079</v>
      </c>
      <c r="D1213" s="1" t="s">
        <v>127</v>
      </c>
      <c r="E1213" s="1" t="s">
        <v>77</v>
      </c>
      <c r="F1213" s="1" t="s">
        <v>82</v>
      </c>
      <c r="G1213" s="1" t="s">
        <v>128</v>
      </c>
      <c r="H1213" s="1" t="s">
        <v>71</v>
      </c>
      <c r="I1213">
        <v>1</v>
      </c>
      <c r="J1213" t="s">
        <v>247</v>
      </c>
      <c r="K1213" s="1" t="s">
        <v>174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ハロウィン鷲尾辰生ICONIC</v>
      </c>
    </row>
    <row r="1214" spans="1:21" x14ac:dyDescent="0.3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s="1" t="s">
        <v>1079</v>
      </c>
      <c r="D1214" s="1" t="s">
        <v>127</v>
      </c>
      <c r="E1214" s="1" t="s">
        <v>77</v>
      </c>
      <c r="F1214" s="1" t="s">
        <v>82</v>
      </c>
      <c r="G1214" s="1" t="s">
        <v>128</v>
      </c>
      <c r="H1214" s="1" t="s">
        <v>71</v>
      </c>
      <c r="I1214">
        <v>1</v>
      </c>
      <c r="J1214" t="s">
        <v>247</v>
      </c>
      <c r="K1214" s="1" t="s">
        <v>175</v>
      </c>
      <c r="L1214" s="1" t="s">
        <v>173</v>
      </c>
      <c r="M1214">
        <v>38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ハロウィン鷲尾辰生ICONIC</v>
      </c>
    </row>
    <row r="1215" spans="1:21" x14ac:dyDescent="0.3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s="1" t="s">
        <v>1079</v>
      </c>
      <c r="D1215" s="1" t="s">
        <v>127</v>
      </c>
      <c r="E1215" s="1" t="s">
        <v>77</v>
      </c>
      <c r="F1215" s="1" t="s">
        <v>82</v>
      </c>
      <c r="G1215" s="1" t="s">
        <v>128</v>
      </c>
      <c r="H1215" s="1" t="s">
        <v>71</v>
      </c>
      <c r="I1215">
        <v>1</v>
      </c>
      <c r="J1215" t="s">
        <v>247</v>
      </c>
      <c r="K1215" s="1" t="s">
        <v>176</v>
      </c>
      <c r="L1215" s="1" t="s">
        <v>173</v>
      </c>
      <c r="M1215">
        <v>40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ハロウィン鷲尾辰生ICONIC</v>
      </c>
    </row>
    <row r="1216" spans="1:21" x14ac:dyDescent="0.35">
      <c r="A1216">
        <f>VLOOKUP(Block[[#This Row],[No用]],SetNo[[No.用]:[vlookup 用]],2,FALSE)</f>
        <v>316</v>
      </c>
      <c r="B1216">
        <f>IF(ROW()=2,1,IF(A1215&lt;&gt;Block[[#This Row],[No]],1,B1215+1))</f>
        <v>4</v>
      </c>
      <c r="C1216" s="1" t="s">
        <v>1079</v>
      </c>
      <c r="D1216" s="1" t="s">
        <v>127</v>
      </c>
      <c r="E1216" s="1" t="s">
        <v>77</v>
      </c>
      <c r="F1216" s="1" t="s">
        <v>82</v>
      </c>
      <c r="G1216" s="1" t="s">
        <v>128</v>
      </c>
      <c r="H1216" s="1" t="s">
        <v>71</v>
      </c>
      <c r="I1216">
        <v>1</v>
      </c>
      <c r="J1216" t="s">
        <v>247</v>
      </c>
      <c r="K1216" s="1" t="s">
        <v>179</v>
      </c>
      <c r="L1216" s="1" t="s">
        <v>162</v>
      </c>
      <c r="M1216">
        <v>35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ハロウィン鷲尾辰生ICONIC</v>
      </c>
    </row>
    <row r="1217" spans="1:21" x14ac:dyDescent="0.35">
      <c r="A1217">
        <f>VLOOKUP(Block[[#This Row],[No用]],SetNo[[No.用]:[vlookup 用]],2,FALSE)</f>
        <v>316</v>
      </c>
      <c r="B1217">
        <f>IF(ROW()=2,1,IF(A1216&lt;&gt;Block[[#This Row],[No]],1,B1216+1))</f>
        <v>5</v>
      </c>
      <c r="C1217" s="1" t="s">
        <v>1079</v>
      </c>
      <c r="D1217" s="1" t="s">
        <v>127</v>
      </c>
      <c r="E1217" s="1" t="s">
        <v>77</v>
      </c>
      <c r="F1217" s="1" t="s">
        <v>82</v>
      </c>
      <c r="G1217" s="1" t="s">
        <v>128</v>
      </c>
      <c r="H1217" s="1" t="s">
        <v>71</v>
      </c>
      <c r="I1217">
        <v>1</v>
      </c>
      <c r="J1217" t="s">
        <v>247</v>
      </c>
      <c r="K1217" s="1" t="s">
        <v>192</v>
      </c>
      <c r="L1217" s="1" t="s">
        <v>162</v>
      </c>
      <c r="M1217">
        <v>35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ハロウィン鷲尾辰生ICONIC</v>
      </c>
    </row>
    <row r="1218" spans="1:21" x14ac:dyDescent="0.35">
      <c r="A1218">
        <f>VLOOKUP(Block[[#This Row],[No用]],SetNo[[No.用]:[vlookup 用]],2,FALSE)</f>
        <v>316</v>
      </c>
      <c r="B1218">
        <f>IF(ROW()=2,1,IF(A1217&lt;&gt;Block[[#This Row],[No]],1,B1217+1))</f>
        <v>6</v>
      </c>
      <c r="C1218" s="1" t="s">
        <v>1079</v>
      </c>
      <c r="D1218" s="1" t="s">
        <v>127</v>
      </c>
      <c r="E1218" s="1" t="s">
        <v>77</v>
      </c>
      <c r="F1218" s="1" t="s">
        <v>82</v>
      </c>
      <c r="G1218" s="1" t="s">
        <v>128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35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ハロウィン鷲尾辰生ICONIC</v>
      </c>
    </row>
    <row r="1219" spans="1:21" x14ac:dyDescent="0.35">
      <c r="A1219">
        <f>VLOOKUP(Block[[#This Row],[No用]],SetNo[[No.用]:[vlookup 用]],2,FALSE)</f>
        <v>316</v>
      </c>
      <c r="B1219">
        <f>IF(ROW()=2,1,IF(A1218&lt;&gt;Block[[#This Row],[No]],1,B1218+1))</f>
        <v>7</v>
      </c>
      <c r="C1219" s="1" t="s">
        <v>1079</v>
      </c>
      <c r="D1219" s="1" t="s">
        <v>127</v>
      </c>
      <c r="E1219" s="1" t="s">
        <v>77</v>
      </c>
      <c r="F1219" s="1" t="s">
        <v>82</v>
      </c>
      <c r="G1219" s="1" t="s">
        <v>128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33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ハロウィン鷲尾辰生ICONIC</v>
      </c>
    </row>
    <row r="1220" spans="1:21" x14ac:dyDescent="0.35">
      <c r="A1220">
        <f>VLOOKUP(Block[[#This Row],[No用]],SetNo[[No.用]:[vlookup 用]],2,FALSE)</f>
        <v>316</v>
      </c>
      <c r="B1220">
        <f>IF(ROW()=2,1,IF(A1219&lt;&gt;Block[[#This Row],[No]],1,B1219+1))</f>
        <v>8</v>
      </c>
      <c r="C1220" s="1" t="s">
        <v>1079</v>
      </c>
      <c r="D1220" s="1" t="s">
        <v>127</v>
      </c>
      <c r="E1220" s="1" t="s">
        <v>77</v>
      </c>
      <c r="F1220" s="1" t="s">
        <v>82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183</v>
      </c>
      <c r="L1220" s="1" t="s">
        <v>224</v>
      </c>
      <c r="M1220">
        <v>47</v>
      </c>
      <c r="N1220">
        <v>0</v>
      </c>
      <c r="O1220">
        <v>57</v>
      </c>
      <c r="P1220">
        <v>0</v>
      </c>
      <c r="T1220" s="1" t="s">
        <v>1135</v>
      </c>
      <c r="U1220" t="str">
        <f>Block[[#This Row],[服装]]&amp;Block[[#This Row],[名前]]&amp;Block[[#This Row],[レアリティ]]</f>
        <v>ハロウィン鷲尾辰生ICONIC</v>
      </c>
    </row>
    <row r="1221" spans="1:21" x14ac:dyDescent="0.35">
      <c r="A1221">
        <f>VLOOKUP(Block[[#This Row],[No用]],SetNo[[No.用]:[vlookup 用]],2,FALSE)</f>
        <v>316</v>
      </c>
      <c r="B1221">
        <f>IF(ROW()=2,1,IF(A1220&lt;&gt;Block[[#This Row],[No]],1,B1220+1))</f>
        <v>9</v>
      </c>
      <c r="C1221" s="1" t="s">
        <v>1079</v>
      </c>
      <c r="D1221" s="1" t="s">
        <v>127</v>
      </c>
      <c r="E1221" s="1" t="s">
        <v>77</v>
      </c>
      <c r="F1221" s="1" t="s">
        <v>82</v>
      </c>
      <c r="G1221" s="1" t="s">
        <v>128</v>
      </c>
      <c r="H1221" s="1" t="s">
        <v>71</v>
      </c>
      <c r="I1221">
        <v>1</v>
      </c>
      <c r="J1221" t="s">
        <v>247</v>
      </c>
      <c r="K1221" s="1" t="s">
        <v>803</v>
      </c>
      <c r="L1221" s="1" t="s">
        <v>224</v>
      </c>
      <c r="M1221">
        <v>47</v>
      </c>
      <c r="N1221">
        <v>0</v>
      </c>
      <c r="O1221">
        <v>57</v>
      </c>
      <c r="P1221">
        <v>0</v>
      </c>
      <c r="R1221" s="1" t="s">
        <v>964</v>
      </c>
      <c r="S1221" s="1" t="s">
        <v>989</v>
      </c>
      <c r="T1221" s="1" t="s">
        <v>1136</v>
      </c>
      <c r="U1221" t="str">
        <f>Block[[#This Row],[服装]]&amp;Block[[#This Row],[名前]]&amp;Block[[#This Row],[レアリティ]]</f>
        <v>ハロウィン鷲尾辰生ICONIC</v>
      </c>
    </row>
    <row r="1222" spans="1:21" x14ac:dyDescent="0.35">
      <c r="A1222">
        <f>VLOOKUP(Block[[#This Row],[No用]],SetNo[[No.用]:[vlookup 用]],2,FALSE)</f>
        <v>317</v>
      </c>
      <c r="B1222">
        <f>IF(ROW()=2,1,IF(A1212&lt;&gt;Block[[#This Row],[No]],1,B1212+1))</f>
        <v>1</v>
      </c>
      <c r="C1222" t="s">
        <v>108</v>
      </c>
      <c r="D1222" t="s">
        <v>129</v>
      </c>
      <c r="E1222" t="s">
        <v>73</v>
      </c>
      <c r="F1222" t="s">
        <v>74</v>
      </c>
      <c r="G1222" t="s">
        <v>128</v>
      </c>
      <c r="H1222" t="s">
        <v>71</v>
      </c>
      <c r="I1222">
        <v>1</v>
      </c>
      <c r="J1222" t="s">
        <v>247</v>
      </c>
      <c r="K1222" s="1" t="s">
        <v>174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ユニフォーム赤葦京治ICONIC</v>
      </c>
    </row>
    <row r="1223" spans="1:21" x14ac:dyDescent="0.35">
      <c r="A1223">
        <f>VLOOKUP(Block[[#This Row],[No用]],SetNo[[No.用]:[vlookup 用]],2,FALSE)</f>
        <v>317</v>
      </c>
      <c r="B1223">
        <f>IF(ROW()=2,1,IF(A1222&lt;&gt;Block[[#This Row],[No]],1,B1222+1))</f>
        <v>2</v>
      </c>
      <c r="C1223" t="s">
        <v>108</v>
      </c>
      <c r="D1223" t="s">
        <v>129</v>
      </c>
      <c r="E1223" t="s">
        <v>73</v>
      </c>
      <c r="F1223" t="s">
        <v>74</v>
      </c>
      <c r="G1223" t="s">
        <v>128</v>
      </c>
      <c r="H1223" t="s">
        <v>71</v>
      </c>
      <c r="I1223">
        <v>1</v>
      </c>
      <c r="J1223" t="s">
        <v>15</v>
      </c>
      <c r="K1223" s="1" t="s">
        <v>175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ユニフォーム赤葦京治ICONIC</v>
      </c>
    </row>
    <row r="1224" spans="1:21" x14ac:dyDescent="0.35">
      <c r="A1224">
        <f>VLOOKUP(Block[[#This Row],[No用]],SetNo[[No.用]:[vlookup 用]],2,FALSE)</f>
        <v>317</v>
      </c>
      <c r="B1224">
        <f>IF(ROW()=2,1,IF(A1223&lt;&gt;Block[[#This Row],[No]],1,B1223+1))</f>
        <v>3</v>
      </c>
      <c r="C1224" t="s">
        <v>108</v>
      </c>
      <c r="D1224" t="s">
        <v>129</v>
      </c>
      <c r="E1224" t="s">
        <v>73</v>
      </c>
      <c r="F1224" t="s">
        <v>74</v>
      </c>
      <c r="G1224" t="s">
        <v>128</v>
      </c>
      <c r="H1224" t="s">
        <v>71</v>
      </c>
      <c r="I1224">
        <v>1</v>
      </c>
      <c r="J1224" t="s">
        <v>247</v>
      </c>
      <c r="K1224" s="1" t="s">
        <v>248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ユニフォーム赤葦京治ICONIC</v>
      </c>
    </row>
    <row r="1225" spans="1:21" x14ac:dyDescent="0.35">
      <c r="A1225">
        <f>VLOOKUP(Block[[#This Row],[No用]],SetNo[[No.用]:[vlookup 用]],2,FALSE)</f>
        <v>318</v>
      </c>
      <c r="B1225">
        <f>IF(ROW()=2,1,IF(A1224&lt;&gt;Block[[#This Row],[No]],1,B1224+1))</f>
        <v>1</v>
      </c>
      <c r="C1225" t="s">
        <v>150</v>
      </c>
      <c r="D1225" t="s">
        <v>129</v>
      </c>
      <c r="E1225" t="s">
        <v>90</v>
      </c>
      <c r="F1225" t="s">
        <v>74</v>
      </c>
      <c r="G1225" t="s">
        <v>128</v>
      </c>
      <c r="H1225" t="s">
        <v>71</v>
      </c>
      <c r="I1225">
        <v>1</v>
      </c>
      <c r="J1225" t="s">
        <v>15</v>
      </c>
      <c r="K1225" s="1" t="s">
        <v>174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夏祭り赤葦京治ICONIC</v>
      </c>
    </row>
    <row r="1226" spans="1:21" x14ac:dyDescent="0.35">
      <c r="A1226">
        <f>VLOOKUP(Block[[#This Row],[No用]],SetNo[[No.用]:[vlookup 用]],2,FALSE)</f>
        <v>318</v>
      </c>
      <c r="B1226">
        <f>IF(ROW()=2,1,IF(A1225&lt;&gt;Block[[#This Row],[No]],1,B1225+1))</f>
        <v>2</v>
      </c>
      <c r="C1226" t="s">
        <v>150</v>
      </c>
      <c r="D1226" t="s">
        <v>129</v>
      </c>
      <c r="E1226" t="s">
        <v>90</v>
      </c>
      <c r="F1226" t="s">
        <v>74</v>
      </c>
      <c r="G1226" t="s">
        <v>128</v>
      </c>
      <c r="H1226" t="s">
        <v>71</v>
      </c>
      <c r="I1226">
        <v>1</v>
      </c>
      <c r="J1226" t="s">
        <v>247</v>
      </c>
      <c r="K1226" s="1" t="s">
        <v>175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夏祭り赤葦京治ICONIC</v>
      </c>
    </row>
    <row r="1227" spans="1:21" x14ac:dyDescent="0.35">
      <c r="A1227">
        <f>VLOOKUP(Block[[#This Row],[No用]],SetNo[[No.用]:[vlookup 用]],2,FALSE)</f>
        <v>318</v>
      </c>
      <c r="B1227">
        <f>IF(ROW()=2,1,IF(A1226&lt;&gt;Block[[#This Row],[No]],1,B1226+1))</f>
        <v>3</v>
      </c>
      <c r="C1227" t="s">
        <v>150</v>
      </c>
      <c r="D1227" t="s">
        <v>129</v>
      </c>
      <c r="E1227" t="s">
        <v>90</v>
      </c>
      <c r="F1227" t="s">
        <v>74</v>
      </c>
      <c r="G1227" t="s">
        <v>128</v>
      </c>
      <c r="H1227" t="s">
        <v>71</v>
      </c>
      <c r="I1227">
        <v>1</v>
      </c>
      <c r="J1227" t="s">
        <v>15</v>
      </c>
      <c r="K1227" s="1" t="s">
        <v>248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夏祭り赤葦京治ICONIC</v>
      </c>
    </row>
    <row r="1228" spans="1:21" x14ac:dyDescent="0.35">
      <c r="A1228">
        <f>VLOOKUP(Block[[#This Row],[No用]],SetNo[[No.用]:[vlookup 用]],2,FALSE)</f>
        <v>319</v>
      </c>
      <c r="B1228">
        <f>IF(ROW()=2,1,IF(A1227&lt;&gt;Block[[#This Row],[No]],1,B1227+1))</f>
        <v>1</v>
      </c>
      <c r="C1228" s="1" t="s">
        <v>149</v>
      </c>
      <c r="D1228" s="1" t="s">
        <v>129</v>
      </c>
      <c r="E1228" s="1" t="s">
        <v>77</v>
      </c>
      <c r="F1228" s="1" t="s">
        <v>74</v>
      </c>
      <c r="G1228" s="1" t="s">
        <v>128</v>
      </c>
      <c r="H1228" s="1" t="s">
        <v>71</v>
      </c>
      <c r="I1228">
        <v>1</v>
      </c>
      <c r="J1228" t="s">
        <v>15</v>
      </c>
      <c r="K1228" s="1" t="s">
        <v>174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制服赤葦京治ICONIC</v>
      </c>
    </row>
    <row r="1229" spans="1:21" x14ac:dyDescent="0.35">
      <c r="A1229">
        <f>VLOOKUP(Block[[#This Row],[No用]],SetNo[[No.用]:[vlookup 用]],2,FALSE)</f>
        <v>319</v>
      </c>
      <c r="B1229">
        <f>IF(ROW()=2,1,IF(A1228&lt;&gt;Block[[#This Row],[No]],1,B1228+1))</f>
        <v>2</v>
      </c>
      <c r="C1229" s="1" t="s">
        <v>149</v>
      </c>
      <c r="D1229" s="1" t="s">
        <v>129</v>
      </c>
      <c r="E1229" s="1" t="s">
        <v>77</v>
      </c>
      <c r="F1229" s="1" t="s">
        <v>74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制服赤葦京治ICONIC</v>
      </c>
    </row>
    <row r="1230" spans="1:21" x14ac:dyDescent="0.35">
      <c r="A1230">
        <f>VLOOKUP(Block[[#This Row],[No用]],SetNo[[No.用]:[vlookup 用]],2,FALSE)</f>
        <v>319</v>
      </c>
      <c r="B1230">
        <f>IF(ROW()=2,1,IF(A1229&lt;&gt;Block[[#This Row],[No]],1,B1229+1))</f>
        <v>3</v>
      </c>
      <c r="C1230" s="1" t="s">
        <v>149</v>
      </c>
      <c r="D1230" s="1" t="s">
        <v>129</v>
      </c>
      <c r="E1230" s="1" t="s">
        <v>77</v>
      </c>
      <c r="F1230" s="1" t="s">
        <v>74</v>
      </c>
      <c r="G1230" s="1" t="s">
        <v>128</v>
      </c>
      <c r="H1230" s="1" t="s">
        <v>71</v>
      </c>
      <c r="I1230">
        <v>1</v>
      </c>
      <c r="J1230" t="s">
        <v>15</v>
      </c>
      <c r="K1230" s="1" t="s">
        <v>248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制服赤葦京治ICONIC</v>
      </c>
    </row>
    <row r="1231" spans="1:21" x14ac:dyDescent="0.35">
      <c r="A1231">
        <f>VLOOKUP(Block[[#This Row],[No用]],SetNo[[No.用]:[vlookup 用]],2,FALSE)</f>
        <v>320</v>
      </c>
      <c r="B1231">
        <f>IF(ROW()=2,1,IF(A1230&lt;&gt;Block[[#This Row],[No]],1,B1230+1))</f>
        <v>1</v>
      </c>
      <c r="C1231" s="1" t="s">
        <v>673</v>
      </c>
      <c r="D1231" s="1" t="s">
        <v>129</v>
      </c>
      <c r="E1231" s="1" t="s">
        <v>73</v>
      </c>
      <c r="F1231" s="1" t="s">
        <v>74</v>
      </c>
      <c r="G1231" s="1" t="s">
        <v>128</v>
      </c>
      <c r="H1231" s="1" t="s">
        <v>71</v>
      </c>
      <c r="I1231">
        <v>1</v>
      </c>
      <c r="J1231" t="s">
        <v>15</v>
      </c>
      <c r="K1231" s="1" t="s">
        <v>174</v>
      </c>
      <c r="L1231" s="1" t="s">
        <v>178</v>
      </c>
      <c r="M1231">
        <v>31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バーガー赤葦京治ICONIC</v>
      </c>
    </row>
    <row r="1232" spans="1:21" x14ac:dyDescent="0.35">
      <c r="A1232">
        <f>VLOOKUP(Block[[#This Row],[No用]],SetNo[[No.用]:[vlookup 用]],2,FALSE)</f>
        <v>320</v>
      </c>
      <c r="B1232">
        <f>IF(ROW()=2,1,IF(A1231&lt;&gt;Block[[#This Row],[No]],1,B1231+1))</f>
        <v>2</v>
      </c>
      <c r="C1232" s="1" t="s">
        <v>673</v>
      </c>
      <c r="D1232" s="1" t="s">
        <v>129</v>
      </c>
      <c r="E1232" s="1" t="s">
        <v>73</v>
      </c>
      <c r="F1232" s="1" t="s">
        <v>74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175</v>
      </c>
      <c r="L1232" s="1" t="s">
        <v>178</v>
      </c>
      <c r="M1232">
        <v>31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バーガー赤葦京治ICONIC</v>
      </c>
    </row>
    <row r="1233" spans="1:21" x14ac:dyDescent="0.35">
      <c r="A1233">
        <f>VLOOKUP(Block[[#This Row],[No用]],SetNo[[No.用]:[vlookup 用]],2,FALSE)</f>
        <v>320</v>
      </c>
      <c r="B1233">
        <f>IF(ROW()=2,1,IF(A1232&lt;&gt;Block[[#This Row],[No]],1,B1232+1))</f>
        <v>3</v>
      </c>
      <c r="C1233" s="1" t="s">
        <v>673</v>
      </c>
      <c r="D1233" s="1" t="s">
        <v>129</v>
      </c>
      <c r="E1233" s="1" t="s">
        <v>73</v>
      </c>
      <c r="F1233" s="1" t="s">
        <v>74</v>
      </c>
      <c r="G1233" s="1" t="s">
        <v>128</v>
      </c>
      <c r="H1233" s="1" t="s">
        <v>71</v>
      </c>
      <c r="I1233">
        <v>1</v>
      </c>
      <c r="J1233" t="s">
        <v>15</v>
      </c>
      <c r="K1233" s="1" t="s">
        <v>248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バーガー赤葦京治ICONIC</v>
      </c>
    </row>
    <row r="1234" spans="1:21" x14ac:dyDescent="0.35">
      <c r="A1234">
        <f>VLOOKUP(Block[[#This Row],[No用]],SetNo[[No.用]:[vlookup 用]],2,FALSE)</f>
        <v>320</v>
      </c>
      <c r="B1234">
        <f>IF(ROW()=2,1,IF(A1233&lt;&gt;Block[[#This Row],[No]],1,B1233+1))</f>
        <v>4</v>
      </c>
      <c r="C1234" s="1" t="s">
        <v>673</v>
      </c>
      <c r="D1234" s="1" t="s">
        <v>129</v>
      </c>
      <c r="E1234" s="1" t="s">
        <v>73</v>
      </c>
      <c r="F1234" s="1" t="s">
        <v>74</v>
      </c>
      <c r="G1234" s="1" t="s">
        <v>128</v>
      </c>
      <c r="H1234" s="1" t="s">
        <v>71</v>
      </c>
      <c r="I1234">
        <v>1</v>
      </c>
      <c r="J1234" t="s">
        <v>15</v>
      </c>
      <c r="K1234" s="1" t="s">
        <v>183</v>
      </c>
      <c r="L1234" s="1" t="s">
        <v>224</v>
      </c>
      <c r="M1234">
        <v>50</v>
      </c>
      <c r="N1234">
        <v>0</v>
      </c>
      <c r="O1234">
        <v>60</v>
      </c>
      <c r="P1234">
        <v>0</v>
      </c>
      <c r="U1234" t="str">
        <f>Block[[#This Row],[服装]]&amp;Block[[#This Row],[名前]]&amp;Block[[#This Row],[レアリティ]]</f>
        <v>バーガー赤葦京治ICONIC</v>
      </c>
    </row>
    <row r="1235" spans="1:21" x14ac:dyDescent="0.35">
      <c r="A1235">
        <f>VLOOKUP(Block[[#This Row],[No用]],SetNo[[No.用]:[vlookup 用]],2,FALSE)</f>
        <v>321</v>
      </c>
      <c r="B1235">
        <f>IF(ROW()=2,1,IF(A1234&lt;&gt;Block[[#This Row],[No]],1,B1234+1))</f>
        <v>1</v>
      </c>
      <c r="C1235" s="1" t="s">
        <v>743</v>
      </c>
      <c r="D1235" s="1" t="s">
        <v>129</v>
      </c>
      <c r="E1235" s="1" t="s">
        <v>90</v>
      </c>
      <c r="F1235" s="1" t="s">
        <v>74</v>
      </c>
      <c r="G1235" s="1" t="s">
        <v>128</v>
      </c>
      <c r="H1235" s="1" t="s">
        <v>71</v>
      </c>
      <c r="I1235">
        <v>1</v>
      </c>
      <c r="J1235" t="s">
        <v>247</v>
      </c>
      <c r="K1235" s="1" t="s">
        <v>174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仮装赤葦京治ICONIC</v>
      </c>
    </row>
    <row r="1236" spans="1:21" x14ac:dyDescent="0.35">
      <c r="A1236">
        <f>VLOOKUP(Block[[#This Row],[No用]],SetNo[[No.用]:[vlookup 用]],2,FALSE)</f>
        <v>321</v>
      </c>
      <c r="B1236">
        <f>IF(ROW()=2,1,IF(A1235&lt;&gt;Block[[#This Row],[No]],1,B1235+1))</f>
        <v>2</v>
      </c>
      <c r="C1236" s="1" t="s">
        <v>743</v>
      </c>
      <c r="D1236" s="1" t="s">
        <v>129</v>
      </c>
      <c r="E1236" s="1" t="s">
        <v>90</v>
      </c>
      <c r="F1236" s="1" t="s">
        <v>74</v>
      </c>
      <c r="G1236" s="1" t="s">
        <v>128</v>
      </c>
      <c r="H1236" s="1" t="s">
        <v>71</v>
      </c>
      <c r="I1236">
        <v>1</v>
      </c>
      <c r="J1236" t="s">
        <v>15</v>
      </c>
      <c r="K1236" s="1" t="s">
        <v>175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仮装赤葦京治ICONIC</v>
      </c>
    </row>
    <row r="1237" spans="1:21" x14ac:dyDescent="0.35">
      <c r="A1237">
        <f>VLOOKUP(Block[[#This Row],[No用]],SetNo[[No.用]:[vlookup 用]],2,FALSE)</f>
        <v>321</v>
      </c>
      <c r="B1237">
        <f>IF(ROW()=2,1,IF(A1236&lt;&gt;Block[[#This Row],[No]],1,B1236+1))</f>
        <v>3</v>
      </c>
      <c r="C1237" s="1" t="s">
        <v>743</v>
      </c>
      <c r="D1237" s="1" t="s">
        <v>129</v>
      </c>
      <c r="E1237" s="1" t="s">
        <v>90</v>
      </c>
      <c r="F1237" s="1" t="s">
        <v>74</v>
      </c>
      <c r="G1237" s="1" t="s">
        <v>128</v>
      </c>
      <c r="H1237" s="1" t="s">
        <v>71</v>
      </c>
      <c r="I1237">
        <v>1</v>
      </c>
      <c r="J1237" t="s">
        <v>15</v>
      </c>
      <c r="K1237" s="1" t="s">
        <v>248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仮装赤葦京治ICONIC</v>
      </c>
    </row>
    <row r="1238" spans="1:21" x14ac:dyDescent="0.35">
      <c r="A1238">
        <f>VLOOKUP(Block[[#This Row],[No用]],SetNo[[No.用]:[vlookup 用]],2,FALSE)</f>
        <v>322</v>
      </c>
      <c r="B1238">
        <f>IF(ROW()=2,1,IF(A1237&lt;&gt;Block[[#This Row],[No]],1,B1237+1))</f>
        <v>1</v>
      </c>
      <c r="C1238" s="1" t="s">
        <v>929</v>
      </c>
      <c r="D1238" s="1" t="s">
        <v>129</v>
      </c>
      <c r="E1238" s="1" t="s">
        <v>77</v>
      </c>
      <c r="F1238" s="1" t="s">
        <v>74</v>
      </c>
      <c r="G1238" s="1" t="s">
        <v>128</v>
      </c>
      <c r="H1238" s="1" t="s">
        <v>71</v>
      </c>
      <c r="I1238">
        <v>1</v>
      </c>
      <c r="J1238" t="s">
        <v>247</v>
      </c>
      <c r="K1238" s="1" t="s">
        <v>174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妖赤葦京治ICONIC</v>
      </c>
    </row>
    <row r="1239" spans="1:21" x14ac:dyDescent="0.35">
      <c r="A1239">
        <f>VLOOKUP(Block[[#This Row],[No用]],SetNo[[No.用]:[vlookup 用]],2,FALSE)</f>
        <v>322</v>
      </c>
      <c r="B1239">
        <f>IF(ROW()=2,1,IF(A1238&lt;&gt;Block[[#This Row],[No]],1,B1238+1))</f>
        <v>2</v>
      </c>
      <c r="C1239" s="1" t="s">
        <v>929</v>
      </c>
      <c r="D1239" s="1" t="s">
        <v>129</v>
      </c>
      <c r="E1239" s="1" t="s">
        <v>77</v>
      </c>
      <c r="F1239" s="1" t="s">
        <v>74</v>
      </c>
      <c r="G1239" s="1" t="s">
        <v>128</v>
      </c>
      <c r="H1239" s="1" t="s">
        <v>71</v>
      </c>
      <c r="I1239">
        <v>1</v>
      </c>
      <c r="J1239" t="s">
        <v>15</v>
      </c>
      <c r="K1239" s="1" t="s">
        <v>175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妖赤葦京治ICONIC</v>
      </c>
    </row>
    <row r="1240" spans="1:21" x14ac:dyDescent="0.35">
      <c r="A1240">
        <f>VLOOKUP(Block[[#This Row],[No用]],SetNo[[No.用]:[vlookup 用]],2,FALSE)</f>
        <v>322</v>
      </c>
      <c r="B1240">
        <f>IF(ROW()=2,1,IF(A1239&lt;&gt;Block[[#This Row],[No]],1,B1239+1))</f>
        <v>3</v>
      </c>
      <c r="C1240" s="1" t="s">
        <v>929</v>
      </c>
      <c r="D1240" s="1" t="s">
        <v>129</v>
      </c>
      <c r="E1240" s="1" t="s">
        <v>77</v>
      </c>
      <c r="F1240" s="1" t="s">
        <v>74</v>
      </c>
      <c r="G1240" s="1" t="s">
        <v>128</v>
      </c>
      <c r="H1240" s="1" t="s">
        <v>71</v>
      </c>
      <c r="I1240">
        <v>1</v>
      </c>
      <c r="J1240" t="s">
        <v>15</v>
      </c>
      <c r="K1240" s="1" t="s">
        <v>248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妖赤葦京治ICONIC</v>
      </c>
    </row>
    <row r="1241" spans="1:21" x14ac:dyDescent="0.35">
      <c r="A1241">
        <f>VLOOKUP(Block[[#This Row],[No用]],SetNo[[No.用]:[vlookup 用]],2,FALSE)</f>
        <v>323</v>
      </c>
      <c r="B1241">
        <f>IF(ROW()=2,1,IF(A1240&lt;&gt;Block[[#This Row],[No]],1,B1240+1))</f>
        <v>1</v>
      </c>
      <c r="C1241" s="1" t="s">
        <v>1061</v>
      </c>
      <c r="D1241" s="1" t="s">
        <v>129</v>
      </c>
      <c r="E1241" s="1" t="s">
        <v>73</v>
      </c>
      <c r="F1241" s="1" t="s">
        <v>74</v>
      </c>
      <c r="G1241" s="1" t="s">
        <v>128</v>
      </c>
      <c r="H1241" s="1" t="s">
        <v>71</v>
      </c>
      <c r="I1241">
        <v>1</v>
      </c>
      <c r="J1241" t="s">
        <v>247</v>
      </c>
      <c r="K1241" s="1" t="s">
        <v>174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焼き芋赤葦京治ICONIC</v>
      </c>
    </row>
    <row r="1242" spans="1:21" x14ac:dyDescent="0.35">
      <c r="A1242">
        <f>VLOOKUP(Block[[#This Row],[No用]],SetNo[[No.用]:[vlookup 用]],2,FALSE)</f>
        <v>323</v>
      </c>
      <c r="B1242">
        <f>IF(ROW()=2,1,IF(A1241&lt;&gt;Block[[#This Row],[No]],1,B1241+1))</f>
        <v>2</v>
      </c>
      <c r="C1242" s="1" t="s">
        <v>1061</v>
      </c>
      <c r="D1242" s="1" t="s">
        <v>129</v>
      </c>
      <c r="E1242" s="1" t="s">
        <v>73</v>
      </c>
      <c r="F1242" s="1" t="s">
        <v>74</v>
      </c>
      <c r="G1242" s="1" t="s">
        <v>128</v>
      </c>
      <c r="H1242" s="1" t="s">
        <v>71</v>
      </c>
      <c r="I1242">
        <v>1</v>
      </c>
      <c r="J1242" t="s">
        <v>15</v>
      </c>
      <c r="K1242" s="1" t="s">
        <v>175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焼き芋赤葦京治ICONIC</v>
      </c>
    </row>
    <row r="1243" spans="1:21" x14ac:dyDescent="0.35">
      <c r="A1243">
        <f>VLOOKUP(Block[[#This Row],[No用]],SetNo[[No.用]:[vlookup 用]],2,FALSE)</f>
        <v>323</v>
      </c>
      <c r="B1243">
        <f>IF(ROW()=2,1,IF(A1242&lt;&gt;Block[[#This Row],[No]],1,B1242+1))</f>
        <v>3</v>
      </c>
      <c r="C1243" s="1" t="s">
        <v>1061</v>
      </c>
      <c r="D1243" s="1" t="s">
        <v>129</v>
      </c>
      <c r="E1243" s="1" t="s">
        <v>73</v>
      </c>
      <c r="F1243" s="1" t="s">
        <v>74</v>
      </c>
      <c r="G1243" s="1" t="s">
        <v>128</v>
      </c>
      <c r="H1243" s="1" t="s">
        <v>71</v>
      </c>
      <c r="I1243">
        <v>1</v>
      </c>
      <c r="J1243" t="s">
        <v>15</v>
      </c>
      <c r="K1243" s="1" t="s">
        <v>248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焼き芋赤葦京治ICONIC</v>
      </c>
    </row>
    <row r="1244" spans="1:21" x14ac:dyDescent="0.35">
      <c r="A1244">
        <f>VLOOKUP(Block[[#This Row],[No用]],SetNo[[No.用]:[vlookup 用]],2,FALSE)</f>
        <v>324</v>
      </c>
      <c r="B1244">
        <f>IF(ROW()=2,1,IF(A1243&lt;&gt;Block[[#This Row],[No]],1,B1243+1))</f>
        <v>1</v>
      </c>
      <c r="C1244" s="1" t="s">
        <v>108</v>
      </c>
      <c r="D1244" s="1" t="s">
        <v>646</v>
      </c>
      <c r="E1244" s="1" t="s">
        <v>90</v>
      </c>
      <c r="F1244" s="1" t="s">
        <v>78</v>
      </c>
      <c r="G1244" s="1" t="s">
        <v>637</v>
      </c>
      <c r="H1244" s="1" t="s">
        <v>544</v>
      </c>
      <c r="I1244">
        <v>1</v>
      </c>
      <c r="J1244" t="s">
        <v>15</v>
      </c>
      <c r="K1244" s="1" t="s">
        <v>174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ユニフォーム姫川葵ICONIC</v>
      </c>
    </row>
    <row r="1245" spans="1:21" x14ac:dyDescent="0.35">
      <c r="A1245">
        <f>VLOOKUP(Block[[#This Row],[No用]],SetNo[[No.用]:[vlookup 用]],2,FALSE)</f>
        <v>324</v>
      </c>
      <c r="B1245">
        <f>IF(ROW()=2,1,IF(A1244&lt;&gt;Block[[#This Row],[No]],1,B1244+1))</f>
        <v>2</v>
      </c>
      <c r="C1245" s="1" t="s">
        <v>108</v>
      </c>
      <c r="D1245" s="1" t="s">
        <v>646</v>
      </c>
      <c r="E1245" s="1" t="s">
        <v>90</v>
      </c>
      <c r="F1245" s="1" t="s">
        <v>78</v>
      </c>
      <c r="G1245" s="1" t="s">
        <v>637</v>
      </c>
      <c r="H1245" s="1" t="s">
        <v>544</v>
      </c>
      <c r="I1245">
        <v>1</v>
      </c>
      <c r="J1245" t="s">
        <v>247</v>
      </c>
      <c r="K1245" s="1" t="s">
        <v>175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ユニフォーム姫川葵ICONIC</v>
      </c>
    </row>
    <row r="1246" spans="1:21" x14ac:dyDescent="0.35">
      <c r="A1246">
        <f>VLOOKUP(Block[[#This Row],[No用]],SetNo[[No.用]:[vlookup 用]],2,FALSE)</f>
        <v>324</v>
      </c>
      <c r="B1246">
        <f>IF(ROW()=2,1,IF(A1245&lt;&gt;Block[[#This Row],[No]],1,B1245+1))</f>
        <v>3</v>
      </c>
      <c r="C1246" s="1" t="s">
        <v>108</v>
      </c>
      <c r="D1246" s="1" t="s">
        <v>646</v>
      </c>
      <c r="E1246" s="1" t="s">
        <v>90</v>
      </c>
      <c r="F1246" s="1" t="s">
        <v>78</v>
      </c>
      <c r="G1246" s="1" t="s">
        <v>637</v>
      </c>
      <c r="H1246" s="1" t="s">
        <v>544</v>
      </c>
      <c r="I1246">
        <v>1</v>
      </c>
      <c r="J1246" t="s">
        <v>15</v>
      </c>
      <c r="K1246" s="1" t="s">
        <v>177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ユニフォーム姫川葵ICONIC</v>
      </c>
    </row>
    <row r="1247" spans="1:21" x14ac:dyDescent="0.35">
      <c r="A1247">
        <f>VLOOKUP(Block[[#This Row],[No用]],SetNo[[No.用]:[vlookup 用]],2,FALSE)</f>
        <v>324</v>
      </c>
      <c r="B1247">
        <f>IF(ROW()=2,1,IF(A1246&lt;&gt;Block[[#This Row],[No]],1,B1246+1))</f>
        <v>4</v>
      </c>
      <c r="C1247" s="1" t="s">
        <v>108</v>
      </c>
      <c r="D1247" s="1" t="s">
        <v>646</v>
      </c>
      <c r="E1247" s="1" t="s">
        <v>90</v>
      </c>
      <c r="F1247" s="1" t="s">
        <v>78</v>
      </c>
      <c r="G1247" s="1" t="s">
        <v>637</v>
      </c>
      <c r="H1247" s="1" t="s">
        <v>544</v>
      </c>
      <c r="I1247">
        <v>1</v>
      </c>
      <c r="J1247" t="s">
        <v>15</v>
      </c>
      <c r="K1247" s="1" t="s">
        <v>248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ユニフォーム姫川葵ICONIC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1</v>
      </c>
      <c r="C1248" s="1" t="s">
        <v>708</v>
      </c>
      <c r="D1248" s="1" t="s">
        <v>646</v>
      </c>
      <c r="E1248" s="10" t="s">
        <v>77</v>
      </c>
      <c r="F1248" s="1" t="s">
        <v>78</v>
      </c>
      <c r="G1248" s="1" t="s">
        <v>637</v>
      </c>
      <c r="H1248" s="1" t="s">
        <v>544</v>
      </c>
      <c r="I1248">
        <v>1</v>
      </c>
      <c r="J1248" t="s">
        <v>15</v>
      </c>
      <c r="K1248" s="1" t="s">
        <v>174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花火姫川葵ICONIC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2</v>
      </c>
      <c r="C1249" s="1" t="s">
        <v>708</v>
      </c>
      <c r="D1249" s="1" t="s">
        <v>646</v>
      </c>
      <c r="E1249" s="10" t="s">
        <v>77</v>
      </c>
      <c r="F1249" s="1" t="s">
        <v>78</v>
      </c>
      <c r="G1249" s="1" t="s">
        <v>637</v>
      </c>
      <c r="H1249" s="1" t="s">
        <v>544</v>
      </c>
      <c r="I1249">
        <v>1</v>
      </c>
      <c r="J1249" t="s">
        <v>247</v>
      </c>
      <c r="K1249" s="1" t="s">
        <v>175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花火姫川葵ICONIC</v>
      </c>
    </row>
    <row r="1250" spans="1:21" x14ac:dyDescent="0.35">
      <c r="A1250">
        <f>VLOOKUP(Block[[#This Row],[No用]],SetNo[[No.用]:[vlookup 用]],2,FALSE)</f>
        <v>325</v>
      </c>
      <c r="B1250">
        <f>IF(ROW()=2,1,IF(A1249&lt;&gt;Block[[#This Row],[No]],1,B1249+1))</f>
        <v>3</v>
      </c>
      <c r="C1250" s="1" t="s">
        <v>708</v>
      </c>
      <c r="D1250" s="1" t="s">
        <v>646</v>
      </c>
      <c r="E1250" s="10" t="s">
        <v>77</v>
      </c>
      <c r="F1250" s="1" t="s">
        <v>78</v>
      </c>
      <c r="G1250" s="1" t="s">
        <v>637</v>
      </c>
      <c r="H1250" s="1" t="s">
        <v>544</v>
      </c>
      <c r="I1250">
        <v>1</v>
      </c>
      <c r="J1250" t="s">
        <v>15</v>
      </c>
      <c r="K1250" s="1" t="s">
        <v>177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花火姫川葵ICONIC</v>
      </c>
    </row>
    <row r="1251" spans="1:21" x14ac:dyDescent="0.35">
      <c r="A1251">
        <f>VLOOKUP(Block[[#This Row],[No用]],SetNo[[No.用]:[vlookup 用]],2,FALSE)</f>
        <v>325</v>
      </c>
      <c r="B1251">
        <f>IF(ROW()=2,1,IF(A1250&lt;&gt;Block[[#This Row],[No]],1,B1250+1))</f>
        <v>4</v>
      </c>
      <c r="C1251" s="1" t="s">
        <v>708</v>
      </c>
      <c r="D1251" s="1" t="s">
        <v>646</v>
      </c>
      <c r="E1251" s="10" t="s">
        <v>77</v>
      </c>
      <c r="F1251" s="1" t="s">
        <v>78</v>
      </c>
      <c r="G1251" s="1" t="s">
        <v>637</v>
      </c>
      <c r="H1251" s="1" t="s">
        <v>544</v>
      </c>
      <c r="I1251">
        <v>1</v>
      </c>
      <c r="J1251" t="s">
        <v>15</v>
      </c>
      <c r="K1251" s="1" t="s">
        <v>248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花火姫川葵ICONIC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1</v>
      </c>
      <c r="C1252" s="1" t="s">
        <v>108</v>
      </c>
      <c r="D1252" s="1" t="s">
        <v>652</v>
      </c>
      <c r="E1252" s="1" t="s">
        <v>90</v>
      </c>
      <c r="F1252" s="1" t="s">
        <v>82</v>
      </c>
      <c r="G1252" s="1" t="s">
        <v>637</v>
      </c>
      <c r="H1252" s="1" t="s">
        <v>71</v>
      </c>
      <c r="I1252">
        <v>1</v>
      </c>
      <c r="J1252" t="s">
        <v>247</v>
      </c>
      <c r="K1252" s="1" t="s">
        <v>174</v>
      </c>
      <c r="L1252" s="1" t="s">
        <v>178</v>
      </c>
      <c r="M1252">
        <v>30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ユニフォーム当間義友ICONIC</v>
      </c>
    </row>
    <row r="1253" spans="1:21" x14ac:dyDescent="0.35">
      <c r="A1253">
        <f>VLOOKUP(Block[[#This Row],[No用]],SetNo[[No.用]:[vlookup 用]],2,FALSE)</f>
        <v>326</v>
      </c>
      <c r="B1253">
        <f>IF(ROW()=2,1,IF(A1252&lt;&gt;Block[[#This Row],[No]],1,B1252+1))</f>
        <v>2</v>
      </c>
      <c r="C1253" s="1" t="s">
        <v>108</v>
      </c>
      <c r="D1253" s="1" t="s">
        <v>652</v>
      </c>
      <c r="E1253" s="1" t="s">
        <v>90</v>
      </c>
      <c r="F1253" s="1" t="s">
        <v>82</v>
      </c>
      <c r="G1253" s="1" t="s">
        <v>637</v>
      </c>
      <c r="H1253" s="1" t="s">
        <v>71</v>
      </c>
      <c r="I1253">
        <v>1</v>
      </c>
      <c r="J1253" t="s">
        <v>15</v>
      </c>
      <c r="K1253" s="1" t="s">
        <v>175</v>
      </c>
      <c r="L1253" s="1" t="s">
        <v>173</v>
      </c>
      <c r="M1253">
        <v>32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ユニフォーム当間義友ICONIC</v>
      </c>
    </row>
    <row r="1254" spans="1:21" x14ac:dyDescent="0.35">
      <c r="A1254">
        <f>VLOOKUP(Block[[#This Row],[No用]],SetNo[[No.用]:[vlookup 用]],2,FALSE)</f>
        <v>326</v>
      </c>
      <c r="B1254">
        <f>IF(ROW()=2,1,IF(A1253&lt;&gt;Block[[#This Row],[No]],1,B1253+1))</f>
        <v>3</v>
      </c>
      <c r="C1254" s="1" t="s">
        <v>108</v>
      </c>
      <c r="D1254" s="1" t="s">
        <v>652</v>
      </c>
      <c r="E1254" s="1" t="s">
        <v>90</v>
      </c>
      <c r="F1254" s="1" t="s">
        <v>82</v>
      </c>
      <c r="G1254" s="1" t="s">
        <v>637</v>
      </c>
      <c r="H1254" s="1" t="s">
        <v>71</v>
      </c>
      <c r="I1254">
        <v>1</v>
      </c>
      <c r="J1254" t="s">
        <v>15</v>
      </c>
      <c r="K1254" s="1" t="s">
        <v>176</v>
      </c>
      <c r="L1254" s="1" t="s">
        <v>173</v>
      </c>
      <c r="M1254">
        <v>35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ユニフォーム当間義友ICONIC</v>
      </c>
    </row>
    <row r="1255" spans="1:21" x14ac:dyDescent="0.35">
      <c r="A1255">
        <f>VLOOKUP(Block[[#This Row],[No用]],SetNo[[No.用]:[vlookup 用]],2,FALSE)</f>
        <v>326</v>
      </c>
      <c r="B1255">
        <f>IF(ROW()=2,1,IF(A1254&lt;&gt;Block[[#This Row],[No]],1,B1254+1))</f>
        <v>4</v>
      </c>
      <c r="C1255" s="1" t="s">
        <v>108</v>
      </c>
      <c r="D1255" s="1" t="s">
        <v>652</v>
      </c>
      <c r="E1255" s="1" t="s">
        <v>90</v>
      </c>
      <c r="F1255" s="1" t="s">
        <v>82</v>
      </c>
      <c r="G1255" s="1" t="s">
        <v>637</v>
      </c>
      <c r="H1255" s="1" t="s">
        <v>71</v>
      </c>
      <c r="I1255">
        <v>1</v>
      </c>
      <c r="J1255" t="s">
        <v>247</v>
      </c>
      <c r="K1255" s="1" t="s">
        <v>233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ユニフォーム当間義友ICONIC</v>
      </c>
    </row>
    <row r="1256" spans="1:21" x14ac:dyDescent="0.35">
      <c r="A1256">
        <f>VLOOKUP(Block[[#This Row],[No用]],SetNo[[No.用]:[vlookup 用]],2,FALSE)</f>
        <v>326</v>
      </c>
      <c r="B1256">
        <f>IF(ROW()=2,1,IF(A1255&lt;&gt;Block[[#This Row],[No]],1,B1255+1))</f>
        <v>5</v>
      </c>
      <c r="C1256" s="1" t="s">
        <v>108</v>
      </c>
      <c r="D1256" s="1" t="s">
        <v>652</v>
      </c>
      <c r="E1256" s="1" t="s">
        <v>90</v>
      </c>
      <c r="F1256" s="1" t="s">
        <v>82</v>
      </c>
      <c r="G1256" s="1" t="s">
        <v>637</v>
      </c>
      <c r="H1256" s="1" t="s">
        <v>71</v>
      </c>
      <c r="I1256">
        <v>1</v>
      </c>
      <c r="J1256" t="s">
        <v>15</v>
      </c>
      <c r="K1256" s="1" t="s">
        <v>177</v>
      </c>
      <c r="L1256" s="1" t="s">
        <v>162</v>
      </c>
      <c r="M1256">
        <v>32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ユニフォーム当間義友ICONIC</v>
      </c>
    </row>
    <row r="1257" spans="1:21" x14ac:dyDescent="0.35">
      <c r="A1257">
        <f>VLOOKUP(Block[[#This Row],[No用]],SetNo[[No.用]:[vlookup 用]],2,FALSE)</f>
        <v>326</v>
      </c>
      <c r="B1257">
        <f>IF(ROW()=2,1,IF(A1256&lt;&gt;Block[[#This Row],[No]],1,B1256+1))</f>
        <v>6</v>
      </c>
      <c r="C1257" s="1" t="s">
        <v>108</v>
      </c>
      <c r="D1257" s="1" t="s">
        <v>652</v>
      </c>
      <c r="E1257" s="1" t="s">
        <v>90</v>
      </c>
      <c r="F1257" s="1" t="s">
        <v>82</v>
      </c>
      <c r="G1257" s="1" t="s">
        <v>637</v>
      </c>
      <c r="H1257" s="1" t="s">
        <v>71</v>
      </c>
      <c r="I1257">
        <v>1</v>
      </c>
      <c r="J1257" t="s">
        <v>15</v>
      </c>
      <c r="K1257" s="1" t="s">
        <v>248</v>
      </c>
      <c r="L1257" s="1" t="s">
        <v>178</v>
      </c>
      <c r="M1257">
        <v>33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ユニフォーム当間義友ICONIC</v>
      </c>
    </row>
    <row r="1258" spans="1:21" x14ac:dyDescent="0.35">
      <c r="A1258">
        <f>VLOOKUP(Block[[#This Row],[No用]],SetNo[[No.用]:[vlookup 用]],2,FALSE)</f>
        <v>326</v>
      </c>
      <c r="B1258">
        <f>IF(ROW()=2,1,IF(A1257&lt;&gt;Block[[#This Row],[No]],1,B1257+1))</f>
        <v>7</v>
      </c>
      <c r="C1258" s="1" t="s">
        <v>108</v>
      </c>
      <c r="D1258" s="1" t="s">
        <v>652</v>
      </c>
      <c r="E1258" s="1" t="s">
        <v>90</v>
      </c>
      <c r="F1258" s="1" t="s">
        <v>82</v>
      </c>
      <c r="G1258" s="1" t="s">
        <v>637</v>
      </c>
      <c r="H1258" s="1" t="s">
        <v>71</v>
      </c>
      <c r="I1258">
        <v>1</v>
      </c>
      <c r="J1258" t="s">
        <v>247</v>
      </c>
      <c r="K1258" s="1" t="s">
        <v>183</v>
      </c>
      <c r="L1258" s="1" t="s">
        <v>224</v>
      </c>
      <c r="M1258">
        <v>44</v>
      </c>
      <c r="N1258">
        <v>0</v>
      </c>
      <c r="O1258">
        <v>54</v>
      </c>
      <c r="P1258">
        <v>0</v>
      </c>
      <c r="U1258" t="str">
        <f>Block[[#This Row],[服装]]&amp;Block[[#This Row],[名前]]&amp;Block[[#This Row],[レアリティ]]</f>
        <v>ユニフォーム当間義友ICONIC</v>
      </c>
    </row>
    <row r="1259" spans="1:21" x14ac:dyDescent="0.35">
      <c r="A1259">
        <f>VLOOKUP(Block[[#This Row],[No用]],SetNo[[No.用]:[vlookup 用]],2,FALSE)</f>
        <v>327</v>
      </c>
      <c r="B1259">
        <f>IF(ROW()=2,1,IF(A1258&lt;&gt;Block[[#This Row],[No]],1,B1258+1))</f>
        <v>1</v>
      </c>
      <c r="C1259" s="1" t="s">
        <v>108</v>
      </c>
      <c r="D1259" s="1" t="s">
        <v>635</v>
      </c>
      <c r="E1259" s="1" t="s">
        <v>90</v>
      </c>
      <c r="F1259" s="1" t="s">
        <v>74</v>
      </c>
      <c r="G1259" s="1" t="s">
        <v>637</v>
      </c>
      <c r="H1259" s="1" t="s">
        <v>71</v>
      </c>
      <c r="I1259">
        <v>1</v>
      </c>
      <c r="J1259" t="s">
        <v>247</v>
      </c>
      <c r="K1259" s="1" t="s">
        <v>174</v>
      </c>
      <c r="L1259" s="1" t="s">
        <v>162</v>
      </c>
      <c r="M1259">
        <v>25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ユニフォーム越後栄ICONIC</v>
      </c>
    </row>
    <row r="1260" spans="1:21" x14ac:dyDescent="0.35">
      <c r="A1260">
        <f>VLOOKUP(Block[[#This Row],[No用]],SetNo[[No.用]:[vlookup 用]],2,FALSE)</f>
        <v>327</v>
      </c>
      <c r="B1260">
        <f>IF(ROW()=2,1,IF(A1259&lt;&gt;Block[[#This Row],[No]],1,B1259+1))</f>
        <v>2</v>
      </c>
      <c r="C1260" s="1" t="s">
        <v>108</v>
      </c>
      <c r="D1260" s="1" t="s">
        <v>635</v>
      </c>
      <c r="E1260" s="1" t="s">
        <v>90</v>
      </c>
      <c r="F1260" s="1" t="s">
        <v>74</v>
      </c>
      <c r="G1260" s="1" t="s">
        <v>637</v>
      </c>
      <c r="H1260" s="1" t="s">
        <v>71</v>
      </c>
      <c r="I1260">
        <v>1</v>
      </c>
      <c r="J1260" t="s">
        <v>15</v>
      </c>
      <c r="K1260" s="1" t="s">
        <v>175</v>
      </c>
      <c r="L1260" s="1" t="s">
        <v>162</v>
      </c>
      <c r="M1260">
        <v>25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ユニフォーム越後栄ICONIC</v>
      </c>
    </row>
    <row r="1261" spans="1:21" x14ac:dyDescent="0.35">
      <c r="A1261">
        <f>VLOOKUP(Block[[#This Row],[No用]],SetNo[[No.用]:[vlookup 用]],2,FALSE)</f>
        <v>327</v>
      </c>
      <c r="B1261">
        <f>IF(ROW()=2,1,IF(A1260&lt;&gt;Block[[#This Row],[No]],1,B1260+1))</f>
        <v>3</v>
      </c>
      <c r="C1261" s="1" t="s">
        <v>108</v>
      </c>
      <c r="D1261" s="1" t="s">
        <v>635</v>
      </c>
      <c r="E1261" s="1" t="s">
        <v>90</v>
      </c>
      <c r="F1261" s="1" t="s">
        <v>74</v>
      </c>
      <c r="G1261" s="1" t="s">
        <v>637</v>
      </c>
      <c r="H1261" s="1" t="s">
        <v>71</v>
      </c>
      <c r="I1261">
        <v>1</v>
      </c>
      <c r="J1261" t="s">
        <v>247</v>
      </c>
      <c r="K1261" s="1" t="s">
        <v>248</v>
      </c>
      <c r="L1261" s="1" t="s">
        <v>162</v>
      </c>
      <c r="M1261">
        <v>24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ユニフォーム越後栄ICONIC</v>
      </c>
    </row>
    <row r="1262" spans="1:21" x14ac:dyDescent="0.35">
      <c r="A1262">
        <f>VLOOKUP(Block[[#This Row],[No用]],SetNo[[No.用]:[vlookup 用]],2,FALSE)</f>
        <v>328</v>
      </c>
      <c r="B1262">
        <f>IF(ROW()=2,1,IF(A1261&lt;&gt;Block[[#This Row],[No]],1,B1261+1))</f>
        <v>1</v>
      </c>
      <c r="C1262" s="1" t="s">
        <v>108</v>
      </c>
      <c r="D1262" s="1" t="s">
        <v>656</v>
      </c>
      <c r="E1262" s="1" t="s">
        <v>90</v>
      </c>
      <c r="F1262" s="1" t="s">
        <v>80</v>
      </c>
      <c r="G1262" s="1" t="s">
        <v>637</v>
      </c>
      <c r="H1262" s="1" t="s">
        <v>71</v>
      </c>
      <c r="I1262">
        <v>1</v>
      </c>
      <c r="J1262" t="s">
        <v>15</v>
      </c>
      <c r="K1262" s="1"/>
      <c r="L1262" s="1"/>
      <c r="M1262">
        <v>0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ユニフォーム貝掛亮文ICONIC</v>
      </c>
    </row>
    <row r="1263" spans="1:21" x14ac:dyDescent="0.35">
      <c r="A1263">
        <f>VLOOKUP(Block[[#This Row],[No用]],SetNo[[No.用]:[vlookup 用]],2,FALSE)</f>
        <v>329</v>
      </c>
      <c r="B1263">
        <f>IF(ROW()=2,1,IF(A1262&lt;&gt;Block[[#This Row],[No]],1,B1262+1))</f>
        <v>1</v>
      </c>
      <c r="C1263" s="1" t="s">
        <v>108</v>
      </c>
      <c r="D1263" s="1" t="s">
        <v>661</v>
      </c>
      <c r="E1263" s="1" t="s">
        <v>73</v>
      </c>
      <c r="F1263" s="1" t="s">
        <v>78</v>
      </c>
      <c r="G1263" s="1" t="s">
        <v>637</v>
      </c>
      <c r="H1263" s="1" t="s">
        <v>71</v>
      </c>
      <c r="I1263">
        <v>1</v>
      </c>
      <c r="J1263" t="s">
        <v>247</v>
      </c>
      <c r="K1263" s="1" t="s">
        <v>174</v>
      </c>
      <c r="L1263" s="1" t="s">
        <v>162</v>
      </c>
      <c r="M1263">
        <v>29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ユニフォーム丸山一喜ICONIC</v>
      </c>
    </row>
    <row r="1264" spans="1:21" x14ac:dyDescent="0.35">
      <c r="A1264">
        <f>VLOOKUP(Block[[#This Row],[No用]],SetNo[[No.用]:[vlookup 用]],2,FALSE)</f>
        <v>329</v>
      </c>
      <c r="B1264">
        <f>IF(ROW()=2,1,IF(A1263&lt;&gt;Block[[#This Row],[No]],1,B1263+1))</f>
        <v>2</v>
      </c>
      <c r="C1264" s="1" t="s">
        <v>108</v>
      </c>
      <c r="D1264" s="1" t="s">
        <v>661</v>
      </c>
      <c r="E1264" s="1" t="s">
        <v>73</v>
      </c>
      <c r="F1264" s="1" t="s">
        <v>78</v>
      </c>
      <c r="G1264" s="1" t="s">
        <v>637</v>
      </c>
      <c r="H1264" s="1" t="s">
        <v>71</v>
      </c>
      <c r="I1264">
        <v>1</v>
      </c>
      <c r="J1264" t="s">
        <v>15</v>
      </c>
      <c r="K1264" s="1" t="s">
        <v>175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ユニフォーム丸山一喜ICONIC</v>
      </c>
    </row>
    <row r="1265" spans="1:21" x14ac:dyDescent="0.35">
      <c r="A1265">
        <f>VLOOKUP(Block[[#This Row],[No用]],SetNo[[No.用]:[vlookup 用]],2,FALSE)</f>
        <v>329</v>
      </c>
      <c r="B1265">
        <f>IF(ROW()=2,1,IF(A1264&lt;&gt;Block[[#This Row],[No]],1,B1264+1))</f>
        <v>3</v>
      </c>
      <c r="C1265" s="1" t="s">
        <v>108</v>
      </c>
      <c r="D1265" s="1" t="s">
        <v>661</v>
      </c>
      <c r="E1265" s="1" t="s">
        <v>73</v>
      </c>
      <c r="F1265" s="1" t="s">
        <v>78</v>
      </c>
      <c r="G1265" s="1" t="s">
        <v>637</v>
      </c>
      <c r="H1265" s="1" t="s">
        <v>71</v>
      </c>
      <c r="I1265">
        <v>1</v>
      </c>
      <c r="J1265" t="s">
        <v>247</v>
      </c>
      <c r="K1265" s="1" t="s">
        <v>248</v>
      </c>
      <c r="L1265" s="1" t="s">
        <v>162</v>
      </c>
      <c r="M1265">
        <v>29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ユニフォーム丸山一喜ICONIC</v>
      </c>
    </row>
    <row r="1266" spans="1:21" x14ac:dyDescent="0.35">
      <c r="A1266">
        <f>VLOOKUP(Block[[#This Row],[No用]],SetNo[[No.用]:[vlookup 用]],2,FALSE)</f>
        <v>330</v>
      </c>
      <c r="B1266">
        <f>IF(ROW()=2,1,IF(A1265&lt;&gt;Block[[#This Row],[No]],1,B1265+1))</f>
        <v>1</v>
      </c>
      <c r="C1266" s="1" t="s">
        <v>108</v>
      </c>
      <c r="D1266" s="1" t="s">
        <v>664</v>
      </c>
      <c r="E1266" s="1" t="s">
        <v>90</v>
      </c>
      <c r="F1266" s="1" t="s">
        <v>78</v>
      </c>
      <c r="G1266" s="1" t="s">
        <v>637</v>
      </c>
      <c r="H1266" s="1" t="s">
        <v>71</v>
      </c>
      <c r="I1266">
        <v>1</v>
      </c>
      <c r="J1266" t="s">
        <v>15</v>
      </c>
      <c r="K1266" s="1" t="s">
        <v>174</v>
      </c>
      <c r="L1266" s="1" t="s">
        <v>162</v>
      </c>
      <c r="M1266">
        <v>24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ユニフォーム舞子侑志ICONIC</v>
      </c>
    </row>
    <row r="1267" spans="1:21" x14ac:dyDescent="0.35">
      <c r="A1267">
        <f>VLOOKUP(Block[[#This Row],[No用]],SetNo[[No.用]:[vlookup 用]],2,FALSE)</f>
        <v>330</v>
      </c>
      <c r="B1267">
        <f>IF(ROW()=2,1,IF(A1266&lt;&gt;Block[[#This Row],[No]],1,B1266+1))</f>
        <v>2</v>
      </c>
      <c r="C1267" s="1" t="s">
        <v>108</v>
      </c>
      <c r="D1267" s="1" t="s">
        <v>664</v>
      </c>
      <c r="E1267" s="1" t="s">
        <v>90</v>
      </c>
      <c r="F1267" s="1" t="s">
        <v>78</v>
      </c>
      <c r="G1267" s="1" t="s">
        <v>637</v>
      </c>
      <c r="H1267" s="1" t="s">
        <v>71</v>
      </c>
      <c r="I1267">
        <v>1</v>
      </c>
      <c r="J1267" t="s">
        <v>247</v>
      </c>
      <c r="K1267" s="1" t="s">
        <v>175</v>
      </c>
      <c r="L1267" s="1" t="s">
        <v>173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ユニフォーム舞子侑志ICONIC</v>
      </c>
    </row>
    <row r="1268" spans="1:21" x14ac:dyDescent="0.35">
      <c r="A1268">
        <f>VLOOKUP(Block[[#This Row],[No用]],SetNo[[No.用]:[vlookup 用]],2,FALSE)</f>
        <v>330</v>
      </c>
      <c r="B1268">
        <f>IF(ROW()=2,1,IF(A1267&lt;&gt;Block[[#This Row],[No]],1,B1267+1))</f>
        <v>3</v>
      </c>
      <c r="C1268" s="1" t="s">
        <v>108</v>
      </c>
      <c r="D1268" s="1" t="s">
        <v>664</v>
      </c>
      <c r="E1268" s="1" t="s">
        <v>90</v>
      </c>
      <c r="F1268" s="1" t="s">
        <v>78</v>
      </c>
      <c r="G1268" s="1" t="s">
        <v>637</v>
      </c>
      <c r="H1268" s="1" t="s">
        <v>71</v>
      </c>
      <c r="I1268">
        <v>1</v>
      </c>
      <c r="J1268" t="s">
        <v>15</v>
      </c>
      <c r="K1268" s="1" t="s">
        <v>177</v>
      </c>
      <c r="L1268" s="1" t="s">
        <v>162</v>
      </c>
      <c r="M1268">
        <v>24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ユニフォーム舞子侑志ICONIC</v>
      </c>
    </row>
    <row r="1269" spans="1:21" x14ac:dyDescent="0.35">
      <c r="A1269">
        <f>VLOOKUP(Block[[#This Row],[No用]],SetNo[[No.用]:[vlookup 用]],2,FALSE)</f>
        <v>330</v>
      </c>
      <c r="B1269">
        <f>IF(ROW()=2,1,IF(A1268&lt;&gt;Block[[#This Row],[No]],1,B1268+1))</f>
        <v>4</v>
      </c>
      <c r="C1269" s="1" t="s">
        <v>108</v>
      </c>
      <c r="D1269" s="1" t="s">
        <v>664</v>
      </c>
      <c r="E1269" s="1" t="s">
        <v>90</v>
      </c>
      <c r="F1269" s="1" t="s">
        <v>78</v>
      </c>
      <c r="G1269" s="1" t="s">
        <v>637</v>
      </c>
      <c r="H1269" s="1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24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ユニフォーム舞子侑志ICONIC</v>
      </c>
    </row>
    <row r="1270" spans="1:21" x14ac:dyDescent="0.35">
      <c r="A1270">
        <f>VLOOKUP(Block[[#This Row],[No用]],SetNo[[No.用]:[vlookup 用]],2,FALSE)</f>
        <v>331</v>
      </c>
      <c r="B1270">
        <f>IF(ROW()=2,1,IF(A1269&lt;&gt;Block[[#This Row],[No]],1,B1269+1))</f>
        <v>1</v>
      </c>
      <c r="C1270" s="1" t="s">
        <v>108</v>
      </c>
      <c r="D1270" s="1" t="s">
        <v>642</v>
      </c>
      <c r="E1270" s="1" t="s">
        <v>90</v>
      </c>
      <c r="F1270" s="1" t="s">
        <v>78</v>
      </c>
      <c r="G1270" s="1" t="s">
        <v>637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ユニフォーム寺泊基希ICONIC</v>
      </c>
    </row>
    <row r="1271" spans="1:21" x14ac:dyDescent="0.35">
      <c r="A1271">
        <f>VLOOKUP(Block[[#This Row],[No用]],SetNo[[No.用]:[vlookup 用]],2,FALSE)</f>
        <v>331</v>
      </c>
      <c r="B1271">
        <f>IF(ROW()=2,1,IF(A1270&lt;&gt;Block[[#This Row],[No]],1,B1270+1))</f>
        <v>2</v>
      </c>
      <c r="C1271" s="1" t="s">
        <v>108</v>
      </c>
      <c r="D1271" s="1" t="s">
        <v>642</v>
      </c>
      <c r="E1271" s="1" t="s">
        <v>90</v>
      </c>
      <c r="F1271" s="1" t="s">
        <v>78</v>
      </c>
      <c r="G1271" s="1" t="s">
        <v>637</v>
      </c>
      <c r="H1271" s="1" t="s">
        <v>71</v>
      </c>
      <c r="I1271">
        <v>1</v>
      </c>
      <c r="J1271" t="s">
        <v>15</v>
      </c>
      <c r="K1271" s="1" t="s">
        <v>175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ユニフォーム寺泊基希ICONIC</v>
      </c>
    </row>
    <row r="1272" spans="1:21" x14ac:dyDescent="0.35">
      <c r="A1272">
        <f>VLOOKUP(Block[[#This Row],[No用]],SetNo[[No.用]:[vlookup 用]],2,FALSE)</f>
        <v>331</v>
      </c>
      <c r="B1272">
        <f>IF(ROW()=2,1,IF(A1271&lt;&gt;Block[[#This Row],[No]],1,B1271+1))</f>
        <v>3</v>
      </c>
      <c r="C1272" s="1" t="s">
        <v>108</v>
      </c>
      <c r="D1272" s="1" t="s">
        <v>642</v>
      </c>
      <c r="E1272" s="1" t="s">
        <v>90</v>
      </c>
      <c r="F1272" s="1" t="s">
        <v>78</v>
      </c>
      <c r="G1272" s="1" t="s">
        <v>637</v>
      </c>
      <c r="H1272" s="1" t="s">
        <v>71</v>
      </c>
      <c r="I1272">
        <v>1</v>
      </c>
      <c r="J1272" t="s">
        <v>247</v>
      </c>
      <c r="K1272" s="1" t="s">
        <v>177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ユニフォーム寺泊基希ICONIC</v>
      </c>
    </row>
    <row r="1273" spans="1:21" x14ac:dyDescent="0.35">
      <c r="A1273">
        <f>VLOOKUP(Block[[#This Row],[No用]],SetNo[[No.用]:[vlookup 用]],2,FALSE)</f>
        <v>331</v>
      </c>
      <c r="B1273">
        <f>IF(ROW()=2,1,IF(A1272&lt;&gt;Block[[#This Row],[No]],1,B1272+1))</f>
        <v>4</v>
      </c>
      <c r="C1273" s="1" t="s">
        <v>108</v>
      </c>
      <c r="D1273" s="1" t="s">
        <v>642</v>
      </c>
      <c r="E1273" s="1" t="s">
        <v>90</v>
      </c>
      <c r="F1273" s="1" t="s">
        <v>78</v>
      </c>
      <c r="G1273" s="1" t="s">
        <v>637</v>
      </c>
      <c r="H1273" s="1" t="s">
        <v>71</v>
      </c>
      <c r="I1273">
        <v>1</v>
      </c>
      <c r="J1273" t="s">
        <v>247</v>
      </c>
      <c r="K1273" s="1" t="s">
        <v>248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ユニフォーム寺泊基希ICONIC</v>
      </c>
    </row>
    <row r="1274" spans="1:21" x14ac:dyDescent="0.35">
      <c r="A1274">
        <f>VLOOKUP(Block[[#This Row],[No用]],SetNo[[No.用]:[vlookup 用]],2,FALSE)</f>
        <v>332</v>
      </c>
      <c r="B1274">
        <f>IF(ROW()=2,1,IF(A1273&lt;&gt;Block[[#This Row],[No]],1,B1273+1))</f>
        <v>1</v>
      </c>
      <c r="C1274" t="s">
        <v>205</v>
      </c>
      <c r="D1274" t="s">
        <v>513</v>
      </c>
      <c r="E1274" t="s">
        <v>28</v>
      </c>
      <c r="F1274" t="s">
        <v>25</v>
      </c>
      <c r="G1274" t="s">
        <v>155</v>
      </c>
      <c r="H1274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ユニフォーム星海光来ICONIC</v>
      </c>
    </row>
    <row r="1275" spans="1:21" x14ac:dyDescent="0.35">
      <c r="A1275">
        <f>VLOOKUP(Block[[#This Row],[No用]],SetNo[[No.用]:[vlookup 用]],2,FALSE)</f>
        <v>332</v>
      </c>
      <c r="B1275">
        <f>IF(ROW()=2,1,IF(A1274&lt;&gt;Block[[#This Row],[No]],1,B1274+1))</f>
        <v>2</v>
      </c>
      <c r="C1275" t="s">
        <v>205</v>
      </c>
      <c r="D1275" t="s">
        <v>513</v>
      </c>
      <c r="E1275" t="s">
        <v>28</v>
      </c>
      <c r="F1275" t="s">
        <v>25</v>
      </c>
      <c r="G1275" t="s">
        <v>155</v>
      </c>
      <c r="H1275" t="s">
        <v>71</v>
      </c>
      <c r="I1275">
        <v>1</v>
      </c>
      <c r="J1275" t="s">
        <v>15</v>
      </c>
      <c r="K1275" s="1" t="s">
        <v>175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ユニフォーム星海光来ICONIC</v>
      </c>
    </row>
    <row r="1276" spans="1:21" x14ac:dyDescent="0.35">
      <c r="A1276">
        <f>VLOOKUP(Block[[#This Row],[No用]],SetNo[[No.用]:[vlookup 用]],2,FALSE)</f>
        <v>332</v>
      </c>
      <c r="B1276">
        <f>IF(ROW()=2,1,IF(A1275&lt;&gt;Block[[#This Row],[No]],1,B1275+1))</f>
        <v>3</v>
      </c>
      <c r="C1276" t="s">
        <v>205</v>
      </c>
      <c r="D1276" t="s">
        <v>513</v>
      </c>
      <c r="E1276" t="s">
        <v>28</v>
      </c>
      <c r="F1276" t="s">
        <v>25</v>
      </c>
      <c r="G1276" t="s">
        <v>155</v>
      </c>
      <c r="H1276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ユニフォーム星海光来ICONIC</v>
      </c>
    </row>
    <row r="1277" spans="1:21" x14ac:dyDescent="0.35">
      <c r="A1277">
        <f>VLOOKUP(Block[[#This Row],[No用]],SetNo[[No.用]:[vlookup 用]],2,FALSE)</f>
        <v>333</v>
      </c>
      <c r="B1277">
        <f>IF(ROW()=2,1,IF(A1276&lt;&gt;Block[[#This Row],[No]],1,B1276+1))</f>
        <v>1</v>
      </c>
      <c r="C1277" s="1" t="s">
        <v>581</v>
      </c>
      <c r="D1277" t="s">
        <v>264</v>
      </c>
      <c r="E1277" s="1" t="s">
        <v>73</v>
      </c>
      <c r="F1277" t="s">
        <v>78</v>
      </c>
      <c r="G1277" t="s">
        <v>134</v>
      </c>
      <c r="H1277" t="s">
        <v>71</v>
      </c>
      <c r="I1277">
        <v>1</v>
      </c>
      <c r="J1277" t="s">
        <v>15</v>
      </c>
      <c r="K1277" s="1" t="s">
        <v>174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文化祭星海光来ICONIC</v>
      </c>
    </row>
    <row r="1278" spans="1:21" x14ac:dyDescent="0.35">
      <c r="A1278">
        <f>VLOOKUP(Block[[#This Row],[No用]],SetNo[[No.用]:[vlookup 用]],2,FALSE)</f>
        <v>333</v>
      </c>
      <c r="B1278">
        <f>IF(ROW()=2,1,IF(A1277&lt;&gt;Block[[#This Row],[No]],1,B1277+1))</f>
        <v>2</v>
      </c>
      <c r="C1278" s="1" t="s">
        <v>581</v>
      </c>
      <c r="D1278" t="s">
        <v>264</v>
      </c>
      <c r="E1278" s="1" t="s">
        <v>73</v>
      </c>
      <c r="F1278" t="s">
        <v>78</v>
      </c>
      <c r="G1278" t="s">
        <v>134</v>
      </c>
      <c r="H1278" t="s">
        <v>71</v>
      </c>
      <c r="I1278">
        <v>1</v>
      </c>
      <c r="J1278" t="s">
        <v>247</v>
      </c>
      <c r="K1278" s="1" t="s">
        <v>175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文化祭星海光来ICONIC</v>
      </c>
    </row>
    <row r="1279" spans="1:21" x14ac:dyDescent="0.35">
      <c r="A1279">
        <f>VLOOKUP(Block[[#This Row],[No用]],SetNo[[No.用]:[vlookup 用]],2,FALSE)</f>
        <v>333</v>
      </c>
      <c r="B1279">
        <f>IF(ROW()=2,1,IF(A1278&lt;&gt;Block[[#This Row],[No]],1,B1278+1))</f>
        <v>3</v>
      </c>
      <c r="C1279" s="1" t="s">
        <v>581</v>
      </c>
      <c r="D1279" t="s">
        <v>264</v>
      </c>
      <c r="E1279" s="1" t="s">
        <v>73</v>
      </c>
      <c r="F1279" t="s">
        <v>78</v>
      </c>
      <c r="G1279" t="s">
        <v>134</v>
      </c>
      <c r="H1279" t="s">
        <v>71</v>
      </c>
      <c r="I1279">
        <v>1</v>
      </c>
      <c r="J1279" t="s">
        <v>15</v>
      </c>
      <c r="K1279" s="1" t="s">
        <v>248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文化祭星海光来ICONIC</v>
      </c>
    </row>
    <row r="1280" spans="1:21" x14ac:dyDescent="0.35">
      <c r="A1280">
        <f>VLOOKUP(Block[[#This Row],[No用]],SetNo[[No.用]:[vlookup 用]],2,FALSE)</f>
        <v>334</v>
      </c>
      <c r="B1280">
        <f>IF(ROW()=2,1,IF(A1279&lt;&gt;Block[[#This Row],[No]],1,B1279+1))</f>
        <v>1</v>
      </c>
      <c r="C1280" s="1" t="s">
        <v>631</v>
      </c>
      <c r="D1280" s="1" t="s">
        <v>264</v>
      </c>
      <c r="E1280" s="1" t="s">
        <v>90</v>
      </c>
      <c r="F1280" s="1" t="s">
        <v>78</v>
      </c>
      <c r="G1280" s="1" t="s">
        <v>134</v>
      </c>
      <c r="H1280" t="s">
        <v>71</v>
      </c>
      <c r="I1280">
        <v>1</v>
      </c>
      <c r="J1280" t="s">
        <v>15</v>
      </c>
      <c r="K1280" s="1" t="s">
        <v>174</v>
      </c>
      <c r="L1280" s="1" t="s">
        <v>173</v>
      </c>
      <c r="M1280">
        <v>33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サバゲ星海光来ICONIC</v>
      </c>
    </row>
    <row r="1281" spans="1:21" x14ac:dyDescent="0.35">
      <c r="A1281">
        <f>VLOOKUP(Block[[#This Row],[No用]],SetNo[[No.用]:[vlookup 用]],2,FALSE)</f>
        <v>334</v>
      </c>
      <c r="B1281">
        <f>IF(ROW()=2,1,IF(A1280&lt;&gt;Block[[#This Row],[No]],1,B1280+1))</f>
        <v>2</v>
      </c>
      <c r="C1281" s="1" t="s">
        <v>631</v>
      </c>
      <c r="D1281" s="1" t="s">
        <v>264</v>
      </c>
      <c r="E1281" s="1" t="s">
        <v>90</v>
      </c>
      <c r="F1281" s="1" t="s">
        <v>78</v>
      </c>
      <c r="G1281" s="1" t="s">
        <v>134</v>
      </c>
      <c r="H1281" t="s">
        <v>71</v>
      </c>
      <c r="I1281">
        <v>1</v>
      </c>
      <c r="J1281" t="s">
        <v>247</v>
      </c>
      <c r="K1281" s="1" t="s">
        <v>175</v>
      </c>
      <c r="L1281" s="1" t="s">
        <v>173</v>
      </c>
      <c r="M1281">
        <v>33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サバゲ星海光来ICONIC</v>
      </c>
    </row>
    <row r="1282" spans="1:21" x14ac:dyDescent="0.35">
      <c r="A1282">
        <f>VLOOKUP(Block[[#This Row],[No用]],SetNo[[No.用]:[vlookup 用]],2,FALSE)</f>
        <v>334</v>
      </c>
      <c r="B1282">
        <f>IF(ROW()=2,1,IF(A1281&lt;&gt;Block[[#This Row],[No]],1,B1281+1))</f>
        <v>3</v>
      </c>
      <c r="C1282" s="1" t="s">
        <v>631</v>
      </c>
      <c r="D1282" s="1" t="s">
        <v>264</v>
      </c>
      <c r="E1282" s="1" t="s">
        <v>90</v>
      </c>
      <c r="F1282" s="1" t="s">
        <v>78</v>
      </c>
      <c r="G1282" s="1" t="s">
        <v>134</v>
      </c>
      <c r="H1282" t="s">
        <v>71</v>
      </c>
      <c r="I1282">
        <v>1</v>
      </c>
      <c r="J1282" t="s">
        <v>15</v>
      </c>
      <c r="K1282" s="1" t="s">
        <v>248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サバゲ星海光来ICONIC</v>
      </c>
    </row>
    <row r="1283" spans="1:21" x14ac:dyDescent="0.35">
      <c r="A1283">
        <f>VLOOKUP(Block[[#This Row],[No用]],SetNo[[No.用]:[vlookup 用]],2,FALSE)</f>
        <v>335</v>
      </c>
      <c r="B1283">
        <f>IF(ROW()=2,1,IF(A1282&lt;&gt;Block[[#This Row],[No]],1,B1282+1))</f>
        <v>1</v>
      </c>
      <c r="C1283" s="1" t="s">
        <v>708</v>
      </c>
      <c r="D1283" s="1" t="s">
        <v>264</v>
      </c>
      <c r="E1283" s="1" t="s">
        <v>77</v>
      </c>
      <c r="F1283" s="1" t="s">
        <v>78</v>
      </c>
      <c r="G1283" s="1" t="s">
        <v>134</v>
      </c>
      <c r="H1283" s="1" t="s">
        <v>71</v>
      </c>
      <c r="I1283">
        <v>1</v>
      </c>
      <c r="J1283" t="s">
        <v>15</v>
      </c>
      <c r="K1283" s="1" t="s">
        <v>174</v>
      </c>
      <c r="L1283" s="1" t="s">
        <v>178</v>
      </c>
      <c r="M1283">
        <v>30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花火星海光来ICONIC</v>
      </c>
    </row>
    <row r="1284" spans="1:21" x14ac:dyDescent="0.35">
      <c r="A1284">
        <f>VLOOKUP(Block[[#This Row],[No用]],SetNo[[No.用]:[vlookup 用]],2,FALSE)</f>
        <v>335</v>
      </c>
      <c r="B1284">
        <f>IF(ROW()=2,1,IF(A1283&lt;&gt;Block[[#This Row],[No]],1,B1283+1))</f>
        <v>2</v>
      </c>
      <c r="C1284" s="1" t="s">
        <v>708</v>
      </c>
      <c r="D1284" s="1" t="s">
        <v>264</v>
      </c>
      <c r="E1284" s="1" t="s">
        <v>77</v>
      </c>
      <c r="F1284" s="1" t="s">
        <v>78</v>
      </c>
      <c r="G1284" s="1" t="s">
        <v>134</v>
      </c>
      <c r="H1284" s="1" t="s">
        <v>71</v>
      </c>
      <c r="I1284">
        <v>1</v>
      </c>
      <c r="J1284" t="s">
        <v>15</v>
      </c>
      <c r="K1284" s="1" t="s">
        <v>175</v>
      </c>
      <c r="L1284" s="1" t="s">
        <v>173</v>
      </c>
      <c r="M1284">
        <v>33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花火星海光来ICONIC</v>
      </c>
    </row>
    <row r="1285" spans="1:21" x14ac:dyDescent="0.35">
      <c r="A1285">
        <f>VLOOKUP(Block[[#This Row],[No用]],SetNo[[No.用]:[vlookup 用]],2,FALSE)</f>
        <v>335</v>
      </c>
      <c r="B1285">
        <f>IF(ROW()=2,1,IF(A1284&lt;&gt;Block[[#This Row],[No]],1,B1284+1))</f>
        <v>3</v>
      </c>
      <c r="C1285" s="1" t="s">
        <v>708</v>
      </c>
      <c r="D1285" s="1" t="s">
        <v>264</v>
      </c>
      <c r="E1285" s="1" t="s">
        <v>77</v>
      </c>
      <c r="F1285" s="1" t="s">
        <v>78</v>
      </c>
      <c r="G1285" s="1" t="s">
        <v>134</v>
      </c>
      <c r="H1285" s="1" t="s">
        <v>71</v>
      </c>
      <c r="I1285">
        <v>1</v>
      </c>
      <c r="J1285" t="s">
        <v>247</v>
      </c>
      <c r="K1285" s="1" t="s">
        <v>248</v>
      </c>
      <c r="L1285" s="1" t="s">
        <v>178</v>
      </c>
      <c r="M1285">
        <v>30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花火星海光来ICONIC</v>
      </c>
    </row>
    <row r="1286" spans="1:21" x14ac:dyDescent="0.35">
      <c r="A1286">
        <f>VLOOKUP(Block[[#This Row],[No用]],SetNo[[No.用]:[vlookup 用]],2,FALSE)</f>
        <v>335</v>
      </c>
      <c r="B1286">
        <f>IF(ROW()=2,1,IF(A1285&lt;&gt;Block[[#This Row],[No]],1,B1285+1))</f>
        <v>4</v>
      </c>
      <c r="C1286" s="1" t="s">
        <v>708</v>
      </c>
      <c r="D1286" s="1" t="s">
        <v>264</v>
      </c>
      <c r="E1286" s="1" t="s">
        <v>77</v>
      </c>
      <c r="F1286" s="1" t="s">
        <v>78</v>
      </c>
      <c r="G1286" s="1" t="s">
        <v>134</v>
      </c>
      <c r="H1286" s="1" t="s">
        <v>71</v>
      </c>
      <c r="I1286">
        <v>1</v>
      </c>
      <c r="J1286" t="s">
        <v>15</v>
      </c>
      <c r="K1286" s="1" t="s">
        <v>183</v>
      </c>
      <c r="L1286" s="1" t="s">
        <v>224</v>
      </c>
      <c r="M1286">
        <v>52</v>
      </c>
      <c r="N1286">
        <v>0</v>
      </c>
      <c r="O1286">
        <v>62</v>
      </c>
      <c r="P1286">
        <v>0</v>
      </c>
      <c r="U1286" t="str">
        <f>Block[[#This Row],[服装]]&amp;Block[[#This Row],[名前]]&amp;Block[[#This Row],[レアリティ]]</f>
        <v>花火星海光来ICONIC</v>
      </c>
    </row>
    <row r="1287" spans="1:21" x14ac:dyDescent="0.35">
      <c r="A1287">
        <f>VLOOKUP(Block[[#This Row],[No用]],SetNo[[No.用]:[vlookup 用]],2,FALSE)</f>
        <v>336</v>
      </c>
      <c r="B1287">
        <f>IF(ROW()=2,1,IF(A1286&lt;&gt;Block[[#This Row],[No]],1,B1286+1))</f>
        <v>1</v>
      </c>
      <c r="C1287" s="1" t="s">
        <v>826</v>
      </c>
      <c r="D1287" s="1" t="s">
        <v>264</v>
      </c>
      <c r="E1287" s="1" t="s">
        <v>73</v>
      </c>
      <c r="F1287" s="1" t="s">
        <v>78</v>
      </c>
      <c r="G1287" s="1" t="s">
        <v>134</v>
      </c>
      <c r="H1287" s="1" t="s">
        <v>71</v>
      </c>
      <c r="I1287">
        <v>1</v>
      </c>
      <c r="J1287" t="s">
        <v>15</v>
      </c>
      <c r="K1287" s="1" t="s">
        <v>174</v>
      </c>
      <c r="L1287" s="1" t="s">
        <v>178</v>
      </c>
      <c r="M1287">
        <v>30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新年2星海光来ICONIC</v>
      </c>
    </row>
    <row r="1288" spans="1:21" x14ac:dyDescent="0.35">
      <c r="A1288">
        <f>VLOOKUP(Block[[#This Row],[No用]],SetNo[[No.用]:[vlookup 用]],2,FALSE)</f>
        <v>336</v>
      </c>
      <c r="B1288">
        <f>IF(ROW()=2,1,IF(A1287&lt;&gt;Block[[#This Row],[No]],1,B1287+1))</f>
        <v>2</v>
      </c>
      <c r="C1288" s="1" t="s">
        <v>826</v>
      </c>
      <c r="D1288" s="1" t="s">
        <v>264</v>
      </c>
      <c r="E1288" s="1" t="s">
        <v>73</v>
      </c>
      <c r="F1288" s="1" t="s">
        <v>78</v>
      </c>
      <c r="G1288" s="1" t="s">
        <v>134</v>
      </c>
      <c r="H1288" s="1" t="s">
        <v>71</v>
      </c>
      <c r="I1288">
        <v>1</v>
      </c>
      <c r="J1288" t="s">
        <v>247</v>
      </c>
      <c r="K1288" s="1" t="s">
        <v>175</v>
      </c>
      <c r="L1288" s="1" t="s">
        <v>178</v>
      </c>
      <c r="M1288">
        <v>30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新年2星海光来ICONIC</v>
      </c>
    </row>
    <row r="1289" spans="1:21" x14ac:dyDescent="0.35">
      <c r="A1289">
        <f>VLOOKUP(Block[[#This Row],[No用]],SetNo[[No.用]:[vlookup 用]],2,FALSE)</f>
        <v>336</v>
      </c>
      <c r="B1289">
        <f>IF(ROW()=2,1,IF(A1288&lt;&gt;Block[[#This Row],[No]],1,B1288+1))</f>
        <v>3</v>
      </c>
      <c r="C1289" s="1" t="s">
        <v>826</v>
      </c>
      <c r="D1289" s="1" t="s">
        <v>264</v>
      </c>
      <c r="E1289" s="1" t="s">
        <v>73</v>
      </c>
      <c r="F1289" s="1" t="s">
        <v>78</v>
      </c>
      <c r="G1289" s="1" t="s">
        <v>134</v>
      </c>
      <c r="H1289" s="1" t="s">
        <v>71</v>
      </c>
      <c r="I1289">
        <v>1</v>
      </c>
      <c r="J1289" t="s">
        <v>15</v>
      </c>
      <c r="K1289" s="1" t="s">
        <v>248</v>
      </c>
      <c r="L1289" s="1" t="s">
        <v>178</v>
      </c>
      <c r="M1289">
        <v>30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新年2星海光来ICONIC</v>
      </c>
    </row>
    <row r="1290" spans="1:21" x14ac:dyDescent="0.35">
      <c r="A1290">
        <f>VLOOKUP(Block[[#This Row],[No用]],SetNo[[No.用]:[vlookup 用]],2,FALSE)</f>
        <v>337</v>
      </c>
      <c r="B1290">
        <f>IF(ROW()=2,1,IF(A1289&lt;&gt;Block[[#This Row],[No]],1,B1289+1))</f>
        <v>1</v>
      </c>
      <c r="C1290" t="s">
        <v>205</v>
      </c>
      <c r="D1290" t="s">
        <v>519</v>
      </c>
      <c r="E1290" t="s">
        <v>28</v>
      </c>
      <c r="F1290" t="s">
        <v>26</v>
      </c>
      <c r="G1290" t="s">
        <v>155</v>
      </c>
      <c r="H1290" t="s">
        <v>71</v>
      </c>
      <c r="I1290">
        <v>1</v>
      </c>
      <c r="J1290" t="s">
        <v>15</v>
      </c>
      <c r="K1290" s="1" t="s">
        <v>174</v>
      </c>
      <c r="L1290" s="1" t="s">
        <v>173</v>
      </c>
      <c r="M1290">
        <v>40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ユニフォーム昼神幸郎ICONIC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2</v>
      </c>
      <c r="C1291" t="s">
        <v>205</v>
      </c>
      <c r="D1291" t="s">
        <v>519</v>
      </c>
      <c r="E1291" t="s">
        <v>28</v>
      </c>
      <c r="F1291" t="s">
        <v>26</v>
      </c>
      <c r="G1291" t="s">
        <v>155</v>
      </c>
      <c r="H1291" t="s">
        <v>71</v>
      </c>
      <c r="I1291">
        <v>1</v>
      </c>
      <c r="J1291" t="s">
        <v>247</v>
      </c>
      <c r="K1291" s="1" t="s">
        <v>175</v>
      </c>
      <c r="L1291" s="1" t="s">
        <v>173</v>
      </c>
      <c r="M1291">
        <v>44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ユニフォーム昼神幸郎ICONIC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3</v>
      </c>
      <c r="C1292" t="s">
        <v>205</v>
      </c>
      <c r="D1292" t="s">
        <v>519</v>
      </c>
      <c r="E1292" t="s">
        <v>28</v>
      </c>
      <c r="F1292" t="s">
        <v>26</v>
      </c>
      <c r="G1292" t="s">
        <v>155</v>
      </c>
      <c r="H1292" t="s">
        <v>71</v>
      </c>
      <c r="I1292">
        <v>1</v>
      </c>
      <c r="J1292" t="s">
        <v>15</v>
      </c>
      <c r="K1292" s="1" t="s">
        <v>179</v>
      </c>
      <c r="L1292" s="1" t="s">
        <v>173</v>
      </c>
      <c r="M1292">
        <v>43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ユニフォーム昼神幸郎ICONIC</v>
      </c>
    </row>
    <row r="1293" spans="1:21" x14ac:dyDescent="0.35">
      <c r="A1293">
        <f>VLOOKUP(Block[[#This Row],[No用]],SetNo[[No.用]:[vlookup 用]],2,FALSE)</f>
        <v>337</v>
      </c>
      <c r="B1293">
        <f>IF(ROW()=2,1,IF(A1292&lt;&gt;Block[[#This Row],[No]],1,B1292+1))</f>
        <v>4</v>
      </c>
      <c r="C1293" t="s">
        <v>205</v>
      </c>
      <c r="D1293" t="s">
        <v>519</v>
      </c>
      <c r="E1293" t="s">
        <v>28</v>
      </c>
      <c r="F1293" t="s">
        <v>26</v>
      </c>
      <c r="G1293" t="s">
        <v>155</v>
      </c>
      <c r="H1293" t="s">
        <v>71</v>
      </c>
      <c r="I1293">
        <v>1</v>
      </c>
      <c r="J1293" t="s">
        <v>247</v>
      </c>
      <c r="K1293" s="1" t="s">
        <v>177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ユニフォーム昼神幸郎ICONIC</v>
      </c>
    </row>
    <row r="1294" spans="1:21" x14ac:dyDescent="0.35">
      <c r="A1294">
        <f>VLOOKUP(Block[[#This Row],[No用]],SetNo[[No.用]:[vlookup 用]],2,FALSE)</f>
        <v>337</v>
      </c>
      <c r="B1294">
        <f>IF(ROW()=2,1,IF(A1293&lt;&gt;Block[[#This Row],[No]],1,B1293+1))</f>
        <v>5</v>
      </c>
      <c r="C1294" t="s">
        <v>205</v>
      </c>
      <c r="D1294" t="s">
        <v>519</v>
      </c>
      <c r="E1294" t="s">
        <v>28</v>
      </c>
      <c r="F1294" t="s">
        <v>26</v>
      </c>
      <c r="G1294" t="s">
        <v>155</v>
      </c>
      <c r="H1294" t="s">
        <v>71</v>
      </c>
      <c r="I1294">
        <v>1</v>
      </c>
      <c r="J1294" t="s">
        <v>15</v>
      </c>
      <c r="K1294" s="1" t="s">
        <v>248</v>
      </c>
      <c r="L1294" s="1" t="s">
        <v>178</v>
      </c>
      <c r="M1294">
        <v>36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ユニフォーム昼神幸郎ICONIC</v>
      </c>
    </row>
    <row r="1295" spans="1:21" x14ac:dyDescent="0.35">
      <c r="A1295">
        <f>VLOOKUP(Block[[#This Row],[No用]],SetNo[[No.用]:[vlookup 用]],2,FALSE)</f>
        <v>337</v>
      </c>
      <c r="B1295">
        <f>IF(ROW()=2,1,IF(A1294&lt;&gt;Block[[#This Row],[No]],1,B1294+1))</f>
        <v>6</v>
      </c>
      <c r="C1295" t="s">
        <v>205</v>
      </c>
      <c r="D1295" t="s">
        <v>519</v>
      </c>
      <c r="E1295" t="s">
        <v>28</v>
      </c>
      <c r="F1295" t="s">
        <v>26</v>
      </c>
      <c r="G1295" t="s">
        <v>155</v>
      </c>
      <c r="H1295" t="s">
        <v>71</v>
      </c>
      <c r="I1295">
        <v>1</v>
      </c>
      <c r="J1295" t="s">
        <v>247</v>
      </c>
      <c r="K1295" s="1" t="s">
        <v>183</v>
      </c>
      <c r="L1295" s="1" t="s">
        <v>224</v>
      </c>
      <c r="M1295">
        <v>51</v>
      </c>
      <c r="N1295">
        <v>0</v>
      </c>
      <c r="O1295">
        <v>61</v>
      </c>
      <c r="P1295">
        <v>0</v>
      </c>
      <c r="U1295" t="str">
        <f>Block[[#This Row],[服装]]&amp;Block[[#This Row],[名前]]&amp;Block[[#This Row],[レアリティ]]</f>
        <v>ユニフォーム昼神幸郎ICONIC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1</v>
      </c>
      <c r="C1296" s="1" t="s">
        <v>587</v>
      </c>
      <c r="D1296" t="s">
        <v>133</v>
      </c>
      <c r="E1296" s="1" t="s">
        <v>73</v>
      </c>
      <c r="F1296" t="s">
        <v>82</v>
      </c>
      <c r="G1296" t="s">
        <v>134</v>
      </c>
      <c r="H1296" t="s">
        <v>71</v>
      </c>
      <c r="I1296">
        <v>1</v>
      </c>
      <c r="J1296" t="s">
        <v>15</v>
      </c>
      <c r="K1296" s="1" t="s">
        <v>174</v>
      </c>
      <c r="L1296" s="1" t="s">
        <v>173</v>
      </c>
      <c r="M1296">
        <v>40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Xmas昼神幸郎ICONIC</v>
      </c>
    </row>
    <row r="1297" spans="1:21" x14ac:dyDescent="0.35">
      <c r="A1297">
        <f>VLOOKUP(Block[[#This Row],[No用]],SetNo[[No.用]:[vlookup 用]],2,FALSE)</f>
        <v>338</v>
      </c>
      <c r="B1297">
        <f>IF(ROW()=2,1,IF(A1296&lt;&gt;Block[[#This Row],[No]],1,B1296+1))</f>
        <v>2</v>
      </c>
      <c r="C1297" s="1" t="s">
        <v>587</v>
      </c>
      <c r="D1297" t="s">
        <v>133</v>
      </c>
      <c r="E1297" s="1" t="s">
        <v>73</v>
      </c>
      <c r="F1297" t="s">
        <v>82</v>
      </c>
      <c r="G1297" t="s">
        <v>134</v>
      </c>
      <c r="H1297" t="s">
        <v>71</v>
      </c>
      <c r="I1297">
        <v>1</v>
      </c>
      <c r="J1297" t="s">
        <v>247</v>
      </c>
      <c r="K1297" s="1" t="s">
        <v>175</v>
      </c>
      <c r="L1297" s="1" t="s">
        <v>173</v>
      </c>
      <c r="M1297">
        <v>44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Xmas昼神幸郎ICONIC</v>
      </c>
    </row>
    <row r="1298" spans="1:21" x14ac:dyDescent="0.35">
      <c r="A1298">
        <f>VLOOKUP(Block[[#This Row],[No用]],SetNo[[No.用]:[vlookup 用]],2,FALSE)</f>
        <v>338</v>
      </c>
      <c r="B1298">
        <f>IF(ROW()=2,1,IF(A1297&lt;&gt;Block[[#This Row],[No]],1,B1297+1))</f>
        <v>3</v>
      </c>
      <c r="C1298" s="1" t="s">
        <v>587</v>
      </c>
      <c r="D1298" t="s">
        <v>133</v>
      </c>
      <c r="E1298" s="1" t="s">
        <v>73</v>
      </c>
      <c r="F1298" t="s">
        <v>82</v>
      </c>
      <c r="G1298" t="s">
        <v>134</v>
      </c>
      <c r="H1298" t="s">
        <v>71</v>
      </c>
      <c r="I1298">
        <v>1</v>
      </c>
      <c r="J1298" t="s">
        <v>15</v>
      </c>
      <c r="K1298" s="1" t="s">
        <v>179</v>
      </c>
      <c r="L1298" s="1" t="s">
        <v>173</v>
      </c>
      <c r="M1298">
        <v>43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Xmas昼神幸郎ICONIC</v>
      </c>
    </row>
    <row r="1299" spans="1:21" x14ac:dyDescent="0.35">
      <c r="A1299">
        <f>VLOOKUP(Block[[#This Row],[No用]],SetNo[[No.用]:[vlookup 用]],2,FALSE)</f>
        <v>338</v>
      </c>
      <c r="B1299">
        <f>IF(ROW()=2,1,IF(A1298&lt;&gt;Block[[#This Row],[No]],1,B1298+1))</f>
        <v>4</v>
      </c>
      <c r="C1299" s="1" t="s">
        <v>587</v>
      </c>
      <c r="D1299" t="s">
        <v>133</v>
      </c>
      <c r="E1299" s="1" t="s">
        <v>73</v>
      </c>
      <c r="F1299" t="s">
        <v>82</v>
      </c>
      <c r="G1299" t="s">
        <v>134</v>
      </c>
      <c r="H1299" t="s">
        <v>71</v>
      </c>
      <c r="I1299">
        <v>1</v>
      </c>
      <c r="J1299" t="s">
        <v>247</v>
      </c>
      <c r="K1299" s="1" t="s">
        <v>177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Xmas昼神幸郎ICONIC</v>
      </c>
    </row>
    <row r="1300" spans="1:21" x14ac:dyDescent="0.35">
      <c r="A1300">
        <f>VLOOKUP(Block[[#This Row],[No用]],SetNo[[No.用]:[vlookup 用]],2,FALSE)</f>
        <v>338</v>
      </c>
      <c r="B1300">
        <f>IF(ROW()=2,1,IF(A1299&lt;&gt;Block[[#This Row],[No]],1,B1299+1))</f>
        <v>5</v>
      </c>
      <c r="C1300" s="1" t="s">
        <v>587</v>
      </c>
      <c r="D1300" t="s">
        <v>133</v>
      </c>
      <c r="E1300" s="1" t="s">
        <v>73</v>
      </c>
      <c r="F1300" t="s">
        <v>82</v>
      </c>
      <c r="G1300" t="s">
        <v>134</v>
      </c>
      <c r="H1300" t="s">
        <v>71</v>
      </c>
      <c r="I1300">
        <v>1</v>
      </c>
      <c r="J1300" t="s">
        <v>15</v>
      </c>
      <c r="K1300" s="1" t="s">
        <v>248</v>
      </c>
      <c r="L1300" s="1" t="s">
        <v>178</v>
      </c>
      <c r="M1300">
        <v>36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Xmas昼神幸郎ICONIC</v>
      </c>
    </row>
    <row r="1301" spans="1:21" x14ac:dyDescent="0.35">
      <c r="A1301">
        <f>VLOOKUP(Block[[#This Row],[No用]],SetNo[[No.用]:[vlookup 用]],2,FALSE)</f>
        <v>338</v>
      </c>
      <c r="B1301">
        <f>IF(ROW()=2,1,IF(A1300&lt;&gt;Block[[#This Row],[No]],1,B1300+1))</f>
        <v>6</v>
      </c>
      <c r="C1301" s="1" t="s">
        <v>587</v>
      </c>
      <c r="D1301" t="s">
        <v>133</v>
      </c>
      <c r="E1301" s="1" t="s">
        <v>73</v>
      </c>
      <c r="F1301" t="s">
        <v>82</v>
      </c>
      <c r="G1301" t="s">
        <v>134</v>
      </c>
      <c r="H1301" t="s">
        <v>71</v>
      </c>
      <c r="I1301">
        <v>1</v>
      </c>
      <c r="J1301" t="s">
        <v>247</v>
      </c>
      <c r="K1301" s="1" t="s">
        <v>183</v>
      </c>
      <c r="L1301" s="1" t="s">
        <v>224</v>
      </c>
      <c r="M1301">
        <v>51</v>
      </c>
      <c r="N1301">
        <v>0</v>
      </c>
      <c r="O1301">
        <v>61</v>
      </c>
      <c r="P1301">
        <v>0</v>
      </c>
      <c r="U1301" t="str">
        <f>Block[[#This Row],[服装]]&amp;Block[[#This Row],[名前]]&amp;Block[[#This Row],[レアリティ]]</f>
        <v>Xmas昼神幸郎ICONIC</v>
      </c>
    </row>
    <row r="1302" spans="1:21" x14ac:dyDescent="0.35">
      <c r="A1302">
        <f>VLOOKUP(Block[[#This Row],[No用]],SetNo[[No.用]:[vlookup 用]],2,FALSE)</f>
        <v>339</v>
      </c>
      <c r="B1302">
        <f>IF(ROW()=2,1,IF(A1301&lt;&gt;Block[[#This Row],[No]],1,B1301+1))</f>
        <v>1</v>
      </c>
      <c r="C1302" s="1" t="s">
        <v>963</v>
      </c>
      <c r="D1302" s="1" t="s">
        <v>133</v>
      </c>
      <c r="E1302" s="1" t="s">
        <v>90</v>
      </c>
      <c r="F1302" s="1" t="s">
        <v>82</v>
      </c>
      <c r="G1302" s="1" t="s">
        <v>134</v>
      </c>
      <c r="H1302" s="1" t="s">
        <v>71</v>
      </c>
      <c r="I1302">
        <v>1</v>
      </c>
      <c r="J1302" t="s">
        <v>15</v>
      </c>
      <c r="K1302" s="1" t="s">
        <v>174</v>
      </c>
      <c r="L1302" s="1" t="s">
        <v>173</v>
      </c>
      <c r="M1302">
        <v>40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職業体験2昼神幸郎ICONIC</v>
      </c>
    </row>
    <row r="1303" spans="1:21" x14ac:dyDescent="0.35">
      <c r="A1303">
        <f>VLOOKUP(Block[[#This Row],[No用]],SetNo[[No.用]:[vlookup 用]],2,FALSE)</f>
        <v>339</v>
      </c>
      <c r="B1303">
        <f>IF(ROW()=2,1,IF(A1302&lt;&gt;Block[[#This Row],[No]],1,B1302+1))</f>
        <v>2</v>
      </c>
      <c r="C1303" s="1" t="s">
        <v>963</v>
      </c>
      <c r="D1303" s="1" t="s">
        <v>133</v>
      </c>
      <c r="E1303" s="1" t="s">
        <v>90</v>
      </c>
      <c r="F1303" s="1" t="s">
        <v>82</v>
      </c>
      <c r="G1303" s="1" t="s">
        <v>134</v>
      </c>
      <c r="H1303" s="1" t="s">
        <v>71</v>
      </c>
      <c r="I1303">
        <v>1</v>
      </c>
      <c r="J1303" t="s">
        <v>247</v>
      </c>
      <c r="K1303" s="1" t="s">
        <v>175</v>
      </c>
      <c r="L1303" s="1" t="s">
        <v>173</v>
      </c>
      <c r="M1303">
        <v>44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職業体験2昼神幸郎ICONIC</v>
      </c>
    </row>
    <row r="1304" spans="1:21" x14ac:dyDescent="0.35">
      <c r="A1304">
        <f>VLOOKUP(Block[[#This Row],[No用]],SetNo[[No.用]:[vlookup 用]],2,FALSE)</f>
        <v>339</v>
      </c>
      <c r="B1304">
        <f>IF(ROW()=2,1,IF(A1303&lt;&gt;Block[[#This Row],[No]],1,B1303+1))</f>
        <v>3</v>
      </c>
      <c r="C1304" s="1" t="s">
        <v>963</v>
      </c>
      <c r="D1304" s="1" t="s">
        <v>133</v>
      </c>
      <c r="E1304" s="1" t="s">
        <v>90</v>
      </c>
      <c r="F1304" s="1" t="s">
        <v>82</v>
      </c>
      <c r="G1304" s="1" t="s">
        <v>134</v>
      </c>
      <c r="H1304" s="1" t="s">
        <v>71</v>
      </c>
      <c r="I1304">
        <v>1</v>
      </c>
      <c r="J1304" t="s">
        <v>15</v>
      </c>
      <c r="K1304" s="1" t="s">
        <v>179</v>
      </c>
      <c r="L1304" s="1" t="s">
        <v>173</v>
      </c>
      <c r="M1304">
        <v>43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職業体験2昼神幸郎ICONIC</v>
      </c>
    </row>
    <row r="1305" spans="1:21" x14ac:dyDescent="0.35">
      <c r="A1305">
        <f>VLOOKUP(Block[[#This Row],[No用]],SetNo[[No.用]:[vlookup 用]],2,FALSE)</f>
        <v>339</v>
      </c>
      <c r="B1305">
        <f>IF(ROW()=2,1,IF(A1304&lt;&gt;Block[[#This Row],[No]],1,B1304+1))</f>
        <v>4</v>
      </c>
      <c r="C1305" s="1" t="s">
        <v>963</v>
      </c>
      <c r="D1305" s="1" t="s">
        <v>133</v>
      </c>
      <c r="E1305" s="1" t="s">
        <v>90</v>
      </c>
      <c r="F1305" s="1" t="s">
        <v>82</v>
      </c>
      <c r="G1305" s="1" t="s">
        <v>134</v>
      </c>
      <c r="H1305" s="1" t="s">
        <v>71</v>
      </c>
      <c r="I1305">
        <v>1</v>
      </c>
      <c r="J1305" t="s">
        <v>247</v>
      </c>
      <c r="K1305" s="1" t="s">
        <v>177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職業体験2昼神幸郎ICONIC</v>
      </c>
    </row>
    <row r="1306" spans="1:21" x14ac:dyDescent="0.35">
      <c r="A1306">
        <f>VLOOKUP(Block[[#This Row],[No用]],SetNo[[No.用]:[vlookup 用]],2,FALSE)</f>
        <v>339</v>
      </c>
      <c r="B1306">
        <f>IF(ROW()=2,1,IF(A1305&lt;&gt;Block[[#This Row],[No]],1,B1305+1))</f>
        <v>5</v>
      </c>
      <c r="C1306" s="1" t="s">
        <v>963</v>
      </c>
      <c r="D1306" s="1" t="s">
        <v>133</v>
      </c>
      <c r="E1306" s="1" t="s">
        <v>90</v>
      </c>
      <c r="F1306" s="1" t="s">
        <v>82</v>
      </c>
      <c r="G1306" s="1" t="s">
        <v>134</v>
      </c>
      <c r="H1306" s="1" t="s">
        <v>71</v>
      </c>
      <c r="I1306">
        <v>1</v>
      </c>
      <c r="J1306" t="s">
        <v>15</v>
      </c>
      <c r="K1306" s="1" t="s">
        <v>248</v>
      </c>
      <c r="L1306" s="1" t="s">
        <v>173</v>
      </c>
      <c r="M1306">
        <v>39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職業体験2昼神幸郎ICONIC</v>
      </c>
    </row>
    <row r="1307" spans="1:21" x14ac:dyDescent="0.35">
      <c r="A1307">
        <f>VLOOKUP(Block[[#This Row],[No用]],SetNo[[No.用]:[vlookup 用]],2,FALSE)</f>
        <v>339</v>
      </c>
      <c r="B1307">
        <f>IF(ROW()=2,1,IF(A1306&lt;&gt;Block[[#This Row],[No]],1,B1306+1))</f>
        <v>6</v>
      </c>
      <c r="C1307" s="1" t="s">
        <v>963</v>
      </c>
      <c r="D1307" s="1" t="s">
        <v>133</v>
      </c>
      <c r="E1307" s="1" t="s">
        <v>90</v>
      </c>
      <c r="F1307" s="1" t="s">
        <v>82</v>
      </c>
      <c r="G1307" s="1" t="s">
        <v>134</v>
      </c>
      <c r="H1307" s="1" t="s">
        <v>71</v>
      </c>
      <c r="I1307">
        <v>1</v>
      </c>
      <c r="J1307" t="s">
        <v>247</v>
      </c>
      <c r="K1307" s="1" t="s">
        <v>183</v>
      </c>
      <c r="L1307" s="1" t="s">
        <v>224</v>
      </c>
      <c r="M1307">
        <v>52</v>
      </c>
      <c r="N1307">
        <v>0</v>
      </c>
      <c r="O1307">
        <v>62</v>
      </c>
      <c r="P1307">
        <v>0</v>
      </c>
      <c r="U1307" t="str">
        <f>Block[[#This Row],[服装]]&amp;Block[[#This Row],[名前]]&amp;Block[[#This Row],[レアリティ]]</f>
        <v>職業体験2昼神幸郎ICONIC</v>
      </c>
    </row>
    <row r="1308" spans="1:21" x14ac:dyDescent="0.35">
      <c r="A1308">
        <f>VLOOKUP(Block[[#This Row],[No用]],SetNo[[No.用]:[vlookup 用]],2,FALSE)</f>
        <v>339</v>
      </c>
      <c r="B1308">
        <f>IF(ROW()=2,1,IF(A1307&lt;&gt;Block[[#This Row],[No]],1,B1307+1))</f>
        <v>7</v>
      </c>
      <c r="C1308" s="1" t="s">
        <v>963</v>
      </c>
      <c r="D1308" s="1" t="s">
        <v>133</v>
      </c>
      <c r="E1308" s="1" t="s">
        <v>90</v>
      </c>
      <c r="F1308" s="1" t="s">
        <v>82</v>
      </c>
      <c r="G1308" s="1" t="s">
        <v>134</v>
      </c>
      <c r="H1308" s="1" t="s">
        <v>71</v>
      </c>
      <c r="I1308">
        <v>1</v>
      </c>
      <c r="J1308" t="s">
        <v>15</v>
      </c>
      <c r="K1308" s="1" t="s">
        <v>803</v>
      </c>
      <c r="L1308" s="1" t="s">
        <v>224</v>
      </c>
      <c r="M1308">
        <v>52</v>
      </c>
      <c r="N1308">
        <v>0</v>
      </c>
      <c r="O1308">
        <v>62</v>
      </c>
      <c r="P1308">
        <v>0</v>
      </c>
      <c r="R1308" s="1" t="s">
        <v>964</v>
      </c>
      <c r="S1308" s="1" t="s">
        <v>901</v>
      </c>
      <c r="T1308" s="1"/>
      <c r="U1308" t="str">
        <f>Block[[#This Row],[服装]]&amp;Block[[#This Row],[名前]]&amp;Block[[#This Row],[レアリティ]]</f>
        <v>職業体験2昼神幸郎ICONIC</v>
      </c>
    </row>
    <row r="1309" spans="1:21" x14ac:dyDescent="0.35">
      <c r="A1309">
        <f>VLOOKUP(Block[[#This Row],[No用]],SetNo[[No.用]:[vlookup 用]],2,FALSE)</f>
        <v>340</v>
      </c>
      <c r="B1309">
        <f>IF(ROW()=2,1,IF(A1308&lt;&gt;Block[[#This Row],[No]],1,B1308+1))</f>
        <v>1</v>
      </c>
      <c r="C1309" t="s">
        <v>205</v>
      </c>
      <c r="D1309" t="s">
        <v>515</v>
      </c>
      <c r="E1309" t="s">
        <v>28</v>
      </c>
      <c r="F1309" t="s">
        <v>25</v>
      </c>
      <c r="G1309" t="s">
        <v>158</v>
      </c>
      <c r="H1309" t="s">
        <v>71</v>
      </c>
      <c r="I1309">
        <v>1</v>
      </c>
      <c r="J1309" t="s">
        <v>15</v>
      </c>
      <c r="K1309" s="1" t="s">
        <v>174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ユニフォーム佐久早聖臣ICONIC</v>
      </c>
    </row>
    <row r="1310" spans="1:21" x14ac:dyDescent="0.35">
      <c r="A1310">
        <f>VLOOKUP(Block[[#This Row],[No用]],SetNo[[No.用]:[vlookup 用]],2,FALSE)</f>
        <v>340</v>
      </c>
      <c r="B1310">
        <f>IF(ROW()=2,1,IF(A1309&lt;&gt;Block[[#This Row],[No]],1,B1309+1))</f>
        <v>2</v>
      </c>
      <c r="C1310" t="s">
        <v>205</v>
      </c>
      <c r="D1310" t="s">
        <v>515</v>
      </c>
      <c r="E1310" t="s">
        <v>28</v>
      </c>
      <c r="F1310" t="s">
        <v>25</v>
      </c>
      <c r="G1310" t="s">
        <v>158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ユニフォーム佐久早聖臣ICONIC</v>
      </c>
    </row>
    <row r="1311" spans="1:21" x14ac:dyDescent="0.35">
      <c r="A1311">
        <f>VLOOKUP(Block[[#This Row],[No用]],SetNo[[No.用]:[vlookup 用]],2,FALSE)</f>
        <v>340</v>
      </c>
      <c r="B1311">
        <f>IF(ROW()=2,1,IF(A1310&lt;&gt;Block[[#This Row],[No]],1,B1310+1))</f>
        <v>3</v>
      </c>
      <c r="C1311" t="s">
        <v>205</v>
      </c>
      <c r="D1311" t="s">
        <v>515</v>
      </c>
      <c r="E1311" t="s">
        <v>28</v>
      </c>
      <c r="F1311" t="s">
        <v>25</v>
      </c>
      <c r="G1311" t="s">
        <v>158</v>
      </c>
      <c r="H1311" t="s">
        <v>71</v>
      </c>
      <c r="I1311">
        <v>1</v>
      </c>
      <c r="J1311" t="s">
        <v>15</v>
      </c>
      <c r="K1311" s="1" t="s">
        <v>248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ユニフォーム佐久早聖臣ICONIC</v>
      </c>
    </row>
    <row r="1312" spans="1:21" x14ac:dyDescent="0.35">
      <c r="A1312">
        <f>VLOOKUP(Block[[#This Row],[No用]],SetNo[[No.用]:[vlookup 用]],2,FALSE)</f>
        <v>341</v>
      </c>
      <c r="B1312">
        <f>IF(ROW()=2,1,IF(A1311&lt;&gt;Block[[#This Row],[No]],1,B1311+1))</f>
        <v>1</v>
      </c>
      <c r="C1312" s="1" t="s">
        <v>631</v>
      </c>
      <c r="D1312" s="1" t="s">
        <v>131</v>
      </c>
      <c r="E1312" s="1" t="s">
        <v>73</v>
      </c>
      <c r="F1312" s="1" t="s">
        <v>78</v>
      </c>
      <c r="G1312" s="1" t="s">
        <v>135</v>
      </c>
      <c r="H1312" s="1" t="s">
        <v>71</v>
      </c>
      <c r="I1312">
        <v>1</v>
      </c>
      <c r="J1312" t="s">
        <v>15</v>
      </c>
      <c r="K1312" s="1" t="s">
        <v>174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サバゲ佐久早聖臣ICONIC</v>
      </c>
    </row>
    <row r="1313" spans="1:21" x14ac:dyDescent="0.35">
      <c r="A1313">
        <f>VLOOKUP(Block[[#This Row],[No用]],SetNo[[No.用]:[vlookup 用]],2,FALSE)</f>
        <v>341</v>
      </c>
      <c r="B1313">
        <f>IF(ROW()=2,1,IF(A1312&lt;&gt;Block[[#This Row],[No]],1,B1312+1))</f>
        <v>2</v>
      </c>
      <c r="C1313" s="1" t="s">
        <v>631</v>
      </c>
      <c r="D1313" s="1" t="s">
        <v>131</v>
      </c>
      <c r="E1313" s="1" t="s">
        <v>73</v>
      </c>
      <c r="F1313" s="1" t="s">
        <v>78</v>
      </c>
      <c r="G1313" s="1" t="s">
        <v>135</v>
      </c>
      <c r="H1313" s="1" t="s">
        <v>71</v>
      </c>
      <c r="I1313">
        <v>1</v>
      </c>
      <c r="J1313" t="s">
        <v>247</v>
      </c>
      <c r="K1313" s="1" t="s">
        <v>175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サバゲ佐久早聖臣ICONIC</v>
      </c>
    </row>
    <row r="1314" spans="1:21" x14ac:dyDescent="0.35">
      <c r="A1314">
        <f>VLOOKUP(Block[[#This Row],[No用]],SetNo[[No.用]:[vlookup 用]],2,FALSE)</f>
        <v>341</v>
      </c>
      <c r="B1314">
        <f>IF(ROW()=2,1,IF(A1313&lt;&gt;Block[[#This Row],[No]],1,B1313+1))</f>
        <v>3</v>
      </c>
      <c r="C1314" s="1" t="s">
        <v>631</v>
      </c>
      <c r="D1314" s="1" t="s">
        <v>131</v>
      </c>
      <c r="E1314" s="1" t="s">
        <v>73</v>
      </c>
      <c r="F1314" s="1" t="s">
        <v>78</v>
      </c>
      <c r="G1314" s="1" t="s">
        <v>135</v>
      </c>
      <c r="H1314" s="1" t="s">
        <v>71</v>
      </c>
      <c r="I1314">
        <v>1</v>
      </c>
      <c r="J1314" t="s">
        <v>15</v>
      </c>
      <c r="K1314" s="1" t="s">
        <v>248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サバゲ佐久早聖臣ICONIC</v>
      </c>
    </row>
    <row r="1315" spans="1:21" x14ac:dyDescent="0.35">
      <c r="A1315">
        <f>VLOOKUP(Block[[#This Row],[No用]],SetNo[[No.用]:[vlookup 用]],2,FALSE)</f>
        <v>342</v>
      </c>
      <c r="B1315">
        <f>IF(ROW()=2,1,IF(A1314&lt;&gt;Block[[#This Row],[No]],1,B1314+1))</f>
        <v>1</v>
      </c>
      <c r="C1315" s="1" t="s">
        <v>826</v>
      </c>
      <c r="D1315" s="1" t="s">
        <v>131</v>
      </c>
      <c r="E1315" s="1" t="s">
        <v>90</v>
      </c>
      <c r="F1315" s="1" t="s">
        <v>78</v>
      </c>
      <c r="G1315" s="1" t="s">
        <v>135</v>
      </c>
      <c r="H1315" s="1" t="s">
        <v>71</v>
      </c>
      <c r="I1315">
        <v>1</v>
      </c>
      <c r="J1315" t="s">
        <v>15</v>
      </c>
      <c r="K1315" s="1" t="s">
        <v>174</v>
      </c>
      <c r="L1315" s="1" t="s">
        <v>178</v>
      </c>
      <c r="M1315">
        <v>31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新年2佐久早聖臣ICONIC</v>
      </c>
    </row>
    <row r="1316" spans="1:21" x14ac:dyDescent="0.35">
      <c r="A1316">
        <f>VLOOKUP(Block[[#This Row],[No用]],SetNo[[No.用]:[vlookup 用]],2,FALSE)</f>
        <v>342</v>
      </c>
      <c r="B1316">
        <f>IF(ROW()=2,1,IF(A1315&lt;&gt;Block[[#This Row],[No]],1,B1315+1))</f>
        <v>2</v>
      </c>
      <c r="C1316" s="1" t="s">
        <v>826</v>
      </c>
      <c r="D1316" s="1" t="s">
        <v>131</v>
      </c>
      <c r="E1316" s="1" t="s">
        <v>90</v>
      </c>
      <c r="F1316" s="1" t="s">
        <v>78</v>
      </c>
      <c r="G1316" s="1" t="s">
        <v>135</v>
      </c>
      <c r="H1316" s="1" t="s">
        <v>71</v>
      </c>
      <c r="I1316">
        <v>1</v>
      </c>
      <c r="J1316" t="s">
        <v>247</v>
      </c>
      <c r="K1316" s="1" t="s">
        <v>175</v>
      </c>
      <c r="L1316" s="1" t="s">
        <v>178</v>
      </c>
      <c r="M1316">
        <v>31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新年2佐久早聖臣ICONIC</v>
      </c>
    </row>
    <row r="1317" spans="1:21" x14ac:dyDescent="0.35">
      <c r="A1317">
        <f>VLOOKUP(Block[[#This Row],[No用]],SetNo[[No.用]:[vlookup 用]],2,FALSE)</f>
        <v>342</v>
      </c>
      <c r="B1317">
        <f>IF(ROW()=2,1,IF(A1316&lt;&gt;Block[[#This Row],[No]],1,B1316+1))</f>
        <v>3</v>
      </c>
      <c r="C1317" s="1" t="s">
        <v>826</v>
      </c>
      <c r="D1317" s="1" t="s">
        <v>131</v>
      </c>
      <c r="E1317" s="1" t="s">
        <v>90</v>
      </c>
      <c r="F1317" s="1" t="s">
        <v>78</v>
      </c>
      <c r="G1317" s="1" t="s">
        <v>135</v>
      </c>
      <c r="H1317" s="1" t="s">
        <v>71</v>
      </c>
      <c r="I1317">
        <v>1</v>
      </c>
      <c r="J1317" t="s">
        <v>15</v>
      </c>
      <c r="K1317" s="1" t="s">
        <v>248</v>
      </c>
      <c r="L1317" s="1" t="s">
        <v>178</v>
      </c>
      <c r="M1317">
        <v>31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新年2佐久早聖臣ICONIC</v>
      </c>
    </row>
    <row r="1318" spans="1:21" x14ac:dyDescent="0.35">
      <c r="A1318">
        <f>VLOOKUP(Block[[#This Row],[No用]],SetNo[[No.用]:[vlookup 用]],2,FALSE)</f>
        <v>343</v>
      </c>
      <c r="B1318">
        <f>IF(ROW()=2,1,IF(A1317&lt;&gt;Block[[#This Row],[No]],1,B1317+1))</f>
        <v>1</v>
      </c>
      <c r="C1318" t="s">
        <v>205</v>
      </c>
      <c r="D1318" t="s">
        <v>517</v>
      </c>
      <c r="E1318" t="s">
        <v>28</v>
      </c>
      <c r="F1318" t="s">
        <v>21</v>
      </c>
      <c r="G1318" t="s">
        <v>158</v>
      </c>
      <c r="H1318" t="s">
        <v>71</v>
      </c>
      <c r="I1318">
        <v>1</v>
      </c>
      <c r="J1318" t="s">
        <v>15</v>
      </c>
      <c r="M1318">
        <v>0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ユニフォーム小森元也ICONIC</v>
      </c>
    </row>
    <row r="1319" spans="1:21" x14ac:dyDescent="0.3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s="1" t="s">
        <v>684</v>
      </c>
      <c r="D1319" s="1" t="s">
        <v>132</v>
      </c>
      <c r="E1319" s="1" t="s">
        <v>73</v>
      </c>
      <c r="F1319" s="1" t="s">
        <v>80</v>
      </c>
      <c r="G1319" s="1" t="s">
        <v>135</v>
      </c>
      <c r="H1319" s="1" t="s">
        <v>71</v>
      </c>
      <c r="I1319">
        <v>1</v>
      </c>
      <c r="J1319" t="s">
        <v>15</v>
      </c>
      <c r="M1319">
        <v>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キャンプ小森元也ICONIC</v>
      </c>
    </row>
    <row r="1320" spans="1:21" x14ac:dyDescent="0.35">
      <c r="A1320">
        <f>VLOOKUP(Block[[#This Row],[No用]],SetNo[[No.用]:[vlookup 用]],2,FALSE)</f>
        <v>345</v>
      </c>
      <c r="B1320">
        <f>IF(ROW()=2,1,IF(A1319&lt;&gt;Block[[#This Row],[No]],1,B1319+1))</f>
        <v>1</v>
      </c>
      <c r="C1320" t="s">
        <v>108</v>
      </c>
      <c r="D1320" s="1" t="s">
        <v>541</v>
      </c>
      <c r="E1320" s="1" t="s">
        <v>90</v>
      </c>
      <c r="F1320" s="1" t="s">
        <v>78</v>
      </c>
      <c r="G1320" s="1" t="s">
        <v>543</v>
      </c>
      <c r="H1320" t="s">
        <v>71</v>
      </c>
      <c r="I1320">
        <v>1</v>
      </c>
      <c r="J1320" t="s">
        <v>15</v>
      </c>
      <c r="K1320" s="1" t="s">
        <v>174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ユニフォーム大将優ICONIC</v>
      </c>
    </row>
    <row r="1321" spans="1:21" x14ac:dyDescent="0.35">
      <c r="A1321">
        <f>VLOOKUP(Block[[#This Row],[No用]],SetNo[[No.用]:[vlookup 用]],2,FALSE)</f>
        <v>345</v>
      </c>
      <c r="B1321">
        <f>IF(ROW()=2,1,IF(A1320&lt;&gt;Block[[#This Row],[No]],1,B1320+1))</f>
        <v>2</v>
      </c>
      <c r="C1321" t="s">
        <v>108</v>
      </c>
      <c r="D1321" s="1" t="s">
        <v>541</v>
      </c>
      <c r="E1321" s="1" t="s">
        <v>90</v>
      </c>
      <c r="F1321" s="1" t="s">
        <v>78</v>
      </c>
      <c r="G1321" s="1" t="s">
        <v>543</v>
      </c>
      <c r="H1321" t="s">
        <v>71</v>
      </c>
      <c r="I1321">
        <v>1</v>
      </c>
      <c r="J1321" t="s">
        <v>15</v>
      </c>
      <c r="K1321" s="1" t="s">
        <v>175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ユニフォーム大将優ICONIC</v>
      </c>
    </row>
    <row r="1322" spans="1:21" x14ac:dyDescent="0.35">
      <c r="A1322">
        <f>VLOOKUP(Block[[#This Row],[No用]],SetNo[[No.用]:[vlookup 用]],2,FALSE)</f>
        <v>345</v>
      </c>
      <c r="B1322">
        <f>IF(ROW()=2,1,IF(A1321&lt;&gt;Block[[#This Row],[No]],1,B1321+1))</f>
        <v>3</v>
      </c>
      <c r="C1322" t="s">
        <v>108</v>
      </c>
      <c r="D1322" s="1" t="s">
        <v>541</v>
      </c>
      <c r="E1322" s="1" t="s">
        <v>90</v>
      </c>
      <c r="F1322" s="1" t="s">
        <v>78</v>
      </c>
      <c r="G1322" s="1" t="s">
        <v>543</v>
      </c>
      <c r="H1322" t="s">
        <v>71</v>
      </c>
      <c r="I1322">
        <v>1</v>
      </c>
      <c r="J1322" t="s">
        <v>15</v>
      </c>
      <c r="K1322" s="1" t="s">
        <v>248</v>
      </c>
      <c r="L1322" s="1" t="s">
        <v>162</v>
      </c>
      <c r="M1322">
        <v>25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ユニフォーム大将優ICONIC</v>
      </c>
    </row>
    <row r="1323" spans="1:21" x14ac:dyDescent="0.35">
      <c r="A1323">
        <f>VLOOKUP(Block[[#This Row],[No用]],SetNo[[No.用]:[vlookup 用]],2,FALSE)</f>
        <v>346</v>
      </c>
      <c r="B1323">
        <f>IF(ROW()=2,1,IF(A1322&lt;&gt;Block[[#This Row],[No]],1,B1322+1))</f>
        <v>1</v>
      </c>
      <c r="C1323" s="1" t="s">
        <v>591</v>
      </c>
      <c r="D1323" s="1" t="s">
        <v>541</v>
      </c>
      <c r="E1323" s="1" t="s">
        <v>77</v>
      </c>
      <c r="F1323" s="1" t="s">
        <v>78</v>
      </c>
      <c r="G1323" s="1" t="s">
        <v>543</v>
      </c>
      <c r="H1323" s="1" t="s">
        <v>544</v>
      </c>
      <c r="I1323">
        <v>1</v>
      </c>
      <c r="J1323" t="s">
        <v>15</v>
      </c>
      <c r="K1323" s="1" t="s">
        <v>174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新年大将優ICONIC</v>
      </c>
    </row>
    <row r="1324" spans="1:21" x14ac:dyDescent="0.35">
      <c r="A1324">
        <f>VLOOKUP(Block[[#This Row],[No用]],SetNo[[No.用]:[vlookup 用]],2,FALSE)</f>
        <v>346</v>
      </c>
      <c r="B1324">
        <f>IF(ROW()=2,1,IF(A1323&lt;&gt;Block[[#This Row],[No]],1,B1323+1))</f>
        <v>2</v>
      </c>
      <c r="C1324" s="1" t="s">
        <v>591</v>
      </c>
      <c r="D1324" s="1" t="s">
        <v>541</v>
      </c>
      <c r="E1324" s="1" t="s">
        <v>77</v>
      </c>
      <c r="F1324" s="1" t="s">
        <v>78</v>
      </c>
      <c r="G1324" s="1" t="s">
        <v>543</v>
      </c>
      <c r="H1324" s="1" t="s">
        <v>544</v>
      </c>
      <c r="I1324">
        <v>1</v>
      </c>
      <c r="J1324" t="s">
        <v>15</v>
      </c>
      <c r="K1324" s="1" t="s">
        <v>175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新年大将優ICONIC</v>
      </c>
    </row>
    <row r="1325" spans="1:21" x14ac:dyDescent="0.35">
      <c r="A1325">
        <f>VLOOKUP(Block[[#This Row],[No用]],SetNo[[No.用]:[vlookup 用]],2,FALSE)</f>
        <v>346</v>
      </c>
      <c r="B1325">
        <f>IF(ROW()=2,1,IF(A1324&lt;&gt;Block[[#This Row],[No]],1,B1324+1))</f>
        <v>3</v>
      </c>
      <c r="C1325" s="1" t="s">
        <v>591</v>
      </c>
      <c r="D1325" s="1" t="s">
        <v>541</v>
      </c>
      <c r="E1325" s="1" t="s">
        <v>77</v>
      </c>
      <c r="F1325" s="1" t="s">
        <v>78</v>
      </c>
      <c r="G1325" s="1" t="s">
        <v>543</v>
      </c>
      <c r="H1325" s="1" t="s">
        <v>544</v>
      </c>
      <c r="I1325">
        <v>1</v>
      </c>
      <c r="J1325" t="s">
        <v>15</v>
      </c>
      <c r="K1325" s="1" t="s">
        <v>248</v>
      </c>
      <c r="L1325" s="1" t="s">
        <v>162</v>
      </c>
      <c r="M1325">
        <v>25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新年大将優ICONIC</v>
      </c>
    </row>
    <row r="1326" spans="1:21" x14ac:dyDescent="0.35">
      <c r="A1326">
        <f>VLOOKUP(Block[[#This Row],[No用]],SetNo[[No.用]:[vlookup 用]],2,FALSE)</f>
        <v>347</v>
      </c>
      <c r="B1326">
        <f>IF(ROW()=2,1,IF(A1325&lt;&gt;Block[[#This Row],[No]],1,B1325+1))</f>
        <v>1</v>
      </c>
      <c r="C1326" s="1" t="s">
        <v>737</v>
      </c>
      <c r="D1326" s="1" t="s">
        <v>541</v>
      </c>
      <c r="E1326" s="1" t="s">
        <v>73</v>
      </c>
      <c r="F1326" s="1" t="s">
        <v>78</v>
      </c>
      <c r="G1326" s="1" t="s">
        <v>543</v>
      </c>
      <c r="H1326" s="1" t="s">
        <v>544</v>
      </c>
      <c r="I1326">
        <v>1</v>
      </c>
      <c r="J1326" t="s">
        <v>15</v>
      </c>
      <c r="K1326" s="1" t="s">
        <v>174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カンフー大将優ICONIC</v>
      </c>
    </row>
    <row r="1327" spans="1:21" x14ac:dyDescent="0.35">
      <c r="A1327">
        <f>VLOOKUP(Block[[#This Row],[No用]],SetNo[[No.用]:[vlookup 用]],2,FALSE)</f>
        <v>347</v>
      </c>
      <c r="B1327">
        <f>IF(ROW()=2,1,IF(A1326&lt;&gt;Block[[#This Row],[No]],1,B1326+1))</f>
        <v>2</v>
      </c>
      <c r="C1327" s="1" t="s">
        <v>737</v>
      </c>
      <c r="D1327" s="1" t="s">
        <v>541</v>
      </c>
      <c r="E1327" s="1" t="s">
        <v>73</v>
      </c>
      <c r="F1327" s="1" t="s">
        <v>78</v>
      </c>
      <c r="G1327" s="1" t="s">
        <v>543</v>
      </c>
      <c r="H1327" s="1" t="s">
        <v>544</v>
      </c>
      <c r="I1327">
        <v>1</v>
      </c>
      <c r="J1327" t="s">
        <v>15</v>
      </c>
      <c r="K1327" s="1" t="s">
        <v>175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カンフー大将優ICONIC</v>
      </c>
    </row>
    <row r="1328" spans="1:21" x14ac:dyDescent="0.35">
      <c r="A1328">
        <f>VLOOKUP(Block[[#This Row],[No用]],SetNo[[No.用]:[vlookup 用]],2,FALSE)</f>
        <v>347</v>
      </c>
      <c r="B1328">
        <f>IF(ROW()=2,1,IF(A1327&lt;&gt;Block[[#This Row],[No]],1,B1327+1))</f>
        <v>3</v>
      </c>
      <c r="C1328" s="1" t="s">
        <v>737</v>
      </c>
      <c r="D1328" s="1" t="s">
        <v>541</v>
      </c>
      <c r="E1328" s="1" t="s">
        <v>73</v>
      </c>
      <c r="F1328" s="1" t="s">
        <v>78</v>
      </c>
      <c r="G1328" s="1" t="s">
        <v>543</v>
      </c>
      <c r="H1328" s="1" t="s">
        <v>544</v>
      </c>
      <c r="I1328">
        <v>1</v>
      </c>
      <c r="J1328" t="s">
        <v>15</v>
      </c>
      <c r="K1328" s="1" t="s">
        <v>248</v>
      </c>
      <c r="L1328" s="1" t="s">
        <v>162</v>
      </c>
      <c r="M1328">
        <v>25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カンフー大将優ICONIC</v>
      </c>
    </row>
    <row r="1329" spans="1:21" x14ac:dyDescent="0.35">
      <c r="A1329">
        <f>VLOOKUP(Block[[#This Row],[No用]],SetNo[[No.用]:[vlookup 用]],2,FALSE)</f>
        <v>348</v>
      </c>
      <c r="B1329">
        <f>IF(ROW()=2,1,IF(A1328&lt;&gt;Block[[#This Row],[No]],1,B1328+1))</f>
        <v>1</v>
      </c>
      <c r="C1329" s="1" t="s">
        <v>929</v>
      </c>
      <c r="D1329" s="1" t="s">
        <v>541</v>
      </c>
      <c r="E1329" s="1" t="s">
        <v>90</v>
      </c>
      <c r="F1329" s="1" t="s">
        <v>78</v>
      </c>
      <c r="G1329" s="1" t="s">
        <v>543</v>
      </c>
      <c r="H1329" s="1" t="s">
        <v>544</v>
      </c>
      <c r="I1329">
        <v>1</v>
      </c>
      <c r="J1329" t="s">
        <v>15</v>
      </c>
      <c r="K1329" s="1" t="s">
        <v>174</v>
      </c>
      <c r="L1329" s="1" t="s">
        <v>178</v>
      </c>
      <c r="M1329">
        <v>30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妖大将優ICONIC</v>
      </c>
    </row>
    <row r="1330" spans="1:21" x14ac:dyDescent="0.35">
      <c r="A1330">
        <f>VLOOKUP(Block[[#This Row],[No用]],SetNo[[No.用]:[vlookup 用]],2,FALSE)</f>
        <v>348</v>
      </c>
      <c r="B1330">
        <f>IF(ROW()=2,1,IF(A1329&lt;&gt;Block[[#This Row],[No]],1,B1329+1))</f>
        <v>2</v>
      </c>
      <c r="C1330" s="1" t="s">
        <v>929</v>
      </c>
      <c r="D1330" s="1" t="s">
        <v>541</v>
      </c>
      <c r="E1330" s="1" t="s">
        <v>90</v>
      </c>
      <c r="F1330" s="1" t="s">
        <v>78</v>
      </c>
      <c r="G1330" s="1" t="s">
        <v>543</v>
      </c>
      <c r="H1330" s="1" t="s">
        <v>544</v>
      </c>
      <c r="I1330">
        <v>1</v>
      </c>
      <c r="J1330" t="s">
        <v>15</v>
      </c>
      <c r="K1330" s="1" t="s">
        <v>175</v>
      </c>
      <c r="L1330" s="1" t="s">
        <v>178</v>
      </c>
      <c r="M1330">
        <v>30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妖大将優ICONIC</v>
      </c>
    </row>
    <row r="1331" spans="1:21" x14ac:dyDescent="0.35">
      <c r="A1331">
        <f>VLOOKUP(Block[[#This Row],[No用]],SetNo[[No.用]:[vlookup 用]],2,FALSE)</f>
        <v>348</v>
      </c>
      <c r="B1331">
        <f>IF(ROW()=2,1,IF(A1330&lt;&gt;Block[[#This Row],[No]],1,B1330+1))</f>
        <v>3</v>
      </c>
      <c r="C1331" s="1" t="s">
        <v>929</v>
      </c>
      <c r="D1331" s="1" t="s">
        <v>541</v>
      </c>
      <c r="E1331" s="1" t="s">
        <v>90</v>
      </c>
      <c r="F1331" s="1" t="s">
        <v>78</v>
      </c>
      <c r="G1331" s="1" t="s">
        <v>543</v>
      </c>
      <c r="H1331" s="1" t="s">
        <v>544</v>
      </c>
      <c r="I1331">
        <v>1</v>
      </c>
      <c r="J1331" t="s">
        <v>15</v>
      </c>
      <c r="K1331" s="1" t="s">
        <v>248</v>
      </c>
      <c r="L1331" s="1" t="s">
        <v>162</v>
      </c>
      <c r="M1331">
        <v>25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妖大将優ICONIC</v>
      </c>
    </row>
    <row r="1332" spans="1:21" x14ac:dyDescent="0.35">
      <c r="A1332">
        <f>VLOOKUP(Block[[#This Row],[No用]],SetNo[[No.用]:[vlookup 用]],2,FALSE)</f>
        <v>348</v>
      </c>
      <c r="B1332">
        <f>IF(ROW()=2,1,IF(A1331&lt;&gt;Block[[#This Row],[No]],1,B1331+1))</f>
        <v>4</v>
      </c>
      <c r="C1332" s="1" t="s">
        <v>929</v>
      </c>
      <c r="D1332" s="1" t="s">
        <v>541</v>
      </c>
      <c r="E1332" s="1" t="s">
        <v>90</v>
      </c>
      <c r="F1332" s="1" t="s">
        <v>78</v>
      </c>
      <c r="G1332" s="1" t="s">
        <v>543</v>
      </c>
      <c r="H1332" s="1" t="s">
        <v>544</v>
      </c>
      <c r="I1332">
        <v>1</v>
      </c>
      <c r="J1332" t="s">
        <v>15</v>
      </c>
      <c r="K1332" s="1" t="s">
        <v>183</v>
      </c>
      <c r="L1332" s="1" t="s">
        <v>224</v>
      </c>
      <c r="M1332">
        <v>49</v>
      </c>
      <c r="N1332">
        <v>0</v>
      </c>
      <c r="O1332">
        <v>59</v>
      </c>
      <c r="P1332">
        <v>0</v>
      </c>
      <c r="U1332" t="str">
        <f>Block[[#This Row],[服装]]&amp;Block[[#This Row],[名前]]&amp;Block[[#This Row],[レアリティ]]</f>
        <v>妖大将優ICONIC</v>
      </c>
    </row>
    <row r="1333" spans="1:21" x14ac:dyDescent="0.35">
      <c r="A1333">
        <f>VLOOKUP(Block[[#This Row],[No用]],SetNo[[No.用]:[vlookup 用]],2,FALSE)</f>
        <v>349</v>
      </c>
      <c r="B1333">
        <f>IF(ROW()=2,1,IF(A1332&lt;&gt;Block[[#This Row],[No]],1,B1332+1))</f>
        <v>1</v>
      </c>
      <c r="C1333" t="s">
        <v>108</v>
      </c>
      <c r="D1333" s="1" t="s">
        <v>546</v>
      </c>
      <c r="E1333" s="1" t="s">
        <v>90</v>
      </c>
      <c r="F1333" s="1" t="s">
        <v>78</v>
      </c>
      <c r="G1333" s="1" t="s">
        <v>543</v>
      </c>
      <c r="H1333" t="s">
        <v>71</v>
      </c>
      <c r="I1333">
        <v>1</v>
      </c>
      <c r="J1333" t="s">
        <v>15</v>
      </c>
      <c r="K1333" s="1" t="s">
        <v>174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ユニフォーム沼井和馬ICONIC</v>
      </c>
    </row>
    <row r="1334" spans="1:21" x14ac:dyDescent="0.35">
      <c r="A1334">
        <f>VLOOKUP(Block[[#This Row],[No用]],SetNo[[No.用]:[vlookup 用]],2,FALSE)</f>
        <v>349</v>
      </c>
      <c r="B1334">
        <f>IF(ROW()=2,1,IF(A1333&lt;&gt;Block[[#This Row],[No]],1,B1333+1))</f>
        <v>2</v>
      </c>
      <c r="C1334" t="s">
        <v>108</v>
      </c>
      <c r="D1334" s="1" t="s">
        <v>546</v>
      </c>
      <c r="E1334" s="1" t="s">
        <v>90</v>
      </c>
      <c r="F1334" s="1" t="s">
        <v>78</v>
      </c>
      <c r="G1334" s="1" t="s">
        <v>543</v>
      </c>
      <c r="H1334" t="s">
        <v>71</v>
      </c>
      <c r="I1334">
        <v>1</v>
      </c>
      <c r="J1334" t="s">
        <v>15</v>
      </c>
      <c r="K1334" s="1" t="s">
        <v>175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ユニフォーム沼井和馬ICONIC</v>
      </c>
    </row>
    <row r="1335" spans="1:21" x14ac:dyDescent="0.35">
      <c r="A1335">
        <f>VLOOKUP(Block[[#This Row],[No用]],SetNo[[No.用]:[vlookup 用]],2,FALSE)</f>
        <v>349</v>
      </c>
      <c r="B1335">
        <f>IF(ROW()=2,1,IF(A1334&lt;&gt;Block[[#This Row],[No]],1,B1334+1))</f>
        <v>3</v>
      </c>
      <c r="C1335" t="s">
        <v>108</v>
      </c>
      <c r="D1335" s="1" t="s">
        <v>546</v>
      </c>
      <c r="E1335" s="1" t="s">
        <v>90</v>
      </c>
      <c r="F1335" s="1" t="s">
        <v>78</v>
      </c>
      <c r="G1335" s="1" t="s">
        <v>543</v>
      </c>
      <c r="H1335" t="s">
        <v>71</v>
      </c>
      <c r="I1335">
        <v>1</v>
      </c>
      <c r="J1335" t="s">
        <v>15</v>
      </c>
      <c r="K1335" s="1" t="s">
        <v>177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ユニフォーム沼井和馬ICONIC</v>
      </c>
    </row>
    <row r="1336" spans="1:21" x14ac:dyDescent="0.35">
      <c r="A1336">
        <f>VLOOKUP(Block[[#This Row],[No用]],SetNo[[No.用]:[vlookup 用]],2,FALSE)</f>
        <v>349</v>
      </c>
      <c r="B1336">
        <f>IF(ROW()=2,1,IF(A1335&lt;&gt;Block[[#This Row],[No]],1,B1335+1))</f>
        <v>4</v>
      </c>
      <c r="C1336" t="s">
        <v>108</v>
      </c>
      <c r="D1336" s="1" t="s">
        <v>546</v>
      </c>
      <c r="E1336" s="1" t="s">
        <v>90</v>
      </c>
      <c r="F1336" s="1" t="s">
        <v>78</v>
      </c>
      <c r="G1336" s="1" t="s">
        <v>543</v>
      </c>
      <c r="H1336" t="s">
        <v>71</v>
      </c>
      <c r="I1336">
        <v>1</v>
      </c>
      <c r="J1336" t="s">
        <v>15</v>
      </c>
      <c r="K1336" s="1" t="s">
        <v>248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ユニフォーム沼井和馬ICONIC</v>
      </c>
    </row>
    <row r="1337" spans="1:21" x14ac:dyDescent="0.35">
      <c r="A1337">
        <f>VLOOKUP(Block[[#This Row],[No用]],SetNo[[No.用]:[vlookup 用]],2,FALSE)</f>
        <v>350</v>
      </c>
      <c r="B1337">
        <f>IF(ROW()=2,1,IF(A1336&lt;&gt;Block[[#This Row],[No]],1,B1336+1))</f>
        <v>1</v>
      </c>
      <c r="C1337" t="s">
        <v>108</v>
      </c>
      <c r="D1337" s="1" t="s">
        <v>557</v>
      </c>
      <c r="E1337" s="1" t="s">
        <v>90</v>
      </c>
      <c r="F1337" s="1" t="s">
        <v>78</v>
      </c>
      <c r="G1337" s="1" t="s">
        <v>543</v>
      </c>
      <c r="H1337" t="s">
        <v>71</v>
      </c>
      <c r="I1337">
        <v>1</v>
      </c>
      <c r="J1337" t="s">
        <v>15</v>
      </c>
      <c r="K1337" s="1" t="s">
        <v>174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ユニフォーム潜尚保ICONIC</v>
      </c>
    </row>
    <row r="1338" spans="1:21" x14ac:dyDescent="0.35">
      <c r="A1338">
        <f>VLOOKUP(Block[[#This Row],[No用]],SetNo[[No.用]:[vlookup 用]],2,FALSE)</f>
        <v>350</v>
      </c>
      <c r="B1338">
        <f>IF(ROW()=2,1,IF(A1337&lt;&gt;Block[[#This Row],[No]],1,B1337+1))</f>
        <v>2</v>
      </c>
      <c r="C1338" t="s">
        <v>108</v>
      </c>
      <c r="D1338" s="1" t="s">
        <v>557</v>
      </c>
      <c r="E1338" s="1" t="s">
        <v>90</v>
      </c>
      <c r="F1338" s="1" t="s">
        <v>78</v>
      </c>
      <c r="G1338" s="1" t="s">
        <v>543</v>
      </c>
      <c r="H1338" t="s">
        <v>71</v>
      </c>
      <c r="I1338">
        <v>1</v>
      </c>
      <c r="J1338" t="s">
        <v>15</v>
      </c>
      <c r="K1338" s="1" t="s">
        <v>175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ユニフォーム潜尚保ICONIC</v>
      </c>
    </row>
    <row r="1339" spans="1:21" x14ac:dyDescent="0.35">
      <c r="A1339">
        <f>VLOOKUP(Block[[#This Row],[No用]],SetNo[[No.用]:[vlookup 用]],2,FALSE)</f>
        <v>351</v>
      </c>
      <c r="B1339">
        <f>IF(ROW()=2,1,IF(A1338&lt;&gt;Block[[#This Row],[No]],1,B1338+1))</f>
        <v>1</v>
      </c>
      <c r="C1339" s="1" t="s">
        <v>673</v>
      </c>
      <c r="D1339" s="1" t="s">
        <v>557</v>
      </c>
      <c r="E1339" s="1" t="s">
        <v>77</v>
      </c>
      <c r="F1339" s="1" t="s">
        <v>78</v>
      </c>
      <c r="G1339" s="1" t="s">
        <v>543</v>
      </c>
      <c r="H1339" s="1" t="s">
        <v>544</v>
      </c>
      <c r="I1339">
        <v>1</v>
      </c>
      <c r="J1339" t="s">
        <v>15</v>
      </c>
      <c r="K1339" s="1" t="s">
        <v>174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バーガー潜尚保ICONIC</v>
      </c>
    </row>
    <row r="1340" spans="1:21" x14ac:dyDescent="0.35">
      <c r="A1340">
        <f>VLOOKUP(Block[[#This Row],[No用]],SetNo[[No.用]:[vlookup 用]],2,FALSE)</f>
        <v>351</v>
      </c>
      <c r="B1340">
        <f>IF(ROW()=2,1,IF(A1339&lt;&gt;Block[[#This Row],[No]],1,B1339+1))</f>
        <v>2</v>
      </c>
      <c r="C1340" s="1" t="s">
        <v>673</v>
      </c>
      <c r="D1340" s="1" t="s">
        <v>557</v>
      </c>
      <c r="E1340" s="1" t="s">
        <v>77</v>
      </c>
      <c r="F1340" s="1" t="s">
        <v>78</v>
      </c>
      <c r="G1340" s="1" t="s">
        <v>543</v>
      </c>
      <c r="H1340" s="1" t="s">
        <v>544</v>
      </c>
      <c r="I1340">
        <v>1</v>
      </c>
      <c r="J1340" t="s">
        <v>15</v>
      </c>
      <c r="K1340" s="1" t="s">
        <v>175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バーガー潜尚保ICONIC</v>
      </c>
    </row>
    <row r="1341" spans="1:21" x14ac:dyDescent="0.35">
      <c r="A1341">
        <f>VLOOKUP(Block[[#This Row],[No用]],SetNo[[No.用]:[vlookup 用]],2,FALSE)</f>
        <v>352</v>
      </c>
      <c r="B1341">
        <f>IF(ROW()=2,1,IF(A1340&lt;&gt;Block[[#This Row],[No]],1,B1340+1))</f>
        <v>1</v>
      </c>
      <c r="C1341" t="s">
        <v>108</v>
      </c>
      <c r="D1341" s="1" t="s">
        <v>559</v>
      </c>
      <c r="E1341" s="1" t="s">
        <v>90</v>
      </c>
      <c r="F1341" s="1" t="s">
        <v>78</v>
      </c>
      <c r="G1341" s="1" t="s">
        <v>543</v>
      </c>
      <c r="H1341" t="s">
        <v>71</v>
      </c>
      <c r="I1341">
        <v>1</v>
      </c>
      <c r="J1341" t="s">
        <v>15</v>
      </c>
      <c r="K1341" s="1" t="s">
        <v>174</v>
      </c>
      <c r="L1341" s="1" t="s">
        <v>173</v>
      </c>
      <c r="M1341">
        <v>33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ユニフォーム高千穂恵也ICONIC</v>
      </c>
    </row>
    <row r="1342" spans="1:21" x14ac:dyDescent="0.35">
      <c r="A1342">
        <f>VLOOKUP(Block[[#This Row],[No用]],SetNo[[No.用]:[vlookup 用]],2,FALSE)</f>
        <v>352</v>
      </c>
      <c r="B1342">
        <f>IF(ROW()=2,1,IF(A1341&lt;&gt;Block[[#This Row],[No]],1,B1341+1))</f>
        <v>2</v>
      </c>
      <c r="C1342" t="s">
        <v>108</v>
      </c>
      <c r="D1342" s="1" t="s">
        <v>559</v>
      </c>
      <c r="E1342" s="1" t="s">
        <v>90</v>
      </c>
      <c r="F1342" s="1" t="s">
        <v>78</v>
      </c>
      <c r="G1342" s="1" t="s">
        <v>543</v>
      </c>
      <c r="H1342" t="s">
        <v>71</v>
      </c>
      <c r="I1342">
        <v>1</v>
      </c>
      <c r="J1342" t="s">
        <v>15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ユニフォーム高千穂恵也ICONIC</v>
      </c>
    </row>
    <row r="1343" spans="1:21" x14ac:dyDescent="0.35">
      <c r="A1343">
        <f>VLOOKUP(Block[[#This Row],[No用]],SetNo[[No.用]:[vlookup 用]],2,FALSE)</f>
        <v>352</v>
      </c>
      <c r="B1343">
        <f>IF(ROW()=2,1,IF(A1342&lt;&gt;Block[[#This Row],[No]],1,B1342+1))</f>
        <v>3</v>
      </c>
      <c r="C1343" t="s">
        <v>108</v>
      </c>
      <c r="D1343" s="1" t="s">
        <v>559</v>
      </c>
      <c r="E1343" s="1" t="s">
        <v>90</v>
      </c>
      <c r="F1343" s="1" t="s">
        <v>78</v>
      </c>
      <c r="G1343" s="1" t="s">
        <v>543</v>
      </c>
      <c r="H1343" t="s">
        <v>71</v>
      </c>
      <c r="I1343">
        <v>1</v>
      </c>
      <c r="J1343" t="s">
        <v>15</v>
      </c>
      <c r="K1343" s="1" t="s">
        <v>177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ユニフォーム高千穂恵也ICONIC</v>
      </c>
    </row>
    <row r="1344" spans="1:21" x14ac:dyDescent="0.35">
      <c r="A1344">
        <f>VLOOKUP(Block[[#This Row],[No用]],SetNo[[No.用]:[vlookup 用]],2,FALSE)</f>
        <v>352</v>
      </c>
      <c r="B1344">
        <f>IF(ROW()=2,1,IF(A1343&lt;&gt;Block[[#This Row],[No]],1,B1343+1))</f>
        <v>4</v>
      </c>
      <c r="C1344" t="s">
        <v>108</v>
      </c>
      <c r="D1344" s="1" t="s">
        <v>559</v>
      </c>
      <c r="E1344" s="1" t="s">
        <v>90</v>
      </c>
      <c r="F1344" s="1" t="s">
        <v>78</v>
      </c>
      <c r="G1344" s="1" t="s">
        <v>543</v>
      </c>
      <c r="H1344" t="s">
        <v>71</v>
      </c>
      <c r="I1344">
        <v>1</v>
      </c>
      <c r="J1344" t="s">
        <v>15</v>
      </c>
      <c r="K1344" s="1" t="s">
        <v>248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ユニフォーム高千穂恵也ICONIC</v>
      </c>
    </row>
    <row r="1345" spans="1:21" x14ac:dyDescent="0.35">
      <c r="A1345">
        <f>VLOOKUP(Block[[#This Row],[No用]],SetNo[[No.用]:[vlookup 用]],2,FALSE)</f>
        <v>353</v>
      </c>
      <c r="B1345">
        <f>IF(ROW()=2,1,IF(A1344&lt;&gt;Block[[#This Row],[No]],1,B1344+1))</f>
        <v>1</v>
      </c>
      <c r="C1345" t="s">
        <v>108</v>
      </c>
      <c r="D1345" s="1" t="s">
        <v>561</v>
      </c>
      <c r="E1345" s="1" t="s">
        <v>90</v>
      </c>
      <c r="F1345" s="1" t="s">
        <v>82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ユニフォーム広尾倖児ICONIC</v>
      </c>
    </row>
    <row r="1346" spans="1:21" x14ac:dyDescent="0.35">
      <c r="A1346">
        <f>VLOOKUP(Block[[#This Row],[No用]],SetNo[[No.用]:[vlookup 用]],2,FALSE)</f>
        <v>353</v>
      </c>
      <c r="B1346">
        <f>IF(ROW()=2,1,IF(A1345&lt;&gt;Block[[#This Row],[No]],1,B1345+1))</f>
        <v>2</v>
      </c>
      <c r="C1346" t="s">
        <v>108</v>
      </c>
      <c r="D1346" s="1" t="s">
        <v>561</v>
      </c>
      <c r="E1346" s="1" t="s">
        <v>90</v>
      </c>
      <c r="F1346" s="1" t="s">
        <v>82</v>
      </c>
      <c r="G1346" s="1" t="s">
        <v>543</v>
      </c>
      <c r="H1346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ユニフォーム広尾倖児ICONIC</v>
      </c>
    </row>
    <row r="1347" spans="1:21" x14ac:dyDescent="0.35">
      <c r="A1347">
        <f>VLOOKUP(Block[[#This Row],[No用]],SetNo[[No.用]:[vlookup 用]],2,FALSE)</f>
        <v>353</v>
      </c>
      <c r="B1347">
        <f>IF(ROW()=2,1,IF(A1346&lt;&gt;Block[[#This Row],[No]],1,B1346+1))</f>
        <v>3</v>
      </c>
      <c r="C1347" t="s">
        <v>108</v>
      </c>
      <c r="D1347" s="1" t="s">
        <v>561</v>
      </c>
      <c r="E1347" s="1" t="s">
        <v>90</v>
      </c>
      <c r="F1347" s="1" t="s">
        <v>82</v>
      </c>
      <c r="G1347" s="1" t="s">
        <v>543</v>
      </c>
      <c r="H1347" t="s">
        <v>71</v>
      </c>
      <c r="I1347">
        <v>1</v>
      </c>
      <c r="J1347" t="s">
        <v>15</v>
      </c>
      <c r="K1347" s="1" t="s">
        <v>177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ユニフォーム広尾倖児ICONIC</v>
      </c>
    </row>
    <row r="1348" spans="1:21" x14ac:dyDescent="0.35">
      <c r="A1348">
        <f>VLOOKUP(Block[[#This Row],[No用]],SetNo[[No.用]:[vlookup 用]],2,FALSE)</f>
        <v>353</v>
      </c>
      <c r="B1348">
        <f>IF(ROW()=2,1,IF(A1347&lt;&gt;Block[[#This Row],[No]],1,B1347+1))</f>
        <v>4</v>
      </c>
      <c r="C1348" t="s">
        <v>108</v>
      </c>
      <c r="D1348" s="1" t="s">
        <v>561</v>
      </c>
      <c r="E1348" s="1" t="s">
        <v>90</v>
      </c>
      <c r="F1348" s="1" t="s">
        <v>82</v>
      </c>
      <c r="G1348" s="1" t="s">
        <v>543</v>
      </c>
      <c r="H1348" t="s">
        <v>71</v>
      </c>
      <c r="I1348">
        <v>1</v>
      </c>
      <c r="J1348" t="s">
        <v>15</v>
      </c>
      <c r="K1348" s="1" t="s">
        <v>248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ユニフォーム広尾倖児ICONIC</v>
      </c>
    </row>
    <row r="1349" spans="1:21" x14ac:dyDescent="0.35">
      <c r="A1349">
        <f>VLOOKUP(Block[[#This Row],[No用]],SetNo[[No.用]:[vlookup 用]],2,FALSE)</f>
        <v>354</v>
      </c>
      <c r="B1349">
        <f>IF(ROW()=2,1,IF(A1348&lt;&gt;Block[[#This Row],[No]],1,B1348+1))</f>
        <v>1</v>
      </c>
      <c r="C1349" s="1" t="s">
        <v>737</v>
      </c>
      <c r="D1349" s="1" t="s">
        <v>561</v>
      </c>
      <c r="E1349" s="1" t="s">
        <v>77</v>
      </c>
      <c r="F1349" s="1" t="s">
        <v>82</v>
      </c>
      <c r="G1349" s="1" t="s">
        <v>543</v>
      </c>
      <c r="H1349" s="1" t="s">
        <v>544</v>
      </c>
      <c r="I1349">
        <v>1</v>
      </c>
      <c r="J1349" t="s">
        <v>15</v>
      </c>
      <c r="K1349" s="1" t="s">
        <v>174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カンフー広尾倖児ICONIC</v>
      </c>
    </row>
    <row r="1350" spans="1:21" x14ac:dyDescent="0.35">
      <c r="A1350">
        <f>VLOOKUP(Block[[#This Row],[No用]],SetNo[[No.用]:[vlookup 用]],2,FALSE)</f>
        <v>354</v>
      </c>
      <c r="B1350">
        <f>IF(ROW()=2,1,IF(A1349&lt;&gt;Block[[#This Row],[No]],1,B1349+1))</f>
        <v>2</v>
      </c>
      <c r="C1350" s="1" t="s">
        <v>737</v>
      </c>
      <c r="D1350" s="1" t="s">
        <v>561</v>
      </c>
      <c r="E1350" s="1" t="s">
        <v>77</v>
      </c>
      <c r="F1350" s="1" t="s">
        <v>82</v>
      </c>
      <c r="G1350" s="1" t="s">
        <v>543</v>
      </c>
      <c r="H1350" s="1" t="s">
        <v>544</v>
      </c>
      <c r="I1350">
        <v>1</v>
      </c>
      <c r="J1350" t="s">
        <v>15</v>
      </c>
      <c r="K1350" s="1" t="s">
        <v>175</v>
      </c>
      <c r="L1350" s="1" t="s">
        <v>178</v>
      </c>
      <c r="M1350">
        <v>31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カンフー広尾倖児ICONIC</v>
      </c>
    </row>
    <row r="1351" spans="1:21" x14ac:dyDescent="0.35">
      <c r="A1351">
        <f>VLOOKUP(Block[[#This Row],[No用]],SetNo[[No.用]:[vlookup 用]],2,FALSE)</f>
        <v>354</v>
      </c>
      <c r="B1351">
        <f>IF(ROW()=2,1,IF(A1350&lt;&gt;Block[[#This Row],[No]],1,B1350+1))</f>
        <v>3</v>
      </c>
      <c r="C1351" s="1" t="s">
        <v>737</v>
      </c>
      <c r="D1351" s="1" t="s">
        <v>561</v>
      </c>
      <c r="E1351" s="1" t="s">
        <v>77</v>
      </c>
      <c r="F1351" s="1" t="s">
        <v>82</v>
      </c>
      <c r="G1351" s="1" t="s">
        <v>543</v>
      </c>
      <c r="H1351" s="1" t="s">
        <v>544</v>
      </c>
      <c r="I1351">
        <v>1</v>
      </c>
      <c r="J1351" t="s">
        <v>15</v>
      </c>
      <c r="K1351" s="1" t="s">
        <v>177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カンフー広尾倖児ICONIC</v>
      </c>
    </row>
    <row r="1352" spans="1:21" x14ac:dyDescent="0.35">
      <c r="A1352">
        <f>VLOOKUP(Block[[#This Row],[No用]],SetNo[[No.用]:[vlookup 用]],2,FALSE)</f>
        <v>354</v>
      </c>
      <c r="B1352">
        <f>IF(ROW()=2,1,IF(A1351&lt;&gt;Block[[#This Row],[No]],1,B1351+1))</f>
        <v>4</v>
      </c>
      <c r="C1352" s="1" t="s">
        <v>737</v>
      </c>
      <c r="D1352" s="1" t="s">
        <v>561</v>
      </c>
      <c r="E1352" s="1" t="s">
        <v>77</v>
      </c>
      <c r="F1352" s="1" t="s">
        <v>82</v>
      </c>
      <c r="G1352" s="1" t="s">
        <v>543</v>
      </c>
      <c r="H1352" s="1" t="s">
        <v>544</v>
      </c>
      <c r="I1352">
        <v>1</v>
      </c>
      <c r="J1352" t="s">
        <v>15</v>
      </c>
      <c r="K1352" s="1" t="s">
        <v>248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カンフー広尾倖児ICONIC</v>
      </c>
    </row>
    <row r="1353" spans="1:21" x14ac:dyDescent="0.35">
      <c r="A1353">
        <f>VLOOKUP(Block[[#This Row],[No用]],SetNo[[No.用]:[vlookup 用]],2,FALSE)</f>
        <v>354</v>
      </c>
      <c r="B1353">
        <f>IF(ROW()=2,1,IF(A1352&lt;&gt;Block[[#This Row],[No]],1,B1352+1))</f>
        <v>5</v>
      </c>
      <c r="C1353" s="1" t="s">
        <v>737</v>
      </c>
      <c r="D1353" s="1" t="s">
        <v>561</v>
      </c>
      <c r="E1353" s="1" t="s">
        <v>77</v>
      </c>
      <c r="F1353" s="1" t="s">
        <v>82</v>
      </c>
      <c r="G1353" s="1" t="s">
        <v>543</v>
      </c>
      <c r="H1353" s="1" t="s">
        <v>544</v>
      </c>
      <c r="I1353">
        <v>1</v>
      </c>
      <c r="J1353" t="s">
        <v>15</v>
      </c>
      <c r="K1353" s="1" t="s">
        <v>183</v>
      </c>
      <c r="L1353" s="1" t="s">
        <v>224</v>
      </c>
      <c r="M1353">
        <v>45</v>
      </c>
      <c r="N1353">
        <v>0</v>
      </c>
      <c r="O1353">
        <v>55</v>
      </c>
      <c r="P1353">
        <v>0</v>
      </c>
      <c r="R1353" s="1" t="s">
        <v>738</v>
      </c>
      <c r="S1353" s="1" t="s">
        <v>961</v>
      </c>
      <c r="T1353" s="1"/>
      <c r="U1353" t="str">
        <f>Block[[#This Row],[服装]]&amp;Block[[#This Row],[名前]]&amp;Block[[#This Row],[レアリティ]]</f>
        <v>カンフー広尾倖児ICONIC</v>
      </c>
    </row>
    <row r="1354" spans="1:21" x14ac:dyDescent="0.35">
      <c r="A1354">
        <f>VLOOKUP(Block[[#This Row],[No用]],SetNo[[No.用]:[vlookup 用]],2,FALSE)</f>
        <v>355</v>
      </c>
      <c r="B1354">
        <f>IF(ROW()=2,1,IF(A1353&lt;&gt;Block[[#This Row],[No]],1,B1353+1))</f>
        <v>1</v>
      </c>
      <c r="C1354" t="s">
        <v>108</v>
      </c>
      <c r="D1354" s="1" t="s">
        <v>563</v>
      </c>
      <c r="E1354" s="1" t="s">
        <v>90</v>
      </c>
      <c r="F1354" s="1" t="s">
        <v>74</v>
      </c>
      <c r="G1354" s="1" t="s">
        <v>543</v>
      </c>
      <c r="H1354" t="s">
        <v>71</v>
      </c>
      <c r="I1354">
        <v>1</v>
      </c>
      <c r="J1354" t="s">
        <v>15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ユニフォーム先島伊澄ICONIC</v>
      </c>
    </row>
    <row r="1355" spans="1:21" x14ac:dyDescent="0.35">
      <c r="A1355">
        <f>VLOOKUP(Block[[#This Row],[No用]],SetNo[[No.用]:[vlookup 用]],2,FALSE)</f>
        <v>355</v>
      </c>
      <c r="B1355">
        <f>IF(ROW()=2,1,IF(A1354&lt;&gt;Block[[#This Row],[No]],1,B1354+1))</f>
        <v>2</v>
      </c>
      <c r="C1355" t="s">
        <v>108</v>
      </c>
      <c r="D1355" s="1" t="s">
        <v>563</v>
      </c>
      <c r="E1355" s="1" t="s">
        <v>90</v>
      </c>
      <c r="F1355" s="1" t="s">
        <v>74</v>
      </c>
      <c r="G1355" s="1" t="s">
        <v>543</v>
      </c>
      <c r="H1355" t="s">
        <v>71</v>
      </c>
      <c r="I1355">
        <v>1</v>
      </c>
      <c r="J1355" t="s">
        <v>15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ユニフォーム先島伊澄ICONIC</v>
      </c>
    </row>
    <row r="1356" spans="1:21" x14ac:dyDescent="0.35">
      <c r="A1356">
        <f>VLOOKUP(Block[[#This Row],[No用]],SetNo[[No.用]:[vlookup 用]],2,FALSE)</f>
        <v>355</v>
      </c>
      <c r="B1356">
        <f>IF(ROW()=2,1,IF(A1355&lt;&gt;Block[[#This Row],[No]],1,B1355+1))</f>
        <v>3</v>
      </c>
      <c r="C1356" t="s">
        <v>108</v>
      </c>
      <c r="D1356" s="1" t="s">
        <v>563</v>
      </c>
      <c r="E1356" s="1" t="s">
        <v>90</v>
      </c>
      <c r="F1356" s="1" t="s">
        <v>74</v>
      </c>
      <c r="G1356" s="1" t="s">
        <v>543</v>
      </c>
      <c r="H1356" t="s">
        <v>71</v>
      </c>
      <c r="I1356">
        <v>1</v>
      </c>
      <c r="J1356" t="s">
        <v>15</v>
      </c>
      <c r="K1356" s="1" t="s">
        <v>248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ユニフォーム先島伊澄ICONIC</v>
      </c>
    </row>
    <row r="1357" spans="1:21" x14ac:dyDescent="0.35">
      <c r="A1357">
        <f>VLOOKUP(Block[[#This Row],[No用]],SetNo[[No.用]:[vlookup 用]],2,FALSE)</f>
        <v>356</v>
      </c>
      <c r="B1357">
        <f>IF(ROW()=2,1,IF(A1356&lt;&gt;Block[[#This Row],[No]],1,B1356+1))</f>
        <v>1</v>
      </c>
      <c r="C1357" t="s">
        <v>108</v>
      </c>
      <c r="D1357" s="1" t="s">
        <v>565</v>
      </c>
      <c r="E1357" s="1" t="s">
        <v>90</v>
      </c>
      <c r="F1357" s="1" t="s">
        <v>82</v>
      </c>
      <c r="G1357" s="1" t="s">
        <v>543</v>
      </c>
      <c r="H1357" t="s">
        <v>71</v>
      </c>
      <c r="I1357">
        <v>1</v>
      </c>
      <c r="J1357" t="s">
        <v>15</v>
      </c>
      <c r="K1357" s="1" t="s">
        <v>174</v>
      </c>
      <c r="L1357" s="1" t="s">
        <v>178</v>
      </c>
      <c r="M1357">
        <v>34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ユニフォーム背黒晃彦ICONIC</v>
      </c>
    </row>
    <row r="1358" spans="1:21" x14ac:dyDescent="0.35">
      <c r="A1358">
        <f>VLOOKUP(Block[[#This Row],[No用]],SetNo[[No.用]:[vlookup 用]],2,FALSE)</f>
        <v>356</v>
      </c>
      <c r="B1358">
        <f>IF(ROW()=2,1,IF(A1357&lt;&gt;Block[[#This Row],[No]],1,B1357+1))</f>
        <v>2</v>
      </c>
      <c r="C1358" t="s">
        <v>108</v>
      </c>
      <c r="D1358" s="1" t="s">
        <v>565</v>
      </c>
      <c r="E1358" s="1" t="s">
        <v>90</v>
      </c>
      <c r="F1358" s="1" t="s">
        <v>82</v>
      </c>
      <c r="G1358" s="1" t="s">
        <v>543</v>
      </c>
      <c r="H1358" t="s">
        <v>71</v>
      </c>
      <c r="I1358">
        <v>1</v>
      </c>
      <c r="J1358" t="s">
        <v>15</v>
      </c>
      <c r="K1358" s="1" t="s">
        <v>175</v>
      </c>
      <c r="L1358" s="1" t="s">
        <v>173</v>
      </c>
      <c r="M1358">
        <v>34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ユニフォーム背黒晃彦ICONIC</v>
      </c>
    </row>
    <row r="1359" spans="1:21" x14ac:dyDescent="0.35">
      <c r="A1359">
        <f>VLOOKUP(Block[[#This Row],[No用]],SetNo[[No.用]:[vlookup 用]],2,FALSE)</f>
        <v>356</v>
      </c>
      <c r="B1359">
        <f>IF(ROW()=2,1,IF(A1358&lt;&gt;Block[[#This Row],[No]],1,B1358+1))</f>
        <v>3</v>
      </c>
      <c r="C1359" t="s">
        <v>108</v>
      </c>
      <c r="D1359" s="1" t="s">
        <v>565</v>
      </c>
      <c r="E1359" s="1" t="s">
        <v>90</v>
      </c>
      <c r="F1359" s="1" t="s">
        <v>82</v>
      </c>
      <c r="G1359" s="1" t="s">
        <v>543</v>
      </c>
      <c r="H1359" t="s">
        <v>71</v>
      </c>
      <c r="I1359">
        <v>1</v>
      </c>
      <c r="J1359" t="s">
        <v>15</v>
      </c>
      <c r="K1359" s="1" t="s">
        <v>179</v>
      </c>
      <c r="L1359" s="1" t="s">
        <v>173</v>
      </c>
      <c r="M1359">
        <v>37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ユニフォーム背黒晃彦ICONIC</v>
      </c>
    </row>
    <row r="1360" spans="1:21" x14ac:dyDescent="0.35">
      <c r="A1360">
        <f>VLOOKUP(Block[[#This Row],[No用]],SetNo[[No.用]:[vlookup 用]],2,FALSE)</f>
        <v>356</v>
      </c>
      <c r="B1360">
        <f>IF(ROW()=2,1,IF(A1359&lt;&gt;Block[[#This Row],[No]],1,B1359+1))</f>
        <v>4</v>
      </c>
      <c r="C1360" t="s">
        <v>108</v>
      </c>
      <c r="D1360" s="1" t="s">
        <v>565</v>
      </c>
      <c r="E1360" s="1" t="s">
        <v>90</v>
      </c>
      <c r="F1360" s="1" t="s">
        <v>82</v>
      </c>
      <c r="G1360" s="1" t="s">
        <v>543</v>
      </c>
      <c r="H1360" t="s">
        <v>71</v>
      </c>
      <c r="I1360">
        <v>1</v>
      </c>
      <c r="J1360" t="s">
        <v>15</v>
      </c>
      <c r="K1360" s="1" t="s">
        <v>177</v>
      </c>
      <c r="L1360" s="1" t="s">
        <v>162</v>
      </c>
      <c r="M1360">
        <v>31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ユニフォーム背黒晃彦ICONIC</v>
      </c>
    </row>
    <row r="1361" spans="1:21" x14ac:dyDescent="0.35">
      <c r="A1361">
        <f>VLOOKUP(Block[[#This Row],[No用]],SetNo[[No.用]:[vlookup 用]],2,FALSE)</f>
        <v>356</v>
      </c>
      <c r="B1361">
        <f>IF(ROW()=2,1,IF(A1360&lt;&gt;Block[[#This Row],[No]],1,B1360+1))</f>
        <v>5</v>
      </c>
      <c r="C1361" t="s">
        <v>108</v>
      </c>
      <c r="D1361" s="1" t="s">
        <v>565</v>
      </c>
      <c r="E1361" s="1" t="s">
        <v>90</v>
      </c>
      <c r="F1361" s="1" t="s">
        <v>82</v>
      </c>
      <c r="G1361" s="1" t="s">
        <v>543</v>
      </c>
      <c r="H1361" t="s">
        <v>71</v>
      </c>
      <c r="I1361">
        <v>1</v>
      </c>
      <c r="J1361" t="s">
        <v>15</v>
      </c>
      <c r="K1361" s="1" t="s">
        <v>248</v>
      </c>
      <c r="L1361" s="1" t="s">
        <v>162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ユニフォーム背黒晃彦ICONIC</v>
      </c>
    </row>
    <row r="1362" spans="1:21" x14ac:dyDescent="0.35">
      <c r="A1362">
        <f>VLOOKUP(Block[[#This Row],[No用]],SetNo[[No.用]:[vlookup 用]],2,FALSE)</f>
        <v>356</v>
      </c>
      <c r="B1362">
        <f>IF(ROW()=2,1,IF(A1361&lt;&gt;Block[[#This Row],[No]],1,B1361+1))</f>
        <v>6</v>
      </c>
      <c r="C1362" t="s">
        <v>108</v>
      </c>
      <c r="D1362" s="1" t="s">
        <v>565</v>
      </c>
      <c r="E1362" s="1" t="s">
        <v>90</v>
      </c>
      <c r="F1362" s="1" t="s">
        <v>82</v>
      </c>
      <c r="G1362" s="1" t="s">
        <v>543</v>
      </c>
      <c r="H1362" t="s">
        <v>71</v>
      </c>
      <c r="I1362">
        <v>1</v>
      </c>
      <c r="J1362" t="s">
        <v>15</v>
      </c>
      <c r="K1362" s="1" t="s">
        <v>183</v>
      </c>
      <c r="L1362" s="1" t="s">
        <v>224</v>
      </c>
      <c r="M1362">
        <v>44</v>
      </c>
      <c r="N1362">
        <v>0</v>
      </c>
      <c r="O1362">
        <v>54</v>
      </c>
      <c r="P1362">
        <v>0</v>
      </c>
      <c r="U1362" t="str">
        <f>Block[[#This Row],[服装]]&amp;Block[[#This Row],[名前]]&amp;Block[[#This Row],[レアリティ]]</f>
        <v>ユニフォーム背黒晃彦ICONIC</v>
      </c>
    </row>
    <row r="1363" spans="1:21" x14ac:dyDescent="0.35">
      <c r="A1363">
        <f>VLOOKUP(Block[[#This Row],[No用]],SetNo[[No.用]:[vlookup 用]],2,FALSE)</f>
        <v>357</v>
      </c>
      <c r="B1363">
        <f>IF(ROW()=2,1,IF(A1362&lt;&gt;Block[[#This Row],[No]],1,B1362+1))</f>
        <v>1</v>
      </c>
      <c r="C1363" t="s">
        <v>108</v>
      </c>
      <c r="D1363" s="1" t="s">
        <v>567</v>
      </c>
      <c r="E1363" s="1" t="s">
        <v>90</v>
      </c>
      <c r="F1363" s="1" t="s">
        <v>80</v>
      </c>
      <c r="G1363" s="1" t="s">
        <v>543</v>
      </c>
      <c r="H1363" t="s">
        <v>71</v>
      </c>
      <c r="I1363">
        <v>1</v>
      </c>
      <c r="J1363" t="s">
        <v>15</v>
      </c>
      <c r="M1363">
        <v>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ユニフォーム赤間颯ICONIC</v>
      </c>
    </row>
    <row r="1364" spans="1:21" x14ac:dyDescent="0.35">
      <c r="A1364">
        <f>VLOOKUP(Block[[#This Row],[No用]],SetNo[[No.用]:[vlookup 用]],2,FALSE)</f>
        <v>358</v>
      </c>
      <c r="B1364">
        <f>IF(ROW()=2,1,IF(A1363&lt;&gt;Block[[#This Row],[No]],1,B1363+1))</f>
        <v>1</v>
      </c>
      <c r="C1364" s="1" t="s">
        <v>108</v>
      </c>
      <c r="D1364" s="1" t="s">
        <v>1080</v>
      </c>
      <c r="E1364" s="1" t="s">
        <v>77</v>
      </c>
      <c r="F1364" s="1" t="s">
        <v>74</v>
      </c>
      <c r="G1364" s="1" t="s">
        <v>1081</v>
      </c>
      <c r="H1364" s="1" t="s">
        <v>544</v>
      </c>
      <c r="I1364">
        <v>1</v>
      </c>
      <c r="J1364" t="s">
        <v>15</v>
      </c>
      <c r="K1364" s="1" t="s">
        <v>174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ユニフォーム白峰周ICONIC</v>
      </c>
    </row>
    <row r="1365" spans="1:21" x14ac:dyDescent="0.35">
      <c r="A1365">
        <f>VLOOKUP(Block[[#This Row],[No用]],SetNo[[No.用]:[vlookup 用]],2,FALSE)</f>
        <v>358</v>
      </c>
      <c r="B1365">
        <f>IF(ROW()=2,1,IF(A1364&lt;&gt;Block[[#This Row],[No]],1,B1364+1))</f>
        <v>2</v>
      </c>
      <c r="C1365" s="1" t="s">
        <v>108</v>
      </c>
      <c r="D1365" s="1" t="s">
        <v>1080</v>
      </c>
      <c r="E1365" s="1" t="s">
        <v>77</v>
      </c>
      <c r="F1365" s="1" t="s">
        <v>74</v>
      </c>
      <c r="G1365" s="1" t="s">
        <v>1081</v>
      </c>
      <c r="H1365" s="1" t="s">
        <v>544</v>
      </c>
      <c r="I1365">
        <v>1</v>
      </c>
      <c r="J1365" t="s">
        <v>15</v>
      </c>
      <c r="K1365" s="1" t="s">
        <v>175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ユニフォーム白峰周ICONIC</v>
      </c>
    </row>
    <row r="1366" spans="1:21" x14ac:dyDescent="0.35">
      <c r="A1366">
        <f>VLOOKUP(Block[[#This Row],[No用]],SetNo[[No.用]:[vlookup 用]],2,FALSE)</f>
        <v>358</v>
      </c>
      <c r="B1366">
        <f>IF(ROW()=2,1,IF(A1365&lt;&gt;Block[[#This Row],[No]],1,B1365+1))</f>
        <v>3</v>
      </c>
      <c r="C1366" s="1" t="s">
        <v>108</v>
      </c>
      <c r="D1366" s="1" t="s">
        <v>1080</v>
      </c>
      <c r="E1366" s="1" t="s">
        <v>77</v>
      </c>
      <c r="F1366" s="1" t="s">
        <v>74</v>
      </c>
      <c r="G1366" s="1" t="s">
        <v>1081</v>
      </c>
      <c r="H1366" s="1" t="s">
        <v>544</v>
      </c>
      <c r="I1366">
        <v>1</v>
      </c>
      <c r="J1366" t="s">
        <v>15</v>
      </c>
      <c r="K1366" s="1" t="s">
        <v>248</v>
      </c>
      <c r="L1366" s="1" t="s">
        <v>162</v>
      </c>
      <c r="M1366">
        <v>29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ユニフォーム白峰周ICONIC</v>
      </c>
    </row>
    <row r="1367" spans="1:21" x14ac:dyDescent="0.35">
      <c r="A1367">
        <f>VLOOKUP(Block[[#This Row],[No用]],SetNo[[No.用]:[vlookup 用]],2,FALSE)</f>
        <v>359</v>
      </c>
      <c r="B1367">
        <f>IF(ROW()=2,1,IF(A1366&lt;&gt;Block[[#This Row],[No]],1,B1366+1))</f>
        <v>1</v>
      </c>
      <c r="C1367" s="1" t="s">
        <v>108</v>
      </c>
      <c r="D1367" s="1" t="s">
        <v>1090</v>
      </c>
      <c r="E1367" s="1" t="s">
        <v>77</v>
      </c>
      <c r="F1367" s="1" t="s">
        <v>82</v>
      </c>
      <c r="G1367" s="1" t="s">
        <v>1081</v>
      </c>
      <c r="H1367" s="1" t="s">
        <v>544</v>
      </c>
      <c r="I1367">
        <v>1</v>
      </c>
      <c r="J1367" t="s">
        <v>15</v>
      </c>
      <c r="K1367" s="1" t="s">
        <v>174</v>
      </c>
      <c r="L1367" s="1" t="s">
        <v>173</v>
      </c>
      <c r="M1367">
        <v>38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ユニフォーム和倉久彦ICONIC</v>
      </c>
    </row>
    <row r="1368" spans="1:21" x14ac:dyDescent="0.35">
      <c r="A1368">
        <f>VLOOKUP(Block[[#This Row],[No用]],SetNo[[No.用]:[vlookup 用]],2,FALSE)</f>
        <v>359</v>
      </c>
      <c r="B1368">
        <f>IF(ROW()=2,1,IF(A1367&lt;&gt;Block[[#This Row],[No]],1,B1367+1))</f>
        <v>2</v>
      </c>
      <c r="C1368" s="1" t="s">
        <v>108</v>
      </c>
      <c r="D1368" s="1" t="s">
        <v>1090</v>
      </c>
      <c r="E1368" s="1" t="s">
        <v>77</v>
      </c>
      <c r="F1368" s="1" t="s">
        <v>82</v>
      </c>
      <c r="G1368" s="1" t="s">
        <v>1081</v>
      </c>
      <c r="H1368" s="1" t="s">
        <v>544</v>
      </c>
      <c r="I1368">
        <v>1</v>
      </c>
      <c r="J1368" t="s">
        <v>15</v>
      </c>
      <c r="K1368" s="1" t="s">
        <v>175</v>
      </c>
      <c r="L1368" s="1" t="s">
        <v>173</v>
      </c>
      <c r="M1368">
        <v>38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ユニフォーム和倉久彦ICONIC</v>
      </c>
    </row>
    <row r="1369" spans="1:21" x14ac:dyDescent="0.35">
      <c r="A1369">
        <f>VLOOKUP(Block[[#This Row],[No用]],SetNo[[No.用]:[vlookup 用]],2,FALSE)</f>
        <v>359</v>
      </c>
      <c r="B1369">
        <f>IF(ROW()=2,1,IF(A1368&lt;&gt;Block[[#This Row],[No]],1,B1368+1))</f>
        <v>3</v>
      </c>
      <c r="C1369" s="1" t="s">
        <v>108</v>
      </c>
      <c r="D1369" s="1" t="s">
        <v>1090</v>
      </c>
      <c r="E1369" s="1" t="s">
        <v>77</v>
      </c>
      <c r="F1369" s="1" t="s">
        <v>82</v>
      </c>
      <c r="G1369" s="1" t="s">
        <v>1081</v>
      </c>
      <c r="H1369" s="1" t="s">
        <v>544</v>
      </c>
      <c r="I1369">
        <v>1</v>
      </c>
      <c r="J1369" t="s">
        <v>15</v>
      </c>
      <c r="K1369" s="1" t="s">
        <v>179</v>
      </c>
      <c r="L1369" s="1" t="s">
        <v>173</v>
      </c>
      <c r="M1369">
        <v>40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ユニフォーム和倉久彦ICONIC</v>
      </c>
    </row>
    <row r="1370" spans="1:21" x14ac:dyDescent="0.35">
      <c r="A1370">
        <f>VLOOKUP(Block[[#This Row],[No用]],SetNo[[No.用]:[vlookup 用]],2,FALSE)</f>
        <v>359</v>
      </c>
      <c r="B1370">
        <f>IF(ROW()=2,1,IF(A1369&lt;&gt;Block[[#This Row],[No]],1,B1369+1))</f>
        <v>4</v>
      </c>
      <c r="C1370" s="1" t="s">
        <v>108</v>
      </c>
      <c r="D1370" s="1" t="s">
        <v>1090</v>
      </c>
      <c r="E1370" s="1" t="s">
        <v>77</v>
      </c>
      <c r="F1370" s="1" t="s">
        <v>82</v>
      </c>
      <c r="G1370" s="1" t="s">
        <v>1081</v>
      </c>
      <c r="H1370" s="1" t="s">
        <v>544</v>
      </c>
      <c r="I1370">
        <v>1</v>
      </c>
      <c r="J1370" t="s">
        <v>15</v>
      </c>
      <c r="K1370" s="1" t="s">
        <v>177</v>
      </c>
      <c r="L1370" s="1" t="s">
        <v>162</v>
      </c>
      <c r="M1370">
        <v>31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ユニフォーム和倉久彦ICONIC</v>
      </c>
    </row>
    <row r="1371" spans="1:21" x14ac:dyDescent="0.35">
      <c r="A1371">
        <f>VLOOKUP(Block[[#This Row],[No用]],SetNo[[No.用]:[vlookup 用]],2,FALSE)</f>
        <v>359</v>
      </c>
      <c r="B1371">
        <f>IF(ROW()=2,1,IF(A1370&lt;&gt;Block[[#This Row],[No]],1,B1370+1))</f>
        <v>5</v>
      </c>
      <c r="C1371" s="1" t="s">
        <v>108</v>
      </c>
      <c r="D1371" s="1" t="s">
        <v>1090</v>
      </c>
      <c r="E1371" s="1" t="s">
        <v>77</v>
      </c>
      <c r="F1371" s="1" t="s">
        <v>82</v>
      </c>
      <c r="G1371" s="1" t="s">
        <v>1081</v>
      </c>
      <c r="H1371" s="1" t="s">
        <v>544</v>
      </c>
      <c r="I1371">
        <v>1</v>
      </c>
      <c r="J1371" t="s">
        <v>15</v>
      </c>
      <c r="K1371" s="1" t="s">
        <v>248</v>
      </c>
      <c r="L1371" s="1" t="s">
        <v>162</v>
      </c>
      <c r="M1371">
        <v>31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ユニフォーム和倉久彦ICONIC</v>
      </c>
    </row>
    <row r="1372" spans="1:21" x14ac:dyDescent="0.35">
      <c r="A1372">
        <f>VLOOKUP(Block[[#This Row],[No用]],SetNo[[No.用]:[vlookup 用]],2,FALSE)</f>
        <v>359</v>
      </c>
      <c r="B1372">
        <f>IF(ROW()=2,1,IF(A1371&lt;&gt;Block[[#This Row],[No]],1,B1371+1))</f>
        <v>6</v>
      </c>
      <c r="C1372" s="1" t="s">
        <v>108</v>
      </c>
      <c r="D1372" s="1" t="s">
        <v>1090</v>
      </c>
      <c r="E1372" s="1" t="s">
        <v>77</v>
      </c>
      <c r="F1372" s="1" t="s">
        <v>82</v>
      </c>
      <c r="G1372" s="1" t="s">
        <v>1081</v>
      </c>
      <c r="H1372" s="1" t="s">
        <v>544</v>
      </c>
      <c r="I1372">
        <v>1</v>
      </c>
      <c r="J1372" t="s">
        <v>15</v>
      </c>
      <c r="K1372" s="1" t="s">
        <v>183</v>
      </c>
      <c r="L1372" s="1" t="s">
        <v>224</v>
      </c>
      <c r="M1372">
        <v>45</v>
      </c>
      <c r="N1372">
        <v>0</v>
      </c>
      <c r="O1372">
        <v>55</v>
      </c>
      <c r="P1372">
        <v>0</v>
      </c>
      <c r="U1372" t="str">
        <f>Block[[#This Row],[服装]]&amp;Block[[#This Row],[名前]]&amp;Block[[#This Row],[レアリティ]]</f>
        <v>ユニフォーム和倉久彦ICONIC</v>
      </c>
    </row>
    <row r="1373" spans="1:21" x14ac:dyDescent="0.35">
      <c r="A1373">
        <f>VLOOKUP(Block[[#This Row],[No用]],SetNo[[No.用]:[vlookup 用]],2,FALSE)</f>
        <v>360</v>
      </c>
      <c r="B1373">
        <f>IF(ROW()=2,1,IF(A1372&lt;&gt;Block[[#This Row],[No]],1,B1372+1))</f>
        <v>1</v>
      </c>
      <c r="C1373" s="1" t="s">
        <v>108</v>
      </c>
      <c r="D1373" s="1" t="s">
        <v>1094</v>
      </c>
      <c r="E1373" s="1" t="s">
        <v>77</v>
      </c>
      <c r="F1373" s="1" t="s">
        <v>78</v>
      </c>
      <c r="G1373" s="1" t="s">
        <v>1081</v>
      </c>
      <c r="H1373" s="1" t="s">
        <v>544</v>
      </c>
      <c r="I1373">
        <v>1</v>
      </c>
      <c r="J1373" t="s">
        <v>15</v>
      </c>
      <c r="K1373" s="1" t="s">
        <v>174</v>
      </c>
      <c r="L1373" s="1" t="s">
        <v>162</v>
      </c>
      <c r="M1373">
        <v>29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ユニフォーム金沢伊織ICONIC</v>
      </c>
    </row>
    <row r="1374" spans="1:21" x14ac:dyDescent="0.35">
      <c r="A1374">
        <f>VLOOKUP(Block[[#This Row],[No用]],SetNo[[No.用]:[vlookup 用]],2,FALSE)</f>
        <v>360</v>
      </c>
      <c r="B1374">
        <f>IF(ROW()=2,1,IF(A1373&lt;&gt;Block[[#This Row],[No]],1,B1373+1))</f>
        <v>2</v>
      </c>
      <c r="C1374" s="1" t="s">
        <v>108</v>
      </c>
      <c r="D1374" s="1" t="s">
        <v>1094</v>
      </c>
      <c r="E1374" s="1" t="s">
        <v>77</v>
      </c>
      <c r="F1374" s="1" t="s">
        <v>78</v>
      </c>
      <c r="G1374" s="1" t="s">
        <v>1081</v>
      </c>
      <c r="H1374" s="1" t="s">
        <v>544</v>
      </c>
      <c r="I1374">
        <v>1</v>
      </c>
      <c r="J1374" t="s">
        <v>15</v>
      </c>
      <c r="K1374" s="1" t="s">
        <v>175</v>
      </c>
      <c r="L1374" s="1" t="s">
        <v>178</v>
      </c>
      <c r="M1374">
        <v>32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ユニフォーム金沢伊織ICONIC</v>
      </c>
    </row>
    <row r="1375" spans="1:21" x14ac:dyDescent="0.35">
      <c r="A1375">
        <f>VLOOKUP(Block[[#This Row],[No用]],SetNo[[No.用]:[vlookup 用]],2,FALSE)</f>
        <v>360</v>
      </c>
      <c r="B1375">
        <f>IF(ROW()=2,1,IF(A1374&lt;&gt;Block[[#This Row],[No]],1,B1374+1))</f>
        <v>3</v>
      </c>
      <c r="C1375" s="1" t="s">
        <v>108</v>
      </c>
      <c r="D1375" s="1" t="s">
        <v>1094</v>
      </c>
      <c r="E1375" s="1" t="s">
        <v>77</v>
      </c>
      <c r="F1375" s="1" t="s">
        <v>78</v>
      </c>
      <c r="G1375" s="1" t="s">
        <v>1081</v>
      </c>
      <c r="H1375" s="1" t="s">
        <v>544</v>
      </c>
      <c r="I1375">
        <v>1</v>
      </c>
      <c r="J1375" t="s">
        <v>15</v>
      </c>
      <c r="K1375" s="1" t="s">
        <v>177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ユニフォーム金沢伊織ICONIC</v>
      </c>
    </row>
    <row r="1376" spans="1:21" x14ac:dyDescent="0.35">
      <c r="A1376">
        <f>VLOOKUP(Block[[#This Row],[No用]],SetNo[[No.用]:[vlookup 用]],2,FALSE)</f>
        <v>360</v>
      </c>
      <c r="B1376">
        <f>IF(ROW()=2,1,IF(A1375&lt;&gt;Block[[#This Row],[No]],1,B1375+1))</f>
        <v>4</v>
      </c>
      <c r="C1376" s="1" t="s">
        <v>108</v>
      </c>
      <c r="D1376" s="1" t="s">
        <v>1094</v>
      </c>
      <c r="E1376" s="1" t="s">
        <v>77</v>
      </c>
      <c r="F1376" s="1" t="s">
        <v>78</v>
      </c>
      <c r="G1376" s="1" t="s">
        <v>1081</v>
      </c>
      <c r="H1376" s="1" t="s">
        <v>544</v>
      </c>
      <c r="I1376">
        <v>1</v>
      </c>
      <c r="J1376" t="s">
        <v>15</v>
      </c>
      <c r="K1376" s="1" t="s">
        <v>248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ユニフォーム金沢伊織ICONIC</v>
      </c>
    </row>
    <row r="1377" spans="1:21" x14ac:dyDescent="0.35">
      <c r="A1377">
        <f>VLOOKUP(Block[[#This Row],[No用]],SetNo[[No.用]:[vlookup 用]],2,FALSE)</f>
        <v>361</v>
      </c>
      <c r="B1377">
        <f>IF(ROW()=2,1,IF(A1376&lt;&gt;Block[[#This Row],[No]],1,B1376+1))</f>
        <v>1</v>
      </c>
      <c r="C1377" s="1" t="s">
        <v>108</v>
      </c>
      <c r="D1377" s="1" t="s">
        <v>1098</v>
      </c>
      <c r="E1377" s="1" t="s">
        <v>77</v>
      </c>
      <c r="F1377" s="1" t="s">
        <v>82</v>
      </c>
      <c r="G1377" s="1" t="s">
        <v>1081</v>
      </c>
      <c r="H1377" s="1" t="s">
        <v>544</v>
      </c>
      <c r="I1377">
        <v>1</v>
      </c>
      <c r="J1377" t="s">
        <v>15</v>
      </c>
      <c r="K1377" s="1" t="s">
        <v>174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ユニフォーム志賀智也ICONIC</v>
      </c>
    </row>
    <row r="1378" spans="1:21" x14ac:dyDescent="0.35">
      <c r="A1378">
        <f>VLOOKUP(Block[[#This Row],[No用]],SetNo[[No.用]:[vlookup 用]],2,FALSE)</f>
        <v>361</v>
      </c>
      <c r="B1378">
        <f>IF(ROW()=2,1,IF(A1377&lt;&gt;Block[[#This Row],[No]],1,B1377+1))</f>
        <v>2</v>
      </c>
      <c r="C1378" s="1" t="s">
        <v>108</v>
      </c>
      <c r="D1378" s="1" t="s">
        <v>1098</v>
      </c>
      <c r="E1378" s="1" t="s">
        <v>77</v>
      </c>
      <c r="F1378" s="1" t="s">
        <v>82</v>
      </c>
      <c r="G1378" s="1" t="s">
        <v>1081</v>
      </c>
      <c r="H1378" s="1" t="s">
        <v>544</v>
      </c>
      <c r="I1378">
        <v>1</v>
      </c>
      <c r="J1378" t="s">
        <v>15</v>
      </c>
      <c r="K1378" s="1" t="s">
        <v>175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ユニフォーム志賀智也ICONIC</v>
      </c>
    </row>
    <row r="1379" spans="1:21" x14ac:dyDescent="0.35">
      <c r="A1379">
        <f>VLOOKUP(Block[[#This Row],[No用]],SetNo[[No.用]:[vlookup 用]],2,FALSE)</f>
        <v>361</v>
      </c>
      <c r="B1379">
        <f>IF(ROW()=2,1,IF(A1378&lt;&gt;Block[[#This Row],[No]],1,B1378+1))</f>
        <v>3</v>
      </c>
      <c r="C1379" s="1" t="s">
        <v>108</v>
      </c>
      <c r="D1379" s="1" t="s">
        <v>1098</v>
      </c>
      <c r="E1379" s="1" t="s">
        <v>77</v>
      </c>
      <c r="F1379" s="1" t="s">
        <v>82</v>
      </c>
      <c r="G1379" s="1" t="s">
        <v>1081</v>
      </c>
      <c r="H1379" s="1" t="s">
        <v>544</v>
      </c>
      <c r="I1379">
        <v>1</v>
      </c>
      <c r="J1379" t="s">
        <v>15</v>
      </c>
      <c r="K1379" s="1" t="s">
        <v>177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ユニフォーム志賀智也ICONIC</v>
      </c>
    </row>
    <row r="1380" spans="1:21" x14ac:dyDescent="0.35">
      <c r="A1380">
        <f>VLOOKUP(Block[[#This Row],[No用]],SetNo[[No.用]:[vlookup 用]],2,FALSE)</f>
        <v>361</v>
      </c>
      <c r="B1380">
        <f>IF(ROW()=2,1,IF(A1379&lt;&gt;Block[[#This Row],[No]],1,B1379+1))</f>
        <v>4</v>
      </c>
      <c r="C1380" s="1" t="s">
        <v>108</v>
      </c>
      <c r="D1380" s="1" t="s">
        <v>1098</v>
      </c>
      <c r="E1380" s="1" t="s">
        <v>77</v>
      </c>
      <c r="F1380" s="1" t="s">
        <v>82</v>
      </c>
      <c r="G1380" s="1" t="s">
        <v>1081</v>
      </c>
      <c r="H1380" s="1" t="s">
        <v>544</v>
      </c>
      <c r="I1380">
        <v>1</v>
      </c>
      <c r="J1380" t="s">
        <v>15</v>
      </c>
      <c r="K1380" s="1" t="s">
        <v>248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ユニフォーム志賀智也ICONIC</v>
      </c>
    </row>
    <row r="1381" spans="1:21" x14ac:dyDescent="0.35">
      <c r="A1381">
        <f>VLOOKUP(Block[[#This Row],[No用]],SetNo[[No.用]:[vlookup 用]],2,FALSE)</f>
        <v>361</v>
      </c>
      <c r="B1381">
        <f>IF(ROW()=2,1,IF(A1380&lt;&gt;Block[[#This Row],[No]],1,B1380+1))</f>
        <v>5</v>
      </c>
      <c r="C1381" s="1" t="s">
        <v>108</v>
      </c>
      <c r="D1381" s="1" t="s">
        <v>1098</v>
      </c>
      <c r="E1381" s="1" t="s">
        <v>77</v>
      </c>
      <c r="F1381" s="1" t="s">
        <v>82</v>
      </c>
      <c r="G1381" s="1" t="s">
        <v>1081</v>
      </c>
      <c r="H1381" s="1" t="s">
        <v>544</v>
      </c>
      <c r="I1381">
        <v>1</v>
      </c>
      <c r="J1381" t="s">
        <v>15</v>
      </c>
      <c r="K1381" s="1" t="s">
        <v>183</v>
      </c>
      <c r="L1381" s="1" t="s">
        <v>224</v>
      </c>
      <c r="M1381">
        <v>44</v>
      </c>
      <c r="N1381">
        <v>0</v>
      </c>
      <c r="O1381">
        <v>54</v>
      </c>
      <c r="P1381">
        <v>0</v>
      </c>
      <c r="T1381" s="1" t="s">
        <v>1101</v>
      </c>
      <c r="U1381" t="str">
        <f>Block[[#This Row],[服装]]&amp;Block[[#This Row],[名前]]&amp;Block[[#This Row],[レアリティ]]</f>
        <v>ユニフォーム志賀智也ICONIC</v>
      </c>
    </row>
    <row r="1382" spans="1:21" x14ac:dyDescent="0.35">
      <c r="A1382">
        <f>VLOOKUP(Block[[#This Row],[No用]],SetNo[[No.用]:[vlookup 用]],2,FALSE)</f>
        <v>362</v>
      </c>
      <c r="B1382">
        <f>IF(ROW()=2,1,IF(A1381&lt;&gt;Block[[#This Row],[No]],1,B1381+1))</f>
        <v>1</v>
      </c>
      <c r="C1382" s="1" t="s">
        <v>108</v>
      </c>
      <c r="D1382" s="1" t="s">
        <v>1111</v>
      </c>
      <c r="E1382" s="1" t="s">
        <v>77</v>
      </c>
      <c r="F1382" s="1" t="s">
        <v>80</v>
      </c>
      <c r="G1382" s="1" t="s">
        <v>1081</v>
      </c>
      <c r="H1382" s="1" t="s">
        <v>544</v>
      </c>
      <c r="I1382">
        <v>1</v>
      </c>
      <c r="J1382" t="s">
        <v>15</v>
      </c>
      <c r="M1382">
        <v>0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ユニフォーム輪島友和ICONIC</v>
      </c>
    </row>
    <row r="1383" spans="1:21" x14ac:dyDescent="0.35">
      <c r="A1383">
        <f>VLOOKUP(Block[[#This Row],[No用]],SetNo[[No.用]:[vlookup 用]],2,FALSE)</f>
        <v>363</v>
      </c>
      <c r="B1383">
        <f>IF(ROW()=2,1,IF(A1382&lt;&gt;Block[[#This Row],[No]],1,B1382+1))</f>
        <v>1</v>
      </c>
      <c r="C1383" s="1" t="s">
        <v>108</v>
      </c>
      <c r="D1383" s="1" t="s">
        <v>1128</v>
      </c>
      <c r="E1383" s="1" t="s">
        <v>77</v>
      </c>
      <c r="F1383" s="1" t="s">
        <v>78</v>
      </c>
      <c r="G1383" s="1" t="s">
        <v>1081</v>
      </c>
      <c r="H1383" s="1" t="s">
        <v>544</v>
      </c>
      <c r="I1383">
        <v>1</v>
      </c>
      <c r="J1383" t="s">
        <v>15</v>
      </c>
      <c r="K1383" s="1" t="s">
        <v>174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ユニフォーム深谷謙朗ICONIC</v>
      </c>
    </row>
    <row r="1384" spans="1:21" x14ac:dyDescent="0.35">
      <c r="A1384">
        <f>VLOOKUP(Block[[#This Row],[No用]],SetNo[[No.用]:[vlookup 用]],2,FALSE)</f>
        <v>363</v>
      </c>
      <c r="B1384">
        <f>IF(ROW()=2,1,IF(A1383&lt;&gt;Block[[#This Row],[No]],1,B1383+1))</f>
        <v>2</v>
      </c>
      <c r="C1384" s="1" t="s">
        <v>108</v>
      </c>
      <c r="D1384" s="1" t="s">
        <v>1128</v>
      </c>
      <c r="E1384" s="1" t="s">
        <v>77</v>
      </c>
      <c r="F1384" s="1" t="s">
        <v>78</v>
      </c>
      <c r="G1384" s="1" t="s">
        <v>1081</v>
      </c>
      <c r="H1384" s="1" t="s">
        <v>544</v>
      </c>
      <c r="I1384">
        <v>1</v>
      </c>
      <c r="J1384" t="s">
        <v>15</v>
      </c>
      <c r="K1384" s="1" t="s">
        <v>175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48"/>
  <sheetViews>
    <sheetView topLeftCell="A644" workbookViewId="0">
      <selection activeCell="X653" sqref="X653"/>
    </sheetView>
  </sheetViews>
  <sheetFormatPr defaultRowHeight="15" x14ac:dyDescent="0.35"/>
  <cols>
    <col min="1" max="1" width="6.33203125" bestFit="1" customWidth="1"/>
    <col min="2" max="2" width="6.33203125" customWidth="1"/>
    <col min="3" max="3" width="6.33203125" bestFit="1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5.6640625" bestFit="1" customWidth="1"/>
    <col min="11" max="11" width="9.6640625" bestFit="1" customWidth="1"/>
    <col min="12" max="12" width="15.332031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1100</v>
      </c>
      <c r="AB1" t="s">
        <v>235</v>
      </c>
      <c r="AC1" s="1" t="s">
        <v>905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1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1027</v>
      </c>
      <c r="X6">
        <v>2</v>
      </c>
      <c r="Y6" s="1" t="s">
        <v>138</v>
      </c>
      <c r="Z6" s="1" t="s">
        <v>1028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1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918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1079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1079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1122</v>
      </c>
      <c r="X10">
        <v>2</v>
      </c>
      <c r="Y10" s="1" t="s">
        <v>141</v>
      </c>
      <c r="Z10" s="1" t="s">
        <v>1123</v>
      </c>
      <c r="AA10" s="1" t="s">
        <v>1124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IF(ROW()=2,1,IF(A8&lt;&gt;Special[[#This Row],[No]],1,IF(Special[[#This Row],[枝番用]]=0,B8,B8+1)))</f>
        <v>1</v>
      </c>
      <c r="C11">
        <f>IF(ROW()=2,1,IF(Special[[#This Row],[枝番用]]=1,1,C8+1))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1038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934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935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935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936</v>
      </c>
      <c r="X21">
        <v>2</v>
      </c>
      <c r="Y21" s="1" t="s">
        <v>685</v>
      </c>
      <c r="Z21" s="1" t="s">
        <v>935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1038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898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942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942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950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t="s">
        <v>205</v>
      </c>
      <c r="E27" t="s">
        <v>209</v>
      </c>
      <c r="F27" t="s">
        <v>28</v>
      </c>
      <c r="G27" t="s">
        <v>26</v>
      </c>
      <c r="H27" t="s">
        <v>153</v>
      </c>
      <c r="I27" t="s">
        <v>71</v>
      </c>
      <c r="J27">
        <v>1</v>
      </c>
      <c r="K27" t="s">
        <v>249</v>
      </c>
      <c r="L27" t="s">
        <v>191</v>
      </c>
      <c r="M27" t="s">
        <v>162</v>
      </c>
      <c r="N27">
        <v>29</v>
      </c>
      <c r="O27">
        <v>0</v>
      </c>
      <c r="P27">
        <v>0</v>
      </c>
      <c r="Q27">
        <v>0</v>
      </c>
      <c r="W27" s="1" t="s">
        <v>1056</v>
      </c>
      <c r="X27">
        <v>0</v>
      </c>
      <c r="AB27" t="str">
        <f>Special[[#This Row],[服装]]&amp;Special[[#This Row],[名前]]&amp;Special[[#This Row],[レアリティ]]</f>
        <v>ユニフォーム月島蛍ICONIC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t="s">
        <v>205</v>
      </c>
      <c r="E28" t="s">
        <v>209</v>
      </c>
      <c r="F28" t="s">
        <v>28</v>
      </c>
      <c r="G28" t="s">
        <v>26</v>
      </c>
      <c r="H28" t="s">
        <v>153</v>
      </c>
      <c r="I28" t="s">
        <v>71</v>
      </c>
      <c r="J28">
        <v>1</v>
      </c>
      <c r="K28" t="s">
        <v>249</v>
      </c>
      <c r="L28" s="1" t="s">
        <v>593</v>
      </c>
      <c r="M28" t="s">
        <v>224</v>
      </c>
      <c r="N28">
        <v>39</v>
      </c>
      <c r="O28">
        <v>0</v>
      </c>
      <c r="P28">
        <v>49</v>
      </c>
      <c r="Q28">
        <v>0</v>
      </c>
      <c r="S28">
        <v>3.35</v>
      </c>
      <c r="T28">
        <v>33.729999999999997</v>
      </c>
      <c r="U28">
        <v>5</v>
      </c>
      <c r="V28">
        <v>50.08</v>
      </c>
      <c r="W28" s="1" t="s">
        <v>882</v>
      </c>
      <c r="X28">
        <v>1</v>
      </c>
      <c r="AB28" t="str">
        <f>Special[[#This Row],[服装]]&amp;Special[[#This Row],[名前]]&amp;Special[[#This Row],[レアリティ]]</f>
        <v>ユニフォーム月島蛍ICONIC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20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553</v>
      </c>
      <c r="E29" t="s">
        <v>139</v>
      </c>
      <c r="F29" s="1" t="s">
        <v>90</v>
      </c>
      <c r="G29" t="s">
        <v>82</v>
      </c>
      <c r="H29" t="s">
        <v>136</v>
      </c>
      <c r="I29" t="s">
        <v>71</v>
      </c>
      <c r="J29">
        <v>1</v>
      </c>
      <c r="K29" t="s">
        <v>249</v>
      </c>
      <c r="L29" t="s">
        <v>191</v>
      </c>
      <c r="M29" t="s">
        <v>162</v>
      </c>
      <c r="N29">
        <v>29</v>
      </c>
      <c r="O29">
        <v>0</v>
      </c>
      <c r="P29">
        <v>0</v>
      </c>
      <c r="Q29">
        <v>0</v>
      </c>
      <c r="W29" s="1" t="s">
        <v>1056</v>
      </c>
      <c r="X29">
        <v>0</v>
      </c>
      <c r="AB29" t="str">
        <f>Special[[#This Row],[服装]]&amp;Special[[#This Row],[名前]]&amp;Special[[#This Row],[レアリティ]]</f>
        <v>職業体験月島蛍ICONIC</v>
      </c>
      <c r="AC29">
        <f>IF((A28&amp;L28&amp;M28)&lt;&gt;(Special[[#This Row],[No]]&amp;L29&amp;M29),1,IF(Special[[#This Row],[追加属性]]="",1,0))</f>
        <v>1</v>
      </c>
    </row>
    <row r="30" spans="1:29" x14ac:dyDescent="0.35">
      <c r="A30">
        <f>VLOOKUP(Special[[#This Row],[No用]],SetNo[[No.用]:[vlookup 用]],2,FALSE)</f>
        <v>20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553</v>
      </c>
      <c r="E30" t="s">
        <v>139</v>
      </c>
      <c r="F30" s="1" t="s">
        <v>90</v>
      </c>
      <c r="G30" t="s">
        <v>82</v>
      </c>
      <c r="H30" t="s">
        <v>136</v>
      </c>
      <c r="I30" t="s">
        <v>71</v>
      </c>
      <c r="J30">
        <v>1</v>
      </c>
      <c r="K30" t="s">
        <v>249</v>
      </c>
      <c r="L30" s="1" t="s">
        <v>593</v>
      </c>
      <c r="M30" t="s">
        <v>224</v>
      </c>
      <c r="N30">
        <v>37</v>
      </c>
      <c r="O30">
        <v>0</v>
      </c>
      <c r="P30">
        <v>47</v>
      </c>
      <c r="Q30">
        <v>0</v>
      </c>
      <c r="R30" s="1"/>
      <c r="S30">
        <v>3.35</v>
      </c>
      <c r="T30">
        <v>33.729999999999997</v>
      </c>
      <c r="U30">
        <v>5</v>
      </c>
      <c r="V30">
        <v>50.08</v>
      </c>
      <c r="W30" s="1" t="s">
        <v>882</v>
      </c>
      <c r="X30">
        <v>1</v>
      </c>
      <c r="AB30" t="str">
        <f>Special[[#This Row],[服装]]&amp;Special[[#This Row],[名前]]&amp;Special[[#This Row],[レアリティ]]</f>
        <v>職業体験月島蛍ICONIC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210</v>
      </c>
      <c r="E31" t="s">
        <v>209</v>
      </c>
      <c r="F31" t="s">
        <v>23</v>
      </c>
      <c r="G31" t="s">
        <v>26</v>
      </c>
      <c r="H31" t="s">
        <v>153</v>
      </c>
      <c r="I31" t="s">
        <v>71</v>
      </c>
      <c r="J31">
        <v>1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1056</v>
      </c>
      <c r="X31">
        <v>0</v>
      </c>
      <c r="AB31" t="str">
        <f>Special[[#This Row],[服装]]&amp;Special[[#This Row],[名前]]&amp;Special[[#This Row],[レアリティ]]</f>
        <v>水着月島蛍ICONIC</v>
      </c>
      <c r="AC31">
        <f>IF((A30&amp;L30&amp;M30)&lt;&gt;(Special[[#This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21</v>
      </c>
      <c r="B32">
        <f>IF(ROW()=2,1,IF(A31&lt;&gt;Special[[#This Row],[No]],1,IF(Special[[#This Row],[枝番用]]=0,B31,B31+1)))</f>
        <v>1</v>
      </c>
      <c r="C32">
        <f>IF(ROW()=2,1,IF(Special[[#This Row],[枝番用]]=1,1,C31+1))</f>
        <v>1</v>
      </c>
      <c r="D32" s="1" t="s">
        <v>608</v>
      </c>
      <c r="E32" s="1" t="s">
        <v>139</v>
      </c>
      <c r="F32" s="1" t="s">
        <v>90</v>
      </c>
      <c r="G32" s="1" t="s">
        <v>82</v>
      </c>
      <c r="H32" s="1" t="s">
        <v>136</v>
      </c>
      <c r="I32" s="1" t="s">
        <v>71</v>
      </c>
      <c r="J32">
        <v>1</v>
      </c>
      <c r="K32" t="s">
        <v>249</v>
      </c>
      <c r="L32" s="1" t="s">
        <v>191</v>
      </c>
      <c r="M32" t="s">
        <v>162</v>
      </c>
      <c r="N32">
        <v>29</v>
      </c>
      <c r="O32">
        <v>0</v>
      </c>
      <c r="P32">
        <v>0</v>
      </c>
      <c r="Q32">
        <v>0</v>
      </c>
      <c r="W32" s="1" t="s">
        <v>1056</v>
      </c>
      <c r="X32">
        <v>0</v>
      </c>
      <c r="AB32" t="str">
        <f>Special[[#This Row],[服装]]&amp;Special[[#This Row],[名前]]&amp;Special[[#This Row],[レアリティ]]</f>
        <v>1周年月島蛍ICONIC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22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708</v>
      </c>
      <c r="E33" s="1" t="s">
        <v>139</v>
      </c>
      <c r="F33" s="1" t="s">
        <v>73</v>
      </c>
      <c r="G33" s="1" t="s">
        <v>82</v>
      </c>
      <c r="H33" s="1" t="s">
        <v>136</v>
      </c>
      <c r="I33" s="1" t="s">
        <v>71</v>
      </c>
      <c r="J33">
        <v>1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1056</v>
      </c>
      <c r="X33">
        <v>0</v>
      </c>
      <c r="AB33" t="str">
        <f>Special[[#This Row],[服装]]&amp;Special[[#This Row],[名前]]&amp;Special[[#This Row],[レアリティ]]</f>
        <v>花火月島蛍ICONIC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22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708</v>
      </c>
      <c r="E34" s="1" t="s">
        <v>139</v>
      </c>
      <c r="F34" s="1" t="s">
        <v>73</v>
      </c>
      <c r="G34" s="1" t="s">
        <v>82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34</v>
      </c>
      <c r="O34">
        <v>0</v>
      </c>
      <c r="P34">
        <v>44</v>
      </c>
      <c r="Q34">
        <v>0</v>
      </c>
      <c r="S34">
        <v>3.35</v>
      </c>
      <c r="T34">
        <v>33.729999999999997</v>
      </c>
      <c r="U34">
        <v>5</v>
      </c>
      <c r="V34">
        <v>50.08</v>
      </c>
      <c r="W34" s="1" t="s">
        <v>899</v>
      </c>
      <c r="X34">
        <v>2</v>
      </c>
      <c r="AB34" t="str">
        <f>Special[[#This Row],[服装]]&amp;Special[[#This Row],[名前]]&amp;Special[[#This Row],[レアリティ]]</f>
        <v>花火月島蛍ICONIC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22</v>
      </c>
      <c r="B35">
        <f>IF(ROW()=2,1,IF(A34&lt;&gt;Special[[#This Row],[No]],1,IF(Special[[#This Row],[枝番用]]=0,B34,B34+1)))</f>
        <v>3</v>
      </c>
      <c r="C35">
        <f>IF(ROW()=2,1,IF(Special[[#This Row],[枝番用]]=1,1,C34+1))</f>
        <v>1</v>
      </c>
      <c r="D35" s="1" t="s">
        <v>708</v>
      </c>
      <c r="E35" s="1" t="s">
        <v>139</v>
      </c>
      <c r="F35" s="1" t="s">
        <v>73</v>
      </c>
      <c r="G35" s="1" t="s">
        <v>82</v>
      </c>
      <c r="H35" s="1" t="s">
        <v>136</v>
      </c>
      <c r="I35" s="1" t="s">
        <v>71</v>
      </c>
      <c r="J35">
        <v>1</v>
      </c>
      <c r="K35" t="s">
        <v>249</v>
      </c>
      <c r="L35" s="1" t="s">
        <v>588</v>
      </c>
      <c r="M35" s="1" t="s">
        <v>224</v>
      </c>
      <c r="N35">
        <v>34</v>
      </c>
      <c r="O35">
        <v>0</v>
      </c>
      <c r="P35">
        <v>44</v>
      </c>
      <c r="Q35">
        <v>0</v>
      </c>
      <c r="R35" s="1" t="s">
        <v>593</v>
      </c>
      <c r="S35">
        <v>3.35</v>
      </c>
      <c r="T35">
        <v>20.010000000000002</v>
      </c>
      <c r="U35">
        <v>5</v>
      </c>
      <c r="V35">
        <v>30.48</v>
      </c>
      <c r="W35" s="1" t="s">
        <v>950</v>
      </c>
      <c r="X35">
        <v>1</v>
      </c>
      <c r="AB35" t="str">
        <f>Special[[#This Row],[服装]]&amp;Special[[#This Row],[名前]]&amp;Special[[#This Row],[レアリティ]]</f>
        <v>花火月島蛍ICONIC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4</v>
      </c>
      <c r="C36">
        <f>IF(ROW()=2,1,IF(Special[[#This Row],[枝番用]]=1,1,C35+1))</f>
        <v>1</v>
      </c>
      <c r="D36" s="1" t="s">
        <v>708</v>
      </c>
      <c r="E36" s="1" t="s">
        <v>139</v>
      </c>
      <c r="F36" s="1" t="s">
        <v>73</v>
      </c>
      <c r="G36" s="1" t="s">
        <v>82</v>
      </c>
      <c r="H36" s="1" t="s">
        <v>136</v>
      </c>
      <c r="I36" s="1" t="s">
        <v>71</v>
      </c>
      <c r="J36">
        <v>1</v>
      </c>
      <c r="K36" t="s">
        <v>249</v>
      </c>
      <c r="L36" s="1" t="s">
        <v>588</v>
      </c>
      <c r="M36" s="1" t="s">
        <v>224</v>
      </c>
      <c r="N36">
        <v>34</v>
      </c>
      <c r="O36">
        <v>0</v>
      </c>
      <c r="P36">
        <v>44</v>
      </c>
      <c r="Q36">
        <v>0</v>
      </c>
      <c r="R36" s="1"/>
      <c r="S36">
        <v>3.35</v>
      </c>
      <c r="T36">
        <v>20.010000000000002</v>
      </c>
      <c r="U36">
        <v>5</v>
      </c>
      <c r="V36">
        <v>30.48</v>
      </c>
      <c r="W36" s="1" t="s">
        <v>861</v>
      </c>
      <c r="X36">
        <v>1</v>
      </c>
      <c r="AB36" t="str">
        <f>Special[[#This Row],[服装]]&amp;Special[[#This Row],[名前]]&amp;Special[[#This Row],[レアリティ]]</f>
        <v>花火月島蛍ICONIC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782</v>
      </c>
      <c r="E37" s="1" t="s">
        <v>139</v>
      </c>
      <c r="F37" s="1" t="s">
        <v>90</v>
      </c>
      <c r="G37" s="1" t="s">
        <v>82</v>
      </c>
      <c r="H37" s="1" t="s">
        <v>136</v>
      </c>
      <c r="I37" s="1" t="s">
        <v>71</v>
      </c>
      <c r="J37">
        <v>1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1056</v>
      </c>
      <c r="X37">
        <v>0</v>
      </c>
      <c r="AB37" t="str">
        <f>Special[[#This Row],[服装]]&amp;Special[[#This Row],[名前]]&amp;Special[[#This Row],[レアリティ]]</f>
        <v>ジャージ月島蛍ICONIC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782</v>
      </c>
      <c r="E38" s="1" t="s">
        <v>139</v>
      </c>
      <c r="F38" s="1" t="s">
        <v>90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36</v>
      </c>
      <c r="O38">
        <v>0</v>
      </c>
      <c r="P38">
        <v>46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899</v>
      </c>
      <c r="X38">
        <v>2</v>
      </c>
      <c r="AB38" t="str">
        <f>Special[[#This Row],[服装]]&amp;Special[[#This Row],[名前]]&amp;Special[[#This Row],[レアリティ]]</f>
        <v>ジャージ月島蛍ICONIC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24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889</v>
      </c>
      <c r="E39" s="1" t="s">
        <v>139</v>
      </c>
      <c r="F39" s="1" t="s">
        <v>77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191</v>
      </c>
      <c r="M39" s="1" t="s">
        <v>162</v>
      </c>
      <c r="N39">
        <v>29</v>
      </c>
      <c r="O39">
        <v>0</v>
      </c>
      <c r="P39" s="6">
        <v>0</v>
      </c>
      <c r="Q39">
        <v>0</v>
      </c>
      <c r="W39" s="1" t="s">
        <v>1056</v>
      </c>
      <c r="X39">
        <v>0</v>
      </c>
      <c r="AB39" t="str">
        <f>Special[[#This Row],[服装]]&amp;Special[[#This Row],[名前]]&amp;Special[[#This Row],[レアリティ]]</f>
        <v>2周年月島蛍ICONIC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24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889</v>
      </c>
      <c r="E40" s="1" t="s">
        <v>139</v>
      </c>
      <c r="F40" s="1" t="s">
        <v>77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178</v>
      </c>
      <c r="N40">
        <v>29</v>
      </c>
      <c r="O40">
        <v>0</v>
      </c>
      <c r="P40">
        <v>0</v>
      </c>
      <c r="Q40">
        <v>0</v>
      </c>
      <c r="S40">
        <v>3.35</v>
      </c>
      <c r="T40">
        <v>33.729999999999997</v>
      </c>
      <c r="W40" s="1" t="s">
        <v>899</v>
      </c>
      <c r="X40">
        <v>1</v>
      </c>
      <c r="AB40" t="str">
        <f>Special[[#This Row],[服装]]&amp;Special[[#This Row],[名前]]&amp;Special[[#This Row],[レアリティ]]</f>
        <v>2周年月島蛍ICONIC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3</v>
      </c>
      <c r="C41">
        <f>IF(ROW()=2,1,IF(Special[[#This Row],[枝番用]]=1,1,C40+1))</f>
        <v>1</v>
      </c>
      <c r="D41" s="1" t="s">
        <v>889</v>
      </c>
      <c r="E41" s="1" t="s">
        <v>139</v>
      </c>
      <c r="F41" s="1" t="s">
        <v>77</v>
      </c>
      <c r="G41" s="1" t="s">
        <v>82</v>
      </c>
      <c r="H41" s="1" t="s">
        <v>136</v>
      </c>
      <c r="I41" s="1" t="s">
        <v>71</v>
      </c>
      <c r="J41">
        <v>1</v>
      </c>
      <c r="K41" t="s">
        <v>249</v>
      </c>
      <c r="L41" s="1" t="s">
        <v>593</v>
      </c>
      <c r="M41" s="1" t="s">
        <v>224</v>
      </c>
      <c r="N41">
        <v>36</v>
      </c>
      <c r="O41">
        <v>0</v>
      </c>
      <c r="P41">
        <v>46</v>
      </c>
      <c r="Q41">
        <v>0</v>
      </c>
      <c r="S41">
        <v>3.35</v>
      </c>
      <c r="T41">
        <v>33.729999999999997</v>
      </c>
      <c r="U41">
        <v>5</v>
      </c>
      <c r="V41">
        <v>50.08</v>
      </c>
      <c r="W41" s="1" t="s">
        <v>912</v>
      </c>
      <c r="X41">
        <v>1</v>
      </c>
      <c r="AB41" t="str">
        <f>Special[[#This Row],[服装]]&amp;Special[[#This Row],[名前]]&amp;Special[[#This Row],[レアリティ]]</f>
        <v>2周年月島蛍ICONIC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25</v>
      </c>
      <c r="B42">
        <f>IF(ROW()=2,1,IF(A41&lt;&gt;Special[[#This Row],[No]],1,IF(Special[[#This Row],[枝番用]]=0,B41,B41+1)))</f>
        <v>1</v>
      </c>
      <c r="C42">
        <f>IF(ROW()=2,1,IF(Special[[#This Row],[枝番用]]=1,1,C41+1))</f>
        <v>1</v>
      </c>
      <c r="D42" s="1" t="s">
        <v>980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191</v>
      </c>
      <c r="M42" s="1" t="s">
        <v>162</v>
      </c>
      <c r="N42">
        <v>29</v>
      </c>
      <c r="O42">
        <v>0</v>
      </c>
      <c r="P42">
        <v>0</v>
      </c>
      <c r="Q42">
        <v>0</v>
      </c>
      <c r="W42" s="1" t="s">
        <v>1056</v>
      </c>
      <c r="X42">
        <v>0</v>
      </c>
      <c r="AB42" t="str">
        <f>Special[[#This Row],[服装]]&amp;Special[[#This Row],[名前]]&amp;Special[[#This Row],[レアリティ]]</f>
        <v>アート2月島蛍ICONIC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2</v>
      </c>
      <c r="C43">
        <f>IF(ROW()=2,1,IF(Special[[#This Row],[枝番用]]=1,1,C42+1))</f>
        <v>1</v>
      </c>
      <c r="D43" s="1" t="s">
        <v>980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36</v>
      </c>
      <c r="O43">
        <v>0</v>
      </c>
      <c r="P43">
        <v>46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950</v>
      </c>
      <c r="X43">
        <v>1</v>
      </c>
      <c r="Y43" s="1" t="s">
        <v>685</v>
      </c>
      <c r="Z43" s="1" t="s">
        <v>986</v>
      </c>
      <c r="AA43" s="1"/>
      <c r="AB43" t="str">
        <f>Special[[#This Row],[服装]]&amp;Special[[#This Row],[名前]]&amp;Special[[#This Row],[レアリティ]]</f>
        <v>アート2月島蛍ICONIC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2</v>
      </c>
      <c r="D44" s="1" t="s">
        <v>980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36</v>
      </c>
      <c r="O44">
        <v>0</v>
      </c>
      <c r="P44">
        <v>46</v>
      </c>
      <c r="Q44">
        <v>0</v>
      </c>
      <c r="R44" s="1" t="s">
        <v>180</v>
      </c>
      <c r="S44">
        <v>4.2</v>
      </c>
      <c r="T44">
        <v>25.76</v>
      </c>
      <c r="U44">
        <v>5.8</v>
      </c>
      <c r="V44">
        <v>35.200000000000003</v>
      </c>
      <c r="W44" s="1" t="s">
        <v>685</v>
      </c>
      <c r="X44">
        <v>2</v>
      </c>
      <c r="Y44" s="1" t="s">
        <v>685</v>
      </c>
      <c r="Z44" s="1" t="s">
        <v>986</v>
      </c>
      <c r="AA44" s="1"/>
      <c r="AB44" t="str">
        <f>Special[[#This Row],[服装]]&amp;Special[[#This Row],[名前]]&amp;Special[[#This Row],[レアリティ]]</f>
        <v>アート2月島蛍ICONIC</v>
      </c>
      <c r="AC44">
        <f>IF((A43&amp;L43&amp;M43)&lt;&gt;(Special[[#This Row],[No]]&amp;L44&amp;M44),1,IF(Special[[#This Row],[追加属性]]="",1,0))</f>
        <v>0</v>
      </c>
    </row>
    <row r="45" spans="1:29" x14ac:dyDescent="0.35">
      <c r="A45">
        <f>VLOOKUP(Special[[#This Row],[No用]],SetNo[[No.用]:[vlookup 用]],2,FALSE)</f>
        <v>26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1061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191</v>
      </c>
      <c r="M45" s="1" t="s">
        <v>162</v>
      </c>
      <c r="N45">
        <v>30</v>
      </c>
      <c r="O45">
        <v>0</v>
      </c>
      <c r="P45" s="6">
        <v>0</v>
      </c>
      <c r="Q45">
        <v>0</v>
      </c>
      <c r="W45" s="1" t="s">
        <v>1056</v>
      </c>
      <c r="X45">
        <v>0</v>
      </c>
      <c r="Y45" s="1"/>
      <c r="Z45" s="1"/>
      <c r="AA45" s="1"/>
      <c r="AB45" t="str">
        <f>Special[[#This Row],[服装]]&amp;Special[[#This Row],[名前]]&amp;Special[[#This Row],[レアリティ]]</f>
        <v>焼き芋月島蛍ICONIC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1061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994</v>
      </c>
      <c r="M46" s="1" t="s">
        <v>173</v>
      </c>
      <c r="N46">
        <v>32</v>
      </c>
      <c r="O46">
        <v>0</v>
      </c>
      <c r="P46">
        <v>0</v>
      </c>
      <c r="Q46">
        <v>0</v>
      </c>
      <c r="R46" s="1"/>
      <c r="S46">
        <v>11.49</v>
      </c>
      <c r="T46">
        <v>70.290000000000006</v>
      </c>
      <c r="W46" s="1" t="s">
        <v>852</v>
      </c>
      <c r="X46">
        <v>1</v>
      </c>
      <c r="Y46" s="1"/>
      <c r="Z46" s="1"/>
      <c r="AA46" s="1"/>
      <c r="AB46" t="str">
        <f>Special[[#This Row],[服装]]&amp;Special[[#This Row],[名前]]&amp;Special[[#This Row],[レアリティ]]</f>
        <v>焼き芋月島蛍ICONIC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1061</v>
      </c>
      <c r="E47" s="1" t="s">
        <v>139</v>
      </c>
      <c r="F47" s="1" t="s">
        <v>90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776</v>
      </c>
      <c r="M47" s="1" t="s">
        <v>224</v>
      </c>
      <c r="N47">
        <v>48</v>
      </c>
      <c r="O47">
        <v>0</v>
      </c>
      <c r="P47">
        <v>58</v>
      </c>
      <c r="Q47">
        <v>0</v>
      </c>
      <c r="R47" s="1"/>
      <c r="S47">
        <v>3.35</v>
      </c>
      <c r="T47">
        <v>20.010000000000002</v>
      </c>
      <c r="U47">
        <v>5</v>
      </c>
      <c r="V47">
        <v>30.48</v>
      </c>
      <c r="W47" s="1" t="s">
        <v>1067</v>
      </c>
      <c r="X47">
        <v>2</v>
      </c>
      <c r="Y47" s="1" t="s">
        <v>140</v>
      </c>
      <c r="Z47" s="1" t="s">
        <v>1068</v>
      </c>
      <c r="AA47" s="1"/>
      <c r="AB47" t="str">
        <f>Special[[#This Row],[服装]]&amp;Special[[#This Row],[名前]]&amp;Special[[#This Row],[レアリティ]]</f>
        <v>焼き芋月島蛍ICONIC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27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t="s">
        <v>205</v>
      </c>
      <c r="E48" t="s">
        <v>211</v>
      </c>
      <c r="F48" t="s">
        <v>24</v>
      </c>
      <c r="G48" t="s">
        <v>26</v>
      </c>
      <c r="H48" t="s">
        <v>153</v>
      </c>
      <c r="I48" t="s">
        <v>71</v>
      </c>
      <c r="J48">
        <v>1</v>
      </c>
      <c r="K48" t="s">
        <v>249</v>
      </c>
      <c r="L48" t="s">
        <v>191</v>
      </c>
      <c r="M48" t="s">
        <v>162</v>
      </c>
      <c r="N48">
        <v>24</v>
      </c>
      <c r="O48">
        <v>0</v>
      </c>
      <c r="P48">
        <v>0</v>
      </c>
      <c r="Q48">
        <v>0</v>
      </c>
      <c r="W48" s="1" t="s">
        <v>1056</v>
      </c>
      <c r="X48">
        <v>0</v>
      </c>
      <c r="AB48" t="str">
        <f>Special[[#This Row],[服装]]&amp;Special[[#This Row],[名前]]&amp;Special[[#This Row],[レアリティ]]</f>
        <v>ユニフォーム山口忠ICONIC</v>
      </c>
      <c r="AC48">
        <f>IF((A44&amp;L44&amp;M44)&lt;&gt;(Special[[#This Row],[No]]&amp;L48&amp;M48),1,IF(Special[[#This Row],[追加属性]]="",1,0))</f>
        <v>1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2</v>
      </c>
      <c r="C49">
        <f>IF(ROW()=2,1,IF(Special[[#This Row],[枝番用]]=1,1,C48+1))</f>
        <v>1</v>
      </c>
      <c r="D49" t="s">
        <v>205</v>
      </c>
      <c r="E49" t="s">
        <v>211</v>
      </c>
      <c r="F49" t="s">
        <v>24</v>
      </c>
      <c r="G49" t="s">
        <v>26</v>
      </c>
      <c r="H49" t="s">
        <v>153</v>
      </c>
      <c r="I49" t="s">
        <v>71</v>
      </c>
      <c r="J49">
        <v>1</v>
      </c>
      <c r="K49" t="s">
        <v>249</v>
      </c>
      <c r="L49" t="s">
        <v>180</v>
      </c>
      <c r="M49" t="s">
        <v>162</v>
      </c>
      <c r="N49">
        <v>29</v>
      </c>
      <c r="O49">
        <v>0</v>
      </c>
      <c r="P49">
        <v>0</v>
      </c>
      <c r="Q49">
        <v>0</v>
      </c>
      <c r="S49">
        <v>2.5</v>
      </c>
      <c r="T49">
        <v>15.24</v>
      </c>
      <c r="W49" s="1" t="s">
        <v>870</v>
      </c>
      <c r="X49">
        <v>1</v>
      </c>
      <c r="AB49" t="str">
        <f>Special[[#This Row],[服装]]&amp;Special[[#This Row],[名前]]&amp;Special[[#This Row],[レアリティ]]</f>
        <v>ユニフォーム山口忠ICONIC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28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t="s">
        <v>210</v>
      </c>
      <c r="E50" t="s">
        <v>211</v>
      </c>
      <c r="F50" t="s">
        <v>28</v>
      </c>
      <c r="G50" t="s">
        <v>26</v>
      </c>
      <c r="H50" t="s">
        <v>153</v>
      </c>
      <c r="I50" t="s">
        <v>71</v>
      </c>
      <c r="J50">
        <v>1</v>
      </c>
      <c r="K50" t="s">
        <v>249</v>
      </c>
      <c r="L50" t="s">
        <v>191</v>
      </c>
      <c r="M50" t="s">
        <v>162</v>
      </c>
      <c r="N50">
        <v>24</v>
      </c>
      <c r="O50">
        <v>0</v>
      </c>
      <c r="P50">
        <v>0</v>
      </c>
      <c r="Q50">
        <v>0</v>
      </c>
      <c r="W50" s="1" t="s">
        <v>1056</v>
      </c>
      <c r="X50">
        <v>0</v>
      </c>
      <c r="AB50" t="str">
        <f>Special[[#This Row],[服装]]&amp;Special[[#This Row],[名前]]&amp;Special[[#This Row],[レアリティ]]</f>
        <v>水着山口忠ICONIC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28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t="s">
        <v>210</v>
      </c>
      <c r="E51" t="s">
        <v>211</v>
      </c>
      <c r="F51" t="s">
        <v>28</v>
      </c>
      <c r="G51" t="s">
        <v>26</v>
      </c>
      <c r="H51" t="s">
        <v>153</v>
      </c>
      <c r="I51" t="s">
        <v>71</v>
      </c>
      <c r="J51">
        <v>1</v>
      </c>
      <c r="K51" t="s">
        <v>249</v>
      </c>
      <c r="L51" t="s">
        <v>180</v>
      </c>
      <c r="M51" t="s">
        <v>162</v>
      </c>
      <c r="N51">
        <v>29</v>
      </c>
      <c r="O51">
        <v>0</v>
      </c>
      <c r="P51">
        <v>0</v>
      </c>
      <c r="Q51">
        <v>0</v>
      </c>
      <c r="S51">
        <v>2.5</v>
      </c>
      <c r="T51">
        <v>15.24</v>
      </c>
      <c r="W51" s="1" t="s">
        <v>870</v>
      </c>
      <c r="X51">
        <v>1</v>
      </c>
      <c r="AB51" t="str">
        <f>Special[[#This Row],[服装]]&amp;Special[[#This Row],[名前]]&amp;Special[[#This Row],[レアリティ]]</f>
        <v>水着山口忠ICONIC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29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597</v>
      </c>
      <c r="E52" t="s">
        <v>140</v>
      </c>
      <c r="F52" t="s">
        <v>23</v>
      </c>
      <c r="G52" t="s">
        <v>82</v>
      </c>
      <c r="H52" t="s">
        <v>136</v>
      </c>
      <c r="I52" t="s">
        <v>71</v>
      </c>
      <c r="J52">
        <v>1</v>
      </c>
      <c r="K52" t="s">
        <v>249</v>
      </c>
      <c r="L52" s="1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1056</v>
      </c>
      <c r="X52">
        <v>0</v>
      </c>
      <c r="AB52" t="str">
        <f>Special[[#This Row],[服装]]&amp;Special[[#This Row],[名前]]&amp;Special[[#This Row],[レアリティ]]</f>
        <v>雪遊び山口忠ICONIC</v>
      </c>
      <c r="AC52">
        <f>IF((A51&amp;L51&amp;M51)&lt;&gt;(Special[[#This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29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597</v>
      </c>
      <c r="E53" t="s">
        <v>140</v>
      </c>
      <c r="F53" t="s">
        <v>23</v>
      </c>
      <c r="G53" t="s">
        <v>82</v>
      </c>
      <c r="H53" t="s">
        <v>136</v>
      </c>
      <c r="I53" t="s">
        <v>71</v>
      </c>
      <c r="J53">
        <v>1</v>
      </c>
      <c r="K53" t="s">
        <v>249</v>
      </c>
      <c r="L53" s="1" t="s">
        <v>603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雪遊び山口忠ICONIC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597</v>
      </c>
      <c r="E54" t="s">
        <v>140</v>
      </c>
      <c r="F54" t="s">
        <v>23</v>
      </c>
      <c r="G54" t="s">
        <v>82</v>
      </c>
      <c r="H54" t="s">
        <v>136</v>
      </c>
      <c r="I54" t="s">
        <v>71</v>
      </c>
      <c r="J54">
        <v>1</v>
      </c>
      <c r="K54" t="s">
        <v>249</v>
      </c>
      <c r="L54" s="1" t="s">
        <v>180</v>
      </c>
      <c r="M54" s="1" t="s">
        <v>224</v>
      </c>
      <c r="N54">
        <v>32</v>
      </c>
      <c r="O54">
        <v>0</v>
      </c>
      <c r="P54">
        <v>42</v>
      </c>
      <c r="Q54">
        <v>0</v>
      </c>
      <c r="S54">
        <v>3.35</v>
      </c>
      <c r="T54">
        <v>20.010000000000002</v>
      </c>
      <c r="U54">
        <v>5</v>
      </c>
      <c r="V54">
        <v>30.48</v>
      </c>
      <c r="W54" s="1" t="s">
        <v>870</v>
      </c>
      <c r="X54">
        <v>2</v>
      </c>
      <c r="Y54" s="1" t="s">
        <v>139</v>
      </c>
      <c r="Z54" s="1" t="s">
        <v>877</v>
      </c>
      <c r="AA54" s="1"/>
      <c r="AB54" t="str">
        <f>Special[[#This Row],[服装]]&amp;Special[[#This Row],[名前]]&amp;Special[[#This Row],[レアリティ]]</f>
        <v>雪遊び山口忠ICONIC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2</v>
      </c>
      <c r="D55" s="1" t="s">
        <v>597</v>
      </c>
      <c r="E55" t="s">
        <v>140</v>
      </c>
      <c r="F55" t="s">
        <v>23</v>
      </c>
      <c r="G55" t="s">
        <v>82</v>
      </c>
      <c r="H55" t="s">
        <v>136</v>
      </c>
      <c r="I55" t="s">
        <v>71</v>
      </c>
      <c r="J55">
        <v>1</v>
      </c>
      <c r="K55" t="s">
        <v>249</v>
      </c>
      <c r="L55" s="1" t="s">
        <v>180</v>
      </c>
      <c r="M55" s="1" t="s">
        <v>224</v>
      </c>
      <c r="N55">
        <v>32</v>
      </c>
      <c r="O55">
        <v>0</v>
      </c>
      <c r="P55">
        <v>42</v>
      </c>
      <c r="Q55">
        <v>0</v>
      </c>
      <c r="R55" s="1" t="s">
        <v>588</v>
      </c>
      <c r="S55">
        <v>3.35</v>
      </c>
      <c r="T55">
        <v>20.010000000000002</v>
      </c>
      <c r="U55">
        <v>5</v>
      </c>
      <c r="V55">
        <v>30.48</v>
      </c>
      <c r="W55" s="1" t="s">
        <v>139</v>
      </c>
      <c r="X55">
        <v>1</v>
      </c>
      <c r="Y55" s="1"/>
      <c r="Z55" s="1"/>
      <c r="AA55" s="1"/>
      <c r="AB55" t="str">
        <f>Special[[#This Row],[服装]]&amp;Special[[#This Row],[名前]]&amp;Special[[#This Row],[レアリティ]]</f>
        <v>雪遊び山口忠ICONIC</v>
      </c>
      <c r="AC55">
        <f>IF((A54&amp;L54&amp;M54)&lt;&gt;(Special[[#This Row],[No]]&amp;L55&amp;M55),1,IF(Special[[#This Row],[追加属性]]="",1,0))</f>
        <v>0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735</v>
      </c>
      <c r="E56" s="1" t="s">
        <v>140</v>
      </c>
      <c r="F56" s="1" t="s">
        <v>90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1056</v>
      </c>
      <c r="X56">
        <v>0</v>
      </c>
      <c r="AB56" t="str">
        <f>Special[[#This Row],[服装]]&amp;Special[[#This Row],[名前]]&amp;Special[[#This Row],[レアリティ]]</f>
        <v>スパイ山口忠ICONIC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735</v>
      </c>
      <c r="E57" s="1" t="s">
        <v>140</v>
      </c>
      <c r="F57" s="1" t="s">
        <v>90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178</v>
      </c>
      <c r="N57">
        <v>30</v>
      </c>
      <c r="O57">
        <v>0</v>
      </c>
      <c r="P57">
        <v>0</v>
      </c>
      <c r="Q57">
        <v>0</v>
      </c>
      <c r="S57">
        <v>3.35</v>
      </c>
      <c r="T57">
        <v>20.010000000000002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スパイ山口忠ICONIC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735</v>
      </c>
      <c r="E58" s="1" t="s">
        <v>140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1</v>
      </c>
      <c r="Z58" s="1" t="s">
        <v>937</v>
      </c>
      <c r="AA58" s="1"/>
      <c r="AB58" t="str">
        <f>Special[[#This Row],[服装]]&amp;Special[[#This Row],[名前]]&amp;Special[[#This Row],[レアリティ]]</f>
        <v>スパイ山口忠ICONIC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735</v>
      </c>
      <c r="E59" s="1" t="s">
        <v>140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857</v>
      </c>
      <c r="S59">
        <v>3.35</v>
      </c>
      <c r="T59">
        <v>33.729999999999997</v>
      </c>
      <c r="U59">
        <v>5</v>
      </c>
      <c r="V59">
        <v>50.08</v>
      </c>
      <c r="W59" s="1" t="s">
        <v>867</v>
      </c>
      <c r="X59">
        <v>1</v>
      </c>
      <c r="AB59" t="str">
        <f>Special[[#This Row],[服装]]&amp;Special[[#This Row],[名前]]&amp;Special[[#This Row],[レアリティ]]</f>
        <v>スパイ山口忠ICONIC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782</v>
      </c>
      <c r="E60" s="1" t="s">
        <v>140</v>
      </c>
      <c r="F60" s="1" t="s">
        <v>77</v>
      </c>
      <c r="G60" s="1" t="s">
        <v>82</v>
      </c>
      <c r="H60" s="1" t="s">
        <v>136</v>
      </c>
      <c r="I60" s="1" t="s">
        <v>71</v>
      </c>
      <c r="J60">
        <v>1</v>
      </c>
      <c r="K60" t="s">
        <v>249</v>
      </c>
      <c r="L60" s="1" t="s">
        <v>191</v>
      </c>
      <c r="M60" s="1" t="s">
        <v>162</v>
      </c>
      <c r="N60">
        <v>24</v>
      </c>
      <c r="O60">
        <v>0</v>
      </c>
      <c r="P60">
        <v>0</v>
      </c>
      <c r="Q60">
        <v>0</v>
      </c>
      <c r="W60" s="1" t="s">
        <v>1056</v>
      </c>
      <c r="X60">
        <v>0</v>
      </c>
      <c r="AB60" t="str">
        <f>Special[[#This Row],[服装]]&amp;Special[[#This Row],[名前]]&amp;Special[[#This Row],[レアリティ]]</f>
        <v>ジャージ山口忠ICONIC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782</v>
      </c>
      <c r="E61" s="1" t="s">
        <v>140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162</v>
      </c>
      <c r="N61">
        <v>29</v>
      </c>
      <c r="O61">
        <v>0</v>
      </c>
      <c r="P61">
        <v>0</v>
      </c>
      <c r="Q61">
        <v>0</v>
      </c>
      <c r="S61">
        <v>2.5</v>
      </c>
      <c r="T61">
        <v>15.24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ジャージ山口忠ICONIC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782</v>
      </c>
      <c r="E62" s="1" t="s">
        <v>140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2</v>
      </c>
      <c r="Y62" s="1" t="s">
        <v>139</v>
      </c>
      <c r="Z62" s="1" t="s">
        <v>877</v>
      </c>
      <c r="AA62" s="1"/>
      <c r="AB62" t="str">
        <f>Special[[#This Row],[服装]]&amp;Special[[#This Row],[名前]]&amp;Special[[#This Row],[レアリティ]]</f>
        <v>ジャージ山口忠ICONIC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782</v>
      </c>
      <c r="E63" s="1" t="s">
        <v>140</v>
      </c>
      <c r="F63" s="1" t="s">
        <v>77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588</v>
      </c>
      <c r="S63">
        <v>3.35</v>
      </c>
      <c r="T63">
        <v>20.010000000000002</v>
      </c>
      <c r="U63">
        <v>5</v>
      </c>
      <c r="V63">
        <v>30.48</v>
      </c>
      <c r="W63" s="1" t="s">
        <v>139</v>
      </c>
      <c r="X63">
        <v>2</v>
      </c>
      <c r="Y63" s="1"/>
      <c r="AB63" t="str">
        <f>Special[[#This Row],[服装]]&amp;Special[[#This Row],[名前]]&amp;Special[[#This Row],[レアリティ]]</f>
        <v>ジャージ山口忠ICONIC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4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224</v>
      </c>
      <c r="N64">
        <v>32</v>
      </c>
      <c r="O64">
        <v>0</v>
      </c>
      <c r="P64">
        <v>42</v>
      </c>
      <c r="Q64">
        <v>0</v>
      </c>
      <c r="R64" s="1"/>
      <c r="S64">
        <v>3.35</v>
      </c>
      <c r="T64">
        <v>20.010000000000002</v>
      </c>
      <c r="U64">
        <v>5</v>
      </c>
      <c r="V64">
        <v>30.48</v>
      </c>
      <c r="W64" s="1" t="s">
        <v>870</v>
      </c>
      <c r="X64">
        <v>1</v>
      </c>
      <c r="Y64" s="1"/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4</v>
      </c>
      <c r="C65">
        <f>IF(ROW()=2,1,IF(Special[[#This Row],[枝番用]]=1,1,C64+1))</f>
        <v>2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R65" s="1" t="s">
        <v>714</v>
      </c>
      <c r="S65">
        <v>3.35</v>
      </c>
      <c r="T65">
        <v>33.729999999999997</v>
      </c>
      <c r="U65">
        <v>5</v>
      </c>
      <c r="V65">
        <v>50.08</v>
      </c>
      <c r="W65" s="1" t="s">
        <v>867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0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1</v>
      </c>
      <c r="C66">
        <f>IF(ROW()=2,1,IF(Special[[#This Row],[枝番用]]=1,1,C65+1))</f>
        <v>1</v>
      </c>
      <c r="D66" s="1" t="s">
        <v>1061</v>
      </c>
      <c r="E66" s="1" t="s">
        <v>140</v>
      </c>
      <c r="F66" s="1" t="s">
        <v>73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191</v>
      </c>
      <c r="M66" s="1" t="s">
        <v>162</v>
      </c>
      <c r="N66">
        <v>24</v>
      </c>
      <c r="O66">
        <v>0</v>
      </c>
      <c r="P66">
        <v>0</v>
      </c>
      <c r="Q66">
        <v>0</v>
      </c>
      <c r="W66" s="1" t="s">
        <v>1056</v>
      </c>
      <c r="X66">
        <v>0</v>
      </c>
      <c r="AB66" t="str">
        <f>Special[[#This Row],[服装]]&amp;Special[[#This Row],[名前]]&amp;Special[[#This Row],[レアリティ]]</f>
        <v>焼き芋山口忠ICONIC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2</v>
      </c>
      <c r="C67">
        <f>IF(ROW()=2,1,IF(Special[[#This Row],[枝番用]]=1,1,C66+1))</f>
        <v>1</v>
      </c>
      <c r="D67" s="1" t="s">
        <v>1061</v>
      </c>
      <c r="E67" s="1" t="s">
        <v>140</v>
      </c>
      <c r="F67" s="1" t="s">
        <v>73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994</v>
      </c>
      <c r="M67" s="1" t="s">
        <v>178</v>
      </c>
      <c r="N67">
        <v>30</v>
      </c>
      <c r="O67">
        <v>0</v>
      </c>
      <c r="P67">
        <v>0</v>
      </c>
      <c r="Q67">
        <v>0</v>
      </c>
      <c r="R67" s="1"/>
      <c r="S67">
        <v>9.26</v>
      </c>
      <c r="T67">
        <v>56.3</v>
      </c>
      <c r="W67" s="1" t="s">
        <v>860</v>
      </c>
      <c r="X67">
        <v>1</v>
      </c>
      <c r="AB67" t="str">
        <f>Special[[#This Row],[服装]]&amp;Special[[#This Row],[名前]]&amp;Special[[#This Row],[レアリティ]]</f>
        <v>焼き芋山口忠ICONIC</v>
      </c>
      <c r="AC67">
        <f>IF((A66&amp;L66&amp;M66)&lt;&gt;(Special[[#This Row],[No]]&amp;L67&amp;M67),1,IF(Special[[#This Row],[追加属性]]="",1,0))</f>
        <v>1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3</v>
      </c>
      <c r="C68">
        <f>IF(ROW()=2,1,IF(Special[[#This Row],[枝番用]]=1,1,C67+1))</f>
        <v>1</v>
      </c>
      <c r="D68" s="1" t="s">
        <v>1061</v>
      </c>
      <c r="E68" s="1" t="s">
        <v>140</v>
      </c>
      <c r="F68" s="1" t="s">
        <v>73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33</v>
      </c>
      <c r="O68">
        <v>0</v>
      </c>
      <c r="P68">
        <v>43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950</v>
      </c>
      <c r="X68">
        <v>2</v>
      </c>
      <c r="Y68" s="1" t="s">
        <v>139</v>
      </c>
      <c r="Z68" s="1" t="s">
        <v>862</v>
      </c>
      <c r="AA68" s="1"/>
      <c r="AB68" t="str">
        <f>Special[[#This Row],[服装]]&amp;Special[[#This Row],[名前]]&amp;Special[[#This Row],[レアリティ]]</f>
        <v>焼き芋山口忠ICONIC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2</v>
      </c>
      <c r="D69" s="1" t="s">
        <v>1061</v>
      </c>
      <c r="E69" s="1" t="s">
        <v>140</v>
      </c>
      <c r="F69" s="1" t="s">
        <v>73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33</v>
      </c>
      <c r="O69">
        <v>0</v>
      </c>
      <c r="P69">
        <v>43</v>
      </c>
      <c r="Q69">
        <v>0</v>
      </c>
      <c r="R69" s="1" t="s">
        <v>588</v>
      </c>
      <c r="S69">
        <v>3.35</v>
      </c>
      <c r="T69">
        <v>20.010000000000002</v>
      </c>
      <c r="U69">
        <v>5</v>
      </c>
      <c r="V69">
        <v>30.48</v>
      </c>
      <c r="W69" s="1" t="s">
        <v>139</v>
      </c>
      <c r="X69">
        <v>2</v>
      </c>
      <c r="Y69" s="1" t="s">
        <v>139</v>
      </c>
      <c r="Z69" s="1" t="s">
        <v>862</v>
      </c>
      <c r="AA69" s="1"/>
      <c r="AB69" t="str">
        <f>Special[[#This Row],[服装]]&amp;Special[[#This Row],[名前]]&amp;Special[[#This Row],[レアリティ]]</f>
        <v>焼き芋山口忠ICONIC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t="s">
        <v>205</v>
      </c>
      <c r="E70" t="s">
        <v>212</v>
      </c>
      <c r="F70" t="s">
        <v>28</v>
      </c>
      <c r="G70" t="s">
        <v>21</v>
      </c>
      <c r="H70" t="s">
        <v>153</v>
      </c>
      <c r="I70" t="s">
        <v>71</v>
      </c>
      <c r="J70">
        <v>1</v>
      </c>
      <c r="K70" t="s">
        <v>249</v>
      </c>
      <c r="L70" t="s">
        <v>195</v>
      </c>
      <c r="M70" t="s">
        <v>162</v>
      </c>
      <c r="N70">
        <v>29</v>
      </c>
      <c r="O70">
        <v>0</v>
      </c>
      <c r="P70">
        <v>0</v>
      </c>
      <c r="Q70">
        <v>0</v>
      </c>
      <c r="AB70" t="str">
        <f>Special[[#This Row],[服装]]&amp;Special[[#This Row],[名前]]&amp;Special[[#This Row],[レアリティ]]</f>
        <v>ユニフォーム西谷夕ICONIC</v>
      </c>
      <c r="AC70">
        <f>IF((A65&amp;L65&amp;M65)&lt;&gt;(Special[[#This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t="s">
        <v>207</v>
      </c>
      <c r="E71" t="s">
        <v>212</v>
      </c>
      <c r="F71" t="s">
        <v>23</v>
      </c>
      <c r="G71" t="s">
        <v>21</v>
      </c>
      <c r="H71" t="s">
        <v>153</v>
      </c>
      <c r="I71" t="s">
        <v>71</v>
      </c>
      <c r="J71">
        <v>1</v>
      </c>
      <c r="K71" t="s">
        <v>249</v>
      </c>
      <c r="L71" t="s">
        <v>195</v>
      </c>
      <c r="M71" t="s">
        <v>224</v>
      </c>
      <c r="N71">
        <v>31</v>
      </c>
      <c r="O71">
        <v>0</v>
      </c>
      <c r="P71">
        <v>49</v>
      </c>
      <c r="Q71">
        <v>0</v>
      </c>
      <c r="AB71" t="str">
        <f>Special[[#This Row],[服装]]&amp;Special[[#This Row],[名前]]&amp;Special[[#This Row],[レアリティ]]</f>
        <v>制服西谷夕ICONIC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35</v>
      </c>
      <c r="B72">
        <f>IF(ROW()=2,1,IF(A71&lt;&gt;Special[[#This Row],[No]],1,IF(Special[[#This Row],[枝番用]]=0,B71,B71+1)))</f>
        <v>1</v>
      </c>
      <c r="C72">
        <f>IF(ROW()=2,1,IF(Special[[#This Row],[枝番用]]=1,1,C71+1))</f>
        <v>1</v>
      </c>
      <c r="D72" s="1" t="s">
        <v>587</v>
      </c>
      <c r="E72" t="s">
        <v>141</v>
      </c>
      <c r="F72" t="s">
        <v>73</v>
      </c>
      <c r="G72" t="s">
        <v>80</v>
      </c>
      <c r="H72" t="s">
        <v>136</v>
      </c>
      <c r="I72" t="s">
        <v>71</v>
      </c>
      <c r="J72">
        <v>1</v>
      </c>
      <c r="K72" t="s">
        <v>249</v>
      </c>
      <c r="L72" s="1" t="s">
        <v>363</v>
      </c>
      <c r="M72" s="1" t="s">
        <v>224</v>
      </c>
      <c r="N72">
        <v>39</v>
      </c>
      <c r="O72">
        <v>5</v>
      </c>
      <c r="P72">
        <v>49</v>
      </c>
      <c r="Q72">
        <v>7</v>
      </c>
      <c r="Y72" s="1" t="s">
        <v>1064</v>
      </c>
      <c r="Z72" s="1" t="s">
        <v>1065</v>
      </c>
      <c r="AA72" s="1"/>
      <c r="AB72" t="str">
        <f>Special[[#This Row],[服装]]&amp;Special[[#This Row],[名前]]&amp;Special[[#This Row],[レアリティ]]</f>
        <v>Xmas西谷夕ICONIC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35</v>
      </c>
      <c r="B73">
        <f>IF(ROW()=2,1,IF(A72&lt;&gt;Special[[#This Row],[No]],1,IF(Special[[#This Row],[枝番用]]=0,B72,B72+1)))</f>
        <v>2</v>
      </c>
      <c r="C73">
        <f>IF(ROW()=2,1,IF(Special[[#This Row],[枝番用]]=1,1,C72+1))</f>
        <v>1</v>
      </c>
      <c r="D73" s="1" t="s">
        <v>587</v>
      </c>
      <c r="E73" t="s">
        <v>141</v>
      </c>
      <c r="F73" t="s">
        <v>73</v>
      </c>
      <c r="G73" t="s">
        <v>80</v>
      </c>
      <c r="H73" t="s">
        <v>136</v>
      </c>
      <c r="I73" t="s">
        <v>71</v>
      </c>
      <c r="J73">
        <v>1</v>
      </c>
      <c r="K73" t="s">
        <v>249</v>
      </c>
      <c r="L73" s="1" t="s">
        <v>195</v>
      </c>
      <c r="M73" s="1" t="s">
        <v>224</v>
      </c>
      <c r="N73">
        <v>39</v>
      </c>
      <c r="O73">
        <v>0</v>
      </c>
      <c r="P73">
        <v>49</v>
      </c>
      <c r="Q73">
        <v>0</v>
      </c>
      <c r="AB73" t="str">
        <f>Special[[#This Row],[服装]]&amp;Special[[#This Row],[名前]]&amp;Special[[#This Row],[レアリティ]]</f>
        <v>Xmas西谷夕ICONIC</v>
      </c>
      <c r="AC73">
        <f>IF((A72&amp;L72&amp;M72)&lt;&gt;(Special[[#This Row],[No]]&amp;L73&amp;M73),1,IF(Special[[#This Row],[追加属性]]="",1,0))</f>
        <v>1</v>
      </c>
    </row>
    <row r="74" spans="1:29" x14ac:dyDescent="0.35">
      <c r="A74">
        <f>VLOOKUP(Special[[#This Row],[No用]],SetNo[[No.用]:[vlookup 用]],2,FALSE)</f>
        <v>36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s="1" t="s">
        <v>673</v>
      </c>
      <c r="E74" s="1" t="s">
        <v>141</v>
      </c>
      <c r="F74" s="1" t="s">
        <v>90</v>
      </c>
      <c r="G74" s="1" t="s">
        <v>80</v>
      </c>
      <c r="H74" s="1" t="s">
        <v>136</v>
      </c>
      <c r="I74" s="1" t="s">
        <v>71</v>
      </c>
      <c r="J74">
        <v>1</v>
      </c>
      <c r="K74" t="s">
        <v>249</v>
      </c>
      <c r="L74" s="1" t="s">
        <v>195</v>
      </c>
      <c r="M74" s="1" t="s">
        <v>224</v>
      </c>
      <c r="N74">
        <v>39</v>
      </c>
      <c r="O74">
        <v>0</v>
      </c>
      <c r="P74">
        <v>49</v>
      </c>
      <c r="Q74">
        <v>0</v>
      </c>
      <c r="AB74" t="str">
        <f>Special[[#This Row],[服装]]&amp;Special[[#This Row],[名前]]&amp;Special[[#This Row],[レアリティ]]</f>
        <v>バーガー西谷夕ICONIC</v>
      </c>
      <c r="AC74">
        <f>IF((A73&amp;L73&amp;M73)&lt;&gt;(Special[[#This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36</v>
      </c>
      <c r="B75">
        <f>IF(ROW()=2,1,IF(A74&lt;&gt;Special[[#This Row],[No]],1,IF(Special[[#This Row],[枝番用]]=0,B74,B74+1)))</f>
        <v>2</v>
      </c>
      <c r="C75">
        <f>IF(ROW()=2,1,IF(Special[[#This Row],[枝番用]]=1,1,C74+1))</f>
        <v>1</v>
      </c>
      <c r="D75" s="1" t="s">
        <v>673</v>
      </c>
      <c r="E75" s="1" t="s">
        <v>141</v>
      </c>
      <c r="F75" s="1" t="s">
        <v>90</v>
      </c>
      <c r="G75" s="1" t="s">
        <v>80</v>
      </c>
      <c r="H75" s="1" t="s">
        <v>136</v>
      </c>
      <c r="I75" s="1" t="s">
        <v>71</v>
      </c>
      <c r="J75">
        <v>1</v>
      </c>
      <c r="K75" t="s">
        <v>249</v>
      </c>
      <c r="L75" s="1" t="s">
        <v>259</v>
      </c>
      <c r="M75" s="1" t="s">
        <v>224</v>
      </c>
      <c r="N75">
        <v>39</v>
      </c>
      <c r="O75">
        <v>0</v>
      </c>
      <c r="P75">
        <v>49</v>
      </c>
      <c r="Q75">
        <v>0</v>
      </c>
      <c r="S75">
        <v>20</v>
      </c>
      <c r="T75">
        <v>79.78</v>
      </c>
      <c r="U75">
        <v>22.5</v>
      </c>
      <c r="V75">
        <v>89.14</v>
      </c>
      <c r="W75" s="1" t="s">
        <v>870</v>
      </c>
      <c r="X75">
        <v>0</v>
      </c>
      <c r="Z75" s="1" t="s">
        <v>887</v>
      </c>
      <c r="AA75" s="1"/>
      <c r="AB75" t="str">
        <f>Special[[#This Row],[服装]]&amp;Special[[#This Row],[名前]]&amp;Special[[#This Row],[レアリティ]]</f>
        <v>バーガー西谷夕ICONIC</v>
      </c>
      <c r="AC75">
        <f>IF((A74&amp;L74&amp;M74)&lt;&gt;(Special[[#This Row],[No]]&amp;L75&amp;M75),1,IF(Special[[#This Row],[追加属性]]="",1,0))</f>
        <v>1</v>
      </c>
    </row>
    <row r="76" spans="1:29" x14ac:dyDescent="0.35">
      <c r="A76">
        <f>VLOOKUP(Special[[#This Row],[No用]],SetNo[[No.用]:[vlookup 用]],2,FALSE)</f>
        <v>36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2</v>
      </c>
      <c r="D76" s="1" t="s">
        <v>673</v>
      </c>
      <c r="E76" s="1" t="s">
        <v>141</v>
      </c>
      <c r="F76" s="1" t="s">
        <v>90</v>
      </c>
      <c r="G76" s="1" t="s">
        <v>80</v>
      </c>
      <c r="H76" s="1" t="s">
        <v>136</v>
      </c>
      <c r="I76" s="1" t="s">
        <v>71</v>
      </c>
      <c r="J76">
        <v>1</v>
      </c>
      <c r="K76" t="s">
        <v>249</v>
      </c>
      <c r="L76" s="1" t="s">
        <v>259</v>
      </c>
      <c r="M76" s="1" t="s">
        <v>224</v>
      </c>
      <c r="N76">
        <v>39</v>
      </c>
      <c r="O76">
        <v>0</v>
      </c>
      <c r="P76">
        <v>49</v>
      </c>
      <c r="Q76">
        <v>0</v>
      </c>
      <c r="R76" s="1" t="s">
        <v>588</v>
      </c>
      <c r="S76">
        <v>4.2</v>
      </c>
      <c r="T76">
        <v>25.76</v>
      </c>
      <c r="U76">
        <v>5.8</v>
      </c>
      <c r="V76">
        <v>35.200000000000003</v>
      </c>
      <c r="W76" s="1" t="s">
        <v>870</v>
      </c>
      <c r="X76">
        <v>1</v>
      </c>
      <c r="Z76" s="1"/>
      <c r="AA76" s="1"/>
      <c r="AB76" t="str">
        <f>Special[[#This Row],[服装]]&amp;Special[[#This Row],[名前]]&amp;Special[[#This Row],[レアリティ]]</f>
        <v>バーガー西谷夕ICONIC</v>
      </c>
      <c r="AC76">
        <f>IF((A75&amp;L75&amp;M75)&lt;&gt;(Special[[#This Row],[No]]&amp;L76&amp;M76),1,IF(Special[[#This Row],[追加属性]]="",1,0))</f>
        <v>0</v>
      </c>
    </row>
    <row r="77" spans="1:29" x14ac:dyDescent="0.35">
      <c r="A77">
        <f>VLOOKUP(Special[[#This Row],[No用]],SetNo[[No.用]:[vlookup 用]],2,FALSE)</f>
        <v>37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770</v>
      </c>
      <c r="E77" s="1" t="s">
        <v>141</v>
      </c>
      <c r="F77" s="1" t="s">
        <v>77</v>
      </c>
      <c r="G77" s="1" t="s">
        <v>80</v>
      </c>
      <c r="H77" s="1" t="s">
        <v>136</v>
      </c>
      <c r="I77" s="1" t="s">
        <v>71</v>
      </c>
      <c r="J77">
        <v>1</v>
      </c>
      <c r="K77" t="s">
        <v>249</v>
      </c>
      <c r="L77" s="1" t="s">
        <v>778</v>
      </c>
      <c r="M77" s="1" t="s">
        <v>224</v>
      </c>
      <c r="N77">
        <v>39</v>
      </c>
      <c r="O77">
        <v>0</v>
      </c>
      <c r="P77">
        <v>49</v>
      </c>
      <c r="Q77">
        <v>0</v>
      </c>
      <c r="AB77" t="str">
        <f>Special[[#This Row],[服装]]&amp;Special[[#This Row],[名前]]&amp;Special[[#This Row],[レアリティ]]</f>
        <v>文化祭2西谷夕ICONIC</v>
      </c>
      <c r="AC77">
        <f>IF((A76&amp;L76&amp;M76)&lt;&gt;(Special[[#This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37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770</v>
      </c>
      <c r="E78" s="1" t="s">
        <v>141</v>
      </c>
      <c r="F78" s="1" t="s">
        <v>77</v>
      </c>
      <c r="G78" s="1" t="s">
        <v>80</v>
      </c>
      <c r="H78" s="1" t="s">
        <v>136</v>
      </c>
      <c r="I78" s="1" t="s">
        <v>71</v>
      </c>
      <c r="J78">
        <v>1</v>
      </c>
      <c r="K78" t="s">
        <v>249</v>
      </c>
      <c r="L78" s="1" t="s">
        <v>779</v>
      </c>
      <c r="M78" s="1" t="s">
        <v>224</v>
      </c>
      <c r="N78">
        <v>39</v>
      </c>
      <c r="O78">
        <v>0</v>
      </c>
      <c r="P78">
        <v>49</v>
      </c>
      <c r="Q78">
        <v>0</v>
      </c>
      <c r="S78">
        <v>3.35</v>
      </c>
      <c r="T78">
        <v>20.010000000000002</v>
      </c>
      <c r="U78">
        <v>5</v>
      </c>
      <c r="V78">
        <v>30.48</v>
      </c>
      <c r="W78" s="1" t="s">
        <v>950</v>
      </c>
      <c r="X78">
        <v>2</v>
      </c>
      <c r="Y78" s="1" t="s">
        <v>142</v>
      </c>
      <c r="Z78" s="1" t="s">
        <v>1029</v>
      </c>
      <c r="AA78" s="1"/>
      <c r="AB78" t="str">
        <f>Special[[#This Row],[服装]]&amp;Special[[#This Row],[名前]]&amp;Special[[#This Row],[レアリティ]]</f>
        <v>文化祭2西谷夕ICONIC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37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2</v>
      </c>
      <c r="D79" s="1" t="s">
        <v>770</v>
      </c>
      <c r="E79" s="1" t="s">
        <v>141</v>
      </c>
      <c r="F79" s="1" t="s">
        <v>77</v>
      </c>
      <c r="G79" s="1" t="s">
        <v>80</v>
      </c>
      <c r="H79" s="1" t="s">
        <v>136</v>
      </c>
      <c r="I79" s="1" t="s">
        <v>71</v>
      </c>
      <c r="J79">
        <v>1</v>
      </c>
      <c r="K79" t="s">
        <v>249</v>
      </c>
      <c r="L79" s="1" t="s">
        <v>588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 t="s">
        <v>180</v>
      </c>
      <c r="S79">
        <v>3.35</v>
      </c>
      <c r="T79">
        <v>20.010000000000002</v>
      </c>
      <c r="U79">
        <v>5</v>
      </c>
      <c r="V79">
        <v>30.48</v>
      </c>
      <c r="W79" s="1" t="s">
        <v>1037</v>
      </c>
      <c r="X79">
        <v>2</v>
      </c>
      <c r="Y79" s="1" t="s">
        <v>142</v>
      </c>
      <c r="Z79" s="1" t="s">
        <v>1029</v>
      </c>
      <c r="AA79" s="1"/>
      <c r="AB79" t="str">
        <f>Special[[#This Row],[服装]]&amp;Special[[#This Row],[名前]]&amp;Special[[#This Row],[レアリティ]]</f>
        <v>文化祭2西谷夕ICONIC</v>
      </c>
      <c r="AC79">
        <f>IF((A78&amp;L78&amp;M78)&lt;&gt;(Special[[#This Row],[No]]&amp;L79&amp;M79),1,IF(Special[[#This Row],[追加属性]]="",1,0))</f>
        <v>0</v>
      </c>
    </row>
    <row r="80" spans="1:29" x14ac:dyDescent="0.35">
      <c r="A80">
        <f>VLOOKUP(Special[[#This Row],[No用]],SetNo[[No.用]:[vlookup 用]],2,FALSE)</f>
        <v>38</v>
      </c>
      <c r="B80">
        <f>IF(ROW()=2,1,IF(A79&lt;&gt;Special[[#This Row],[No]],1,IF(Special[[#This Row],[枝番用]]=0,B79,B79+1)))</f>
        <v>1</v>
      </c>
      <c r="C80">
        <f>IF(ROW()=2,1,IF(Special[[#This Row],[枝番用]]=1,1,C79+1))</f>
        <v>1</v>
      </c>
      <c r="D80" s="1" t="s">
        <v>889</v>
      </c>
      <c r="E80" s="1" t="s">
        <v>141</v>
      </c>
      <c r="F80" s="1" t="s">
        <v>73</v>
      </c>
      <c r="G80" s="1" t="s">
        <v>80</v>
      </c>
      <c r="H80" s="1" t="s">
        <v>136</v>
      </c>
      <c r="I80" s="1" t="s">
        <v>71</v>
      </c>
      <c r="J80">
        <v>1</v>
      </c>
      <c r="K80" t="s">
        <v>249</v>
      </c>
      <c r="L80" s="1" t="s">
        <v>259</v>
      </c>
      <c r="M80" s="1" t="s">
        <v>224</v>
      </c>
      <c r="N80">
        <v>40</v>
      </c>
      <c r="O80">
        <v>0</v>
      </c>
      <c r="P80">
        <v>50</v>
      </c>
      <c r="Q80">
        <v>0</v>
      </c>
      <c r="S80">
        <v>20</v>
      </c>
      <c r="T80">
        <v>79.78</v>
      </c>
      <c r="U80">
        <v>22.5</v>
      </c>
      <c r="V80">
        <v>89.14</v>
      </c>
      <c r="W80" s="1" t="s">
        <v>870</v>
      </c>
      <c r="Y80" s="1"/>
      <c r="Z80" s="1" t="s">
        <v>887</v>
      </c>
      <c r="AA80" s="1"/>
      <c r="AB80" t="str">
        <f>Special[[#This Row],[服装]]&amp;Special[[#This Row],[名前]]&amp;Special[[#This Row],[レアリティ]]</f>
        <v>2周年西谷夕ICONIC</v>
      </c>
      <c r="AC80">
        <f>IF((A79&amp;L79&amp;M79)&lt;&gt;(Special[[#This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38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2</v>
      </c>
      <c r="D81" s="1" t="s">
        <v>889</v>
      </c>
      <c r="E81" s="1" t="s">
        <v>141</v>
      </c>
      <c r="F81" s="1" t="s">
        <v>73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259</v>
      </c>
      <c r="M81" s="1" t="s">
        <v>224</v>
      </c>
      <c r="N81">
        <v>40</v>
      </c>
      <c r="O81">
        <v>0</v>
      </c>
      <c r="P81">
        <v>50</v>
      </c>
      <c r="Q81">
        <v>0</v>
      </c>
      <c r="R81" s="1" t="s">
        <v>588</v>
      </c>
      <c r="S81">
        <v>4.2</v>
      </c>
      <c r="T81">
        <v>25.76</v>
      </c>
      <c r="U81">
        <v>5.8</v>
      </c>
      <c r="V81">
        <v>35.200000000000003</v>
      </c>
      <c r="W81" s="1" t="s">
        <v>870</v>
      </c>
      <c r="X81">
        <v>1</v>
      </c>
      <c r="Y81" s="1"/>
      <c r="Z81" s="1"/>
      <c r="AA81" s="1"/>
      <c r="AB81" t="str">
        <f>Special[[#This Row],[服装]]&amp;Special[[#This Row],[名前]]&amp;Special[[#This Row],[レアリティ]]</f>
        <v>2周年西谷夕ICONIC</v>
      </c>
      <c r="AC81">
        <f>IF((A80&amp;L80&amp;M80)&lt;&gt;(Special[[#This Row],[No]]&amp;L81&amp;M81),1,IF(Special[[#This Row],[追加属性]]="",1,0))</f>
        <v>0</v>
      </c>
    </row>
    <row r="82" spans="1:29" x14ac:dyDescent="0.35">
      <c r="A82">
        <f>VLOOKUP(Special[[#This Row],[No用]],SetNo[[No.用]:[vlookup 用]],2,FALSE)</f>
        <v>38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889</v>
      </c>
      <c r="E82" s="1" t="s">
        <v>141</v>
      </c>
      <c r="F82" s="1" t="s">
        <v>73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50</v>
      </c>
      <c r="O82">
        <v>0</v>
      </c>
      <c r="P82">
        <v>50</v>
      </c>
      <c r="Q82">
        <v>0</v>
      </c>
      <c r="S82">
        <v>30</v>
      </c>
      <c r="T82">
        <v>44.7</v>
      </c>
      <c r="U82">
        <v>40</v>
      </c>
      <c r="V82">
        <v>54.7</v>
      </c>
      <c r="W82" s="1" t="s">
        <v>900</v>
      </c>
      <c r="Y82" s="1"/>
      <c r="Z82" s="1" t="s">
        <v>887</v>
      </c>
      <c r="AA82" s="1"/>
      <c r="AB82" t="str">
        <f>Special[[#This Row],[服装]]&amp;Special[[#This Row],[名前]]&amp;Special[[#This Row],[レアリティ]]</f>
        <v>2周年西谷夕ICONIC</v>
      </c>
      <c r="AC82">
        <f>IF((A81&amp;L81&amp;M81)&lt;&gt;(Special[[#This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38</v>
      </c>
      <c r="B83">
        <f>IF(ROW()=2,1,IF(A82&lt;&gt;Special[[#This Row],[No]],1,IF(Special[[#This Row],[枝番用]]=0,B82,B82+1)))</f>
        <v>2</v>
      </c>
      <c r="C83">
        <f>IF(ROW()=2,1,IF(Special[[#This Row],[枝番用]]=1,1,C82+1))</f>
        <v>2</v>
      </c>
      <c r="D83" s="1" t="s">
        <v>889</v>
      </c>
      <c r="E83" s="1" t="s">
        <v>141</v>
      </c>
      <c r="F83" s="1" t="s">
        <v>73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50</v>
      </c>
      <c r="O83">
        <v>0</v>
      </c>
      <c r="P83">
        <v>50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870</v>
      </c>
      <c r="X83">
        <v>1</v>
      </c>
      <c r="Y83" s="1"/>
      <c r="AB83" t="str">
        <f>Special[[#This Row],[服装]]&amp;Special[[#This Row],[名前]]&amp;Special[[#This Row],[レアリティ]]</f>
        <v>2周年西谷夕ICONIC</v>
      </c>
      <c r="AC83">
        <f>IF((A82&amp;L82&amp;M82)&lt;&gt;(Special[[#This Row],[No]]&amp;L83&amp;M83),1,IF(Special[[#This Row],[追加属性]]="",1,0))</f>
        <v>0</v>
      </c>
    </row>
    <row r="84" spans="1:29" x14ac:dyDescent="0.35">
      <c r="A84">
        <f>VLOOKUP(Special[[#This Row],[No用]],SetNo[[No.用]:[vlookup 用]],2,FALSE)</f>
        <v>39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1079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173</v>
      </c>
      <c r="N84">
        <v>35</v>
      </c>
      <c r="O84">
        <v>0</v>
      </c>
      <c r="P84">
        <v>0</v>
      </c>
      <c r="Q84">
        <v>0</v>
      </c>
      <c r="R84" s="1"/>
      <c r="S84">
        <v>18.75</v>
      </c>
      <c r="T84">
        <v>74.61</v>
      </c>
      <c r="W84" s="1" t="s">
        <v>852</v>
      </c>
      <c r="X84">
        <v>1</v>
      </c>
      <c r="Y84" s="1"/>
      <c r="AB84" t="str">
        <f>Special[[#This Row],[服装]]&amp;Special[[#This Row],[名前]]&amp;Special[[#This Row],[レアリティ]]</f>
        <v>ハロウィン西谷夕ICONIC</v>
      </c>
      <c r="AC84">
        <f>IF((A83&amp;L83&amp;M83)&lt;&gt;(Special[[#This Row],[No]]&amp;L84&amp;M84),1,IF(Special[[#This Row],[追加属性]]="",1,0))</f>
        <v>1</v>
      </c>
    </row>
    <row r="85" spans="1:29" x14ac:dyDescent="0.35">
      <c r="A85">
        <f>VLOOKUP(Special[[#This Row],[No用]],SetNo[[No.用]:[vlookup 用]],2,FALSE)</f>
        <v>39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2</v>
      </c>
      <c r="D85" s="1" t="s">
        <v>1079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173</v>
      </c>
      <c r="N85">
        <v>35</v>
      </c>
      <c r="O85">
        <v>0</v>
      </c>
      <c r="P85">
        <v>0</v>
      </c>
      <c r="Q85">
        <v>0</v>
      </c>
      <c r="R85" s="1" t="s">
        <v>588</v>
      </c>
      <c r="S85">
        <v>16.8</v>
      </c>
      <c r="T85">
        <v>58.94</v>
      </c>
      <c r="W85" s="1" t="s">
        <v>950</v>
      </c>
      <c r="X85">
        <v>1</v>
      </c>
      <c r="Y85" s="1"/>
      <c r="AB85" t="str">
        <f>Special[[#This Row],[服装]]&amp;Special[[#This Row],[名前]]&amp;Special[[#This Row],[レアリティ]]</f>
        <v>ハロウィン西谷夕ICONIC</v>
      </c>
      <c r="AC85">
        <f>IF((A84&amp;L84&amp;M84)&lt;&gt;(Special[[#This Row],[No]]&amp;L85&amp;M85),1,IF(Special[[#This Row],[追加属性]]="",1,0))</f>
        <v>0</v>
      </c>
    </row>
    <row r="86" spans="1:29" x14ac:dyDescent="0.35">
      <c r="A86">
        <f>VLOOKUP(Special[[#This Row],[No用]],SetNo[[No.用]:[vlookup 用]],2,FALSE)</f>
        <v>39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1079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588</v>
      </c>
      <c r="M86" s="1" t="s">
        <v>178</v>
      </c>
      <c r="N86">
        <v>29</v>
      </c>
      <c r="O86">
        <v>0</v>
      </c>
      <c r="P86">
        <v>0</v>
      </c>
      <c r="Q86">
        <v>0</v>
      </c>
      <c r="R86" s="1"/>
      <c r="S86">
        <v>3.35</v>
      </c>
      <c r="T86">
        <v>33.729999999999997</v>
      </c>
      <c r="W86" s="1" t="s">
        <v>924</v>
      </c>
      <c r="X86">
        <v>1</v>
      </c>
      <c r="Y86" s="1"/>
      <c r="AB86" t="str">
        <f>Special[[#This Row],[服装]]&amp;Special[[#This Row],[名前]]&amp;Special[[#This Row],[レアリティ]]</f>
        <v>ハロウィン西谷夕ICONIC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39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1079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41</v>
      </c>
      <c r="O87">
        <v>0</v>
      </c>
      <c r="P87">
        <v>51</v>
      </c>
      <c r="Q87">
        <v>0</v>
      </c>
      <c r="R87" s="1"/>
      <c r="S87">
        <v>5</v>
      </c>
      <c r="T87">
        <v>30.48</v>
      </c>
      <c r="U87">
        <v>6.65</v>
      </c>
      <c r="V87">
        <v>40.950000000000003</v>
      </c>
      <c r="W87" s="1" t="s">
        <v>936</v>
      </c>
      <c r="X87">
        <v>2</v>
      </c>
      <c r="Y87" s="1" t="s">
        <v>685</v>
      </c>
      <c r="Z87" s="1" t="s">
        <v>935</v>
      </c>
      <c r="AA87" s="19" t="s">
        <v>1125</v>
      </c>
      <c r="AB87" t="str">
        <f>Special[[#This Row],[服装]]&amp;Special[[#This Row],[名前]]&amp;Special[[#This Row],[レアリティ]]</f>
        <v>ハロウィン西谷夕ICONIC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40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t="s">
        <v>205</v>
      </c>
      <c r="E88" t="s">
        <v>142</v>
      </c>
      <c r="F88" t="s">
        <v>24</v>
      </c>
      <c r="G88" t="s">
        <v>25</v>
      </c>
      <c r="H88" t="s">
        <v>136</v>
      </c>
      <c r="I88" t="s">
        <v>71</v>
      </c>
      <c r="J88">
        <v>1</v>
      </c>
      <c r="K88" t="s">
        <v>249</v>
      </c>
      <c r="L88" t="s">
        <v>191</v>
      </c>
      <c r="M88" t="s">
        <v>162</v>
      </c>
      <c r="N88">
        <v>29</v>
      </c>
      <c r="O88">
        <v>0</v>
      </c>
      <c r="P88">
        <v>0</v>
      </c>
      <c r="Q88">
        <v>0</v>
      </c>
      <c r="W88" s="1" t="s">
        <v>1056</v>
      </c>
      <c r="X88">
        <v>0</v>
      </c>
      <c r="AB88" t="str">
        <f>Special[[#This Row],[服装]]&amp;Special[[#This Row],[名前]]&amp;Special[[#This Row],[レアリティ]]</f>
        <v>ユニフォーム田中龍之介ICONIC</v>
      </c>
      <c r="AC88">
        <f>IF((A83&amp;L83&amp;M83)&lt;&gt;(Special[[#This Row],[No]]&amp;L88&amp;M88),1,IF(Special[[#This Row],[追加属性]]="",1,0))</f>
        <v>1</v>
      </c>
    </row>
    <row r="89" spans="1:29" x14ac:dyDescent="0.35">
      <c r="A89">
        <f>VLOOKUP(Special[[#This Row],[No用]],SetNo[[No.用]:[vlookup 用]],2,FALSE)</f>
        <v>41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149</v>
      </c>
      <c r="E89" t="s">
        <v>142</v>
      </c>
      <c r="F89" t="s">
        <v>28</v>
      </c>
      <c r="G89" t="s">
        <v>25</v>
      </c>
      <c r="H89" t="s">
        <v>136</v>
      </c>
      <c r="I89" t="s">
        <v>71</v>
      </c>
      <c r="J89">
        <v>1</v>
      </c>
      <c r="K89" t="s">
        <v>249</v>
      </c>
      <c r="L89" t="s">
        <v>191</v>
      </c>
      <c r="M89" t="s">
        <v>162</v>
      </c>
      <c r="N89">
        <v>29</v>
      </c>
      <c r="O89">
        <v>0</v>
      </c>
      <c r="P89">
        <v>0</v>
      </c>
      <c r="Q89">
        <v>0</v>
      </c>
      <c r="W89" s="1" t="s">
        <v>1056</v>
      </c>
      <c r="X89">
        <v>0</v>
      </c>
      <c r="AB89" t="str">
        <f>Special[[#This Row],[服装]]&amp;Special[[#This Row],[名前]]&amp;Special[[#This Row],[レアリティ]]</f>
        <v>制服田中龍之介ICONIC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41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t="s">
        <v>149</v>
      </c>
      <c r="E90" t="s">
        <v>142</v>
      </c>
      <c r="F90" t="s">
        <v>28</v>
      </c>
      <c r="G90" t="s">
        <v>25</v>
      </c>
      <c r="H90" t="s">
        <v>136</v>
      </c>
      <c r="I90" t="s">
        <v>71</v>
      </c>
      <c r="J90">
        <v>1</v>
      </c>
      <c r="K90" t="s">
        <v>249</v>
      </c>
      <c r="L90" s="1" t="s">
        <v>593</v>
      </c>
      <c r="M90" t="s">
        <v>224</v>
      </c>
      <c r="N90">
        <v>37</v>
      </c>
      <c r="O90">
        <v>0</v>
      </c>
      <c r="P90">
        <v>45</v>
      </c>
      <c r="Q90">
        <v>0</v>
      </c>
      <c r="S90">
        <v>3.35</v>
      </c>
      <c r="T90">
        <v>33.729999999999997</v>
      </c>
      <c r="U90">
        <v>5</v>
      </c>
      <c r="V90">
        <v>50.08</v>
      </c>
      <c r="W90" s="1" t="s">
        <v>882</v>
      </c>
      <c r="X90">
        <v>1</v>
      </c>
      <c r="AB90" t="str">
        <f>Special[[#This Row],[服装]]&amp;Special[[#This Row],[名前]]&amp;Special[[#This Row],[レアリティ]]</f>
        <v>制服田中龍之介ICONIC</v>
      </c>
      <c r="AC90">
        <f>IF((A89&amp;L89&amp;M89)&lt;&gt;(Special[[#This Row],[No]]&amp;L90&amp;M90),1,IF(Special[[#This Row],[追加属性]]="",1,0))</f>
        <v>1</v>
      </c>
    </row>
    <row r="91" spans="1:29" x14ac:dyDescent="0.35">
      <c r="A91">
        <f>VLOOKUP(Special[[#This Row],[No用]],SetNo[[No.用]:[vlookup 用]],2,FALSE)</f>
        <v>42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s="1" t="s">
        <v>591</v>
      </c>
      <c r="E91" s="1" t="s">
        <v>142</v>
      </c>
      <c r="F91" s="1" t="s">
        <v>73</v>
      </c>
      <c r="G91" t="s">
        <v>78</v>
      </c>
      <c r="H91" t="s">
        <v>136</v>
      </c>
      <c r="I91" t="s">
        <v>71</v>
      </c>
      <c r="J91">
        <v>1</v>
      </c>
      <c r="K91" t="s">
        <v>249</v>
      </c>
      <c r="L91" s="1" t="s">
        <v>191</v>
      </c>
      <c r="M91" s="1" t="s">
        <v>162</v>
      </c>
      <c r="N91">
        <v>29</v>
      </c>
      <c r="O91">
        <v>0</v>
      </c>
      <c r="P91">
        <v>0</v>
      </c>
      <c r="Q91">
        <v>0</v>
      </c>
      <c r="W91" s="1" t="s">
        <v>1056</v>
      </c>
      <c r="X91">
        <v>0</v>
      </c>
      <c r="AB91" t="str">
        <f>Special[[#This Row],[服装]]&amp;Special[[#This Row],[名前]]&amp;Special[[#This Row],[レアリティ]]</f>
        <v>新年田中龍之介ICONIC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42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s="1" t="s">
        <v>591</v>
      </c>
      <c r="E92" s="1" t="s">
        <v>142</v>
      </c>
      <c r="F92" s="1" t="s">
        <v>73</v>
      </c>
      <c r="G92" t="s">
        <v>78</v>
      </c>
      <c r="H92" t="s">
        <v>136</v>
      </c>
      <c r="I92" t="s">
        <v>71</v>
      </c>
      <c r="J92">
        <v>1</v>
      </c>
      <c r="K92" t="s">
        <v>249</v>
      </c>
      <c r="L92" s="1" t="s">
        <v>180</v>
      </c>
      <c r="M92" s="1" t="s">
        <v>224</v>
      </c>
      <c r="N92">
        <v>34</v>
      </c>
      <c r="O92">
        <v>0</v>
      </c>
      <c r="P92">
        <v>42</v>
      </c>
      <c r="Q92">
        <v>0</v>
      </c>
      <c r="S92">
        <v>3.35</v>
      </c>
      <c r="T92">
        <v>20.010000000000002</v>
      </c>
      <c r="U92">
        <v>5</v>
      </c>
      <c r="V92">
        <v>30.48</v>
      </c>
      <c r="W92" s="1" t="s">
        <v>870</v>
      </c>
      <c r="X92">
        <v>2</v>
      </c>
      <c r="Y92" s="1" t="s">
        <v>592</v>
      </c>
      <c r="Z92" s="1" t="s">
        <v>939</v>
      </c>
      <c r="AA92" s="1"/>
      <c r="AB92" t="str">
        <f>Special[[#This Row],[服装]]&amp;Special[[#This Row],[名前]]&amp;Special[[#This Row],[レアリティ]]</f>
        <v>新年田中龍之介ICONIC</v>
      </c>
      <c r="AC92">
        <f>IF((A91&amp;L91&amp;M91)&lt;&gt;(Special[[#This Row],[No]]&amp;L92&amp;M92),1,IF(Special[[#This Row],[追加属性]]="",1,0))</f>
        <v>1</v>
      </c>
    </row>
    <row r="93" spans="1:29" x14ac:dyDescent="0.35">
      <c r="A93">
        <f>VLOOKUP(Special[[#This Row],[No用]],SetNo[[No.用]:[vlookup 用]],2,FALSE)</f>
        <v>43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633</v>
      </c>
      <c r="E93" s="1" t="s">
        <v>213</v>
      </c>
      <c r="F93" s="1" t="s">
        <v>24</v>
      </c>
      <c r="G93" t="s">
        <v>25</v>
      </c>
      <c r="H93" t="s">
        <v>153</v>
      </c>
      <c r="I93" t="s">
        <v>71</v>
      </c>
      <c r="J93">
        <v>1</v>
      </c>
      <c r="K93" t="s">
        <v>249</v>
      </c>
      <c r="L93" s="1" t="s">
        <v>191</v>
      </c>
      <c r="M93" s="1" t="s">
        <v>162</v>
      </c>
      <c r="N93">
        <v>29</v>
      </c>
      <c r="O93">
        <v>0</v>
      </c>
      <c r="P93">
        <v>0</v>
      </c>
      <c r="Q93">
        <v>0</v>
      </c>
      <c r="W93" s="1" t="s">
        <v>1056</v>
      </c>
      <c r="X93">
        <v>0</v>
      </c>
      <c r="AB93" t="str">
        <f>Special[[#This Row],[服装]]&amp;Special[[#This Row],[名前]]&amp;Special[[#This Row],[レアリティ]]</f>
        <v>RPG田中龍之介ICONIC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43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633</v>
      </c>
      <c r="E94" s="1" t="s">
        <v>213</v>
      </c>
      <c r="F94" s="1" t="s">
        <v>24</v>
      </c>
      <c r="G94" t="s">
        <v>25</v>
      </c>
      <c r="H94" t="s">
        <v>153</v>
      </c>
      <c r="I94" t="s">
        <v>71</v>
      </c>
      <c r="J94">
        <v>1</v>
      </c>
      <c r="K94" t="s">
        <v>249</v>
      </c>
      <c r="L94" s="1" t="s">
        <v>593</v>
      </c>
      <c r="M94" s="1" t="s">
        <v>224</v>
      </c>
      <c r="N94">
        <v>34</v>
      </c>
      <c r="O94">
        <v>0</v>
      </c>
      <c r="P94">
        <v>42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852</v>
      </c>
      <c r="X94">
        <v>2</v>
      </c>
      <c r="AB94" t="str">
        <f>Special[[#This Row],[服装]]&amp;Special[[#This Row],[名前]]&amp;Special[[#This Row],[レアリティ]]</f>
        <v>RPG田中龍之介ICONIC</v>
      </c>
      <c r="AC94">
        <f>IF((A93&amp;L93&amp;M93)&lt;&gt;(Special[[#This Row],[No]]&amp;L94&amp;M94),1,IF(Special[[#This Row],[追加属性]]="",1,0))</f>
        <v>1</v>
      </c>
    </row>
    <row r="95" spans="1:29" x14ac:dyDescent="0.35">
      <c r="A95">
        <f>VLOOKUP(Special[[#This Row],[No用]],SetNo[[No.用]:[vlookup 用]],2,FALSE)</f>
        <v>44</v>
      </c>
      <c r="B95">
        <f>IF(ROW()=2,1,IF(A94&lt;&gt;Special[[#This Row],[No]],1,IF(Special[[#This Row],[枝番用]]=0,B94,B94+1)))</f>
        <v>1</v>
      </c>
      <c r="C95">
        <f>IF(ROW()=2,1,IF(Special[[#This Row],[枝番用]]=1,1,C94+1))</f>
        <v>1</v>
      </c>
      <c r="D95" s="1" t="s">
        <v>743</v>
      </c>
      <c r="E95" s="1" t="s">
        <v>142</v>
      </c>
      <c r="F95" s="1" t="s">
        <v>90</v>
      </c>
      <c r="G95" s="1" t="s">
        <v>78</v>
      </c>
      <c r="H95" s="1" t="s">
        <v>136</v>
      </c>
      <c r="I95" s="1" t="s">
        <v>71</v>
      </c>
      <c r="J95">
        <v>1</v>
      </c>
      <c r="K95" t="s">
        <v>249</v>
      </c>
      <c r="L95" s="1" t="s">
        <v>191</v>
      </c>
      <c r="M95" s="1" t="s">
        <v>162</v>
      </c>
      <c r="N95">
        <v>29</v>
      </c>
      <c r="O95">
        <v>0</v>
      </c>
      <c r="P95">
        <v>0</v>
      </c>
      <c r="Q95">
        <v>0</v>
      </c>
      <c r="W95" s="1" t="s">
        <v>1056</v>
      </c>
      <c r="X95">
        <v>0</v>
      </c>
      <c r="AB95" t="str">
        <f>Special[[#This Row],[服装]]&amp;Special[[#This Row],[名前]]&amp;Special[[#This Row],[レアリティ]]</f>
        <v>仮装田中龍之介ICONIC</v>
      </c>
      <c r="AC95">
        <f>IF((A94&amp;L94&amp;M94)&lt;&gt;(Special[[#This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44</v>
      </c>
      <c r="B96">
        <f>IF(ROW()=2,1,IF(A95&lt;&gt;Special[[#This Row],[No]],1,IF(Special[[#This Row],[枝番用]]=0,B95,B95+1)))</f>
        <v>2</v>
      </c>
      <c r="C96">
        <f>IF(ROW()=2,1,IF(Special[[#This Row],[枝番用]]=1,1,C95+1))</f>
        <v>1</v>
      </c>
      <c r="D96" s="1" t="s">
        <v>743</v>
      </c>
      <c r="E96" s="1" t="s">
        <v>142</v>
      </c>
      <c r="F96" s="1" t="s">
        <v>90</v>
      </c>
      <c r="G96" s="1" t="s">
        <v>78</v>
      </c>
      <c r="H96" s="1" t="s">
        <v>136</v>
      </c>
      <c r="I96" s="1" t="s">
        <v>71</v>
      </c>
      <c r="J96">
        <v>1</v>
      </c>
      <c r="K96" t="s">
        <v>249</v>
      </c>
      <c r="L96" s="1" t="s">
        <v>180</v>
      </c>
      <c r="M96" s="1" t="s">
        <v>162</v>
      </c>
      <c r="N96">
        <v>29</v>
      </c>
      <c r="O96">
        <v>0</v>
      </c>
      <c r="P96">
        <v>0</v>
      </c>
      <c r="Q96">
        <v>0</v>
      </c>
      <c r="S96">
        <v>2.5</v>
      </c>
      <c r="T96">
        <v>15.24</v>
      </c>
      <c r="W96" s="1" t="s">
        <v>870</v>
      </c>
      <c r="X96">
        <v>1</v>
      </c>
      <c r="AB96" t="str">
        <f>Special[[#This Row],[服装]]&amp;Special[[#This Row],[名前]]&amp;Special[[#This Row],[レアリティ]]</f>
        <v>仮装田中龍之介ICONIC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44</v>
      </c>
      <c r="B97">
        <f>IF(ROW()=2,1,IF(A96&lt;&gt;Special[[#This Row],[No]],1,IF(Special[[#This Row],[枝番用]]=0,B96,B96+1)))</f>
        <v>3</v>
      </c>
      <c r="C97">
        <f>IF(ROW()=2,1,IF(Special[[#This Row],[枝番用]]=1,1,C96+1))</f>
        <v>1</v>
      </c>
      <c r="D97" s="1" t="s">
        <v>743</v>
      </c>
      <c r="E97" s="1" t="s">
        <v>142</v>
      </c>
      <c r="F97" s="1" t="s">
        <v>90</v>
      </c>
      <c r="G97" s="1" t="s">
        <v>78</v>
      </c>
      <c r="H97" s="1" t="s">
        <v>136</v>
      </c>
      <c r="I97" s="1" t="s">
        <v>71</v>
      </c>
      <c r="J97">
        <v>1</v>
      </c>
      <c r="K97" t="s">
        <v>249</v>
      </c>
      <c r="L97" s="1" t="s">
        <v>868</v>
      </c>
      <c r="M97" s="1" t="s">
        <v>224</v>
      </c>
      <c r="N97">
        <v>34</v>
      </c>
      <c r="O97">
        <v>0</v>
      </c>
      <c r="P97">
        <v>44</v>
      </c>
      <c r="Q97">
        <v>0</v>
      </c>
      <c r="S97">
        <v>4.2</v>
      </c>
      <c r="T97">
        <v>25.76</v>
      </c>
      <c r="U97">
        <v>5.8</v>
      </c>
      <c r="V97">
        <v>35.200000000000003</v>
      </c>
      <c r="W97" s="1" t="s">
        <v>867</v>
      </c>
      <c r="X97">
        <v>1</v>
      </c>
      <c r="Y97" s="1" t="s">
        <v>139</v>
      </c>
      <c r="Z97" s="1" t="s">
        <v>862</v>
      </c>
      <c r="AA97" s="1"/>
      <c r="AB97" t="str">
        <f>Special[[#This Row],[服装]]&amp;Special[[#This Row],[名前]]&amp;Special[[#This Row],[レアリティ]]</f>
        <v>仮装田中龍之介ICONIC</v>
      </c>
      <c r="AC97">
        <f>IF((A96&amp;L96&amp;M96)&lt;&gt;(Special[[#This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45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205</v>
      </c>
      <c r="E98" t="s">
        <v>143</v>
      </c>
      <c r="F98" t="s">
        <v>28</v>
      </c>
      <c r="G98" t="s">
        <v>25</v>
      </c>
      <c r="H98" t="s">
        <v>136</v>
      </c>
      <c r="I98" t="s">
        <v>71</v>
      </c>
      <c r="J98">
        <v>1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t="s">
        <v>1055</v>
      </c>
      <c r="X98">
        <v>0</v>
      </c>
      <c r="AB98" t="str">
        <f>Special[[#This Row],[服装]]&amp;Special[[#This Row],[名前]]&amp;Special[[#This Row],[レアリティ]]</f>
        <v>ユニフォーム澤村大地ICONIC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45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205</v>
      </c>
      <c r="E99" t="s">
        <v>143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t="s">
        <v>195</v>
      </c>
      <c r="M99" t="s">
        <v>162</v>
      </c>
      <c r="N99">
        <v>29</v>
      </c>
      <c r="O99">
        <v>0</v>
      </c>
      <c r="P99">
        <v>0</v>
      </c>
      <c r="Q99">
        <v>0</v>
      </c>
      <c r="AB99" t="str">
        <f>Special[[#This Row],[服装]]&amp;Special[[#This Row],[名前]]&amp;Special[[#This Row],[レアリティ]]</f>
        <v>ユニフォーム澤村大地ICONIC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45</v>
      </c>
      <c r="B100">
        <f>IF(ROW()=2,1,IF(A99&lt;&gt;Special[[#This Row],[No]],1,IF(Special[[#This Row],[枝番用]]=0,B99,B99+1)))</f>
        <v>3</v>
      </c>
      <c r="C100">
        <f>IF(ROW()=2,1,IF(Special[[#This Row],[枝番用]]=1,1,C99+1))</f>
        <v>1</v>
      </c>
      <c r="D100" t="s">
        <v>205</v>
      </c>
      <c r="E100" t="s">
        <v>143</v>
      </c>
      <c r="F100" t="s">
        <v>28</v>
      </c>
      <c r="G100" t="s">
        <v>25</v>
      </c>
      <c r="H100" t="s">
        <v>136</v>
      </c>
      <c r="I100" t="s">
        <v>71</v>
      </c>
      <c r="J100">
        <v>1</v>
      </c>
      <c r="K100" t="s">
        <v>249</v>
      </c>
      <c r="L100" t="s">
        <v>180</v>
      </c>
      <c r="M100" t="s">
        <v>173</v>
      </c>
      <c r="N100">
        <v>29</v>
      </c>
      <c r="O100">
        <v>0</v>
      </c>
      <c r="P100">
        <v>0</v>
      </c>
      <c r="Q100">
        <v>0</v>
      </c>
      <c r="S100">
        <v>4.2</v>
      </c>
      <c r="T100">
        <v>25.76</v>
      </c>
      <c r="W100" s="1" t="s">
        <v>870</v>
      </c>
      <c r="X100">
        <v>1</v>
      </c>
      <c r="AB100" t="str">
        <f>Special[[#This Row],[服装]]&amp;Special[[#This Row],[名前]]&amp;Special[[#This Row],[レアリティ]]</f>
        <v>ユニフォーム澤村大地ICONIC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45</v>
      </c>
      <c r="B101">
        <f>IF(ROW()=2,1,IF(A100&lt;&gt;Special[[#This Row],[No]],1,IF(Special[[#This Row],[枝番用]]=0,B100,B100+1)))</f>
        <v>4</v>
      </c>
      <c r="C101">
        <f>IF(ROW()=2,1,IF(Special[[#This Row],[枝番用]]=1,1,C100+1))</f>
        <v>1</v>
      </c>
      <c r="D101" t="s">
        <v>205</v>
      </c>
      <c r="E101" t="s">
        <v>143</v>
      </c>
      <c r="F101" t="s">
        <v>28</v>
      </c>
      <c r="G101" t="s">
        <v>25</v>
      </c>
      <c r="H101" t="s">
        <v>136</v>
      </c>
      <c r="I101" t="s">
        <v>71</v>
      </c>
      <c r="J101">
        <v>1</v>
      </c>
      <c r="K101" t="s">
        <v>249</v>
      </c>
      <c r="L101" t="s">
        <v>259</v>
      </c>
      <c r="M101" t="s">
        <v>162</v>
      </c>
      <c r="N101">
        <v>40</v>
      </c>
      <c r="O101">
        <v>0</v>
      </c>
      <c r="P101">
        <v>0</v>
      </c>
      <c r="Q101">
        <v>0</v>
      </c>
      <c r="S101">
        <v>10</v>
      </c>
      <c r="T101">
        <v>39.4</v>
      </c>
      <c r="U101">
        <v>0</v>
      </c>
      <c r="V101">
        <v>0</v>
      </c>
      <c r="W101" s="1" t="s">
        <v>921</v>
      </c>
      <c r="X101">
        <v>0</v>
      </c>
      <c r="AB101" t="str">
        <f>Special[[#This Row],[服装]]&amp;Special[[#This Row],[名前]]&amp;Special[[#This Row],[レアリティ]]</f>
        <v>ユニフォーム澤村大地ICONIC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45</v>
      </c>
      <c r="B102">
        <f>IF(ROW()=2,1,IF(A101&lt;&gt;Special[[#This Row],[No]],1,IF(Special[[#This Row],[枝番用]]=0,B101,B101+1)))</f>
        <v>5</v>
      </c>
      <c r="C102">
        <f>IF(ROW()=2,1,IF(Special[[#This Row],[枝番用]]=1,1,C101+1))</f>
        <v>1</v>
      </c>
      <c r="D102" t="s">
        <v>205</v>
      </c>
      <c r="E102" t="s">
        <v>143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t="s">
        <v>259</v>
      </c>
      <c r="M102" t="s">
        <v>224</v>
      </c>
      <c r="N102">
        <v>50</v>
      </c>
      <c r="O102">
        <v>0</v>
      </c>
      <c r="P102">
        <v>50</v>
      </c>
      <c r="Q102">
        <v>0</v>
      </c>
      <c r="U102">
        <v>22.5</v>
      </c>
      <c r="V102">
        <v>89.14</v>
      </c>
      <c r="W102" s="1" t="s">
        <v>921</v>
      </c>
      <c r="X102">
        <v>0</v>
      </c>
      <c r="Z102" s="17" t="s">
        <v>1058</v>
      </c>
      <c r="AA102" s="17"/>
      <c r="AB102" t="str">
        <f>Special[[#This Row],[服装]]&amp;Special[[#This Row],[名前]]&amp;Special[[#This Row],[レアリティ]]</f>
        <v>ユニフォーム澤村大地ICONIC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46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t="s">
        <v>117</v>
      </c>
      <c r="E103" t="s">
        <v>143</v>
      </c>
      <c r="F103" t="s">
        <v>23</v>
      </c>
      <c r="G103" t="s">
        <v>25</v>
      </c>
      <c r="H103" t="s">
        <v>136</v>
      </c>
      <c r="I103" t="s">
        <v>71</v>
      </c>
      <c r="J103">
        <v>1</v>
      </c>
      <c r="K103" t="s">
        <v>249</v>
      </c>
      <c r="L103" t="s">
        <v>191</v>
      </c>
      <c r="M103" t="s">
        <v>162</v>
      </c>
      <c r="N103">
        <v>29</v>
      </c>
      <c r="O103">
        <v>0</v>
      </c>
      <c r="P103">
        <v>0</v>
      </c>
      <c r="Q103">
        <v>0</v>
      </c>
      <c r="W103" t="s">
        <v>1055</v>
      </c>
      <c r="X103">
        <v>0</v>
      </c>
      <c r="AB103" t="str">
        <f>Special[[#This Row],[服装]]&amp;Special[[#This Row],[名前]]&amp;Special[[#This Row],[レアリティ]]</f>
        <v>プール掃除澤村大地ICONIC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46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t="s">
        <v>117</v>
      </c>
      <c r="E104" t="s">
        <v>143</v>
      </c>
      <c r="F104" t="s">
        <v>23</v>
      </c>
      <c r="G104" t="s">
        <v>25</v>
      </c>
      <c r="H104" t="s">
        <v>136</v>
      </c>
      <c r="I104" t="s">
        <v>71</v>
      </c>
      <c r="J104">
        <v>1</v>
      </c>
      <c r="K104" t="s">
        <v>249</v>
      </c>
      <c r="L104" t="s">
        <v>195</v>
      </c>
      <c r="M104" t="s">
        <v>162</v>
      </c>
      <c r="N104">
        <v>29</v>
      </c>
      <c r="O104">
        <v>0</v>
      </c>
      <c r="P104">
        <v>0</v>
      </c>
      <c r="Q104">
        <v>0</v>
      </c>
      <c r="AB104" t="str">
        <f>Special[[#This Row],[服装]]&amp;Special[[#This Row],[名前]]&amp;Special[[#This Row],[レアリティ]]</f>
        <v>プール掃除澤村大地ICONIC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46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t="s">
        <v>117</v>
      </c>
      <c r="E105" t="s">
        <v>143</v>
      </c>
      <c r="F105" t="s">
        <v>23</v>
      </c>
      <c r="G105" t="s">
        <v>25</v>
      </c>
      <c r="H105" t="s">
        <v>136</v>
      </c>
      <c r="I105" t="s">
        <v>71</v>
      </c>
      <c r="J105">
        <v>1</v>
      </c>
      <c r="K105" t="s">
        <v>249</v>
      </c>
      <c r="L105" s="1" t="s">
        <v>588</v>
      </c>
      <c r="M105" t="s">
        <v>224</v>
      </c>
      <c r="N105">
        <v>40</v>
      </c>
      <c r="O105">
        <v>0</v>
      </c>
      <c r="P105">
        <v>50</v>
      </c>
      <c r="Q105">
        <v>0</v>
      </c>
      <c r="S105">
        <v>3.35</v>
      </c>
      <c r="T105">
        <v>33.729999999999997</v>
      </c>
      <c r="U105">
        <v>5</v>
      </c>
      <c r="V105">
        <v>50.8</v>
      </c>
      <c r="W105" s="1" t="s">
        <v>924</v>
      </c>
      <c r="X105">
        <v>1</v>
      </c>
      <c r="AB105" t="str">
        <f>Special[[#This Row],[服装]]&amp;Special[[#This Row],[名前]]&amp;Special[[#This Row],[レアリティ]]</f>
        <v>プール掃除澤村大地ICONIC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46</v>
      </c>
      <c r="B106">
        <f>IF(ROW()=2,1,IF(A105&lt;&gt;Special[[#This Row],[No]],1,IF(Special[[#This Row],[枝番用]]=0,B105,B105+1)))</f>
        <v>4</v>
      </c>
      <c r="C106">
        <f>IF(ROW()=2,1,IF(Special[[#This Row],[枝番用]]=1,1,C105+1))</f>
        <v>1</v>
      </c>
      <c r="D106" t="s">
        <v>117</v>
      </c>
      <c r="E106" t="s">
        <v>143</v>
      </c>
      <c r="F106" t="s">
        <v>23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554</v>
      </c>
      <c r="M106" t="s">
        <v>224</v>
      </c>
      <c r="N106">
        <v>40</v>
      </c>
      <c r="O106">
        <v>0</v>
      </c>
      <c r="P106">
        <v>50</v>
      </c>
      <c r="Q106">
        <v>0</v>
      </c>
      <c r="S106" s="13">
        <v>10</v>
      </c>
      <c r="T106" s="13">
        <v>19.8</v>
      </c>
      <c r="U106" s="13">
        <v>15</v>
      </c>
      <c r="V106" s="13">
        <v>29.7</v>
      </c>
      <c r="W106" s="13" t="s">
        <v>843</v>
      </c>
      <c r="X106" s="13">
        <v>0</v>
      </c>
      <c r="Y106" s="13"/>
      <c r="AB106" t="str">
        <f>Special[[#This Row],[服装]]&amp;Special[[#This Row],[名前]]&amp;Special[[#This Row],[レアリティ]]</f>
        <v>プール掃除澤村大地ICONIC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47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581</v>
      </c>
      <c r="E107" t="s">
        <v>143</v>
      </c>
      <c r="F107" s="1" t="s">
        <v>90</v>
      </c>
      <c r="G107" t="s">
        <v>78</v>
      </c>
      <c r="H107" t="s">
        <v>136</v>
      </c>
      <c r="I107" t="s">
        <v>71</v>
      </c>
      <c r="J107">
        <v>1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t="s">
        <v>1055</v>
      </c>
      <c r="X107">
        <v>0</v>
      </c>
      <c r="AB107" t="str">
        <f>Special[[#This Row],[服装]]&amp;Special[[#This Row],[名前]]&amp;Special[[#This Row],[レアリティ]]</f>
        <v>文化祭澤村大地ICONIC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47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581</v>
      </c>
      <c r="E108" t="s">
        <v>143</v>
      </c>
      <c r="F108" s="1" t="s">
        <v>90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195</v>
      </c>
      <c r="M108" s="1" t="s">
        <v>162</v>
      </c>
      <c r="N108">
        <v>29</v>
      </c>
      <c r="O108">
        <v>0</v>
      </c>
      <c r="P108">
        <v>0</v>
      </c>
      <c r="Q108">
        <v>0</v>
      </c>
      <c r="AB108" t="str">
        <f>Special[[#This Row],[服装]]&amp;Special[[#This Row],[名前]]&amp;Special[[#This Row],[レアリティ]]</f>
        <v>文化祭澤村大地ICONIC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581</v>
      </c>
      <c r="E109" t="s">
        <v>143</v>
      </c>
      <c r="F109" s="1" t="s">
        <v>90</v>
      </c>
      <c r="G109" t="s">
        <v>78</v>
      </c>
      <c r="H109" t="s">
        <v>136</v>
      </c>
      <c r="I109" t="s">
        <v>71</v>
      </c>
      <c r="J109">
        <v>1</v>
      </c>
      <c r="K109" t="s">
        <v>249</v>
      </c>
      <c r="L109" s="1" t="s">
        <v>180</v>
      </c>
      <c r="M109" s="1" t="s">
        <v>224</v>
      </c>
      <c r="N109">
        <v>40</v>
      </c>
      <c r="O109">
        <v>0</v>
      </c>
      <c r="P109">
        <v>50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870</v>
      </c>
      <c r="X109">
        <v>1</v>
      </c>
      <c r="AB109" t="str">
        <f>Special[[#This Row],[服装]]&amp;Special[[#This Row],[名前]]&amp;Special[[#This Row],[レアリティ]]</f>
        <v>文化祭澤村大地ICONIC</v>
      </c>
      <c r="AC109">
        <f>IF((A108&amp;L108&amp;M108)&lt;&gt;(Special[[#This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48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632</v>
      </c>
      <c r="E110" s="1" t="s">
        <v>143</v>
      </c>
      <c r="F110" s="1" t="s">
        <v>77</v>
      </c>
      <c r="G110" s="1" t="s">
        <v>78</v>
      </c>
      <c r="H110" s="1" t="s">
        <v>136</v>
      </c>
      <c r="I110" s="1" t="s">
        <v>71</v>
      </c>
      <c r="J110">
        <v>1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t="s">
        <v>1055</v>
      </c>
      <c r="X110">
        <v>0</v>
      </c>
      <c r="AB110" t="str">
        <f>Special[[#This Row],[服装]]&amp;Special[[#This Row],[名前]]&amp;Special[[#This Row],[レアリティ]]</f>
        <v>RPG澤村大地ICONIC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48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632</v>
      </c>
      <c r="E111" s="1" t="s">
        <v>143</v>
      </c>
      <c r="F111" s="1" t="s">
        <v>77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195</v>
      </c>
      <c r="M111" s="1" t="s">
        <v>162</v>
      </c>
      <c r="N111">
        <v>29</v>
      </c>
      <c r="O111">
        <v>0</v>
      </c>
      <c r="P111">
        <v>0</v>
      </c>
      <c r="Q111">
        <v>0</v>
      </c>
      <c r="AB111" t="str">
        <f>Special[[#This Row],[服装]]&amp;Special[[#This Row],[名前]]&amp;Special[[#This Row],[レアリティ]]</f>
        <v>RPG澤村大地ICONIC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3</v>
      </c>
      <c r="C112">
        <f>IF(ROW()=2,1,IF(Special[[#This Row],[枝番用]]=1,1,C111+1))</f>
        <v>1</v>
      </c>
      <c r="D112" s="1" t="s">
        <v>632</v>
      </c>
      <c r="E112" s="1" t="s">
        <v>143</v>
      </c>
      <c r="F112" s="1" t="s">
        <v>77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870</v>
      </c>
      <c r="X112">
        <v>1</v>
      </c>
      <c r="AB112" t="str">
        <f>Special[[#This Row],[服装]]&amp;Special[[#This Row],[名前]]&amp;Special[[#This Row],[レアリティ]]</f>
        <v>RPG澤村大地ICONIC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4</v>
      </c>
      <c r="C113">
        <f>IF(ROW()=2,1,IF(Special[[#This Row],[枝番用]]=1,1,C112+1))</f>
        <v>1</v>
      </c>
      <c r="D113" s="1" t="s">
        <v>632</v>
      </c>
      <c r="E113" s="1" t="s">
        <v>143</v>
      </c>
      <c r="F113" s="1" t="s">
        <v>77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776</v>
      </c>
      <c r="M113" s="1" t="s">
        <v>224</v>
      </c>
      <c r="N113">
        <v>36</v>
      </c>
      <c r="O113">
        <v>0</v>
      </c>
      <c r="P113">
        <v>46</v>
      </c>
      <c r="Q113">
        <v>0</v>
      </c>
      <c r="S113">
        <v>2.5</v>
      </c>
      <c r="T113">
        <v>15.24</v>
      </c>
      <c r="U113">
        <v>4.2</v>
      </c>
      <c r="V113">
        <v>25.76</v>
      </c>
      <c r="W113" s="1" t="s">
        <v>869</v>
      </c>
      <c r="X113">
        <v>2</v>
      </c>
      <c r="AB113" t="str">
        <f>Special[[#This Row],[服装]]&amp;Special[[#This Row],[名前]]&amp;Special[[#This Row],[レアリティ]]</f>
        <v>RPG澤村大地ICONIC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49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826</v>
      </c>
      <c r="E114" s="1" t="s">
        <v>143</v>
      </c>
      <c r="F114" s="1" t="s">
        <v>73</v>
      </c>
      <c r="G114" s="1" t="s">
        <v>78</v>
      </c>
      <c r="H114" s="1" t="s">
        <v>136</v>
      </c>
      <c r="I114" s="1" t="s">
        <v>71</v>
      </c>
      <c r="J114">
        <v>1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t="s">
        <v>1055</v>
      </c>
      <c r="X114">
        <v>0</v>
      </c>
      <c r="AB114" t="str">
        <f>Special[[#This Row],[服装]]&amp;Special[[#This Row],[名前]]&amp;Special[[#This Row],[レアリティ]]</f>
        <v>新年2澤村大地ICONIC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49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826</v>
      </c>
      <c r="E115" s="1" t="s">
        <v>143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195</v>
      </c>
      <c r="M115" s="1" t="s">
        <v>162</v>
      </c>
      <c r="N115">
        <v>29</v>
      </c>
      <c r="O115">
        <v>0</v>
      </c>
      <c r="P115">
        <v>0</v>
      </c>
      <c r="Q115">
        <v>0</v>
      </c>
      <c r="AB115" t="str">
        <f>Special[[#This Row],[服装]]&amp;Special[[#This Row],[名前]]&amp;Special[[#This Row],[レアリティ]]</f>
        <v>新年2澤村大地ICONIC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3</v>
      </c>
      <c r="C116">
        <f>IF(ROW()=2,1,IF(Special[[#This Row],[枝番用]]=1,1,C115+1))</f>
        <v>1</v>
      </c>
      <c r="D116" s="1" t="s">
        <v>826</v>
      </c>
      <c r="E116" s="1" t="s">
        <v>143</v>
      </c>
      <c r="F116" s="1" t="s">
        <v>73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173</v>
      </c>
      <c r="N116">
        <v>29</v>
      </c>
      <c r="O116">
        <v>0</v>
      </c>
      <c r="P116">
        <v>0</v>
      </c>
      <c r="Q116">
        <v>0</v>
      </c>
      <c r="S116">
        <v>4.2</v>
      </c>
      <c r="T116">
        <v>25.76</v>
      </c>
      <c r="W116" s="1" t="s">
        <v>870</v>
      </c>
      <c r="X116">
        <v>1</v>
      </c>
      <c r="AB116" t="str">
        <f>Special[[#This Row],[服装]]&amp;Special[[#This Row],[名前]]&amp;Special[[#This Row],[レアリティ]]</f>
        <v>新年2澤村大地ICONIC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4</v>
      </c>
      <c r="C117">
        <f>IF(ROW()=2,1,IF(Special[[#This Row],[枝番用]]=1,1,C116+1))</f>
        <v>1</v>
      </c>
      <c r="D117" s="1" t="s">
        <v>826</v>
      </c>
      <c r="E117" s="1" t="s">
        <v>143</v>
      </c>
      <c r="F117" s="1" t="s">
        <v>73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180</v>
      </c>
      <c r="M117" s="1" t="s">
        <v>224</v>
      </c>
      <c r="N117">
        <v>37</v>
      </c>
      <c r="O117">
        <v>0</v>
      </c>
      <c r="P117">
        <v>47</v>
      </c>
      <c r="Q117">
        <v>0</v>
      </c>
      <c r="S117">
        <v>3.35</v>
      </c>
      <c r="T117">
        <v>20.010000000000002</v>
      </c>
      <c r="U117">
        <v>5</v>
      </c>
      <c r="V117">
        <v>30.48</v>
      </c>
      <c r="W117" s="1" t="s">
        <v>870</v>
      </c>
      <c r="X117">
        <v>1</v>
      </c>
      <c r="AB117" t="str">
        <f>Special[[#This Row],[服装]]&amp;Special[[#This Row],[名前]]&amp;Special[[#This Row],[レアリティ]]</f>
        <v>新年2澤村大地ICONIC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5</v>
      </c>
      <c r="C118">
        <f>IF(ROW()=2,1,IF(Special[[#This Row],[枝番用]]=1,1,C117+1))</f>
        <v>1</v>
      </c>
      <c r="D118" s="1" t="s">
        <v>826</v>
      </c>
      <c r="E118" s="1" t="s">
        <v>143</v>
      </c>
      <c r="F118" s="1" t="s">
        <v>73</v>
      </c>
      <c r="G118" s="1" t="s">
        <v>78</v>
      </c>
      <c r="H118" s="1" t="s">
        <v>136</v>
      </c>
      <c r="I118" s="1" t="s">
        <v>71</v>
      </c>
      <c r="J118">
        <v>1</v>
      </c>
      <c r="K118" t="s">
        <v>249</v>
      </c>
      <c r="L118" s="1" t="s">
        <v>588</v>
      </c>
      <c r="M118" s="1" t="s">
        <v>224</v>
      </c>
      <c r="N118">
        <v>37</v>
      </c>
      <c r="O118">
        <v>0</v>
      </c>
      <c r="P118">
        <v>47</v>
      </c>
      <c r="Q118">
        <v>0</v>
      </c>
      <c r="R118" s="1"/>
      <c r="S118">
        <v>3.35</v>
      </c>
      <c r="T118">
        <v>20.010000000000002</v>
      </c>
      <c r="U118">
        <v>5</v>
      </c>
      <c r="V118">
        <v>30.48</v>
      </c>
      <c r="W118" s="1" t="s">
        <v>950</v>
      </c>
      <c r="X118">
        <v>1</v>
      </c>
      <c r="AB118" t="str">
        <f>Special[[#This Row],[服装]]&amp;Special[[#This Row],[名前]]&amp;Special[[#This Row],[レアリティ]]</f>
        <v>新年2澤村大地ICONIC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2</v>
      </c>
      <c r="D119" s="1" t="s">
        <v>826</v>
      </c>
      <c r="E119" s="1" t="s">
        <v>143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588</v>
      </c>
      <c r="M119" s="1" t="s">
        <v>224</v>
      </c>
      <c r="N119">
        <v>37</v>
      </c>
      <c r="O119">
        <v>0</v>
      </c>
      <c r="P119">
        <v>47</v>
      </c>
      <c r="Q119">
        <v>0</v>
      </c>
      <c r="R119" s="1" t="s">
        <v>593</v>
      </c>
      <c r="S119">
        <v>3.35</v>
      </c>
      <c r="T119">
        <v>33.729999999999997</v>
      </c>
      <c r="U119">
        <v>5</v>
      </c>
      <c r="V119">
        <v>50.08</v>
      </c>
      <c r="W119" s="1" t="s">
        <v>867</v>
      </c>
      <c r="X119">
        <v>1</v>
      </c>
      <c r="AB119" t="str">
        <f>Special[[#This Row],[服装]]&amp;Special[[#This Row],[名前]]&amp;Special[[#This Row],[レアリティ]]</f>
        <v>新年2澤村大地ICONIC</v>
      </c>
      <c r="AC119">
        <f>IF((A118&amp;L118&amp;M118)&lt;&gt;(Special[[#This Row],[No]]&amp;L119&amp;M119),1,IF(Special[[#This Row],[追加属性]]="",1,0))</f>
        <v>0</v>
      </c>
    </row>
    <row r="120" spans="1:29" x14ac:dyDescent="0.3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144</v>
      </c>
      <c r="F120" t="s">
        <v>24</v>
      </c>
      <c r="G120" t="s">
        <v>31</v>
      </c>
      <c r="H120" t="s">
        <v>136</v>
      </c>
      <c r="I120" t="s">
        <v>71</v>
      </c>
      <c r="J120">
        <v>1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1055</v>
      </c>
      <c r="X120">
        <v>0</v>
      </c>
      <c r="AB120" t="str">
        <f>Special[[#This Row],[服装]]&amp;Special[[#This Row],[名前]]&amp;Special[[#This Row],[レアリティ]]</f>
        <v>ユニフォーム菅原考支ICONIC</v>
      </c>
      <c r="AC120">
        <f>IF((A119&amp;L119&amp;M119)&lt;&gt;(Special[[#This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51</v>
      </c>
      <c r="B121">
        <f>IF(ROW()=2,1,IF(A120&lt;&gt;Special[[#This Row],[No]],1,IF(Special[[#This Row],[枝番用]]=0,B120,B120+1)))</f>
        <v>1</v>
      </c>
      <c r="C121">
        <f>IF(ROW()=2,1,IF(Special[[#This Row],[枝番用]]=1,1,C120+1))</f>
        <v>1</v>
      </c>
      <c r="D121" t="s">
        <v>117</v>
      </c>
      <c r="E121" t="s">
        <v>144</v>
      </c>
      <c r="F121" t="s">
        <v>28</v>
      </c>
      <c r="G121" t="s">
        <v>31</v>
      </c>
      <c r="H121" t="s">
        <v>136</v>
      </c>
      <c r="I121" t="s">
        <v>71</v>
      </c>
      <c r="J121">
        <v>1</v>
      </c>
      <c r="K121" t="s">
        <v>249</v>
      </c>
      <c r="L121" t="s">
        <v>191</v>
      </c>
      <c r="M121" t="s">
        <v>162</v>
      </c>
      <c r="N121">
        <v>29</v>
      </c>
      <c r="O121">
        <v>0</v>
      </c>
      <c r="P121">
        <v>0</v>
      </c>
      <c r="Q121">
        <v>0</v>
      </c>
      <c r="W121" t="s">
        <v>1055</v>
      </c>
      <c r="X121">
        <v>0</v>
      </c>
      <c r="AB121" t="str">
        <f>Special[[#This Row],[服装]]&amp;Special[[#This Row],[名前]]&amp;Special[[#This Row],[レアリティ]]</f>
        <v>プール掃除菅原考支ICONIC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51</v>
      </c>
      <c r="B122">
        <f>IF(ROW()=2,1,IF(A121&lt;&gt;Special[[#This Row],[No]],1,IF(Special[[#This Row],[枝番用]]=0,B121,B121+1)))</f>
        <v>2</v>
      </c>
      <c r="C122">
        <f>IF(ROW()=2,1,IF(Special[[#This Row],[枝番用]]=1,1,C121+1))</f>
        <v>1</v>
      </c>
      <c r="D122" t="s">
        <v>117</v>
      </c>
      <c r="E122" t="s">
        <v>144</v>
      </c>
      <c r="F122" t="s">
        <v>28</v>
      </c>
      <c r="G122" t="s">
        <v>31</v>
      </c>
      <c r="H122" t="s">
        <v>136</v>
      </c>
      <c r="I122" t="s">
        <v>71</v>
      </c>
      <c r="J122">
        <v>1</v>
      </c>
      <c r="K122" t="s">
        <v>249</v>
      </c>
      <c r="L122" s="1" t="s">
        <v>259</v>
      </c>
      <c r="M122" t="s">
        <v>224</v>
      </c>
      <c r="N122">
        <v>37</v>
      </c>
      <c r="O122">
        <v>0</v>
      </c>
      <c r="P122">
        <v>47</v>
      </c>
      <c r="Q122">
        <v>0</v>
      </c>
      <c r="S122">
        <v>20</v>
      </c>
      <c r="T122">
        <v>79.78</v>
      </c>
      <c r="U122">
        <v>22.5</v>
      </c>
      <c r="V122">
        <v>89.14</v>
      </c>
      <c r="W122" s="1" t="s">
        <v>1013</v>
      </c>
      <c r="X122">
        <v>0</v>
      </c>
      <c r="AB122" t="str">
        <f>Special[[#This Row],[服装]]&amp;Special[[#This Row],[名前]]&amp;Special[[#This Row],[レアリティ]]</f>
        <v>プール掃除菅原考支ICONIC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52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144</v>
      </c>
      <c r="F123" s="1" t="s">
        <v>73</v>
      </c>
      <c r="G123" s="1" t="s">
        <v>74</v>
      </c>
      <c r="H123" t="s">
        <v>136</v>
      </c>
      <c r="I123" t="s">
        <v>71</v>
      </c>
      <c r="J123">
        <v>1</v>
      </c>
      <c r="K123" t="s">
        <v>249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t="s">
        <v>1055</v>
      </c>
      <c r="X123">
        <v>0</v>
      </c>
      <c r="AB123" t="str">
        <f>Special[[#This Row],[服装]]&amp;Special[[#This Row],[名前]]&amp;Special[[#This Row],[レアリティ]]</f>
        <v>文化祭菅原考支ICONIC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52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144</v>
      </c>
      <c r="F124" s="1" t="s">
        <v>73</v>
      </c>
      <c r="G124" s="1" t="s">
        <v>74</v>
      </c>
      <c r="H124" t="s">
        <v>136</v>
      </c>
      <c r="I124" t="s">
        <v>71</v>
      </c>
      <c r="J124">
        <v>1</v>
      </c>
      <c r="K124" t="s">
        <v>249</v>
      </c>
      <c r="L124" s="1" t="s">
        <v>180</v>
      </c>
      <c r="M124" s="1" t="s">
        <v>173</v>
      </c>
      <c r="N124">
        <v>29</v>
      </c>
      <c r="O124">
        <v>0</v>
      </c>
      <c r="P124">
        <v>0</v>
      </c>
      <c r="Q124">
        <v>0</v>
      </c>
      <c r="S124">
        <v>4.2</v>
      </c>
      <c r="T124">
        <v>25.76</v>
      </c>
      <c r="W124" t="s">
        <v>948</v>
      </c>
      <c r="X124">
        <v>1</v>
      </c>
      <c r="AB124" t="str">
        <f>Special[[#This Row],[服装]]&amp;Special[[#This Row],[名前]]&amp;Special[[#This Row],[レアリティ]]</f>
        <v>文化祭菅原考支ICONIC</v>
      </c>
      <c r="AC124">
        <f>IF((A123&amp;L123&amp;M123)&lt;&gt;(Special[[#This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53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679</v>
      </c>
      <c r="E125" s="1" t="s">
        <v>144</v>
      </c>
      <c r="F125" s="1" t="s">
        <v>90</v>
      </c>
      <c r="G125" s="1" t="s">
        <v>74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t="s">
        <v>1055</v>
      </c>
      <c r="X125">
        <v>0</v>
      </c>
      <c r="AB125" t="str">
        <f>Special[[#This Row],[服装]]&amp;Special[[#This Row],[名前]]&amp;Special[[#This Row],[レアリティ]]</f>
        <v>梅雨菅原考支ICONIC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54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s="1" t="s">
        <v>801</v>
      </c>
      <c r="E126" s="1" t="s">
        <v>144</v>
      </c>
      <c r="F126" s="1" t="s">
        <v>77</v>
      </c>
      <c r="G126" s="1" t="s">
        <v>74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191</v>
      </c>
      <c r="M126" s="1" t="s">
        <v>162</v>
      </c>
      <c r="N126">
        <v>29</v>
      </c>
      <c r="O126">
        <v>0</v>
      </c>
      <c r="P126">
        <v>0</v>
      </c>
      <c r="Q126">
        <v>0</v>
      </c>
      <c r="W126" t="s">
        <v>1055</v>
      </c>
      <c r="X126">
        <v>0</v>
      </c>
      <c r="AB126" t="str">
        <f>Special[[#This Row],[服装]]&amp;Special[[#This Row],[名前]]&amp;Special[[#This Row],[レアリティ]]</f>
        <v>Xmas2菅原考支ICONIC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54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s="1" t="s">
        <v>801</v>
      </c>
      <c r="E127" s="1" t="s">
        <v>144</v>
      </c>
      <c r="F127" s="1" t="s">
        <v>77</v>
      </c>
      <c r="G127" s="1" t="s">
        <v>74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802</v>
      </c>
      <c r="M127" s="1" t="s">
        <v>224</v>
      </c>
      <c r="N127">
        <v>35</v>
      </c>
      <c r="O127">
        <v>0</v>
      </c>
      <c r="P127">
        <v>45</v>
      </c>
      <c r="Q127">
        <v>0</v>
      </c>
      <c r="S127">
        <v>3.35</v>
      </c>
      <c r="T127">
        <v>20.010000000000002</v>
      </c>
      <c r="U127">
        <v>5</v>
      </c>
      <c r="V127">
        <v>30.48</v>
      </c>
      <c r="W127" s="1" t="s">
        <v>949</v>
      </c>
      <c r="X127">
        <v>2</v>
      </c>
      <c r="Z127" s="1" t="s">
        <v>952</v>
      </c>
      <c r="AA127" s="1"/>
      <c r="AB127" t="str">
        <f>Special[[#This Row],[服装]]&amp;Special[[#This Row],[名前]]&amp;Special[[#This Row],[レアリティ]]</f>
        <v>Xmas2菅原考支ICONIC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55</v>
      </c>
      <c r="B128">
        <f>IF(ROW()=2,1,IF(A127&lt;&gt;Special[[#This Row],[No]],1,IF(Special[[#This Row],[枝番用]]=0,B127,B127+1)))</f>
        <v>1</v>
      </c>
      <c r="C128">
        <f>IF(ROW()=2,1,IF(Special[[#This Row],[枝番用]]=1,1,C127+1))</f>
        <v>1</v>
      </c>
      <c r="D128" s="1" t="s">
        <v>999</v>
      </c>
      <c r="E128" s="1" t="s">
        <v>144</v>
      </c>
      <c r="F128" s="1" t="s">
        <v>73</v>
      </c>
      <c r="G128" s="1" t="s">
        <v>74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191</v>
      </c>
      <c r="M128" s="1" t="s">
        <v>162</v>
      </c>
      <c r="N128">
        <v>29</v>
      </c>
      <c r="O128">
        <v>0</v>
      </c>
      <c r="P128">
        <v>0</v>
      </c>
      <c r="Q128">
        <v>0</v>
      </c>
      <c r="W128" s="1" t="s">
        <v>1055</v>
      </c>
      <c r="X128">
        <v>0</v>
      </c>
      <c r="Z128" s="1"/>
      <c r="AA128" s="1"/>
      <c r="AB128" t="str">
        <f>Special[[#This Row],[服装]]&amp;Special[[#This Row],[名前]]&amp;Special[[#This Row],[レアリティ]]</f>
        <v>夏祭り2菅原考支ICONIC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56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t="s">
        <v>205</v>
      </c>
      <c r="E129" t="s">
        <v>145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t="s">
        <v>191</v>
      </c>
      <c r="M129" t="s">
        <v>162</v>
      </c>
      <c r="N129">
        <v>29</v>
      </c>
      <c r="O129">
        <v>0</v>
      </c>
      <c r="P129">
        <v>0</v>
      </c>
      <c r="Q129">
        <v>0</v>
      </c>
      <c r="W129" t="s">
        <v>1055</v>
      </c>
      <c r="X129">
        <v>0</v>
      </c>
      <c r="AB129" t="str">
        <f>Special[[#This Row],[服装]]&amp;Special[[#This Row],[名前]]&amp;Special[[#This Row],[レアリティ]]</f>
        <v>ユニフォーム東峰旭ICONIC</v>
      </c>
      <c r="AC129">
        <f>IF((A128&amp;L128&amp;M128)&lt;&gt;(Special[[#This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56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t="s">
        <v>205</v>
      </c>
      <c r="E130" t="s">
        <v>145</v>
      </c>
      <c r="F130" t="s">
        <v>28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t="s">
        <v>180</v>
      </c>
      <c r="M130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950</v>
      </c>
      <c r="X130">
        <v>1</v>
      </c>
      <c r="AB130" t="str">
        <f>Special[[#This Row],[服装]]&amp;Special[[#This Row],[名前]]&amp;Special[[#This Row],[レアリティ]]</f>
        <v>ユニフォーム東峰旭ICONIC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57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t="s">
        <v>117</v>
      </c>
      <c r="E131" t="s">
        <v>145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249</v>
      </c>
      <c r="L131" t="s">
        <v>191</v>
      </c>
      <c r="M131" t="s">
        <v>162</v>
      </c>
      <c r="N131">
        <v>27</v>
      </c>
      <c r="O131">
        <v>0</v>
      </c>
      <c r="P131">
        <v>0</v>
      </c>
      <c r="Q131">
        <v>0</v>
      </c>
      <c r="W131" t="s">
        <v>1055</v>
      </c>
      <c r="X131">
        <v>0</v>
      </c>
      <c r="AB131" t="str">
        <f>Special[[#This Row],[服装]]&amp;Special[[#This Row],[名前]]&amp;Special[[#This Row],[レアリティ]]</f>
        <v>プール掃除東峰旭ICONIC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57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t="s">
        <v>117</v>
      </c>
      <c r="E132" t="s">
        <v>145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249</v>
      </c>
      <c r="L132" t="s">
        <v>260</v>
      </c>
      <c r="M132" t="s">
        <v>162</v>
      </c>
      <c r="N132">
        <v>27</v>
      </c>
      <c r="O132">
        <v>0</v>
      </c>
      <c r="P132">
        <v>0</v>
      </c>
      <c r="Q132">
        <v>0</v>
      </c>
      <c r="S132">
        <v>2.5</v>
      </c>
      <c r="T132">
        <v>15.24</v>
      </c>
      <c r="W132" s="1" t="s">
        <v>950</v>
      </c>
      <c r="X132">
        <v>1</v>
      </c>
      <c r="AB132" t="str">
        <f>Special[[#This Row],[服装]]&amp;Special[[#This Row],[名前]]&amp;Special[[#This Row],[レアリティ]]</f>
        <v>プール掃除東峰旭ICONIC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58</v>
      </c>
      <c r="B133">
        <f>IF(ROW()=2,1,IF(A132&lt;&gt;Special[[#This Row],[No]],1,IF(Special[[#This Row],[枝番用]]=0,B132,B132+1)))</f>
        <v>1</v>
      </c>
      <c r="C133">
        <f>IF(ROW()=2,1,IF(Special[[#This Row],[枝番用]]=1,1,C132+1))</f>
        <v>1</v>
      </c>
      <c r="D133" s="1" t="s">
        <v>631</v>
      </c>
      <c r="E133" s="1" t="s">
        <v>145</v>
      </c>
      <c r="F133" s="1" t="s">
        <v>90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191</v>
      </c>
      <c r="M133" s="1" t="s">
        <v>162</v>
      </c>
      <c r="N133">
        <v>29</v>
      </c>
      <c r="O133">
        <v>0</v>
      </c>
      <c r="P133">
        <v>0</v>
      </c>
      <c r="Q133">
        <v>0</v>
      </c>
      <c r="W133" t="s">
        <v>1055</v>
      </c>
      <c r="X133">
        <v>0</v>
      </c>
      <c r="AB133" t="str">
        <f>Special[[#This Row],[服装]]&amp;Special[[#This Row],[名前]]&amp;Special[[#This Row],[レアリティ]]</f>
        <v>サバゲ東峰旭ICONIC</v>
      </c>
      <c r="AC133">
        <f>IF((A132&amp;L132&amp;M132)&lt;&gt;(Special[[#This Row],[No]]&amp;L133&amp;M133),1,IF(Special[[#This Row],[追加属性]]="",1,0))</f>
        <v>1</v>
      </c>
    </row>
    <row r="134" spans="1:29" x14ac:dyDescent="0.35">
      <c r="A134">
        <f>VLOOKUP(Special[[#This Row],[No用]],SetNo[[No.用]:[vlookup 用]],2,FALSE)</f>
        <v>58</v>
      </c>
      <c r="B134">
        <f>IF(ROW()=2,1,IF(A133&lt;&gt;Special[[#This Row],[No]],1,IF(Special[[#This Row],[枝番用]]=0,B133,B133+1)))</f>
        <v>2</v>
      </c>
      <c r="C134">
        <f>IF(ROW()=2,1,IF(Special[[#This Row],[枝番用]]=1,1,C133+1))</f>
        <v>1</v>
      </c>
      <c r="D134" s="1" t="s">
        <v>631</v>
      </c>
      <c r="E134" s="1" t="s">
        <v>145</v>
      </c>
      <c r="F134" s="1" t="s">
        <v>90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162</v>
      </c>
      <c r="N134">
        <v>29</v>
      </c>
      <c r="O134">
        <v>0</v>
      </c>
      <c r="P134">
        <v>0</v>
      </c>
      <c r="Q134">
        <v>0</v>
      </c>
      <c r="S134">
        <v>2.5</v>
      </c>
      <c r="T134">
        <v>15.24</v>
      </c>
      <c r="W134" s="1" t="s">
        <v>950</v>
      </c>
      <c r="X134">
        <v>1</v>
      </c>
      <c r="AB134" t="str">
        <f>Special[[#This Row],[服装]]&amp;Special[[#This Row],[名前]]&amp;Special[[#This Row],[レアリティ]]</f>
        <v>サバゲ東峰旭ICONIC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58</v>
      </c>
      <c r="B135">
        <f>IF(ROW()=2,1,IF(A134&lt;&gt;Special[[#This Row],[No]],1,IF(Special[[#This Row],[枝番用]]=0,B134,B134+1)))</f>
        <v>3</v>
      </c>
      <c r="C135">
        <f>IF(ROW()=2,1,IF(Special[[#This Row],[枝番用]]=1,1,C134+1))</f>
        <v>1</v>
      </c>
      <c r="D135" s="1" t="s">
        <v>631</v>
      </c>
      <c r="E135" s="1" t="s">
        <v>145</v>
      </c>
      <c r="F135" s="1" t="s">
        <v>90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224</v>
      </c>
      <c r="N135">
        <v>38</v>
      </c>
      <c r="O135">
        <v>0</v>
      </c>
      <c r="P135">
        <v>48</v>
      </c>
      <c r="Q135">
        <v>0</v>
      </c>
      <c r="S135">
        <v>3.35</v>
      </c>
      <c r="T135">
        <v>20.010000000000002</v>
      </c>
      <c r="U135">
        <v>5</v>
      </c>
      <c r="V135">
        <v>30.48</v>
      </c>
      <c r="W135" s="1" t="s">
        <v>869</v>
      </c>
      <c r="X135">
        <v>2</v>
      </c>
      <c r="AB135" t="str">
        <f>Special[[#This Row],[服装]]&amp;Special[[#This Row],[名前]]&amp;Special[[#This Row],[レアリティ]]</f>
        <v>サバゲ東峰旭ICONIC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59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1034</v>
      </c>
      <c r="E136" s="1" t="s">
        <v>145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191</v>
      </c>
      <c r="M136" s="1" t="s">
        <v>162</v>
      </c>
      <c r="N136">
        <v>31</v>
      </c>
      <c r="O136">
        <v>0</v>
      </c>
      <c r="P136">
        <v>0</v>
      </c>
      <c r="Q136">
        <v>0</v>
      </c>
      <c r="W136" s="1" t="s">
        <v>1055</v>
      </c>
      <c r="X136">
        <v>0</v>
      </c>
      <c r="AB136" t="str">
        <f>Special[[#This Row],[服装]]&amp;Special[[#This Row],[名前]]&amp;Special[[#This Row],[レアリティ]]</f>
        <v>夏祭り2東峰旭ICONIC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59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1034</v>
      </c>
      <c r="E137" s="1" t="s">
        <v>145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994</v>
      </c>
      <c r="M137" s="1" t="s">
        <v>162</v>
      </c>
      <c r="N137">
        <v>31</v>
      </c>
      <c r="O137">
        <v>0</v>
      </c>
      <c r="P137">
        <v>0</v>
      </c>
      <c r="Q137">
        <v>0</v>
      </c>
      <c r="S137">
        <v>6.94</v>
      </c>
      <c r="T137">
        <v>42.22</v>
      </c>
      <c r="W137" s="1" t="s">
        <v>860</v>
      </c>
      <c r="X137">
        <v>1</v>
      </c>
      <c r="AB137" t="str">
        <f>Special[[#This Row],[服装]]&amp;Special[[#This Row],[名前]]&amp;Special[[#This Row],[レアリティ]]</f>
        <v>夏祭り2東峰旭ICONIC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60</v>
      </c>
      <c r="B138">
        <f>IF(ROW()=2,1,IF(A137&lt;&gt;Special[[#This Row],[No]],1,IF(Special[[#This Row],[枝番用]]=0,B137,B137+1)))</f>
        <v>1</v>
      </c>
      <c r="C138">
        <f>IF(ROW()=2,1,IF(Special[[#This Row],[枝番用]]=1,1,C137+1))</f>
        <v>1</v>
      </c>
      <c r="D138" t="s">
        <v>205</v>
      </c>
      <c r="E138" t="s">
        <v>145</v>
      </c>
      <c r="F138" t="s">
        <v>28</v>
      </c>
      <c r="G138" t="s">
        <v>25</v>
      </c>
      <c r="H138" t="s">
        <v>136</v>
      </c>
      <c r="I138" t="s">
        <v>218</v>
      </c>
      <c r="J138">
        <v>1</v>
      </c>
      <c r="K138" t="s">
        <v>249</v>
      </c>
      <c r="L138" t="s">
        <v>191</v>
      </c>
      <c r="M138" t="s">
        <v>162</v>
      </c>
      <c r="N138">
        <v>29</v>
      </c>
      <c r="O138">
        <v>0</v>
      </c>
      <c r="P138">
        <v>0</v>
      </c>
      <c r="Q138">
        <v>0</v>
      </c>
      <c r="W138" t="s">
        <v>1055</v>
      </c>
      <c r="X138">
        <v>0</v>
      </c>
      <c r="AB138" t="str">
        <f>Special[[#This Row],[服装]]&amp;Special[[#This Row],[名前]]&amp;Special[[#This Row],[レアリティ]]</f>
        <v>ユニフォーム東峰旭YELL</v>
      </c>
      <c r="AC138">
        <f>IF((A135&amp;L135&amp;M135)&lt;&gt;(Special[[#This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60</v>
      </c>
      <c r="B139">
        <f>IF(ROW()=2,1,IF(A138&lt;&gt;Special[[#This Row],[No]],1,IF(Special[[#This Row],[枝番用]]=0,B138,B138+1)))</f>
        <v>2</v>
      </c>
      <c r="C139">
        <f>IF(ROW()=2,1,IF(Special[[#This Row],[枝番用]]=1,1,C138+1))</f>
        <v>1</v>
      </c>
      <c r="D139" t="s">
        <v>205</v>
      </c>
      <c r="E139" t="s">
        <v>145</v>
      </c>
      <c r="F139" t="s">
        <v>28</v>
      </c>
      <c r="G139" t="s">
        <v>25</v>
      </c>
      <c r="H139" t="s">
        <v>136</v>
      </c>
      <c r="I139" t="s">
        <v>218</v>
      </c>
      <c r="J139">
        <v>1</v>
      </c>
      <c r="K139" t="s">
        <v>249</v>
      </c>
      <c r="L139" t="s">
        <v>180</v>
      </c>
      <c r="M139" t="s">
        <v>162</v>
      </c>
      <c r="N139">
        <v>29</v>
      </c>
      <c r="O139">
        <v>0</v>
      </c>
      <c r="P139">
        <v>0</v>
      </c>
      <c r="Q139">
        <v>0</v>
      </c>
      <c r="S139">
        <v>2.5</v>
      </c>
      <c r="T139">
        <v>15.24</v>
      </c>
      <c r="W139" t="s">
        <v>948</v>
      </c>
      <c r="X139">
        <v>1</v>
      </c>
      <c r="AB139" t="str">
        <f>Special[[#This Row],[服装]]&amp;Special[[#This Row],[名前]]&amp;Special[[#This Row],[レアリティ]]</f>
        <v>ユニフォーム東峰旭YELL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61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205</v>
      </c>
      <c r="E140" t="s">
        <v>146</v>
      </c>
      <c r="F140" t="s">
        <v>24</v>
      </c>
      <c r="G140" t="s">
        <v>25</v>
      </c>
      <c r="H140" t="s">
        <v>136</v>
      </c>
      <c r="I140" t="s">
        <v>71</v>
      </c>
      <c r="J140">
        <v>1</v>
      </c>
      <c r="K140" t="s">
        <v>249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1055</v>
      </c>
      <c r="X140">
        <v>0</v>
      </c>
      <c r="AB140" t="str">
        <f>Special[[#This Row],[服装]]&amp;Special[[#This Row],[名前]]&amp;Special[[#This Row],[レアリティ]]</f>
        <v>ユニフォーム縁下力ICONIC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61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205</v>
      </c>
      <c r="E141" t="s">
        <v>146</v>
      </c>
      <c r="F141" t="s">
        <v>24</v>
      </c>
      <c r="G141" t="s">
        <v>25</v>
      </c>
      <c r="H141" t="s">
        <v>136</v>
      </c>
      <c r="I141" t="s">
        <v>71</v>
      </c>
      <c r="J141">
        <v>1</v>
      </c>
      <c r="K141" t="s">
        <v>249</v>
      </c>
      <c r="L141" s="1" t="s">
        <v>259</v>
      </c>
      <c r="M141" t="s">
        <v>224</v>
      </c>
      <c r="N141">
        <v>42</v>
      </c>
      <c r="O141">
        <v>0</v>
      </c>
      <c r="P141">
        <v>52</v>
      </c>
      <c r="Q141">
        <v>0</v>
      </c>
      <c r="S141">
        <v>20</v>
      </c>
      <c r="T141">
        <v>79.78</v>
      </c>
      <c r="U141">
        <v>22.5</v>
      </c>
      <c r="V141">
        <v>89.14</v>
      </c>
      <c r="W141" s="1" t="s">
        <v>924</v>
      </c>
      <c r="X141">
        <v>0</v>
      </c>
      <c r="AB141" t="str">
        <f>Special[[#This Row],[服装]]&amp;Special[[#This Row],[名前]]&amp;Special[[#This Row],[レアリティ]]</f>
        <v>ユニフォーム縁下力ICONIC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62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364</v>
      </c>
      <c r="E142" t="s">
        <v>146</v>
      </c>
      <c r="F142" t="s">
        <v>28</v>
      </c>
      <c r="G142" t="s">
        <v>25</v>
      </c>
      <c r="H142" t="s">
        <v>136</v>
      </c>
      <c r="I142" t="s">
        <v>71</v>
      </c>
      <c r="J142">
        <v>1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t="s">
        <v>1055</v>
      </c>
      <c r="X142">
        <v>0</v>
      </c>
      <c r="AB142" t="str">
        <f>Special[[#This Row],[服装]]&amp;Special[[#This Row],[名前]]&amp;Special[[#This Row],[レアリティ]]</f>
        <v>探偵縁下力ICONIC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62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364</v>
      </c>
      <c r="E143" t="s">
        <v>146</v>
      </c>
      <c r="F143" t="s">
        <v>28</v>
      </c>
      <c r="G143" t="s">
        <v>25</v>
      </c>
      <c r="H143" t="s">
        <v>136</v>
      </c>
      <c r="I143" t="s">
        <v>71</v>
      </c>
      <c r="J143">
        <v>1</v>
      </c>
      <c r="K143" t="s">
        <v>249</v>
      </c>
      <c r="L143" s="1" t="s">
        <v>180</v>
      </c>
      <c r="M143" s="1" t="s">
        <v>224</v>
      </c>
      <c r="N143">
        <v>38</v>
      </c>
      <c r="O143">
        <v>0</v>
      </c>
      <c r="P143">
        <v>48</v>
      </c>
      <c r="Q143">
        <v>0</v>
      </c>
      <c r="S143">
        <v>3.35</v>
      </c>
      <c r="T143">
        <v>20.010000000000002</v>
      </c>
      <c r="U143">
        <v>5</v>
      </c>
      <c r="V143">
        <v>30.48</v>
      </c>
      <c r="W143" s="1" t="s">
        <v>870</v>
      </c>
      <c r="X143">
        <v>1</v>
      </c>
      <c r="AB143" t="str">
        <f>Special[[#This Row],[服装]]&amp;Special[[#This Row],[名前]]&amp;Special[[#This Row],[レアリティ]]</f>
        <v>探偵縁下力ICONIC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62</v>
      </c>
      <c r="B144">
        <f>IF(ROW()=2,1,IF(A143&lt;&gt;Special[[#This Row],[No]],1,IF(Special[[#This Row],[枝番用]]=0,B143,B143+1)))</f>
        <v>3</v>
      </c>
      <c r="C144">
        <f>IF(ROW()=2,1,IF(Special[[#This Row],[枝番用]]=1,1,C143+1))</f>
        <v>1</v>
      </c>
      <c r="D144" t="s">
        <v>364</v>
      </c>
      <c r="E144" t="s">
        <v>146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s="1" t="s">
        <v>259</v>
      </c>
      <c r="M144" s="1" t="s">
        <v>224</v>
      </c>
      <c r="N144">
        <v>38</v>
      </c>
      <c r="O144">
        <v>0</v>
      </c>
      <c r="P144">
        <v>48</v>
      </c>
      <c r="Q144">
        <v>0</v>
      </c>
      <c r="S144">
        <v>20</v>
      </c>
      <c r="T144">
        <v>79.78</v>
      </c>
      <c r="U144">
        <v>22.5</v>
      </c>
      <c r="V144">
        <v>89.14</v>
      </c>
      <c r="W144" s="1" t="s">
        <v>924</v>
      </c>
      <c r="X144">
        <v>0</v>
      </c>
      <c r="AB144" t="str">
        <f>Special[[#This Row],[服装]]&amp;Special[[#This Row],[名前]]&amp;Special[[#This Row],[レアリティ]]</f>
        <v>探偵縁下力ICONIC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63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632</v>
      </c>
      <c r="E145" s="1" t="s">
        <v>146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1055</v>
      </c>
      <c r="X145">
        <v>0</v>
      </c>
      <c r="AB145" t="str">
        <f>Special[[#This Row],[服装]]&amp;Special[[#This Row],[名前]]&amp;Special[[#This Row],[レアリティ]]</f>
        <v>RPG縁下力ICONIC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63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632</v>
      </c>
      <c r="E146" s="1" t="s">
        <v>146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259</v>
      </c>
      <c r="M146" s="1" t="s">
        <v>224</v>
      </c>
      <c r="N146">
        <v>39</v>
      </c>
      <c r="O146">
        <v>0</v>
      </c>
      <c r="P146">
        <v>49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924</v>
      </c>
      <c r="X146">
        <v>0</v>
      </c>
      <c r="AB146" t="str">
        <f>Special[[#This Row],[服装]]&amp;Special[[#This Row],[名前]]&amp;Special[[#This Row],[レアリティ]]</f>
        <v>RPG縁下力ICONIC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64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708</v>
      </c>
      <c r="E147" s="1" t="s">
        <v>146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1055</v>
      </c>
      <c r="X147">
        <v>0</v>
      </c>
      <c r="AB147" t="str">
        <f>Special[[#This Row],[服装]]&amp;Special[[#This Row],[名前]]&amp;Special[[#This Row],[レアリティ]]</f>
        <v>花火縁下力ICONIC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64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708</v>
      </c>
      <c r="E148" s="1" t="s">
        <v>146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951</v>
      </c>
      <c r="X148">
        <v>2</v>
      </c>
      <c r="AB148" t="str">
        <f>Special[[#This Row],[服装]]&amp;Special[[#This Row],[名前]]&amp;Special[[#This Row],[レアリティ]]</f>
        <v>花火縁下力ICONIC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65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205</v>
      </c>
      <c r="E149" t="s">
        <v>147</v>
      </c>
      <c r="F149" t="s">
        <v>24</v>
      </c>
      <c r="G149" t="s">
        <v>25</v>
      </c>
      <c r="H149" t="s">
        <v>136</v>
      </c>
      <c r="I149" t="s">
        <v>71</v>
      </c>
      <c r="J149">
        <v>1</v>
      </c>
      <c r="K149" t="s">
        <v>249</v>
      </c>
      <c r="L149" t="s">
        <v>191</v>
      </c>
      <c r="M149" t="s">
        <v>162</v>
      </c>
      <c r="N149">
        <v>21</v>
      </c>
      <c r="O149">
        <v>0</v>
      </c>
      <c r="P149">
        <v>0</v>
      </c>
      <c r="Q149">
        <v>0</v>
      </c>
      <c r="W149" t="s">
        <v>1055</v>
      </c>
      <c r="X149">
        <v>0</v>
      </c>
      <c r="AB149" t="str">
        <f>Special[[#This Row],[服装]]&amp;Special[[#This Row],[名前]]&amp;Special[[#This Row],[レアリティ]]</f>
        <v>ユニフォーム木下久志ICONIC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66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929</v>
      </c>
      <c r="E150" s="1" t="s">
        <v>147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191</v>
      </c>
      <c r="M150" s="1" t="s">
        <v>162</v>
      </c>
      <c r="N150">
        <v>21</v>
      </c>
      <c r="O150">
        <v>0</v>
      </c>
      <c r="P150">
        <v>0</v>
      </c>
      <c r="Q150">
        <v>0</v>
      </c>
      <c r="W150" t="s">
        <v>1055</v>
      </c>
      <c r="X150">
        <v>0</v>
      </c>
      <c r="AB150" t="str">
        <f>Special[[#This Row],[服装]]&amp;Special[[#This Row],[名前]]&amp;Special[[#This Row],[レアリティ]]</f>
        <v>妖木下久志ICONIC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66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929</v>
      </c>
      <c r="E151" s="1" t="s">
        <v>147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180</v>
      </c>
      <c r="M151" s="1" t="s">
        <v>224</v>
      </c>
      <c r="N151">
        <v>32</v>
      </c>
      <c r="O151">
        <v>0</v>
      </c>
      <c r="P151">
        <v>42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870</v>
      </c>
      <c r="X151">
        <v>1</v>
      </c>
      <c r="Z151" s="1" t="s">
        <v>937</v>
      </c>
      <c r="AA151" s="1"/>
      <c r="AB151" t="str">
        <f>Special[[#This Row],[服装]]&amp;Special[[#This Row],[名前]]&amp;Special[[#This Row],[レアリティ]]</f>
        <v>妖木下久志ICONIC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2</v>
      </c>
      <c r="D152" s="1" t="s">
        <v>929</v>
      </c>
      <c r="E152" s="1" t="s">
        <v>147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249</v>
      </c>
      <c r="L152" s="1" t="s">
        <v>180</v>
      </c>
      <c r="M152" s="1" t="s">
        <v>224</v>
      </c>
      <c r="N152">
        <v>32</v>
      </c>
      <c r="O152">
        <v>0</v>
      </c>
      <c r="P152">
        <v>42</v>
      </c>
      <c r="Q152">
        <v>0</v>
      </c>
      <c r="R152" s="1" t="s">
        <v>857</v>
      </c>
      <c r="S152">
        <v>3.35</v>
      </c>
      <c r="T152">
        <v>33.729999999999997</v>
      </c>
      <c r="U152">
        <v>5</v>
      </c>
      <c r="V152">
        <v>50.08</v>
      </c>
      <c r="W152" s="1" t="s">
        <v>867</v>
      </c>
      <c r="X152">
        <v>1</v>
      </c>
      <c r="AB152" t="str">
        <f>Special[[#This Row],[服装]]&amp;Special[[#This Row],[名前]]&amp;Special[[#This Row],[レアリティ]]</f>
        <v>妖木下久志ICONIC</v>
      </c>
      <c r="AC152">
        <f>IF((A151&amp;L151&amp;M151)&lt;&gt;(Special[[#This Row],[No]]&amp;L152&amp;M152),1,IF(Special[[#This Row],[追加属性]]="",1,0))</f>
        <v>0</v>
      </c>
    </row>
    <row r="153" spans="1:29" x14ac:dyDescent="0.35">
      <c r="A153">
        <f>VLOOKUP(Special[[#This Row],[No用]],SetNo[[No.用]:[vlookup 用]],2,FALSE)</f>
        <v>67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148</v>
      </c>
      <c r="F153" t="s">
        <v>24</v>
      </c>
      <c r="G153" t="s">
        <v>26</v>
      </c>
      <c r="H153" t="s">
        <v>136</v>
      </c>
      <c r="I153" t="s">
        <v>71</v>
      </c>
      <c r="J153">
        <v>1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1055</v>
      </c>
      <c r="X153">
        <v>0</v>
      </c>
      <c r="AB153" t="str">
        <f>Special[[#This Row],[服装]]&amp;Special[[#This Row],[名前]]&amp;Special[[#This Row],[レアリティ]]</f>
        <v>ユニフォーム成田一仁ICONIC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108</v>
      </c>
      <c r="E154" t="s">
        <v>39</v>
      </c>
      <c r="F154" t="s">
        <v>24</v>
      </c>
      <c r="G154" t="s">
        <v>31</v>
      </c>
      <c r="H154" t="s">
        <v>27</v>
      </c>
      <c r="I154" t="s">
        <v>71</v>
      </c>
      <c r="J154">
        <v>1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1055</v>
      </c>
      <c r="X154">
        <v>0</v>
      </c>
      <c r="AB154" t="str">
        <f>Special[[#This Row],[服装]]&amp;Special[[#This Row],[名前]]&amp;Special[[#This Row],[レアリティ]]</f>
        <v>ユニフォーム孤爪研磨ICONIC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69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149</v>
      </c>
      <c r="E155" t="s">
        <v>39</v>
      </c>
      <c r="F155" t="s">
        <v>90</v>
      </c>
      <c r="G155" t="s">
        <v>31</v>
      </c>
      <c r="H155" t="s">
        <v>27</v>
      </c>
      <c r="I155" t="s">
        <v>71</v>
      </c>
      <c r="J155">
        <v>1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1055</v>
      </c>
      <c r="X155">
        <v>0</v>
      </c>
      <c r="AB155" t="str">
        <f>Special[[#This Row],[服装]]&amp;Special[[#This Row],[名前]]&amp;Special[[#This Row],[レアリティ]]</f>
        <v>制服孤爪研磨ICONIC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70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150</v>
      </c>
      <c r="E156" t="s">
        <v>39</v>
      </c>
      <c r="F156" t="s">
        <v>77</v>
      </c>
      <c r="G156" t="s">
        <v>31</v>
      </c>
      <c r="H156" t="s">
        <v>27</v>
      </c>
      <c r="I156" t="s">
        <v>71</v>
      </c>
      <c r="J156">
        <v>1</v>
      </c>
      <c r="K156" t="s">
        <v>249</v>
      </c>
      <c r="L156" t="s">
        <v>263</v>
      </c>
      <c r="M156" t="s">
        <v>173</v>
      </c>
      <c r="N156">
        <v>29</v>
      </c>
      <c r="O156">
        <v>0</v>
      </c>
      <c r="P156">
        <v>0</v>
      </c>
      <c r="Q156">
        <v>0</v>
      </c>
      <c r="W156" s="14" t="s">
        <v>1038</v>
      </c>
      <c r="AB156" t="str">
        <f>Special[[#This Row],[服装]]&amp;Special[[#This Row],[名前]]&amp;Special[[#This Row],[レアリティ]]</f>
        <v>夏祭り孤爪研磨ICONIC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71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608</v>
      </c>
      <c r="E157" s="1" t="s">
        <v>39</v>
      </c>
      <c r="F157" s="1" t="s">
        <v>73</v>
      </c>
      <c r="G157" s="1" t="s">
        <v>31</v>
      </c>
      <c r="H157" s="1" t="s">
        <v>27</v>
      </c>
      <c r="I157" s="1" t="s">
        <v>71</v>
      </c>
      <c r="J157">
        <v>1</v>
      </c>
      <c r="K157" t="s">
        <v>249</v>
      </c>
      <c r="L157" s="1" t="s">
        <v>263</v>
      </c>
      <c r="M157" s="1" t="s">
        <v>173</v>
      </c>
      <c r="N157">
        <v>29</v>
      </c>
      <c r="O157">
        <v>0</v>
      </c>
      <c r="P157">
        <v>0</v>
      </c>
      <c r="Q157">
        <v>0</v>
      </c>
      <c r="W157" s="14" t="s">
        <v>1038</v>
      </c>
      <c r="AB157" t="str">
        <f>Special[[#This Row],[服装]]&amp;Special[[#This Row],[名前]]&amp;Special[[#This Row],[レアリティ]]</f>
        <v>1周年孤爪研磨ICONIC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71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608</v>
      </c>
      <c r="E158" s="1" t="s">
        <v>39</v>
      </c>
      <c r="F158" s="1" t="s">
        <v>73</v>
      </c>
      <c r="G158" s="1" t="s">
        <v>31</v>
      </c>
      <c r="H158" s="1" t="s">
        <v>27</v>
      </c>
      <c r="I158" s="1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39</v>
      </c>
      <c r="O158">
        <v>0</v>
      </c>
      <c r="P158">
        <v>49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1013</v>
      </c>
      <c r="X158">
        <v>0</v>
      </c>
      <c r="AB158" t="str">
        <f>Special[[#This Row],[服装]]&amp;Special[[#This Row],[名前]]&amp;Special[[#This Row],[レアリティ]]</f>
        <v>1周年孤爪研磨ICONIC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71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608</v>
      </c>
      <c r="E159" s="1" t="s">
        <v>39</v>
      </c>
      <c r="F159" s="1" t="s">
        <v>73</v>
      </c>
      <c r="G159" s="1" t="s">
        <v>31</v>
      </c>
      <c r="H159" s="1" t="s">
        <v>27</v>
      </c>
      <c r="I159" s="1" t="s">
        <v>71</v>
      </c>
      <c r="J159">
        <v>1</v>
      </c>
      <c r="K159" t="s">
        <v>249</v>
      </c>
      <c r="L159" s="1" t="s">
        <v>554</v>
      </c>
      <c r="M159" s="1" t="s">
        <v>224</v>
      </c>
      <c r="N159">
        <v>39</v>
      </c>
      <c r="O159">
        <v>0</v>
      </c>
      <c r="P159">
        <v>49</v>
      </c>
      <c r="Q159">
        <v>0</v>
      </c>
      <c r="S159" s="13">
        <v>10</v>
      </c>
      <c r="T159" s="13">
        <v>19.8</v>
      </c>
      <c r="U159" s="13">
        <v>15</v>
      </c>
      <c r="V159" s="13">
        <v>29.7</v>
      </c>
      <c r="W159" s="13" t="s">
        <v>843</v>
      </c>
      <c r="X159" s="13">
        <v>0</v>
      </c>
      <c r="Y159" s="13"/>
      <c r="AB159" t="str">
        <f>Special[[#This Row],[服装]]&amp;Special[[#This Row],[名前]]&amp;Special[[#This Row],[レアリティ]]</f>
        <v>1周年孤爪研磨ICONIC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72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735</v>
      </c>
      <c r="E160" s="1" t="s">
        <v>39</v>
      </c>
      <c r="F160" s="1" t="s">
        <v>90</v>
      </c>
      <c r="G160" s="1" t="s">
        <v>31</v>
      </c>
      <c r="H160" s="1" t="s">
        <v>27</v>
      </c>
      <c r="I160" s="1" t="s">
        <v>71</v>
      </c>
      <c r="J160">
        <v>1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t="s">
        <v>1055</v>
      </c>
      <c r="X160">
        <v>0</v>
      </c>
      <c r="AB160" t="str">
        <f>Special[[#This Row],[服装]]&amp;Special[[#This Row],[名前]]&amp;Special[[#This Row],[レアリティ]]</f>
        <v>スパイ孤爪研磨ICONIC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72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735</v>
      </c>
      <c r="E161" s="1" t="s">
        <v>39</v>
      </c>
      <c r="F161" s="1" t="s">
        <v>90</v>
      </c>
      <c r="G161" s="1" t="s">
        <v>31</v>
      </c>
      <c r="H161" s="1" t="s">
        <v>27</v>
      </c>
      <c r="I161" s="1" t="s">
        <v>71</v>
      </c>
      <c r="J161">
        <v>1</v>
      </c>
      <c r="K161" t="s">
        <v>249</v>
      </c>
      <c r="L161" s="1" t="s">
        <v>857</v>
      </c>
      <c r="M161" s="1" t="s">
        <v>224</v>
      </c>
      <c r="N161">
        <v>39</v>
      </c>
      <c r="O161">
        <v>0</v>
      </c>
      <c r="P161">
        <v>49</v>
      </c>
      <c r="Q161">
        <v>0</v>
      </c>
      <c r="S161">
        <v>3.35</v>
      </c>
      <c r="T161">
        <v>33.729999999999997</v>
      </c>
      <c r="U161">
        <v>5</v>
      </c>
      <c r="V161">
        <v>50.08</v>
      </c>
      <c r="W161" s="1" t="s">
        <v>852</v>
      </c>
      <c r="X161">
        <v>1</v>
      </c>
      <c r="Z161" s="1"/>
      <c r="AA161" s="1"/>
      <c r="AB161" t="str">
        <f>Special[[#This Row],[服装]]&amp;Special[[#This Row],[名前]]&amp;Special[[#This Row],[レアリティ]]</f>
        <v>スパイ孤爪研磨ICONIC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72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2</v>
      </c>
      <c r="D162" s="1" t="s">
        <v>735</v>
      </c>
      <c r="E162" s="1" t="s">
        <v>39</v>
      </c>
      <c r="F162" s="1" t="s">
        <v>90</v>
      </c>
      <c r="G162" s="1" t="s">
        <v>31</v>
      </c>
      <c r="H162" s="1" t="s">
        <v>27</v>
      </c>
      <c r="I162" s="1" t="s">
        <v>71</v>
      </c>
      <c r="J162">
        <v>1</v>
      </c>
      <c r="K162" t="s">
        <v>249</v>
      </c>
      <c r="L162" s="1" t="s">
        <v>857</v>
      </c>
      <c r="M162" s="1" t="s">
        <v>224</v>
      </c>
      <c r="N162">
        <v>39</v>
      </c>
      <c r="O162">
        <v>0</v>
      </c>
      <c r="P162">
        <v>49</v>
      </c>
      <c r="Q162">
        <v>0</v>
      </c>
      <c r="R162" s="1" t="s">
        <v>180</v>
      </c>
      <c r="S162">
        <v>2.5</v>
      </c>
      <c r="T162">
        <v>25.04</v>
      </c>
      <c r="U162">
        <v>4.2</v>
      </c>
      <c r="V162">
        <v>42.42</v>
      </c>
      <c r="W162" s="1" t="s">
        <v>856</v>
      </c>
      <c r="X162">
        <v>1</v>
      </c>
      <c r="Z162" s="1"/>
      <c r="AA162" s="1"/>
      <c r="AB162" t="str">
        <f>Special[[#This Row],[服装]]&amp;Special[[#This Row],[名前]]&amp;Special[[#This Row],[レアリティ]]</f>
        <v>スパイ孤爪研磨ICONIC</v>
      </c>
      <c r="AC162">
        <f>IF((A161&amp;L161&amp;M161)&lt;&gt;(Special[[#This Row],[No]]&amp;L162&amp;M162),1,IF(Special[[#This Row],[追加属性]]="",1,0))</f>
        <v>0</v>
      </c>
    </row>
    <row r="163" spans="1:29" x14ac:dyDescent="0.35">
      <c r="A163">
        <f>VLOOKUP(Special[[#This Row],[No用]],SetNo[[No.用]:[vlookup 用]],2,FALSE)</f>
        <v>73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s="1" t="s">
        <v>801</v>
      </c>
      <c r="E163" s="1" t="s">
        <v>39</v>
      </c>
      <c r="F163" s="1" t="s">
        <v>77</v>
      </c>
      <c r="G163" s="1" t="s">
        <v>31</v>
      </c>
      <c r="H163" s="1" t="s">
        <v>27</v>
      </c>
      <c r="I163" s="1" t="s">
        <v>71</v>
      </c>
      <c r="J163">
        <v>1</v>
      </c>
      <c r="K163" t="s">
        <v>249</v>
      </c>
      <c r="L163" s="1" t="s">
        <v>263</v>
      </c>
      <c r="M163" s="1" t="s">
        <v>173</v>
      </c>
      <c r="N163">
        <v>29</v>
      </c>
      <c r="O163">
        <v>0</v>
      </c>
      <c r="P163">
        <v>0</v>
      </c>
      <c r="Q163">
        <v>0</v>
      </c>
      <c r="W163" s="14" t="s">
        <v>1038</v>
      </c>
      <c r="AB163" t="str">
        <f>Special[[#This Row],[服装]]&amp;Special[[#This Row],[名前]]&amp;Special[[#This Row],[レアリティ]]</f>
        <v>Xmas2孤爪研磨ICONIC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73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s="1" t="s">
        <v>801</v>
      </c>
      <c r="E164" s="1" t="s">
        <v>39</v>
      </c>
      <c r="F164" s="1" t="s">
        <v>77</v>
      </c>
      <c r="G164" s="1" t="s">
        <v>31</v>
      </c>
      <c r="H164" s="1" t="s">
        <v>27</v>
      </c>
      <c r="I164" s="1" t="s">
        <v>71</v>
      </c>
      <c r="J164">
        <v>1</v>
      </c>
      <c r="K164" t="s">
        <v>249</v>
      </c>
      <c r="L164" s="1" t="s">
        <v>857</v>
      </c>
      <c r="M164" s="1" t="s">
        <v>224</v>
      </c>
      <c r="N164">
        <v>39</v>
      </c>
      <c r="O164">
        <v>0</v>
      </c>
      <c r="P164">
        <v>49</v>
      </c>
      <c r="Q164">
        <v>0</v>
      </c>
      <c r="S164">
        <v>3.35</v>
      </c>
      <c r="T164">
        <v>33.729999999999997</v>
      </c>
      <c r="U164">
        <v>5</v>
      </c>
      <c r="V164">
        <v>50.08</v>
      </c>
      <c r="W164" s="1" t="s">
        <v>852</v>
      </c>
      <c r="X164">
        <v>1</v>
      </c>
      <c r="Z164" s="1"/>
      <c r="AA164" s="1"/>
      <c r="AB164" t="str">
        <f>Special[[#This Row],[服装]]&amp;Special[[#This Row],[名前]]&amp;Special[[#This Row],[レアリティ]]</f>
        <v>Xmas2孤爪研磨ICONIC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73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2</v>
      </c>
      <c r="D165" s="1" t="s">
        <v>801</v>
      </c>
      <c r="E165" s="1" t="s">
        <v>39</v>
      </c>
      <c r="F165" s="1" t="s">
        <v>77</v>
      </c>
      <c r="G165" s="1" t="s">
        <v>31</v>
      </c>
      <c r="H165" s="1" t="s">
        <v>27</v>
      </c>
      <c r="I165" s="1" t="s">
        <v>71</v>
      </c>
      <c r="J165">
        <v>1</v>
      </c>
      <c r="K165" t="s">
        <v>249</v>
      </c>
      <c r="L165" s="1" t="s">
        <v>857</v>
      </c>
      <c r="M165" s="1" t="s">
        <v>224</v>
      </c>
      <c r="N165">
        <v>39</v>
      </c>
      <c r="O165">
        <v>0</v>
      </c>
      <c r="P165">
        <v>49</v>
      </c>
      <c r="Q165">
        <v>0</v>
      </c>
      <c r="R165" s="1" t="s">
        <v>180</v>
      </c>
      <c r="S165">
        <v>2.5</v>
      </c>
      <c r="T165">
        <v>25.04</v>
      </c>
      <c r="U165">
        <v>4.2</v>
      </c>
      <c r="V165">
        <v>42.42</v>
      </c>
      <c r="W165" s="1" t="s">
        <v>856</v>
      </c>
      <c r="X165">
        <v>1</v>
      </c>
      <c r="Z165" s="1"/>
      <c r="AA165" s="1"/>
      <c r="AB165" t="str">
        <f>Special[[#This Row],[服装]]&amp;Special[[#This Row],[名前]]&amp;Special[[#This Row],[レアリティ]]</f>
        <v>Xmas2孤爪研磨ICONIC</v>
      </c>
      <c r="AC165">
        <f>IF((A164&amp;L164&amp;M164)&lt;&gt;(Special[[#This Row],[No]]&amp;L165&amp;M165),1,IF(Special[[#This Row],[追加属性]]="",1,0))</f>
        <v>0</v>
      </c>
    </row>
    <row r="166" spans="1:29" x14ac:dyDescent="0.35">
      <c r="A166">
        <f>VLOOKUP(Special[[#This Row],[No用]],SetNo[[No.用]:[vlookup 用]],2,FALSE)</f>
        <v>74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942</v>
      </c>
      <c r="E166" s="1" t="s">
        <v>39</v>
      </c>
      <c r="F166" s="1" t="s">
        <v>73</v>
      </c>
      <c r="G166" s="1" t="s">
        <v>31</v>
      </c>
      <c r="H166" s="1" t="s">
        <v>27</v>
      </c>
      <c r="I166" s="1" t="s">
        <v>71</v>
      </c>
      <c r="J166">
        <v>1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R166" s="1"/>
      <c r="W166" s="1" t="s">
        <v>1055</v>
      </c>
      <c r="X166">
        <v>0</v>
      </c>
      <c r="Z166" s="1"/>
      <c r="AA166" s="1"/>
      <c r="AB166" t="str">
        <f>Special[[#This Row],[服装]]&amp;Special[[#This Row],[名前]]&amp;Special[[#This Row],[レアリティ]]</f>
        <v>中学生孤爪研磨ICONIC</v>
      </c>
      <c r="AC166">
        <f>IF((A165&amp;L165&amp;M165)&lt;&gt;(Special[[#This Row],[No]]&amp;L166&amp;M166),1,IF(Special[[#This Row],[追加属性]]="",1,0))</f>
        <v>1</v>
      </c>
    </row>
    <row r="167" spans="1:29" x14ac:dyDescent="0.35">
      <c r="A167">
        <f>VLOOKUP(Special[[#This Row],[No用]],SetNo[[No.用]:[vlookup 用]],2,FALSE)</f>
        <v>74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942</v>
      </c>
      <c r="E167" s="1" t="s">
        <v>39</v>
      </c>
      <c r="F167" s="1" t="s">
        <v>73</v>
      </c>
      <c r="G167" s="1" t="s">
        <v>31</v>
      </c>
      <c r="H167" s="1" t="s">
        <v>27</v>
      </c>
      <c r="I167" s="1" t="s">
        <v>71</v>
      </c>
      <c r="J167">
        <v>1</v>
      </c>
      <c r="K167" t="s">
        <v>249</v>
      </c>
      <c r="L167" s="1" t="s">
        <v>776</v>
      </c>
      <c r="M167" s="1" t="s">
        <v>224</v>
      </c>
      <c r="N167">
        <v>39</v>
      </c>
      <c r="O167">
        <v>0</v>
      </c>
      <c r="P167">
        <v>49</v>
      </c>
      <c r="Q167">
        <v>0</v>
      </c>
      <c r="R167" s="1"/>
      <c r="S167">
        <v>2.5</v>
      </c>
      <c r="T167">
        <v>15.24</v>
      </c>
      <c r="U167">
        <v>4.2</v>
      </c>
      <c r="V167">
        <v>25.76</v>
      </c>
      <c r="W167" s="1" t="s">
        <v>944</v>
      </c>
      <c r="X167">
        <v>2</v>
      </c>
      <c r="Y167" s="1" t="s">
        <v>945</v>
      </c>
      <c r="Z167" s="1" t="s">
        <v>946</v>
      </c>
      <c r="AA167" s="1"/>
      <c r="AB167" t="str">
        <f>Special[[#This Row],[服装]]&amp;Special[[#This Row],[名前]]&amp;Special[[#This Row],[レアリティ]]</f>
        <v>中学生孤爪研磨ICONIC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75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1079</v>
      </c>
      <c r="E168" s="1" t="s">
        <v>39</v>
      </c>
      <c r="F168" s="1" t="s">
        <v>90</v>
      </c>
      <c r="G168" s="1" t="s">
        <v>31</v>
      </c>
      <c r="H168" s="1" t="s">
        <v>27</v>
      </c>
      <c r="I168" s="1" t="s">
        <v>71</v>
      </c>
      <c r="J168">
        <v>1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R168" s="1"/>
      <c r="W168" s="1" t="s">
        <v>1055</v>
      </c>
      <c r="X168">
        <v>0</v>
      </c>
      <c r="Y168" s="1"/>
      <c r="Z168" s="1"/>
      <c r="AA168" s="1"/>
      <c r="AB168" t="str">
        <f>Special[[#This Row],[服装]]&amp;Special[[#This Row],[名前]]&amp;Special[[#This Row],[レアリティ]]</f>
        <v>ハロウィン孤爪研磨ICONIC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1079</v>
      </c>
      <c r="E169" s="1" t="s">
        <v>39</v>
      </c>
      <c r="F169" s="1" t="s">
        <v>90</v>
      </c>
      <c r="G169" s="1" t="s">
        <v>31</v>
      </c>
      <c r="H169" s="1" t="s">
        <v>27</v>
      </c>
      <c r="I169" s="1" t="s">
        <v>71</v>
      </c>
      <c r="J169">
        <v>1</v>
      </c>
      <c r="K169" t="s">
        <v>249</v>
      </c>
      <c r="L169" s="1" t="s">
        <v>994</v>
      </c>
      <c r="M169" s="1" t="s">
        <v>178</v>
      </c>
      <c r="N169">
        <v>15</v>
      </c>
      <c r="O169">
        <v>0</v>
      </c>
      <c r="P169">
        <v>0</v>
      </c>
      <c r="Q169">
        <v>0</v>
      </c>
      <c r="R169" s="1"/>
      <c r="S169">
        <v>9.26</v>
      </c>
      <c r="T169">
        <v>56.3</v>
      </c>
      <c r="W169" s="1" t="s">
        <v>860</v>
      </c>
      <c r="X169">
        <v>1</v>
      </c>
      <c r="Y169" s="1"/>
      <c r="Z169" s="1"/>
      <c r="AA169" s="1"/>
      <c r="AB169" t="str">
        <f>Special[[#This Row],[服装]]&amp;Special[[#This Row],[名前]]&amp;Special[[#This Row],[レアリティ]]</f>
        <v>ハロウィン孤爪研磨ICONIC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75</v>
      </c>
      <c r="B170">
        <f>IF(ROW()=2,1,IF(A169&lt;&gt;Special[[#This Row],[No]],1,IF(Special[[#This Row],[枝番用]]=0,B169,B169+1)))</f>
        <v>3</v>
      </c>
      <c r="C170">
        <f>IF(ROW()=2,1,IF(Special[[#This Row],[枝番用]]=1,1,C169+1))</f>
        <v>1</v>
      </c>
      <c r="D170" s="1" t="s">
        <v>1079</v>
      </c>
      <c r="E170" s="1" t="s">
        <v>39</v>
      </c>
      <c r="F170" s="1" t="s">
        <v>90</v>
      </c>
      <c r="G170" s="1" t="s">
        <v>31</v>
      </c>
      <c r="H170" s="1" t="s">
        <v>27</v>
      </c>
      <c r="I170" s="1" t="s">
        <v>71</v>
      </c>
      <c r="J170">
        <v>1</v>
      </c>
      <c r="K170" t="s">
        <v>249</v>
      </c>
      <c r="L170" s="1" t="s">
        <v>263</v>
      </c>
      <c r="M170" s="1" t="s">
        <v>224</v>
      </c>
      <c r="N170">
        <v>41</v>
      </c>
      <c r="O170">
        <v>0</v>
      </c>
      <c r="P170">
        <v>51</v>
      </c>
      <c r="Q170">
        <v>0</v>
      </c>
      <c r="R170" s="1"/>
      <c r="W170" s="14" t="s">
        <v>1038</v>
      </c>
      <c r="X170">
        <v>0</v>
      </c>
      <c r="Y170" s="1"/>
      <c r="Z170" s="1"/>
      <c r="AA170" s="1"/>
      <c r="AB170" t="str">
        <f>Special[[#This Row],[服装]]&amp;Special[[#This Row],[名前]]&amp;Special[[#This Row],[レアリティ]]</f>
        <v>ハロウィン孤爪研磨ICONIC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2</v>
      </c>
      <c r="D171" s="1" t="s">
        <v>1079</v>
      </c>
      <c r="E171" s="1" t="s">
        <v>39</v>
      </c>
      <c r="F171" s="1" t="s">
        <v>90</v>
      </c>
      <c r="G171" s="1" t="s">
        <v>31</v>
      </c>
      <c r="H171" s="1" t="s">
        <v>27</v>
      </c>
      <c r="I171" s="1" t="s">
        <v>71</v>
      </c>
      <c r="J171">
        <v>1</v>
      </c>
      <c r="K171" t="s">
        <v>249</v>
      </c>
      <c r="L171" s="1" t="s">
        <v>263</v>
      </c>
      <c r="M171" s="1" t="s">
        <v>224</v>
      </c>
      <c r="N171">
        <v>41</v>
      </c>
      <c r="O171">
        <v>0</v>
      </c>
      <c r="P171">
        <v>51</v>
      </c>
      <c r="Q171">
        <v>0</v>
      </c>
      <c r="R171" s="1" t="s">
        <v>180</v>
      </c>
      <c r="S171">
        <v>4.2</v>
      </c>
      <c r="T171">
        <v>25.76</v>
      </c>
      <c r="U171">
        <v>5.8</v>
      </c>
      <c r="V171">
        <v>35.200000000000003</v>
      </c>
      <c r="W171" s="1" t="s">
        <v>1039</v>
      </c>
      <c r="X171">
        <v>1</v>
      </c>
      <c r="Y171" s="1"/>
      <c r="Z171" s="1"/>
      <c r="AA171" s="1"/>
      <c r="AB171" t="str">
        <f>Special[[#This Row],[服装]]&amp;Special[[#This Row],[名前]]&amp;Special[[#This Row],[レアリティ]]</f>
        <v>ハロウィン孤爪研磨ICONIC</v>
      </c>
      <c r="AC171">
        <f>IF((A170&amp;L170&amp;M170)&lt;&gt;(Special[[#This Row],[No]]&amp;L171&amp;M171),1,IF(Special[[#This Row],[追加属性]]="",1,0))</f>
        <v>0</v>
      </c>
    </row>
    <row r="172" spans="1:29" x14ac:dyDescent="0.35">
      <c r="A172">
        <f>VLOOKUP(Special[[#This Row],[No用]],SetNo[[No.用]:[vlookup 用]],2,FALSE)</f>
        <v>75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3</v>
      </c>
      <c r="D172" s="1" t="s">
        <v>1079</v>
      </c>
      <c r="E172" s="1" t="s">
        <v>39</v>
      </c>
      <c r="F172" s="1" t="s">
        <v>90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263</v>
      </c>
      <c r="M172" s="1" t="s">
        <v>224</v>
      </c>
      <c r="N172">
        <v>41</v>
      </c>
      <c r="O172">
        <v>0</v>
      </c>
      <c r="P172">
        <v>51</v>
      </c>
      <c r="Q172">
        <v>0</v>
      </c>
      <c r="R172" s="1" t="s">
        <v>554</v>
      </c>
      <c r="S172">
        <v>7</v>
      </c>
      <c r="T172">
        <v>13.86</v>
      </c>
      <c r="U172">
        <v>10.5</v>
      </c>
      <c r="V172">
        <v>20.79</v>
      </c>
      <c r="W172" s="1" t="s">
        <v>1039</v>
      </c>
      <c r="X172">
        <v>0</v>
      </c>
      <c r="Y172" s="1"/>
      <c r="Z172" s="1"/>
      <c r="AA172" s="1"/>
      <c r="AB172" t="str">
        <f>Special[[#This Row],[服装]]&amp;Special[[#This Row],[名前]]&amp;Special[[#This Row],[レアリティ]]</f>
        <v>ハロウィン孤爪研磨ICONIC</v>
      </c>
      <c r="AC172">
        <f>IF((A171&amp;L171&amp;M171)&lt;&gt;(Special[[#This Row],[No]]&amp;L172&amp;M172),1,IF(Special[[#This Row],[追加属性]]="",1,0))</f>
        <v>0</v>
      </c>
    </row>
    <row r="173" spans="1:29" x14ac:dyDescent="0.35">
      <c r="A173">
        <f>VLOOKUP(Special[[#This Row],[No用]],SetNo[[No.用]:[vlookup 用]],2,FALSE)</f>
        <v>76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108</v>
      </c>
      <c r="E173" t="s">
        <v>40</v>
      </c>
      <c r="F173" t="s">
        <v>23</v>
      </c>
      <c r="G173" t="s">
        <v>26</v>
      </c>
      <c r="H173" t="s">
        <v>27</v>
      </c>
      <c r="I173" t="s">
        <v>71</v>
      </c>
      <c r="J173">
        <v>1</v>
      </c>
      <c r="K173" t="s">
        <v>249</v>
      </c>
      <c r="L173" t="s">
        <v>191</v>
      </c>
      <c r="M173" t="s">
        <v>162</v>
      </c>
      <c r="N173">
        <v>9</v>
      </c>
      <c r="O173">
        <v>0</v>
      </c>
      <c r="P173">
        <v>0</v>
      </c>
      <c r="Q173">
        <v>0</v>
      </c>
      <c r="W173" t="s">
        <v>1055</v>
      </c>
      <c r="X173">
        <v>0</v>
      </c>
      <c r="AB173" t="str">
        <f>Special[[#This Row],[服装]]&amp;Special[[#This Row],[名前]]&amp;Special[[#This Row],[レアリティ]]</f>
        <v>ユニフォーム黒尾鉄朗ICONIC</v>
      </c>
      <c r="AC173">
        <f>IF((A167&amp;L167&amp;M167)&lt;&gt;(Special[[#This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76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108</v>
      </c>
      <c r="E174" t="s">
        <v>40</v>
      </c>
      <c r="F174" t="s">
        <v>23</v>
      </c>
      <c r="G174" t="s">
        <v>26</v>
      </c>
      <c r="H174" t="s">
        <v>27</v>
      </c>
      <c r="I174" t="s">
        <v>71</v>
      </c>
      <c r="J174">
        <v>1</v>
      </c>
      <c r="K174" t="s">
        <v>249</v>
      </c>
      <c r="L174" s="1" t="s">
        <v>593</v>
      </c>
      <c r="M174" t="s">
        <v>162</v>
      </c>
      <c r="N174">
        <v>9</v>
      </c>
      <c r="O174">
        <v>0</v>
      </c>
      <c r="P174">
        <v>0</v>
      </c>
      <c r="Q174">
        <v>0</v>
      </c>
      <c r="S174" s="13">
        <v>2.5</v>
      </c>
      <c r="T174" s="13">
        <v>25.04</v>
      </c>
      <c r="U174" s="13">
        <v>0</v>
      </c>
      <c r="V174" s="13">
        <v>0</v>
      </c>
      <c r="W174" s="14" t="s">
        <v>886</v>
      </c>
      <c r="X174" s="13">
        <v>1</v>
      </c>
      <c r="Y174" s="13"/>
      <c r="Z174" s="13"/>
      <c r="AA174" s="13"/>
      <c r="AB174" t="str">
        <f>Special[[#This Row],[服装]]&amp;Special[[#This Row],[名前]]&amp;Special[[#This Row],[レアリティ]]</f>
        <v>ユニフォーム黒尾鉄朗ICONIC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76</v>
      </c>
      <c r="B175">
        <f>IF(ROW()=2,1,IF(A174&lt;&gt;Special[[#This Row],[No]],1,IF(Special[[#This Row],[枝番用]]=0,B174,B174+1)))</f>
        <v>3</v>
      </c>
      <c r="C175">
        <f>IF(ROW()=2,1,IF(Special[[#This Row],[枝番用]]=1,1,C174+1))</f>
        <v>1</v>
      </c>
      <c r="D175" t="s">
        <v>108</v>
      </c>
      <c r="E175" t="s">
        <v>40</v>
      </c>
      <c r="F175" t="s">
        <v>23</v>
      </c>
      <c r="G175" t="s">
        <v>26</v>
      </c>
      <c r="H175" t="s">
        <v>27</v>
      </c>
      <c r="I175" t="s">
        <v>71</v>
      </c>
      <c r="J175">
        <v>1</v>
      </c>
      <c r="K175" t="s">
        <v>249</v>
      </c>
      <c r="L175" s="1" t="s">
        <v>593</v>
      </c>
      <c r="M175" t="s">
        <v>224</v>
      </c>
      <c r="N175">
        <v>44</v>
      </c>
      <c r="O175">
        <v>0</v>
      </c>
      <c r="P175">
        <v>54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882</v>
      </c>
      <c r="X175">
        <v>1</v>
      </c>
      <c r="AB175" t="str">
        <f>Special[[#This Row],[服装]]&amp;Special[[#This Row],[名前]]&amp;Special[[#This Row],[レアリティ]]</f>
        <v>ユニフォーム黒尾鉄朗ICONIC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77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40</v>
      </c>
      <c r="F176" t="s">
        <v>73</v>
      </c>
      <c r="G176" t="s">
        <v>26</v>
      </c>
      <c r="H176" t="s">
        <v>27</v>
      </c>
      <c r="I176" t="s">
        <v>71</v>
      </c>
      <c r="J176">
        <v>1</v>
      </c>
      <c r="K176" t="s">
        <v>249</v>
      </c>
      <c r="L176" t="s">
        <v>191</v>
      </c>
      <c r="M176" t="s">
        <v>162</v>
      </c>
      <c r="N176">
        <v>9</v>
      </c>
      <c r="O176">
        <v>0</v>
      </c>
      <c r="P176">
        <v>0</v>
      </c>
      <c r="Q176">
        <v>0</v>
      </c>
      <c r="W176" t="s">
        <v>1055</v>
      </c>
      <c r="X176">
        <v>0</v>
      </c>
      <c r="AB176" t="str">
        <f>Special[[#This Row],[服装]]&amp;Special[[#This Row],[名前]]&amp;Special[[#This Row],[レアリティ]]</f>
        <v>制服黒尾鉄朗ICONIC</v>
      </c>
      <c r="AC176">
        <f>IF((A175&amp;L175&amp;M175)&lt;&gt;(Special[[#This Row],[No]]&amp;L176&amp;M176),1,IF(Special[[#This Row],[追加属性]]="",1,0))</f>
        <v>1</v>
      </c>
    </row>
    <row r="177" spans="1:29" x14ac:dyDescent="0.35">
      <c r="A177">
        <f>VLOOKUP(Special[[#This Row],[No用]],SetNo[[No.用]:[vlookup 用]],2,FALSE)</f>
        <v>77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t="s">
        <v>149</v>
      </c>
      <c r="E177" t="s">
        <v>40</v>
      </c>
      <c r="F177" t="s">
        <v>73</v>
      </c>
      <c r="G177" t="s">
        <v>26</v>
      </c>
      <c r="H177" t="s">
        <v>27</v>
      </c>
      <c r="I177" t="s">
        <v>71</v>
      </c>
      <c r="J177">
        <v>1</v>
      </c>
      <c r="K177" t="s">
        <v>249</v>
      </c>
      <c r="L177" s="1" t="s">
        <v>593</v>
      </c>
      <c r="M177" t="s">
        <v>162</v>
      </c>
      <c r="N177">
        <v>9</v>
      </c>
      <c r="O177">
        <v>0</v>
      </c>
      <c r="P177">
        <v>0</v>
      </c>
      <c r="Q177">
        <v>0</v>
      </c>
      <c r="S177" s="13">
        <v>2.5</v>
      </c>
      <c r="T177" s="13">
        <v>25.04</v>
      </c>
      <c r="U177" s="13">
        <v>0</v>
      </c>
      <c r="V177" s="13">
        <v>0</v>
      </c>
      <c r="W177" s="14" t="s">
        <v>886</v>
      </c>
      <c r="X177" s="13">
        <v>1</v>
      </c>
      <c r="Y177" s="13"/>
      <c r="Z177" s="13"/>
      <c r="AA177" s="13"/>
      <c r="AB177" t="str">
        <f>Special[[#This Row],[服装]]&amp;Special[[#This Row],[名前]]&amp;Special[[#This Row],[レアリティ]]</f>
        <v>制服黒尾鉄朗ICONIC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78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150</v>
      </c>
      <c r="E178" t="s">
        <v>40</v>
      </c>
      <c r="F178" t="s">
        <v>90</v>
      </c>
      <c r="G178" t="s">
        <v>26</v>
      </c>
      <c r="H178" t="s">
        <v>27</v>
      </c>
      <c r="I178" t="s">
        <v>71</v>
      </c>
      <c r="J178">
        <v>1</v>
      </c>
      <c r="K178" t="s">
        <v>249</v>
      </c>
      <c r="L178" t="s">
        <v>191</v>
      </c>
      <c r="M178" t="s">
        <v>162</v>
      </c>
      <c r="N178">
        <v>9</v>
      </c>
      <c r="O178">
        <v>0</v>
      </c>
      <c r="P178">
        <v>0</v>
      </c>
      <c r="Q178">
        <v>0</v>
      </c>
      <c r="W178" t="s">
        <v>1055</v>
      </c>
      <c r="X178">
        <v>0</v>
      </c>
      <c r="AB178" t="str">
        <f>Special[[#This Row],[服装]]&amp;Special[[#This Row],[名前]]&amp;Special[[#This Row],[レアリティ]]</f>
        <v>夏祭り黒尾鉄朗ICONIC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78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t="s">
        <v>150</v>
      </c>
      <c r="E179" t="s">
        <v>40</v>
      </c>
      <c r="F179" t="s">
        <v>90</v>
      </c>
      <c r="G179" t="s">
        <v>26</v>
      </c>
      <c r="H179" t="s">
        <v>27</v>
      </c>
      <c r="I179" t="s">
        <v>71</v>
      </c>
      <c r="J179">
        <v>1</v>
      </c>
      <c r="K179" t="s">
        <v>249</v>
      </c>
      <c r="L179" s="1" t="s">
        <v>593</v>
      </c>
      <c r="M179" t="s">
        <v>162</v>
      </c>
      <c r="N179">
        <v>9</v>
      </c>
      <c r="O179">
        <v>0</v>
      </c>
      <c r="P179">
        <v>0</v>
      </c>
      <c r="Q179">
        <v>0</v>
      </c>
      <c r="S179" s="13">
        <v>2.5</v>
      </c>
      <c r="T179" s="13">
        <v>25.04</v>
      </c>
      <c r="U179" s="13">
        <v>0</v>
      </c>
      <c r="V179" s="13">
        <v>0</v>
      </c>
      <c r="W179" s="14" t="s">
        <v>886</v>
      </c>
      <c r="X179" s="13">
        <v>1</v>
      </c>
      <c r="Y179" s="13"/>
      <c r="Z179" s="13"/>
      <c r="AA179" s="13"/>
      <c r="AB179" t="str">
        <f>Special[[#This Row],[服装]]&amp;Special[[#This Row],[名前]]&amp;Special[[#This Row],[レアリティ]]</f>
        <v>夏祭り黒尾鉄朗ICONIC</v>
      </c>
      <c r="AC179">
        <f>IF((A178&amp;L178&amp;M178)&lt;&gt;(Special[[#This Row],[No]]&amp;L179&amp;M179),1,IF(Special[[#This Row],[追加属性]]="",1,0))</f>
        <v>1</v>
      </c>
    </row>
    <row r="180" spans="1:29" x14ac:dyDescent="0.35">
      <c r="A180">
        <f>VLOOKUP(Special[[#This Row],[No用]],SetNo[[No.用]:[vlookup 用]],2,FALSE)</f>
        <v>79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608</v>
      </c>
      <c r="E180" s="1" t="s">
        <v>40</v>
      </c>
      <c r="F180" s="1" t="s">
        <v>77</v>
      </c>
      <c r="G180" s="1" t="s">
        <v>26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191</v>
      </c>
      <c r="M180" t="s">
        <v>162</v>
      </c>
      <c r="N180">
        <v>9</v>
      </c>
      <c r="O180">
        <v>0</v>
      </c>
      <c r="P180">
        <v>0</v>
      </c>
      <c r="Q180">
        <v>0</v>
      </c>
      <c r="W180" t="s">
        <v>1055</v>
      </c>
      <c r="X180">
        <v>0</v>
      </c>
      <c r="AB180" t="str">
        <f>Special[[#This Row],[服装]]&amp;Special[[#This Row],[名前]]&amp;Special[[#This Row],[レアリティ]]</f>
        <v>1周年黒尾鉄朗ICONIC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79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608</v>
      </c>
      <c r="E181" s="1" t="s">
        <v>40</v>
      </c>
      <c r="F181" s="1" t="s">
        <v>77</v>
      </c>
      <c r="G181" s="1" t="s">
        <v>26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593</v>
      </c>
      <c r="M181" t="s">
        <v>162</v>
      </c>
      <c r="N181">
        <v>9</v>
      </c>
      <c r="O181">
        <v>0</v>
      </c>
      <c r="P181">
        <v>0</v>
      </c>
      <c r="Q181">
        <v>0</v>
      </c>
      <c r="S181" s="13">
        <v>2.5</v>
      </c>
      <c r="T181" s="13">
        <v>25.04</v>
      </c>
      <c r="U181" s="13">
        <v>0</v>
      </c>
      <c r="V181" s="13">
        <v>0</v>
      </c>
      <c r="W181" s="14" t="s">
        <v>886</v>
      </c>
      <c r="X181" s="13">
        <v>1</v>
      </c>
      <c r="Y181" s="13"/>
      <c r="Z181" s="13"/>
      <c r="AA181" s="13"/>
      <c r="AB181" t="str">
        <f>Special[[#This Row],[服装]]&amp;Special[[#This Row],[名前]]&amp;Special[[#This Row],[レアリティ]]</f>
        <v>1周年黒尾鉄朗ICONIC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80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684</v>
      </c>
      <c r="E182" s="1" t="s">
        <v>40</v>
      </c>
      <c r="F182" s="1" t="s">
        <v>73</v>
      </c>
      <c r="G182" s="1" t="s">
        <v>26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191</v>
      </c>
      <c r="M182" t="s">
        <v>162</v>
      </c>
      <c r="N182">
        <v>9</v>
      </c>
      <c r="O182">
        <v>0</v>
      </c>
      <c r="P182">
        <v>0</v>
      </c>
      <c r="Q182">
        <v>0</v>
      </c>
      <c r="W182" t="s">
        <v>1055</v>
      </c>
      <c r="X182">
        <v>0</v>
      </c>
      <c r="AB182" t="str">
        <f>Special[[#This Row],[服装]]&amp;Special[[#This Row],[名前]]&amp;Special[[#This Row],[レアリティ]]</f>
        <v>キャンプ黒尾鉄朗ICONIC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80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684</v>
      </c>
      <c r="E183" s="1" t="s">
        <v>40</v>
      </c>
      <c r="F183" s="1" t="s">
        <v>73</v>
      </c>
      <c r="G183" s="1" t="s">
        <v>26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593</v>
      </c>
      <c r="M183" t="s">
        <v>162</v>
      </c>
      <c r="N183">
        <v>9</v>
      </c>
      <c r="O183">
        <v>0</v>
      </c>
      <c r="P183">
        <v>0</v>
      </c>
      <c r="Q183">
        <v>0</v>
      </c>
      <c r="S183" s="13">
        <v>2.5</v>
      </c>
      <c r="T183" s="13">
        <v>25.04</v>
      </c>
      <c r="U183" s="13">
        <v>0</v>
      </c>
      <c r="V183" s="13">
        <v>0</v>
      </c>
      <c r="W183" s="14" t="s">
        <v>886</v>
      </c>
      <c r="X183" s="13">
        <v>1</v>
      </c>
      <c r="Y183" s="13"/>
      <c r="Z183" s="13"/>
      <c r="AA183" s="13"/>
      <c r="AB183" t="str">
        <f>Special[[#This Row],[服装]]&amp;Special[[#This Row],[名前]]&amp;Special[[#This Row],[レアリティ]]</f>
        <v>キャンプ黒尾鉄朗ICONIC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80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684</v>
      </c>
      <c r="E184" s="1" t="s">
        <v>40</v>
      </c>
      <c r="F184" s="1" t="s">
        <v>73</v>
      </c>
      <c r="G184" s="1" t="s">
        <v>26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857</v>
      </c>
      <c r="M184" s="1" t="s">
        <v>224</v>
      </c>
      <c r="N184">
        <v>41</v>
      </c>
      <c r="O184">
        <v>0</v>
      </c>
      <c r="P184">
        <v>51</v>
      </c>
      <c r="Q184">
        <v>0</v>
      </c>
      <c r="S184">
        <v>3.35</v>
      </c>
      <c r="T184">
        <v>33.729999999999997</v>
      </c>
      <c r="U184">
        <v>5</v>
      </c>
      <c r="V184">
        <v>50.08</v>
      </c>
      <c r="W184" s="1" t="s">
        <v>858</v>
      </c>
      <c r="X184">
        <v>1</v>
      </c>
      <c r="AA184" s="14" t="s">
        <v>1105</v>
      </c>
      <c r="AB184" t="str">
        <f>Special[[#This Row],[服装]]&amp;Special[[#This Row],[名前]]&amp;Special[[#This Row],[レアリティ]]</f>
        <v>キャンプ黒尾鉄朗ICONIC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80</v>
      </c>
      <c r="B185">
        <f>IF(ROW()=2,1,IF(A184&lt;&gt;Special[[#This Row],[No]],1,IF(Special[[#This Row],[枝番用]]=0,B184,B184+1)))</f>
        <v>4</v>
      </c>
      <c r="C185">
        <f>IF(ROW()=2,1,IF(Special[[#This Row],[枝番用]]=1,1,C184+1))</f>
        <v>1</v>
      </c>
      <c r="D185" s="1" t="s">
        <v>684</v>
      </c>
      <c r="E185" s="1" t="s">
        <v>40</v>
      </c>
      <c r="F185" s="1" t="s">
        <v>73</v>
      </c>
      <c r="G185" s="1" t="s">
        <v>26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588</v>
      </c>
      <c r="M185" s="1" t="s">
        <v>224</v>
      </c>
      <c r="N185">
        <v>41</v>
      </c>
      <c r="O185">
        <v>0</v>
      </c>
      <c r="P185">
        <v>51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1013</v>
      </c>
      <c r="X185">
        <v>2</v>
      </c>
      <c r="AB185" t="str">
        <f>Special[[#This Row],[服装]]&amp;Special[[#This Row],[名前]]&amp;Special[[#This Row],[レアリティ]]</f>
        <v>キャンプ黒尾鉄朗ICONIC</v>
      </c>
      <c r="AC185">
        <f>IF((A184&amp;L184&amp;M184)&lt;&gt;(Special[[#This Row],[No]]&amp;L185&amp;M185),1,IF(Special[[#This Row],[追加属性]]="",1,0))</f>
        <v>1</v>
      </c>
    </row>
    <row r="186" spans="1:29" x14ac:dyDescent="0.35">
      <c r="A186">
        <f>VLOOKUP(Special[[#This Row],[No用]],SetNo[[No.用]:[vlookup 用]],2,FALSE)</f>
        <v>81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770</v>
      </c>
      <c r="E186" s="1" t="s">
        <v>40</v>
      </c>
      <c r="F186" s="1" t="s">
        <v>90</v>
      </c>
      <c r="G186" s="1" t="s">
        <v>26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191</v>
      </c>
      <c r="M186" s="1" t="s">
        <v>162</v>
      </c>
      <c r="N186">
        <v>9</v>
      </c>
      <c r="O186">
        <v>0</v>
      </c>
      <c r="P186">
        <v>0</v>
      </c>
      <c r="Q186">
        <v>0</v>
      </c>
      <c r="W186" t="s">
        <v>1055</v>
      </c>
      <c r="X186">
        <v>0</v>
      </c>
      <c r="AB186" t="str">
        <f>Special[[#This Row],[服装]]&amp;Special[[#This Row],[名前]]&amp;Special[[#This Row],[レアリティ]]</f>
        <v>文化祭2黒尾鉄朗ICONIC</v>
      </c>
      <c r="AC186">
        <f>IF((A185&amp;L185&amp;M185)&lt;&gt;(Special[[#This Row],[No]]&amp;L186&amp;M186),1,IF(Special[[#This Row],[追加属性]]="",1,0))</f>
        <v>1</v>
      </c>
    </row>
    <row r="187" spans="1:29" x14ac:dyDescent="0.35">
      <c r="A187">
        <f>VLOOKUP(Special[[#This Row],[No用]],SetNo[[No.用]:[vlookup 用]],2,FALSE)</f>
        <v>81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770</v>
      </c>
      <c r="E187" s="1" t="s">
        <v>40</v>
      </c>
      <c r="F187" s="1" t="s">
        <v>90</v>
      </c>
      <c r="G187" s="1" t="s">
        <v>26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593</v>
      </c>
      <c r="M187" s="1" t="s">
        <v>162</v>
      </c>
      <c r="N187">
        <v>9</v>
      </c>
      <c r="O187">
        <v>0</v>
      </c>
      <c r="P187">
        <v>0</v>
      </c>
      <c r="Q187">
        <v>0</v>
      </c>
      <c r="S187" s="13">
        <v>2.5</v>
      </c>
      <c r="T187" s="13">
        <v>25.04</v>
      </c>
      <c r="U187" s="13">
        <v>0</v>
      </c>
      <c r="V187" s="13">
        <v>0</v>
      </c>
      <c r="W187" s="14" t="s">
        <v>886</v>
      </c>
      <c r="X187" s="13">
        <v>1</v>
      </c>
      <c r="Y187" s="13"/>
      <c r="Z187" s="13"/>
      <c r="AA187" s="13"/>
      <c r="AB187" t="str">
        <f>Special[[#This Row],[服装]]&amp;Special[[#This Row],[名前]]&amp;Special[[#This Row],[レアリティ]]</f>
        <v>文化祭2黒尾鉄朗ICONIC</v>
      </c>
      <c r="AC187">
        <f>IF((A186&amp;L186&amp;M186)&lt;&gt;(Special[[#This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81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770</v>
      </c>
      <c r="E188" s="1" t="s">
        <v>40</v>
      </c>
      <c r="F188" s="1" t="s">
        <v>90</v>
      </c>
      <c r="G188" s="1" t="s">
        <v>26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774</v>
      </c>
      <c r="M188" s="1" t="s">
        <v>224</v>
      </c>
      <c r="N188">
        <v>42</v>
      </c>
      <c r="O188">
        <v>0</v>
      </c>
      <c r="P188">
        <v>52</v>
      </c>
      <c r="Q188">
        <v>0</v>
      </c>
      <c r="S188" s="13">
        <v>3.35</v>
      </c>
      <c r="T188" s="13">
        <v>33.729999999999997</v>
      </c>
      <c r="U188" s="13">
        <v>5</v>
      </c>
      <c r="V188" s="13">
        <v>50.08</v>
      </c>
      <c r="W188" s="14" t="s">
        <v>880</v>
      </c>
      <c r="X188">
        <v>2</v>
      </c>
      <c r="Y188" s="13"/>
      <c r="Z188" s="13"/>
      <c r="AA188" s="13"/>
      <c r="AB188" t="str">
        <f>Special[[#This Row],[服装]]&amp;Special[[#This Row],[名前]]&amp;Special[[#This Row],[レアリティ]]</f>
        <v>文化祭2黒尾鉄朗ICONIC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82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942</v>
      </c>
      <c r="E189" s="1" t="s">
        <v>40</v>
      </c>
      <c r="F189" s="1" t="s">
        <v>77</v>
      </c>
      <c r="G189" s="1" t="s">
        <v>26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191</v>
      </c>
      <c r="M189" s="1" t="s">
        <v>162</v>
      </c>
      <c r="N189">
        <v>9</v>
      </c>
      <c r="O189">
        <v>0</v>
      </c>
      <c r="P189">
        <v>0</v>
      </c>
      <c r="Q189">
        <v>0</v>
      </c>
      <c r="S189" s="13"/>
      <c r="T189" s="13"/>
      <c r="U189" s="13"/>
      <c r="V189" s="13"/>
      <c r="W189" s="14" t="s">
        <v>1055</v>
      </c>
      <c r="X189">
        <v>0</v>
      </c>
      <c r="Y189" s="13"/>
      <c r="Z189" s="13"/>
      <c r="AA189" s="13"/>
      <c r="AB189" t="str">
        <f>Special[[#This Row],[服装]]&amp;Special[[#This Row],[名前]]&amp;Special[[#This Row],[レアリティ]]</f>
        <v>中学生黒尾鉄朗ICONIC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82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942</v>
      </c>
      <c r="E190" s="1" t="s">
        <v>40</v>
      </c>
      <c r="F190" s="1" t="s">
        <v>77</v>
      </c>
      <c r="G190" s="1" t="s">
        <v>26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180</v>
      </c>
      <c r="M190" s="1" t="s">
        <v>178</v>
      </c>
      <c r="N190">
        <v>12</v>
      </c>
      <c r="O190">
        <v>0</v>
      </c>
      <c r="P190">
        <v>0</v>
      </c>
      <c r="Q190">
        <v>0</v>
      </c>
      <c r="S190" s="13">
        <v>3.35</v>
      </c>
      <c r="T190" s="13">
        <v>20.010000000000002</v>
      </c>
      <c r="U190" s="13">
        <v>0</v>
      </c>
      <c r="V190" s="13">
        <v>0</v>
      </c>
      <c r="W190" s="14" t="s">
        <v>870</v>
      </c>
      <c r="X190">
        <v>1</v>
      </c>
      <c r="Y190" s="13"/>
      <c r="Z190" s="13"/>
      <c r="AA190" s="13"/>
      <c r="AB190" t="str">
        <f>Special[[#This Row],[服装]]&amp;Special[[#This Row],[名前]]&amp;Special[[#This Row],[レアリティ]]</f>
        <v>中学生黒尾鉄朗ICONIC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82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942</v>
      </c>
      <c r="E191" s="1" t="s">
        <v>40</v>
      </c>
      <c r="F191" s="1" t="s">
        <v>77</v>
      </c>
      <c r="G191" s="1" t="s">
        <v>26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776</v>
      </c>
      <c r="M191" s="1" t="s">
        <v>224</v>
      </c>
      <c r="N191">
        <v>43</v>
      </c>
      <c r="O191">
        <v>0</v>
      </c>
      <c r="P191">
        <v>53</v>
      </c>
      <c r="Q191">
        <v>0</v>
      </c>
      <c r="S191" s="13">
        <v>2.5</v>
      </c>
      <c r="T191" s="13">
        <v>15.24</v>
      </c>
      <c r="U191" s="13">
        <v>4.2</v>
      </c>
      <c r="V191" s="13">
        <v>25.76</v>
      </c>
      <c r="W191" s="14" t="s">
        <v>943</v>
      </c>
      <c r="X191">
        <v>1</v>
      </c>
      <c r="Y191" s="14"/>
      <c r="Z191" s="13"/>
      <c r="AA191" s="13"/>
      <c r="AB191" t="str">
        <f>Special[[#This Row],[服装]]&amp;Special[[#This Row],[名前]]&amp;Special[[#This Row],[レアリティ]]</f>
        <v>中学生黒尾鉄朗ICONIC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83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1079</v>
      </c>
      <c r="E192" s="1" t="s">
        <v>40</v>
      </c>
      <c r="F192" s="1" t="s">
        <v>73</v>
      </c>
      <c r="G192" s="1" t="s">
        <v>26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191</v>
      </c>
      <c r="M192" s="1" t="s">
        <v>162</v>
      </c>
      <c r="N192">
        <v>9</v>
      </c>
      <c r="O192">
        <v>0</v>
      </c>
      <c r="P192">
        <v>0</v>
      </c>
      <c r="Q192">
        <v>0</v>
      </c>
      <c r="W192" t="s">
        <v>1055</v>
      </c>
      <c r="X192">
        <v>0</v>
      </c>
      <c r="Y192" s="14"/>
      <c r="Z192" s="13"/>
      <c r="AA192" s="13"/>
      <c r="AB192" t="str">
        <f>Special[[#This Row],[服装]]&amp;Special[[#This Row],[名前]]&amp;Special[[#This Row],[レアリティ]]</f>
        <v>ハロウィン黒尾鉄朗ICONIC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83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1079</v>
      </c>
      <c r="E193" s="1" t="s">
        <v>40</v>
      </c>
      <c r="F193" s="1" t="s">
        <v>73</v>
      </c>
      <c r="G193" s="1" t="s">
        <v>26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593</v>
      </c>
      <c r="M193" s="1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4"/>
      <c r="Z193" s="13"/>
      <c r="AA193" s="13"/>
      <c r="AB193" t="str">
        <f>Special[[#This Row],[服装]]&amp;Special[[#This Row],[名前]]&amp;Special[[#This Row],[レアリティ]]</f>
        <v>ハロウィン黒尾鉄朗ICONIC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83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1079</v>
      </c>
      <c r="E194" s="1" t="s">
        <v>40</v>
      </c>
      <c r="F194" s="1" t="s">
        <v>73</v>
      </c>
      <c r="G194" s="1" t="s">
        <v>26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994</v>
      </c>
      <c r="M194" s="1" t="s">
        <v>173</v>
      </c>
      <c r="N194">
        <v>29</v>
      </c>
      <c r="O194">
        <v>0</v>
      </c>
      <c r="P194">
        <v>0</v>
      </c>
      <c r="Q194">
        <v>0</v>
      </c>
      <c r="S194" s="13">
        <v>11.49</v>
      </c>
      <c r="T194" s="13">
        <v>70.290000000000006</v>
      </c>
      <c r="U194" s="13">
        <v>0</v>
      </c>
      <c r="V194" s="13">
        <v>0</v>
      </c>
      <c r="W194" s="14" t="s">
        <v>852</v>
      </c>
      <c r="X194">
        <v>1</v>
      </c>
      <c r="Y194" s="14"/>
      <c r="Z194" s="13"/>
      <c r="AA194" s="13"/>
      <c r="AB194" t="str">
        <f>Special[[#This Row],[服装]]&amp;Special[[#This Row],[名前]]&amp;Special[[#This Row],[レアリティ]]</f>
        <v>ハロウィン黒尾鉄朗ICONIC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83</v>
      </c>
      <c r="B195">
        <f>IF(ROW()=2,1,IF(A194&lt;&gt;Special[[#This Row],[No]],1,IF(Special[[#This Row],[枝番用]]=0,B194,B194+1)))</f>
        <v>4</v>
      </c>
      <c r="C195">
        <f>IF(ROW()=2,1,IF(Special[[#This Row],[枝番用]]=1,1,C194+1))</f>
        <v>1</v>
      </c>
      <c r="D195" s="1" t="s">
        <v>1079</v>
      </c>
      <c r="E195" s="1" t="s">
        <v>40</v>
      </c>
      <c r="F195" s="1" t="s">
        <v>73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857</v>
      </c>
      <c r="M195" s="1" t="s">
        <v>224</v>
      </c>
      <c r="N195">
        <v>43</v>
      </c>
      <c r="O195">
        <v>0</v>
      </c>
      <c r="P195">
        <v>53</v>
      </c>
      <c r="Q195">
        <v>0</v>
      </c>
      <c r="S195" s="13">
        <v>3.35</v>
      </c>
      <c r="T195" s="13">
        <v>33.729999999999997</v>
      </c>
      <c r="U195" s="13">
        <v>5</v>
      </c>
      <c r="V195" s="13">
        <v>50.08</v>
      </c>
      <c r="W195" s="14" t="s">
        <v>858</v>
      </c>
      <c r="X195">
        <v>1</v>
      </c>
      <c r="Y195" s="14"/>
      <c r="Z195" s="13"/>
      <c r="AA195" s="14" t="s">
        <v>1105</v>
      </c>
      <c r="AB195" t="str">
        <f>Special[[#This Row],[服装]]&amp;Special[[#This Row],[名前]]&amp;Special[[#This Row],[レアリティ]]</f>
        <v>ハロウィン黒尾鉄朗ICONIC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t="s">
        <v>108</v>
      </c>
      <c r="E196" t="s">
        <v>41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191</v>
      </c>
      <c r="M196" t="s">
        <v>162</v>
      </c>
      <c r="N196">
        <v>12</v>
      </c>
      <c r="O196">
        <v>0</v>
      </c>
      <c r="P196">
        <v>0</v>
      </c>
      <c r="Q196">
        <v>0</v>
      </c>
      <c r="W196" t="s">
        <v>1055</v>
      </c>
      <c r="X196">
        <v>0</v>
      </c>
      <c r="AB196" t="str">
        <f>Special[[#This Row],[服装]]&amp;Special[[#This Row],[名前]]&amp;Special[[#This Row],[レアリティ]]</f>
        <v>ユニフォーム灰羽リエーフICONIC</v>
      </c>
      <c r="AC196">
        <f>IF((A191&amp;L191&amp;M191)&lt;&gt;(Special[[#This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85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364</v>
      </c>
      <c r="E197" t="s">
        <v>41</v>
      </c>
      <c r="F197" t="s">
        <v>24</v>
      </c>
      <c r="G197" t="s">
        <v>26</v>
      </c>
      <c r="H197" t="s">
        <v>27</v>
      </c>
      <c r="I197" t="s">
        <v>71</v>
      </c>
      <c r="J197">
        <v>1</v>
      </c>
      <c r="K197" t="s">
        <v>249</v>
      </c>
      <c r="L197" t="s">
        <v>191</v>
      </c>
      <c r="M197" t="s">
        <v>162</v>
      </c>
      <c r="N197">
        <v>12</v>
      </c>
      <c r="O197">
        <v>0</v>
      </c>
      <c r="P197">
        <v>0</v>
      </c>
      <c r="Q197">
        <v>0</v>
      </c>
      <c r="W197" t="s">
        <v>1055</v>
      </c>
      <c r="X197">
        <v>0</v>
      </c>
      <c r="AB197" t="str">
        <f>Special[[#This Row],[服装]]&amp;Special[[#This Row],[名前]]&amp;Special[[#This Row],[レアリティ]]</f>
        <v>探偵灰羽リエーフICONIC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86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650</v>
      </c>
      <c r="E198" s="1" t="s">
        <v>41</v>
      </c>
      <c r="F198" s="1" t="s">
        <v>77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191</v>
      </c>
      <c r="M198" s="1" t="s">
        <v>162</v>
      </c>
      <c r="N198">
        <v>12</v>
      </c>
      <c r="O198">
        <v>0</v>
      </c>
      <c r="P198">
        <v>0</v>
      </c>
      <c r="Q198">
        <v>0</v>
      </c>
      <c r="W198" t="s">
        <v>1055</v>
      </c>
      <c r="X198">
        <v>0</v>
      </c>
      <c r="AB198" t="str">
        <f>Special[[#This Row],[服装]]&amp;Special[[#This Row],[名前]]&amp;Special[[#This Row],[レアリティ]]</f>
        <v>路地裏灰羽リエーフICONIC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86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650</v>
      </c>
      <c r="E199" s="1" t="s">
        <v>41</v>
      </c>
      <c r="F199" s="1" t="s">
        <v>77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180</v>
      </c>
      <c r="M199" s="1" t="s">
        <v>659</v>
      </c>
      <c r="N199">
        <v>12</v>
      </c>
      <c r="O199">
        <v>0</v>
      </c>
      <c r="P199">
        <v>0</v>
      </c>
      <c r="Q199">
        <v>0</v>
      </c>
      <c r="S199">
        <v>4.2</v>
      </c>
      <c r="T199">
        <v>25.76</v>
      </c>
      <c r="W199" t="s">
        <v>948</v>
      </c>
      <c r="X199">
        <v>1</v>
      </c>
      <c r="AB199" t="str">
        <f>Special[[#This Row],[服装]]&amp;Special[[#This Row],[名前]]&amp;Special[[#This Row],[レアリティ]]</f>
        <v>路地裏灰羽リエーフICONIC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41</v>
      </c>
      <c r="F200" s="1" t="s">
        <v>73</v>
      </c>
      <c r="G200" s="1" t="s">
        <v>26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191</v>
      </c>
      <c r="M200" s="1" t="s">
        <v>162</v>
      </c>
      <c r="N200">
        <v>12</v>
      </c>
      <c r="O200">
        <v>0</v>
      </c>
      <c r="P200">
        <v>0</v>
      </c>
      <c r="Q200">
        <v>0</v>
      </c>
      <c r="W200" t="s">
        <v>1055</v>
      </c>
      <c r="X200">
        <v>0</v>
      </c>
      <c r="AB200" t="str">
        <f>Special[[#This Row],[服装]]&amp;Special[[#This Row],[名前]]&amp;Special[[#This Row],[レアリティ]]</f>
        <v>文化祭2灰羽リエーフICONIC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88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987</v>
      </c>
      <c r="E201" s="1" t="s">
        <v>41</v>
      </c>
      <c r="F201" s="1" t="s">
        <v>90</v>
      </c>
      <c r="G201" s="1" t="s">
        <v>82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191</v>
      </c>
      <c r="M201" s="1" t="s">
        <v>162</v>
      </c>
      <c r="N201">
        <v>12</v>
      </c>
      <c r="O201">
        <v>0</v>
      </c>
      <c r="P201">
        <v>0</v>
      </c>
      <c r="Q201">
        <v>0</v>
      </c>
      <c r="W201" t="s">
        <v>1055</v>
      </c>
      <c r="X201">
        <v>0</v>
      </c>
      <c r="AB201" t="str">
        <f>Special[[#This Row],[服装]]&amp;Special[[#This Row],[名前]]&amp;Special[[#This Row],[レアリティ]]</f>
        <v>サバゲ2灰羽リエーフICONIC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88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987</v>
      </c>
      <c r="E202" s="1" t="s">
        <v>41</v>
      </c>
      <c r="F202" s="1" t="s">
        <v>90</v>
      </c>
      <c r="G202" s="1" t="s">
        <v>82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180</v>
      </c>
      <c r="M202" s="1" t="s">
        <v>173</v>
      </c>
      <c r="N202">
        <v>12</v>
      </c>
      <c r="O202">
        <v>0</v>
      </c>
      <c r="P202">
        <v>0</v>
      </c>
      <c r="Q202">
        <v>0</v>
      </c>
      <c r="S202">
        <v>4.2</v>
      </c>
      <c r="T202">
        <v>25.76</v>
      </c>
      <c r="W202" s="1" t="s">
        <v>950</v>
      </c>
      <c r="X202">
        <v>1</v>
      </c>
      <c r="AB202" t="str">
        <f>Special[[#This Row],[服装]]&amp;Special[[#This Row],[名前]]&amp;Special[[#This Row],[レアリティ]]</f>
        <v>サバゲ2灰羽リエーフICONIC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89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108</v>
      </c>
      <c r="E203" t="s">
        <v>42</v>
      </c>
      <c r="F203" t="s">
        <v>24</v>
      </c>
      <c r="G203" t="s">
        <v>21</v>
      </c>
      <c r="H203" t="s">
        <v>27</v>
      </c>
      <c r="I203" t="s">
        <v>71</v>
      </c>
      <c r="J203">
        <v>1</v>
      </c>
      <c r="K203" t="s">
        <v>249</v>
      </c>
      <c r="L203" t="s">
        <v>195</v>
      </c>
      <c r="M203" t="s">
        <v>173</v>
      </c>
      <c r="N203">
        <v>32</v>
      </c>
      <c r="O203">
        <v>0</v>
      </c>
      <c r="P203">
        <v>0</v>
      </c>
      <c r="Q203">
        <v>0</v>
      </c>
      <c r="AB203" t="str">
        <f>Special[[#This Row],[服装]]&amp;Special[[#This Row],[名前]]&amp;Special[[#This Row],[レアリティ]]</f>
        <v>ユニフォーム夜久衛輔ICONIC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90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608</v>
      </c>
      <c r="E204" s="1" t="s">
        <v>42</v>
      </c>
      <c r="F204" s="1" t="s">
        <v>77</v>
      </c>
      <c r="G204" s="1" t="s">
        <v>21</v>
      </c>
      <c r="H204" s="1" t="s">
        <v>27</v>
      </c>
      <c r="I204" s="1" t="s">
        <v>71</v>
      </c>
      <c r="J204">
        <v>1</v>
      </c>
      <c r="K204" t="s">
        <v>249</v>
      </c>
      <c r="L204" t="s">
        <v>195</v>
      </c>
      <c r="M204" t="s">
        <v>173</v>
      </c>
      <c r="N204">
        <v>32</v>
      </c>
      <c r="O204">
        <v>0</v>
      </c>
      <c r="P204">
        <v>0</v>
      </c>
      <c r="Q204">
        <v>0</v>
      </c>
      <c r="AB204" t="str">
        <f>Special[[#This Row],[服装]]&amp;Special[[#This Row],[名前]]&amp;Special[[#This Row],[レアリティ]]</f>
        <v>1周年夜久衛輔ICONIC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91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708</v>
      </c>
      <c r="E205" s="1" t="s">
        <v>42</v>
      </c>
      <c r="F205" s="1" t="s">
        <v>73</v>
      </c>
      <c r="G205" s="1" t="s">
        <v>21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195</v>
      </c>
      <c r="M205" s="1" t="s">
        <v>173</v>
      </c>
      <c r="N205">
        <v>32</v>
      </c>
      <c r="O205">
        <v>0</v>
      </c>
      <c r="P205">
        <v>0</v>
      </c>
      <c r="Q205">
        <v>0</v>
      </c>
      <c r="AB205" t="str">
        <f>Special[[#This Row],[服装]]&amp;Special[[#This Row],[名前]]&amp;Special[[#This Row],[レアリティ]]</f>
        <v>花火夜久衛輔ICONIC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91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708</v>
      </c>
      <c r="E206" s="1" t="s">
        <v>42</v>
      </c>
      <c r="F206" s="1" t="s">
        <v>73</v>
      </c>
      <c r="G206" s="1" t="s">
        <v>21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44</v>
      </c>
      <c r="O206">
        <v>0</v>
      </c>
      <c r="P206">
        <v>54</v>
      </c>
      <c r="Q206">
        <v>0</v>
      </c>
      <c r="R206" s="1"/>
      <c r="S206">
        <v>3.35</v>
      </c>
      <c r="T206">
        <v>20.010000000000002</v>
      </c>
      <c r="U206">
        <v>5</v>
      </c>
      <c r="V206">
        <v>30.48</v>
      </c>
      <c r="W206" s="1" t="s">
        <v>950</v>
      </c>
      <c r="X206">
        <v>2</v>
      </c>
      <c r="AB206" t="str">
        <f>Special[[#This Row],[服装]]&amp;Special[[#This Row],[名前]]&amp;Special[[#This Row],[レアリティ]]</f>
        <v>花火夜久衛輔ICONIC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91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708</v>
      </c>
      <c r="E207" s="1" t="s">
        <v>42</v>
      </c>
      <c r="F207" s="1" t="s">
        <v>73</v>
      </c>
      <c r="G207" s="1" t="s">
        <v>21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588</v>
      </c>
      <c r="M207" s="1" t="s">
        <v>224</v>
      </c>
      <c r="N207">
        <v>44</v>
      </c>
      <c r="O207">
        <v>0</v>
      </c>
      <c r="P207">
        <v>54</v>
      </c>
      <c r="Q207">
        <v>0</v>
      </c>
      <c r="R207" s="1" t="s">
        <v>554</v>
      </c>
      <c r="S207">
        <v>7</v>
      </c>
      <c r="T207">
        <v>13.86</v>
      </c>
      <c r="U207">
        <v>10.5</v>
      </c>
      <c r="V207">
        <v>20.79</v>
      </c>
      <c r="W207" s="1" t="s">
        <v>950</v>
      </c>
      <c r="X207">
        <v>0</v>
      </c>
      <c r="AB207" t="str">
        <f>Special[[#This Row],[服装]]&amp;Special[[#This Row],[名前]]&amp;Special[[#This Row],[レアリティ]]</f>
        <v>花火夜久衛輔ICONIC</v>
      </c>
      <c r="AC207">
        <f>IF((A206&amp;L206&amp;M206)&lt;&gt;(Special[[#This Row],[No]]&amp;L207&amp;M207),1,IF(Special[[#This Row],[追加属性]]="",1,0))</f>
        <v>0</v>
      </c>
    </row>
    <row r="208" spans="1:29" x14ac:dyDescent="0.35">
      <c r="A208">
        <f>VLOOKUP(Special[[#This Row],[No用]],SetNo[[No.用]:[vlookup 用]],2,FALSE)</f>
        <v>92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889</v>
      </c>
      <c r="E208" s="1" t="s">
        <v>42</v>
      </c>
      <c r="F208" s="1" t="s">
        <v>90</v>
      </c>
      <c r="G208" s="1" t="s">
        <v>80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195</v>
      </c>
      <c r="M208" s="1" t="s">
        <v>224</v>
      </c>
      <c r="N208">
        <v>45</v>
      </c>
      <c r="O208">
        <v>0</v>
      </c>
      <c r="P208">
        <v>55</v>
      </c>
      <c r="Q208">
        <v>0</v>
      </c>
      <c r="S208">
        <v>70</v>
      </c>
      <c r="T208">
        <v>84.7</v>
      </c>
      <c r="U208">
        <v>80</v>
      </c>
      <c r="V208">
        <v>94.7</v>
      </c>
      <c r="W208" s="1" t="s">
        <v>867</v>
      </c>
      <c r="X208">
        <v>1</v>
      </c>
      <c r="AB208" t="str">
        <f>Special[[#This Row],[服装]]&amp;Special[[#This Row],[名前]]&amp;Special[[#This Row],[レアリティ]]</f>
        <v>2周年夜久衛輔ICONIC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92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2</v>
      </c>
      <c r="D209" s="1" t="s">
        <v>889</v>
      </c>
      <c r="E209" s="1" t="s">
        <v>42</v>
      </c>
      <c r="F209" s="1" t="s">
        <v>90</v>
      </c>
      <c r="G209" s="1" t="s">
        <v>80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195</v>
      </c>
      <c r="M209" s="1" t="s">
        <v>224</v>
      </c>
      <c r="N209">
        <v>45</v>
      </c>
      <c r="O209">
        <v>0</v>
      </c>
      <c r="P209">
        <v>55</v>
      </c>
      <c r="Q209">
        <v>0</v>
      </c>
      <c r="R209" s="1" t="s">
        <v>588</v>
      </c>
      <c r="S209">
        <v>16.8</v>
      </c>
      <c r="T209">
        <v>58.94</v>
      </c>
      <c r="U209">
        <v>20</v>
      </c>
      <c r="V209">
        <v>69.98</v>
      </c>
      <c r="W209" s="1" t="s">
        <v>870</v>
      </c>
      <c r="X209">
        <v>1</v>
      </c>
      <c r="AB209" t="str">
        <f>Special[[#This Row],[服装]]&amp;Special[[#This Row],[名前]]&amp;Special[[#This Row],[レアリティ]]</f>
        <v>2周年夜久衛輔ICONIC</v>
      </c>
      <c r="AC209">
        <f>IF((A208&amp;L208&amp;M208)&lt;&gt;(Special[[#This Row],[No]]&amp;L209&amp;M209),1,IF(Special[[#This Row],[追加属性]]="",1,0))</f>
        <v>0</v>
      </c>
    </row>
    <row r="210" spans="1:29" x14ac:dyDescent="0.35">
      <c r="A210">
        <f>VLOOKUP(Special[[#This Row],[No用]],SetNo[[No.用]:[vlookup 用]],2,FALSE)</f>
        <v>92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889</v>
      </c>
      <c r="E210" s="1" t="s">
        <v>42</v>
      </c>
      <c r="F210" s="1" t="s">
        <v>90</v>
      </c>
      <c r="G210" s="1" t="s">
        <v>80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588</v>
      </c>
      <c r="M210" s="1" t="s">
        <v>224</v>
      </c>
      <c r="N210">
        <v>45</v>
      </c>
      <c r="O210">
        <v>0</v>
      </c>
      <c r="P210">
        <v>55</v>
      </c>
      <c r="Q210">
        <v>0</v>
      </c>
      <c r="S210">
        <v>3.35</v>
      </c>
      <c r="T210">
        <v>20.010000000000002</v>
      </c>
      <c r="U210">
        <v>5</v>
      </c>
      <c r="V210">
        <v>30.48</v>
      </c>
      <c r="W210" s="1" t="s">
        <v>870</v>
      </c>
      <c r="X210">
        <v>2</v>
      </c>
      <c r="AB210" t="str">
        <f>Special[[#This Row],[服装]]&amp;Special[[#This Row],[名前]]&amp;Special[[#This Row],[レアリティ]]</f>
        <v>2周年夜久衛輔ICONIC</v>
      </c>
      <c r="AC210">
        <f>IF((A209&amp;L209&amp;M209)&lt;&gt;(Special[[#This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92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2</v>
      </c>
      <c r="D211" s="1" t="s">
        <v>889</v>
      </c>
      <c r="E211" s="1" t="s">
        <v>42</v>
      </c>
      <c r="F211" s="1" t="s">
        <v>90</v>
      </c>
      <c r="G211" s="1" t="s">
        <v>80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910</v>
      </c>
      <c r="M211" s="1" t="s">
        <v>224</v>
      </c>
      <c r="N211">
        <v>45</v>
      </c>
      <c r="O211">
        <v>0</v>
      </c>
      <c r="P211">
        <v>55</v>
      </c>
      <c r="Q211">
        <v>0</v>
      </c>
      <c r="R211" s="1" t="s">
        <v>554</v>
      </c>
      <c r="S211">
        <v>7</v>
      </c>
      <c r="T211">
        <v>13.86</v>
      </c>
      <c r="U211">
        <v>10.050000000000001</v>
      </c>
      <c r="V211">
        <v>20.79</v>
      </c>
      <c r="W211" s="1" t="s">
        <v>870</v>
      </c>
      <c r="X211">
        <v>0</v>
      </c>
      <c r="AB211" t="str">
        <f>Special[[#This Row],[服装]]&amp;Special[[#This Row],[名前]]&amp;Special[[#This Row],[レアリティ]]</f>
        <v>2周年夜久衛輔ICONIC</v>
      </c>
      <c r="AC211">
        <f>IF((A210&amp;L210&amp;M210)&lt;&gt;(Special[[#This Row],[No]]&amp;L211&amp;M211),1,IF(Special[[#This Row],[追加属性]]="",1,0))</f>
        <v>0</v>
      </c>
    </row>
    <row r="212" spans="1:29" x14ac:dyDescent="0.35">
      <c r="A212">
        <f>VLOOKUP(Special[[#This Row],[No用]],SetNo[[No.用]:[vlookup 用]],2,FALSE)</f>
        <v>93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990</v>
      </c>
      <c r="E212" s="1" t="s">
        <v>42</v>
      </c>
      <c r="F212" s="1" t="s">
        <v>77</v>
      </c>
      <c r="G212" s="1" t="s">
        <v>21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994</v>
      </c>
      <c r="M212" s="1" t="s">
        <v>178</v>
      </c>
      <c r="N212">
        <v>15</v>
      </c>
      <c r="O212">
        <v>0</v>
      </c>
      <c r="P212">
        <v>0</v>
      </c>
      <c r="Q212">
        <v>0</v>
      </c>
      <c r="R212" s="1"/>
      <c r="S212">
        <v>9.26</v>
      </c>
      <c r="T212">
        <v>56.3</v>
      </c>
      <c r="W212" s="1" t="s">
        <v>860</v>
      </c>
      <c r="X212">
        <v>1</v>
      </c>
      <c r="AB212" t="str">
        <f>Special[[#This Row],[服装]]&amp;Special[[#This Row],[名前]]&amp;Special[[#This Row],[レアリティ]]</f>
        <v>水着2夜久衛輔ICONIC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93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990</v>
      </c>
      <c r="E213" s="1" t="s">
        <v>42</v>
      </c>
      <c r="F213" s="1" t="s">
        <v>77</v>
      </c>
      <c r="G213" s="1" t="s">
        <v>21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195</v>
      </c>
      <c r="M213" s="1" t="s">
        <v>224</v>
      </c>
      <c r="N213">
        <v>45</v>
      </c>
      <c r="O213">
        <v>0</v>
      </c>
      <c r="P213">
        <v>55</v>
      </c>
      <c r="Q213">
        <v>0</v>
      </c>
      <c r="R213" s="1"/>
      <c r="S213">
        <v>70</v>
      </c>
      <c r="T213">
        <v>84.7</v>
      </c>
      <c r="U213">
        <v>80</v>
      </c>
      <c r="V213">
        <v>94.7</v>
      </c>
      <c r="W213" s="1" t="s">
        <v>950</v>
      </c>
      <c r="X213">
        <v>1</v>
      </c>
      <c r="AB213" t="str">
        <f>Special[[#This Row],[服装]]&amp;Special[[#This Row],[名前]]&amp;Special[[#This Row],[レアリティ]]</f>
        <v>水着2夜久衛輔ICONIC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93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2</v>
      </c>
      <c r="D214" s="1" t="s">
        <v>990</v>
      </c>
      <c r="E214" s="1" t="s">
        <v>42</v>
      </c>
      <c r="F214" s="1" t="s">
        <v>77</v>
      </c>
      <c r="G214" s="1" t="s">
        <v>21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195</v>
      </c>
      <c r="M214" s="1" t="s">
        <v>224</v>
      </c>
      <c r="N214">
        <v>45</v>
      </c>
      <c r="O214">
        <v>0</v>
      </c>
      <c r="P214">
        <v>55</v>
      </c>
      <c r="Q214">
        <v>0</v>
      </c>
      <c r="R214" s="1" t="s">
        <v>588</v>
      </c>
      <c r="S214">
        <v>16.8</v>
      </c>
      <c r="T214">
        <v>58.94</v>
      </c>
      <c r="U214">
        <v>20</v>
      </c>
      <c r="V214">
        <v>69.98</v>
      </c>
      <c r="W214" s="1" t="s">
        <v>950</v>
      </c>
      <c r="X214">
        <v>1</v>
      </c>
      <c r="AB214" t="str">
        <f>Special[[#This Row],[服装]]&amp;Special[[#This Row],[名前]]&amp;Special[[#This Row],[レアリティ]]</f>
        <v>水着2夜久衛輔ICONIC</v>
      </c>
      <c r="AC214">
        <f>IF((A213&amp;L213&amp;M213)&lt;&gt;(Special[[#This Row],[No]]&amp;L214&amp;M214),1,IF(Special[[#This Row],[追加属性]]="",1,0))</f>
        <v>0</v>
      </c>
    </row>
    <row r="215" spans="1:29" x14ac:dyDescent="0.35">
      <c r="A215">
        <f>VLOOKUP(Special[[#This Row],[No用]],SetNo[[No.用]:[vlookup 用]],2,FALSE)</f>
        <v>94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43</v>
      </c>
      <c r="F215" t="s">
        <v>24</v>
      </c>
      <c r="G215" t="s">
        <v>25</v>
      </c>
      <c r="H215" t="s">
        <v>27</v>
      </c>
      <c r="I215" t="s">
        <v>71</v>
      </c>
      <c r="J215">
        <v>1</v>
      </c>
      <c r="K215" t="s">
        <v>249</v>
      </c>
      <c r="L215" t="s">
        <v>191</v>
      </c>
      <c r="M215" t="s">
        <v>162</v>
      </c>
      <c r="N215">
        <v>32</v>
      </c>
      <c r="O215">
        <v>0</v>
      </c>
      <c r="P215">
        <v>0</v>
      </c>
      <c r="Q215">
        <v>0</v>
      </c>
      <c r="W215" t="s">
        <v>1055</v>
      </c>
      <c r="X215">
        <v>0</v>
      </c>
      <c r="AB215" t="str">
        <f>Special[[#This Row],[服装]]&amp;Special[[#This Row],[名前]]&amp;Special[[#This Row],[レアリティ]]</f>
        <v>ユニフォーム福永招平ICONIC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95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673</v>
      </c>
      <c r="E216" s="1" t="s">
        <v>43</v>
      </c>
      <c r="F216" s="1" t="s">
        <v>77</v>
      </c>
      <c r="G216" s="1" t="s">
        <v>25</v>
      </c>
      <c r="H216" s="1" t="s">
        <v>27</v>
      </c>
      <c r="I216" s="1" t="s">
        <v>71</v>
      </c>
      <c r="J216">
        <v>1</v>
      </c>
      <c r="K216" t="s">
        <v>249</v>
      </c>
      <c r="L216" t="s">
        <v>191</v>
      </c>
      <c r="M216" t="s">
        <v>162</v>
      </c>
      <c r="N216">
        <v>32</v>
      </c>
      <c r="O216">
        <v>0</v>
      </c>
      <c r="P216">
        <v>0</v>
      </c>
      <c r="Q216">
        <v>0</v>
      </c>
      <c r="W216" t="s">
        <v>1055</v>
      </c>
      <c r="X216">
        <v>0</v>
      </c>
      <c r="AB216" t="str">
        <f>Special[[#This Row],[服装]]&amp;Special[[#This Row],[名前]]&amp;Special[[#This Row],[レアリティ]]</f>
        <v>バーガー福永招平ICONIC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96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980</v>
      </c>
      <c r="E217" s="1" t="s">
        <v>43</v>
      </c>
      <c r="F217" s="1" t="s">
        <v>73</v>
      </c>
      <c r="G217" s="1" t="s">
        <v>25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191</v>
      </c>
      <c r="M217" s="1" t="s">
        <v>162</v>
      </c>
      <c r="N217">
        <v>32</v>
      </c>
      <c r="O217">
        <v>0</v>
      </c>
      <c r="P217">
        <v>0</v>
      </c>
      <c r="Q217">
        <v>0</v>
      </c>
      <c r="W217" t="s">
        <v>1055</v>
      </c>
      <c r="X217">
        <v>0</v>
      </c>
      <c r="AB217" t="str">
        <f>Special[[#This Row],[服装]]&amp;Special[[#This Row],[名前]]&amp;Special[[#This Row],[レアリティ]]</f>
        <v>アート2福永招平ICONIC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96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980</v>
      </c>
      <c r="E218" s="1" t="s">
        <v>43</v>
      </c>
      <c r="F218" s="1" t="s">
        <v>73</v>
      </c>
      <c r="G218" s="1" t="s">
        <v>25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180</v>
      </c>
      <c r="M218" s="1" t="s">
        <v>173</v>
      </c>
      <c r="N218">
        <v>18</v>
      </c>
      <c r="O218">
        <v>0</v>
      </c>
      <c r="P218">
        <v>0</v>
      </c>
      <c r="Q218">
        <v>0</v>
      </c>
      <c r="S218">
        <v>4.2</v>
      </c>
      <c r="T218">
        <v>25.76</v>
      </c>
      <c r="AB218" t="str">
        <f>Special[[#This Row],[服装]]&amp;Special[[#This Row],[名前]]&amp;Special[[#This Row],[レアリティ]]</f>
        <v>アート2福永招平ICONIC</v>
      </c>
      <c r="AC218">
        <f>IF((A217&amp;L217&amp;M217)&lt;&gt;(Special[[#This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96</v>
      </c>
      <c r="B219">
        <f>IF(ROW()=2,1,IF(A218&lt;&gt;Special[[#This Row],[No]],1,IF(Special[[#This Row],[枝番用]]=0,B218,B218+1)))</f>
        <v>3</v>
      </c>
      <c r="C219">
        <f>IF(ROW()=2,1,IF(Special[[#This Row],[枝番用]]=1,1,C218+1))</f>
        <v>1</v>
      </c>
      <c r="D219" s="1" t="s">
        <v>980</v>
      </c>
      <c r="E219" s="1" t="s">
        <v>43</v>
      </c>
      <c r="F219" s="1" t="s">
        <v>73</v>
      </c>
      <c r="G219" s="1" t="s">
        <v>25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260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>
        <v>3.35</v>
      </c>
      <c r="T219">
        <v>20.010000000000002</v>
      </c>
      <c r="U219">
        <v>5</v>
      </c>
      <c r="V219">
        <v>30.48</v>
      </c>
      <c r="W219" s="1" t="s">
        <v>985</v>
      </c>
      <c r="X219">
        <v>2</v>
      </c>
      <c r="AB219" t="str">
        <f>Special[[#This Row],[服装]]&amp;Special[[#This Row],[名前]]&amp;Special[[#This Row],[レアリティ]]</f>
        <v>アート2福永招平ICONIC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96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2</v>
      </c>
      <c r="D220" s="1" t="s">
        <v>980</v>
      </c>
      <c r="E220" s="1" t="s">
        <v>43</v>
      </c>
      <c r="F220" s="1" t="s">
        <v>73</v>
      </c>
      <c r="G220" s="1" t="s">
        <v>25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260</v>
      </c>
      <c r="M220" s="1" t="s">
        <v>224</v>
      </c>
      <c r="N220">
        <v>43</v>
      </c>
      <c r="O220">
        <v>0</v>
      </c>
      <c r="P220">
        <v>53</v>
      </c>
      <c r="Q220">
        <v>0</v>
      </c>
      <c r="R220" s="1" t="s">
        <v>554</v>
      </c>
      <c r="S220">
        <v>7</v>
      </c>
      <c r="T220">
        <v>13.86</v>
      </c>
      <c r="U220">
        <v>10.5</v>
      </c>
      <c r="V220">
        <v>20.79</v>
      </c>
      <c r="W220" s="1" t="s">
        <v>985</v>
      </c>
      <c r="X220">
        <v>0</v>
      </c>
      <c r="AB220" t="str">
        <f>Special[[#This Row],[服装]]&amp;Special[[#This Row],[名前]]&amp;Special[[#This Row],[レアリティ]]</f>
        <v>アート2福永招平ICONIC</v>
      </c>
      <c r="AC220">
        <f>IF((A219&amp;L219&amp;M219)&lt;&gt;(Special[[#This Row],[No]]&amp;L220&amp;M220),1,IF(Special[[#This Row],[追加属性]]="",1,0))</f>
        <v>0</v>
      </c>
    </row>
    <row r="221" spans="1:29" x14ac:dyDescent="0.35">
      <c r="A221">
        <f>VLOOKUP(Special[[#This Row],[No用]],SetNo[[No.用]:[vlookup 用]],2,FALSE)</f>
        <v>97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108</v>
      </c>
      <c r="E221" t="s">
        <v>44</v>
      </c>
      <c r="F221" t="s">
        <v>24</v>
      </c>
      <c r="G221" t="s">
        <v>26</v>
      </c>
      <c r="H221" t="s">
        <v>27</v>
      </c>
      <c r="I221" t="s">
        <v>71</v>
      </c>
      <c r="J221">
        <v>1</v>
      </c>
      <c r="K221" t="s">
        <v>249</v>
      </c>
      <c r="L221" t="s">
        <v>191</v>
      </c>
      <c r="M221" t="s">
        <v>162</v>
      </c>
      <c r="N221">
        <v>32</v>
      </c>
      <c r="O221">
        <v>0</v>
      </c>
      <c r="P221">
        <v>0</v>
      </c>
      <c r="Q221">
        <v>0</v>
      </c>
      <c r="W221" t="s">
        <v>1055</v>
      </c>
      <c r="X221">
        <v>0</v>
      </c>
      <c r="AB221" t="str">
        <f>Special[[#This Row],[服装]]&amp;Special[[#This Row],[名前]]&amp;Special[[#This Row],[レアリティ]]</f>
        <v>ユニフォーム犬岡走ICONIC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591</v>
      </c>
      <c r="E222" t="s">
        <v>44</v>
      </c>
      <c r="F222" s="1" t="s">
        <v>77</v>
      </c>
      <c r="G222" t="s">
        <v>26</v>
      </c>
      <c r="H222" t="s">
        <v>27</v>
      </c>
      <c r="I222" t="s">
        <v>71</v>
      </c>
      <c r="J222">
        <v>1</v>
      </c>
      <c r="K222" t="s">
        <v>249</v>
      </c>
      <c r="L222" t="s">
        <v>191</v>
      </c>
      <c r="M222" t="s">
        <v>162</v>
      </c>
      <c r="N222">
        <v>32</v>
      </c>
      <c r="O222">
        <v>0</v>
      </c>
      <c r="P222">
        <v>0</v>
      </c>
      <c r="Q222">
        <v>0</v>
      </c>
      <c r="W222" t="s">
        <v>1055</v>
      </c>
      <c r="X222">
        <v>0</v>
      </c>
      <c r="AB222" t="str">
        <f>Special[[#This Row],[服装]]&amp;Special[[#This Row],[名前]]&amp;Special[[#This Row],[レアリティ]]</f>
        <v>新年犬岡走ICONIC</v>
      </c>
      <c r="AC222">
        <f>IF((A221&amp;L221&amp;M221)&lt;&gt;(Special[[#This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45</v>
      </c>
      <c r="F223" t="s">
        <v>24</v>
      </c>
      <c r="G223" t="s">
        <v>25</v>
      </c>
      <c r="H223" t="s">
        <v>27</v>
      </c>
      <c r="I223" t="s">
        <v>71</v>
      </c>
      <c r="J223">
        <v>1</v>
      </c>
      <c r="K223" t="s">
        <v>249</v>
      </c>
      <c r="L223" t="s">
        <v>191</v>
      </c>
      <c r="M223" t="s">
        <v>162</v>
      </c>
      <c r="N223">
        <v>32</v>
      </c>
      <c r="O223">
        <v>0</v>
      </c>
      <c r="P223">
        <v>0</v>
      </c>
      <c r="Q223">
        <v>0</v>
      </c>
      <c r="W223" t="s">
        <v>1055</v>
      </c>
      <c r="X223">
        <v>0</v>
      </c>
      <c r="AB223" t="str">
        <f>Special[[#This Row],[服装]]&amp;Special[[#This Row],[名前]]&amp;Special[[#This Row],[レアリティ]]</f>
        <v>ユニフォーム山本猛虎ICONIC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99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t="s">
        <v>108</v>
      </c>
      <c r="E224" t="s">
        <v>45</v>
      </c>
      <c r="F224" t="s">
        <v>24</v>
      </c>
      <c r="G224" t="s">
        <v>25</v>
      </c>
      <c r="H224" t="s">
        <v>27</v>
      </c>
      <c r="I224" t="s">
        <v>71</v>
      </c>
      <c r="J224">
        <v>1</v>
      </c>
      <c r="K224" t="s">
        <v>249</v>
      </c>
      <c r="L224" s="1" t="s">
        <v>593</v>
      </c>
      <c r="M224" t="s">
        <v>162</v>
      </c>
      <c r="N224">
        <v>32</v>
      </c>
      <c r="O224">
        <v>0</v>
      </c>
      <c r="P224">
        <v>0</v>
      </c>
      <c r="Q224">
        <v>0</v>
      </c>
      <c r="S224" s="13">
        <v>2.5</v>
      </c>
      <c r="T224" s="13">
        <v>25.04</v>
      </c>
      <c r="U224" s="13">
        <v>0</v>
      </c>
      <c r="V224" s="13">
        <v>0</v>
      </c>
      <c r="W224" s="14" t="s">
        <v>886</v>
      </c>
      <c r="X224" s="13">
        <v>1</v>
      </c>
      <c r="Y224" s="13"/>
      <c r="Z224" s="13"/>
      <c r="AA224" s="13"/>
      <c r="AB224" t="str">
        <f>Special[[#This Row],[服装]]&amp;Special[[#This Row],[名前]]&amp;Special[[#This Row],[レアリティ]]</f>
        <v>ユニフォーム山本猛虎ICONIC</v>
      </c>
      <c r="AC224">
        <f>IF((A223&amp;L223&amp;M223)&lt;&gt;(Special[[#This Row],[No]]&amp;L224&amp;M224),1,IF(Special[[#This Row],[追加属性]]="",1,0))</f>
        <v>1</v>
      </c>
    </row>
    <row r="225" spans="1:29" x14ac:dyDescent="0.35">
      <c r="A225">
        <f>VLOOKUP(Special[[#This Row],[No用]],SetNo[[No.用]:[vlookup 用]],2,FALSE)</f>
        <v>100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t="s">
        <v>590</v>
      </c>
      <c r="E225" t="s">
        <v>45</v>
      </c>
      <c r="F225" t="s">
        <v>28</v>
      </c>
      <c r="G225" t="s">
        <v>25</v>
      </c>
      <c r="H225" t="s">
        <v>27</v>
      </c>
      <c r="I225" t="s">
        <v>71</v>
      </c>
      <c r="J225">
        <v>1</v>
      </c>
      <c r="K225" t="s">
        <v>249</v>
      </c>
      <c r="L225" s="1" t="s">
        <v>191</v>
      </c>
      <c r="M225" s="1" t="s">
        <v>162</v>
      </c>
      <c r="N225">
        <v>32</v>
      </c>
      <c r="O225">
        <v>0</v>
      </c>
      <c r="P225">
        <v>0</v>
      </c>
      <c r="Q225">
        <v>0</v>
      </c>
      <c r="W225" t="s">
        <v>1055</v>
      </c>
      <c r="X225">
        <v>0</v>
      </c>
      <c r="AB225" t="str">
        <f>Special[[#This Row],[服装]]&amp;Special[[#This Row],[名前]]&amp;Special[[#This Row],[レアリティ]]</f>
        <v>新年山本猛虎ICONIC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100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t="s">
        <v>590</v>
      </c>
      <c r="E226" t="s">
        <v>45</v>
      </c>
      <c r="F226" t="s">
        <v>28</v>
      </c>
      <c r="G226" t="s">
        <v>25</v>
      </c>
      <c r="H226" t="s">
        <v>27</v>
      </c>
      <c r="I226" t="s">
        <v>71</v>
      </c>
      <c r="J226">
        <v>1</v>
      </c>
      <c r="K226" t="s">
        <v>249</v>
      </c>
      <c r="L226" s="1" t="s">
        <v>593</v>
      </c>
      <c r="M226" s="1" t="s">
        <v>162</v>
      </c>
      <c r="N226">
        <v>32</v>
      </c>
      <c r="O226">
        <v>0</v>
      </c>
      <c r="P226">
        <v>0</v>
      </c>
      <c r="Q226">
        <v>0</v>
      </c>
      <c r="S226" s="13">
        <v>2.5</v>
      </c>
      <c r="T226" s="13">
        <v>25.04</v>
      </c>
      <c r="U226" s="13">
        <v>0</v>
      </c>
      <c r="V226" s="13">
        <v>0</v>
      </c>
      <c r="W226" s="14" t="s">
        <v>886</v>
      </c>
      <c r="X226" s="13">
        <v>1</v>
      </c>
      <c r="Y226" s="13"/>
      <c r="Z226" s="13"/>
      <c r="AA226" s="13"/>
      <c r="AB226" t="str">
        <f>Special[[#This Row],[服装]]&amp;Special[[#This Row],[名前]]&amp;Special[[#This Row],[レアリティ]]</f>
        <v>新年山本猛虎ICONIC</v>
      </c>
      <c r="AC226">
        <f>IF((A225&amp;L225&amp;M225)&lt;&gt;(Special[[#This Row],[No]]&amp;L226&amp;M226),1,IF(Special[[#This Row],[追加属性]]="",1,0))</f>
        <v>1</v>
      </c>
    </row>
    <row r="227" spans="1:29" x14ac:dyDescent="0.35">
      <c r="A227">
        <f>VLOOKUP(Special[[#This Row],[No用]],SetNo[[No.用]:[vlookup 用]],2,FALSE)</f>
        <v>100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t="s">
        <v>590</v>
      </c>
      <c r="E227" t="s">
        <v>45</v>
      </c>
      <c r="F227" t="s">
        <v>28</v>
      </c>
      <c r="G227" t="s">
        <v>25</v>
      </c>
      <c r="H227" t="s">
        <v>27</v>
      </c>
      <c r="I227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950</v>
      </c>
      <c r="X227">
        <v>2</v>
      </c>
      <c r="Y227" s="1" t="s">
        <v>142</v>
      </c>
      <c r="Z227" s="1" t="s">
        <v>1032</v>
      </c>
      <c r="AA227" s="1"/>
      <c r="AB227" t="str">
        <f>Special[[#This Row],[服装]]&amp;Special[[#This Row],[名前]]&amp;Special[[#This Row],[レアリティ]]</f>
        <v>新年山本猛虎ICONIC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101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108</v>
      </c>
      <c r="E228" t="s">
        <v>46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162</v>
      </c>
      <c r="N228">
        <v>32</v>
      </c>
      <c r="O228">
        <v>0</v>
      </c>
      <c r="P228">
        <v>0</v>
      </c>
      <c r="Q228">
        <v>0</v>
      </c>
      <c r="AB228" t="str">
        <f>Special[[#This Row],[服装]]&amp;Special[[#This Row],[名前]]&amp;Special[[#This Row],[レアリティ]]</f>
        <v>ユニフォーム芝山優生ICONIC</v>
      </c>
      <c r="AC228">
        <f>IF((A227&amp;L227&amp;M227)&lt;&gt;(Special[[#This Row],[No]]&amp;L228&amp;M228),1,IF(Special[[#This Row],[追加属性]]="",1,0))</f>
        <v>1</v>
      </c>
    </row>
    <row r="229" spans="1:29" x14ac:dyDescent="0.35">
      <c r="A229">
        <f>VLOOKUP(Special[[#This Row],[No用]],SetNo[[No.用]:[vlookup 用]],2,FALSE)</f>
        <v>102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1061</v>
      </c>
      <c r="E229" s="1" t="s">
        <v>46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224</v>
      </c>
      <c r="N229">
        <v>45</v>
      </c>
      <c r="O229">
        <v>0</v>
      </c>
      <c r="P229">
        <v>55</v>
      </c>
      <c r="Q229">
        <v>0</v>
      </c>
      <c r="S229">
        <v>70</v>
      </c>
      <c r="T229">
        <v>84.7</v>
      </c>
      <c r="U229">
        <v>80</v>
      </c>
      <c r="V229">
        <v>94.7</v>
      </c>
      <c r="W229" s="1" t="s">
        <v>867</v>
      </c>
      <c r="X229">
        <v>1</v>
      </c>
      <c r="Z229" s="1" t="s">
        <v>1072</v>
      </c>
      <c r="AA229" s="1"/>
      <c r="AB229" t="str">
        <f>Special[[#This Row],[服装]]&amp;Special[[#This Row],[名前]]&amp;Special[[#This Row],[レアリティ]]</f>
        <v>焼き芋芝山優生ICONIC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102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2</v>
      </c>
      <c r="D230" s="1" t="s">
        <v>1061</v>
      </c>
      <c r="E230" s="1" t="s">
        <v>46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 t="s">
        <v>910</v>
      </c>
      <c r="S230">
        <v>16.8</v>
      </c>
      <c r="T230">
        <v>58.94</v>
      </c>
      <c r="U230">
        <v>20</v>
      </c>
      <c r="V230">
        <v>69.98</v>
      </c>
      <c r="W230" s="1" t="s">
        <v>950</v>
      </c>
      <c r="X230">
        <v>1</v>
      </c>
      <c r="Z230" s="1" t="s">
        <v>1072</v>
      </c>
      <c r="AA230" s="1"/>
      <c r="AB230" t="str">
        <f>Special[[#This Row],[服装]]&amp;Special[[#This Row],[名前]]&amp;Special[[#This Row],[レアリティ]]</f>
        <v>焼き芋芝山優生ICONIC</v>
      </c>
      <c r="AC230">
        <f>IF((A229&amp;L229&amp;M229)&lt;&gt;(Special[[#This Row],[No]]&amp;L230&amp;M230),1,IF(Special[[#This Row],[追加属性]]="",1,0))</f>
        <v>0</v>
      </c>
    </row>
    <row r="231" spans="1:29" x14ac:dyDescent="0.35">
      <c r="A231">
        <f>VLOOKUP(Special[[#This Row],[No用]],SetNo[[No.用]:[vlookup 用]],2,FALSE)</f>
        <v>103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t="s">
        <v>108</v>
      </c>
      <c r="E231" t="s">
        <v>47</v>
      </c>
      <c r="F231" t="s">
        <v>24</v>
      </c>
      <c r="G231" t="s">
        <v>25</v>
      </c>
      <c r="H231" t="s">
        <v>27</v>
      </c>
      <c r="I231" t="s">
        <v>71</v>
      </c>
      <c r="J231">
        <v>1</v>
      </c>
      <c r="K231" t="s">
        <v>249</v>
      </c>
      <c r="L231" t="s">
        <v>191</v>
      </c>
      <c r="M231" t="s">
        <v>162</v>
      </c>
      <c r="N231">
        <v>12</v>
      </c>
      <c r="O231">
        <v>0</v>
      </c>
      <c r="P231">
        <v>0</v>
      </c>
      <c r="Q231">
        <v>0</v>
      </c>
      <c r="W231" t="s">
        <v>1055</v>
      </c>
      <c r="X231">
        <v>0</v>
      </c>
      <c r="AB231" t="str">
        <f>Special[[#This Row],[服装]]&amp;Special[[#This Row],[名前]]&amp;Special[[#This Row],[レアリティ]]</f>
        <v>ユニフォーム海信之ICONIC</v>
      </c>
      <c r="AC231">
        <f>IF((A228&amp;L228&amp;M228)&lt;&gt;(Special[[#This Row],[No]]&amp;L231&amp;M231),1,IF(Special[[#This Row],[追加属性]]="",1,0))</f>
        <v>1</v>
      </c>
    </row>
    <row r="232" spans="1:29" x14ac:dyDescent="0.35">
      <c r="A232">
        <f>VLOOKUP(Special[[#This Row],[No用]],SetNo[[No.用]:[vlookup 用]],2,FALSE)</f>
        <v>103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t="s">
        <v>108</v>
      </c>
      <c r="E232" t="s">
        <v>47</v>
      </c>
      <c r="F232" t="s">
        <v>24</v>
      </c>
      <c r="G232" t="s">
        <v>25</v>
      </c>
      <c r="H232" t="s">
        <v>27</v>
      </c>
      <c r="I232" t="s">
        <v>71</v>
      </c>
      <c r="J232">
        <v>1</v>
      </c>
      <c r="K232" t="s">
        <v>249</v>
      </c>
      <c r="L232" t="s">
        <v>259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15</v>
      </c>
      <c r="T232">
        <v>59.1</v>
      </c>
      <c r="U232">
        <v>0</v>
      </c>
      <c r="V232">
        <v>0</v>
      </c>
      <c r="W232" s="1" t="s">
        <v>921</v>
      </c>
      <c r="X232">
        <v>0</v>
      </c>
      <c r="AB232" t="str">
        <f>Special[[#This Row],[服装]]&amp;Special[[#This Row],[名前]]&amp;Special[[#This Row],[レアリティ]]</f>
        <v>ユニフォーム海信之ICONIC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104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918</v>
      </c>
      <c r="E233" s="1" t="s">
        <v>47</v>
      </c>
      <c r="F233" s="1" t="s">
        <v>77</v>
      </c>
      <c r="G233" s="1" t="s">
        <v>25</v>
      </c>
      <c r="H233" s="1" t="s">
        <v>27</v>
      </c>
      <c r="I233" s="1" t="s">
        <v>71</v>
      </c>
      <c r="J233">
        <v>1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1055</v>
      </c>
      <c r="X233">
        <v>0</v>
      </c>
      <c r="AB233" t="str">
        <f>Special[[#This Row],[服装]]&amp;Special[[#This Row],[名前]]&amp;Special[[#This Row],[レアリティ]]</f>
        <v>遊園地海信之ICONIC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104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918</v>
      </c>
      <c r="E234" s="1" t="s">
        <v>47</v>
      </c>
      <c r="F234" s="1" t="s">
        <v>77</v>
      </c>
      <c r="G234" s="1" t="s">
        <v>25</v>
      </c>
      <c r="H234" s="1" t="s">
        <v>27</v>
      </c>
      <c r="I234" s="1" t="s">
        <v>71</v>
      </c>
      <c r="J234">
        <v>1</v>
      </c>
      <c r="K234" t="s">
        <v>249</v>
      </c>
      <c r="L234" t="s">
        <v>259</v>
      </c>
      <c r="M234" t="s">
        <v>173</v>
      </c>
      <c r="N234">
        <v>32</v>
      </c>
      <c r="O234">
        <v>0</v>
      </c>
      <c r="P234">
        <v>0</v>
      </c>
      <c r="Q234">
        <v>0</v>
      </c>
      <c r="S234">
        <v>15</v>
      </c>
      <c r="T234">
        <v>59.1</v>
      </c>
      <c r="U234">
        <v>0</v>
      </c>
      <c r="V234">
        <v>0</v>
      </c>
      <c r="W234" s="1" t="s">
        <v>921</v>
      </c>
      <c r="X234">
        <v>0</v>
      </c>
      <c r="AB234" t="str">
        <f>Special[[#This Row],[服装]]&amp;Special[[#This Row],[名前]]&amp;Special[[#This Row],[レアリティ]]</f>
        <v>遊園地海信之ICONIC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104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1</v>
      </c>
      <c r="D235" s="1" t="s">
        <v>918</v>
      </c>
      <c r="E235" s="1" t="s">
        <v>47</v>
      </c>
      <c r="F235" s="1" t="s">
        <v>77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593</v>
      </c>
      <c r="M235" s="1" t="s">
        <v>224</v>
      </c>
      <c r="N235">
        <v>42</v>
      </c>
      <c r="O235">
        <v>0</v>
      </c>
      <c r="P235">
        <v>52</v>
      </c>
      <c r="Q235">
        <v>0</v>
      </c>
      <c r="S235">
        <v>3.35</v>
      </c>
      <c r="T235">
        <v>20.010000000000002</v>
      </c>
      <c r="U235">
        <v>5</v>
      </c>
      <c r="V235">
        <v>30.48</v>
      </c>
      <c r="W235" s="1" t="s">
        <v>922</v>
      </c>
      <c r="X235">
        <v>1</v>
      </c>
      <c r="Z235" s="1" t="s">
        <v>965</v>
      </c>
      <c r="AA235" s="1"/>
      <c r="AB235" t="str">
        <f>Special[[#This Row],[服装]]&amp;Special[[#This Row],[名前]]&amp;Special[[#This Row],[レアリティ]]</f>
        <v>遊園地海信之ICONIC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105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t="s">
        <v>108</v>
      </c>
      <c r="E236" t="s">
        <v>47</v>
      </c>
      <c r="F236" t="s">
        <v>90</v>
      </c>
      <c r="G236" t="s">
        <v>78</v>
      </c>
      <c r="H236" t="s">
        <v>27</v>
      </c>
      <c r="I236" t="s">
        <v>151</v>
      </c>
      <c r="J236">
        <v>1</v>
      </c>
      <c r="K236" t="s">
        <v>249</v>
      </c>
      <c r="L236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1055</v>
      </c>
      <c r="X236">
        <v>0</v>
      </c>
      <c r="AB236" t="str">
        <f>Special[[#This Row],[服装]]&amp;Special[[#This Row],[名前]]&amp;Special[[#This Row],[レアリティ]]</f>
        <v>ユニフォーム海信之YELL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105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t="s">
        <v>108</v>
      </c>
      <c r="E237" t="s">
        <v>47</v>
      </c>
      <c r="F237" t="s">
        <v>90</v>
      </c>
      <c r="G237" t="s">
        <v>78</v>
      </c>
      <c r="H237" t="s">
        <v>27</v>
      </c>
      <c r="I237" t="s">
        <v>151</v>
      </c>
      <c r="J237">
        <v>1</v>
      </c>
      <c r="K237" t="s">
        <v>249</v>
      </c>
      <c r="L237" t="s">
        <v>259</v>
      </c>
      <c r="M237" t="s">
        <v>173</v>
      </c>
      <c r="N237">
        <v>32</v>
      </c>
      <c r="O237">
        <v>0</v>
      </c>
      <c r="P237">
        <v>0</v>
      </c>
      <c r="Q237">
        <v>0</v>
      </c>
      <c r="S237">
        <v>15</v>
      </c>
      <c r="T237">
        <v>59.1</v>
      </c>
      <c r="U237">
        <v>0</v>
      </c>
      <c r="V237">
        <v>0</v>
      </c>
      <c r="W237" s="1" t="s">
        <v>921</v>
      </c>
      <c r="X237">
        <v>0</v>
      </c>
      <c r="AB237" t="str">
        <f>Special[[#This Row],[服装]]&amp;Special[[#This Row],[名前]]&amp;Special[[#This Row],[レアリティ]]</f>
        <v>ユニフォーム海信之YELL</v>
      </c>
      <c r="AC237">
        <f>IF((A236&amp;L236&amp;M236)&lt;&gt;(Special[[#This Row],[No]]&amp;L237&amp;M237),1,IF(Special[[#This Row],[追加属性]]="",1,0))</f>
        <v>1</v>
      </c>
    </row>
    <row r="238" spans="1:29" x14ac:dyDescent="0.35">
      <c r="A238">
        <f>VLOOKUP(Special[[#This Row],[No用]],SetNo[[No.用]:[vlookup 用]],2,FALSE)</f>
        <v>106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108</v>
      </c>
      <c r="E238" s="1" t="s">
        <v>688</v>
      </c>
      <c r="F238" s="1" t="s">
        <v>90</v>
      </c>
      <c r="G238" s="1" t="s">
        <v>74</v>
      </c>
      <c r="H238" s="1" t="s">
        <v>27</v>
      </c>
      <c r="I238" s="1" t="s">
        <v>544</v>
      </c>
      <c r="J238">
        <v>1</v>
      </c>
      <c r="K238" t="s">
        <v>249</v>
      </c>
      <c r="L238" s="1" t="s">
        <v>191</v>
      </c>
      <c r="M238" s="1" t="s">
        <v>162</v>
      </c>
      <c r="N238">
        <v>13</v>
      </c>
      <c r="O238">
        <v>0</v>
      </c>
      <c r="P238">
        <v>0</v>
      </c>
      <c r="Q238">
        <v>0</v>
      </c>
      <c r="W238" t="s">
        <v>1055</v>
      </c>
      <c r="X238">
        <v>0</v>
      </c>
      <c r="AB238" t="str">
        <f>Special[[#This Row],[服装]]&amp;Special[[#This Row],[名前]]&amp;Special[[#This Row],[レアリティ]]</f>
        <v>ユニフォーム手白球彦ICONIC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106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108</v>
      </c>
      <c r="E239" s="1" t="s">
        <v>688</v>
      </c>
      <c r="F239" s="1" t="s">
        <v>90</v>
      </c>
      <c r="G239" s="1" t="s">
        <v>74</v>
      </c>
      <c r="H239" s="1" t="s">
        <v>27</v>
      </c>
      <c r="I239" s="1" t="s">
        <v>544</v>
      </c>
      <c r="J239">
        <v>1</v>
      </c>
      <c r="K239" t="s">
        <v>249</v>
      </c>
      <c r="L239" s="1" t="s">
        <v>180</v>
      </c>
      <c r="M239" s="1" t="s">
        <v>173</v>
      </c>
      <c r="N239">
        <v>13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948</v>
      </c>
      <c r="X239">
        <v>1</v>
      </c>
      <c r="AB239" t="str">
        <f>Special[[#This Row],[服装]]&amp;Special[[#This Row],[名前]]&amp;Special[[#This Row],[レアリティ]]</f>
        <v>ユニフォーム手白球彦ICONIC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107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205</v>
      </c>
      <c r="E240" t="s">
        <v>48</v>
      </c>
      <c r="F240" t="s">
        <v>23</v>
      </c>
      <c r="G240" t="s">
        <v>26</v>
      </c>
      <c r="H240" t="s">
        <v>49</v>
      </c>
      <c r="I240" t="s">
        <v>71</v>
      </c>
      <c r="J240">
        <v>1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1055</v>
      </c>
      <c r="X240">
        <v>0</v>
      </c>
      <c r="AB240" t="str">
        <f>Special[[#This Row],[服装]]&amp;Special[[#This Row],[名前]]&amp;Special[[#This Row],[レアリティ]]</f>
        <v>ユニフォーム青根高伸ICONIC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108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149</v>
      </c>
      <c r="E241" t="s">
        <v>48</v>
      </c>
      <c r="F241" t="s">
        <v>23</v>
      </c>
      <c r="G241" t="s">
        <v>26</v>
      </c>
      <c r="H241" t="s">
        <v>49</v>
      </c>
      <c r="I241" t="s">
        <v>71</v>
      </c>
      <c r="J241">
        <v>1</v>
      </c>
      <c r="K241" t="s">
        <v>249</v>
      </c>
      <c r="L241" t="s">
        <v>191</v>
      </c>
      <c r="M241" t="s">
        <v>162</v>
      </c>
      <c r="N241">
        <v>32</v>
      </c>
      <c r="O241">
        <v>0</v>
      </c>
      <c r="P241">
        <v>0</v>
      </c>
      <c r="Q241">
        <v>0</v>
      </c>
      <c r="W241" t="s">
        <v>1055</v>
      </c>
      <c r="X241">
        <v>0</v>
      </c>
      <c r="AB241" t="str">
        <f>Special[[#This Row],[服装]]&amp;Special[[#This Row],[名前]]&amp;Special[[#This Row],[レアリティ]]</f>
        <v>制服青根高伸ICONIC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109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117</v>
      </c>
      <c r="E242" t="s">
        <v>48</v>
      </c>
      <c r="F242" t="s">
        <v>24</v>
      </c>
      <c r="G242" t="s">
        <v>26</v>
      </c>
      <c r="H242" t="s">
        <v>49</v>
      </c>
      <c r="I242" t="s">
        <v>71</v>
      </c>
      <c r="J242">
        <v>1</v>
      </c>
      <c r="K242" t="s">
        <v>249</v>
      </c>
      <c r="L242" t="s">
        <v>191</v>
      </c>
      <c r="M242" t="s">
        <v>162</v>
      </c>
      <c r="N242">
        <v>32</v>
      </c>
      <c r="O242">
        <v>0</v>
      </c>
      <c r="P242">
        <v>0</v>
      </c>
      <c r="Q242">
        <v>0</v>
      </c>
      <c r="W242" t="s">
        <v>1055</v>
      </c>
      <c r="X242">
        <v>0</v>
      </c>
      <c r="AB242" t="str">
        <f>Special[[#This Row],[服装]]&amp;Special[[#This Row],[名前]]&amp;Special[[#This Row],[レアリティ]]</f>
        <v>プール掃除青根高伸ICONIC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109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117</v>
      </c>
      <c r="E243" t="s">
        <v>48</v>
      </c>
      <c r="F243" t="s">
        <v>24</v>
      </c>
      <c r="G243" t="s">
        <v>26</v>
      </c>
      <c r="H243" t="s">
        <v>49</v>
      </c>
      <c r="I243" t="s">
        <v>71</v>
      </c>
      <c r="J243">
        <v>1</v>
      </c>
      <c r="K243" t="s">
        <v>249</v>
      </c>
      <c r="L243" s="1" t="s">
        <v>857</v>
      </c>
      <c r="M243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33.729999999999997</v>
      </c>
      <c r="U243">
        <v>5</v>
      </c>
      <c r="V243">
        <v>50.08</v>
      </c>
      <c r="W243" s="1" t="s">
        <v>859</v>
      </c>
      <c r="X243">
        <v>2</v>
      </c>
      <c r="AB243" t="str">
        <f>Special[[#This Row],[服装]]&amp;Special[[#This Row],[名前]]&amp;Special[[#This Row],[レアリティ]]</f>
        <v>プール掃除青根高伸ICONIC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110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s="1" t="s">
        <v>684</v>
      </c>
      <c r="E244" s="1" t="s">
        <v>48</v>
      </c>
      <c r="F244" s="1" t="s">
        <v>77</v>
      </c>
      <c r="G244" s="1" t="s">
        <v>26</v>
      </c>
      <c r="H244" s="1" t="s">
        <v>49</v>
      </c>
      <c r="I244" s="1" t="s">
        <v>71</v>
      </c>
      <c r="J244">
        <v>1</v>
      </c>
      <c r="K244" t="s">
        <v>249</v>
      </c>
      <c r="L244" s="1" t="s">
        <v>191</v>
      </c>
      <c r="M244" s="1" t="s">
        <v>162</v>
      </c>
      <c r="N244">
        <v>32</v>
      </c>
      <c r="O244">
        <v>0</v>
      </c>
      <c r="P244">
        <v>0</v>
      </c>
      <c r="Q244">
        <v>0</v>
      </c>
      <c r="W244" t="s">
        <v>1055</v>
      </c>
      <c r="X244">
        <v>0</v>
      </c>
      <c r="AB244" t="str">
        <f>Special[[#This Row],[服装]]&amp;Special[[#This Row],[名前]]&amp;Special[[#This Row],[レアリティ]]</f>
        <v>キャンプ青根高伸ICONIC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110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s="1" t="s">
        <v>684</v>
      </c>
      <c r="E245" s="1" t="s">
        <v>48</v>
      </c>
      <c r="F245" s="1" t="s">
        <v>77</v>
      </c>
      <c r="G245" s="1" t="s">
        <v>26</v>
      </c>
      <c r="H245" s="1" t="s">
        <v>49</v>
      </c>
      <c r="I245" s="1" t="s">
        <v>71</v>
      </c>
      <c r="J245">
        <v>1</v>
      </c>
      <c r="K245" t="s">
        <v>249</v>
      </c>
      <c r="L245" s="1" t="s">
        <v>180</v>
      </c>
      <c r="M245" s="1" t="s">
        <v>224</v>
      </c>
      <c r="N245">
        <v>48</v>
      </c>
      <c r="O245">
        <v>0</v>
      </c>
      <c r="P245">
        <v>58</v>
      </c>
      <c r="Q245">
        <v>0</v>
      </c>
      <c r="S245">
        <v>3.35</v>
      </c>
      <c r="T245">
        <v>20.010000000000002</v>
      </c>
      <c r="U245">
        <v>5</v>
      </c>
      <c r="V245">
        <v>30.48</v>
      </c>
      <c r="W245" s="1" t="s">
        <v>936</v>
      </c>
      <c r="X245">
        <v>2</v>
      </c>
      <c r="Y245" s="1" t="s">
        <v>685</v>
      </c>
      <c r="Z245" s="1" t="s">
        <v>935</v>
      </c>
      <c r="AA245" s="1"/>
      <c r="AB245" t="str">
        <f>Special[[#This Row],[服装]]&amp;Special[[#This Row],[名前]]&amp;Special[[#This Row],[レアリティ]]</f>
        <v>キャンプ青根高伸ICONIC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111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766</v>
      </c>
      <c r="E246" s="1" t="s">
        <v>48</v>
      </c>
      <c r="F246" s="1" t="s">
        <v>90</v>
      </c>
      <c r="G246" s="1" t="s">
        <v>26</v>
      </c>
      <c r="H246" s="1" t="s">
        <v>49</v>
      </c>
      <c r="I246" s="1" t="s">
        <v>71</v>
      </c>
      <c r="J246">
        <v>1</v>
      </c>
      <c r="K246" t="s">
        <v>249</v>
      </c>
      <c r="L246" s="1" t="s">
        <v>191</v>
      </c>
      <c r="M246" s="1" t="s">
        <v>162</v>
      </c>
      <c r="N246">
        <v>32</v>
      </c>
      <c r="O246">
        <v>0</v>
      </c>
      <c r="P246">
        <v>0</v>
      </c>
      <c r="Q246">
        <v>0</v>
      </c>
      <c r="W246" t="s">
        <v>1055</v>
      </c>
      <c r="X246">
        <v>0</v>
      </c>
      <c r="AB246" t="str">
        <f>Special[[#This Row],[服装]]&amp;Special[[#This Row],[名前]]&amp;Special[[#This Row],[レアリティ]]</f>
        <v>甲冑青根高伸ICONIC</v>
      </c>
      <c r="AC246">
        <f>IF((A245&amp;L245&amp;M245)&lt;&gt;(Special[[#This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111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763</v>
      </c>
      <c r="E247" s="1" t="s">
        <v>48</v>
      </c>
      <c r="F247" s="1" t="s">
        <v>90</v>
      </c>
      <c r="G247" s="1" t="s">
        <v>26</v>
      </c>
      <c r="H247" s="1" t="s">
        <v>49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40</v>
      </c>
      <c r="O247">
        <v>0</v>
      </c>
      <c r="P247">
        <v>50</v>
      </c>
      <c r="Q247">
        <v>0</v>
      </c>
      <c r="S247">
        <v>5</v>
      </c>
      <c r="T247">
        <v>30.48</v>
      </c>
      <c r="U247">
        <v>6.65</v>
      </c>
      <c r="V247">
        <v>40.950000000000003</v>
      </c>
      <c r="W247" s="1" t="s">
        <v>1030</v>
      </c>
      <c r="X247">
        <v>2</v>
      </c>
      <c r="Y247" s="1" t="s">
        <v>767</v>
      </c>
      <c r="Z247" s="1" t="s">
        <v>1031</v>
      </c>
      <c r="AA247" s="1"/>
      <c r="AB247" t="str">
        <f>Special[[#This Row],[服装]]&amp;Special[[#This Row],[名前]]&amp;Special[[#This Row],[レアリティ]]</f>
        <v>甲冑青根高伸ICONIC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112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t="s">
        <v>205</v>
      </c>
      <c r="E248" t="s">
        <v>50</v>
      </c>
      <c r="F248" t="s">
        <v>28</v>
      </c>
      <c r="G248" t="s">
        <v>25</v>
      </c>
      <c r="H248" t="s">
        <v>49</v>
      </c>
      <c r="I248" t="s">
        <v>71</v>
      </c>
      <c r="J248">
        <v>1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1055</v>
      </c>
      <c r="X248">
        <v>0</v>
      </c>
      <c r="AB248" t="str">
        <f>Special[[#This Row],[服装]]&amp;Special[[#This Row],[名前]]&amp;Special[[#This Row],[レアリティ]]</f>
        <v>ユニフォーム二口堅治ICONIC</v>
      </c>
      <c r="AC248">
        <f>IF((A247&amp;L247&amp;M247)&lt;&gt;(Special[[#This Row],[No]]&amp;L248&amp;M248),1,IF(Special[[#This Row],[追加属性]]="",1,0))</f>
        <v>1</v>
      </c>
    </row>
    <row r="249" spans="1:29" x14ac:dyDescent="0.35">
      <c r="A249">
        <f>VLOOKUP(Special[[#This Row],[No用]],SetNo[[No.用]:[vlookup 用]],2,FALSE)</f>
        <v>112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t="s">
        <v>205</v>
      </c>
      <c r="E249" t="s">
        <v>50</v>
      </c>
      <c r="F249" t="s">
        <v>28</v>
      </c>
      <c r="G249" t="s">
        <v>25</v>
      </c>
      <c r="H249" t="s">
        <v>49</v>
      </c>
      <c r="I249" t="s">
        <v>71</v>
      </c>
      <c r="J249">
        <v>1</v>
      </c>
      <c r="K249" t="s">
        <v>249</v>
      </c>
      <c r="L249" t="s">
        <v>259</v>
      </c>
      <c r="M249" t="s">
        <v>173</v>
      </c>
      <c r="N249">
        <v>12</v>
      </c>
      <c r="O249">
        <v>0</v>
      </c>
      <c r="P249">
        <v>0</v>
      </c>
      <c r="Q249">
        <v>0</v>
      </c>
      <c r="S249">
        <v>15</v>
      </c>
      <c r="T249">
        <v>59.1</v>
      </c>
      <c r="U249">
        <v>0</v>
      </c>
      <c r="V249">
        <v>0</v>
      </c>
      <c r="W249" t="s">
        <v>1057</v>
      </c>
      <c r="X249">
        <v>0</v>
      </c>
      <c r="AB249" t="str">
        <f>Special[[#This Row],[服装]]&amp;Special[[#This Row],[名前]]&amp;Special[[#This Row],[レアリティ]]</f>
        <v>ユニフォーム二口堅治ICONIC</v>
      </c>
      <c r="AC249">
        <f>IF((A248&amp;L248&amp;M248)&lt;&gt;(Special[[#This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113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149</v>
      </c>
      <c r="E250" t="s">
        <v>50</v>
      </c>
      <c r="F250" t="s">
        <v>28</v>
      </c>
      <c r="G250" t="s">
        <v>25</v>
      </c>
      <c r="H250" t="s">
        <v>49</v>
      </c>
      <c r="I250" t="s">
        <v>71</v>
      </c>
      <c r="J250">
        <v>1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1055</v>
      </c>
      <c r="X250">
        <v>0</v>
      </c>
      <c r="AB250" t="str">
        <f>Special[[#This Row],[服装]]&amp;Special[[#This Row],[名前]]&amp;Special[[#This Row],[レアリティ]]</f>
        <v>制服二口堅治ICONIC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113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t="s">
        <v>149</v>
      </c>
      <c r="E251" t="s">
        <v>50</v>
      </c>
      <c r="F251" t="s">
        <v>28</v>
      </c>
      <c r="G251" t="s">
        <v>25</v>
      </c>
      <c r="H251" t="s">
        <v>49</v>
      </c>
      <c r="I251" t="s">
        <v>71</v>
      </c>
      <c r="J251">
        <v>1</v>
      </c>
      <c r="K251" t="s">
        <v>249</v>
      </c>
      <c r="L251" t="s">
        <v>259</v>
      </c>
      <c r="M251" t="s">
        <v>173</v>
      </c>
      <c r="N251">
        <v>12</v>
      </c>
      <c r="O251">
        <v>0</v>
      </c>
      <c r="P251">
        <v>0</v>
      </c>
      <c r="Q251">
        <v>0</v>
      </c>
      <c r="S251">
        <v>15</v>
      </c>
      <c r="T251">
        <v>59.1</v>
      </c>
      <c r="U251">
        <v>0</v>
      </c>
      <c r="V251">
        <v>0</v>
      </c>
      <c r="W251" t="s">
        <v>1057</v>
      </c>
      <c r="X251">
        <v>0</v>
      </c>
      <c r="AB251" t="str">
        <f>Special[[#This Row],[服装]]&amp;Special[[#This Row],[名前]]&amp;Special[[#This Row],[レアリティ]]</f>
        <v>制服二口堅治ICONIC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114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117</v>
      </c>
      <c r="E252" t="s">
        <v>50</v>
      </c>
      <c r="F252" t="s">
        <v>23</v>
      </c>
      <c r="G252" t="s">
        <v>25</v>
      </c>
      <c r="H252" t="s">
        <v>49</v>
      </c>
      <c r="I252" t="s">
        <v>71</v>
      </c>
      <c r="J252">
        <v>1</v>
      </c>
      <c r="K252" t="s">
        <v>249</v>
      </c>
      <c r="L252" t="s">
        <v>191</v>
      </c>
      <c r="M252" t="s">
        <v>162</v>
      </c>
      <c r="N252">
        <v>32</v>
      </c>
      <c r="O252">
        <v>0</v>
      </c>
      <c r="P252">
        <v>0</v>
      </c>
      <c r="Q252">
        <v>0</v>
      </c>
      <c r="W252" t="s">
        <v>1055</v>
      </c>
      <c r="X252">
        <v>0</v>
      </c>
      <c r="AB252" t="str">
        <f>Special[[#This Row],[服装]]&amp;Special[[#This Row],[名前]]&amp;Special[[#This Row],[レアリティ]]</f>
        <v>プール掃除二口堅治ICONIC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114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117</v>
      </c>
      <c r="E253" t="s">
        <v>50</v>
      </c>
      <c r="F253" t="s">
        <v>23</v>
      </c>
      <c r="G253" t="s">
        <v>25</v>
      </c>
      <c r="H253" t="s">
        <v>49</v>
      </c>
      <c r="I253" t="s">
        <v>71</v>
      </c>
      <c r="J253">
        <v>1</v>
      </c>
      <c r="K253" t="s">
        <v>249</v>
      </c>
      <c r="L253" t="s">
        <v>259</v>
      </c>
      <c r="M253" t="s">
        <v>173</v>
      </c>
      <c r="N253">
        <v>12</v>
      </c>
      <c r="O253">
        <v>0</v>
      </c>
      <c r="P253">
        <v>0</v>
      </c>
      <c r="Q253">
        <v>0</v>
      </c>
      <c r="S253">
        <v>15</v>
      </c>
      <c r="T253">
        <v>59.1</v>
      </c>
      <c r="U253">
        <v>0</v>
      </c>
      <c r="V253">
        <v>0</v>
      </c>
      <c r="W253" t="s">
        <v>1057</v>
      </c>
      <c r="X253">
        <v>0</v>
      </c>
      <c r="AB253" t="str">
        <f>Special[[#This Row],[服装]]&amp;Special[[#This Row],[名前]]&amp;Special[[#This Row],[レアリティ]]</f>
        <v>プール掃除二口堅治ICONIC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115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650</v>
      </c>
      <c r="E254" s="1" t="s">
        <v>50</v>
      </c>
      <c r="F254" s="1" t="s">
        <v>90</v>
      </c>
      <c r="G254" s="1" t="s">
        <v>25</v>
      </c>
      <c r="H254" s="1" t="s">
        <v>49</v>
      </c>
      <c r="I254" s="1" t="s">
        <v>71</v>
      </c>
      <c r="J254">
        <v>1</v>
      </c>
      <c r="K254" t="s">
        <v>249</v>
      </c>
      <c r="L254" s="1" t="s">
        <v>191</v>
      </c>
      <c r="M254" s="1" t="s">
        <v>162</v>
      </c>
      <c r="N254">
        <v>32</v>
      </c>
      <c r="O254">
        <v>0</v>
      </c>
      <c r="P254">
        <v>0</v>
      </c>
      <c r="Q254">
        <v>0</v>
      </c>
      <c r="W254" t="s">
        <v>1055</v>
      </c>
      <c r="X254">
        <v>0</v>
      </c>
      <c r="AB254" t="str">
        <f>Special[[#This Row],[服装]]&amp;Special[[#This Row],[名前]]&amp;Special[[#This Row],[レアリティ]]</f>
        <v>路地裏二口堅治ICONIC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115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650</v>
      </c>
      <c r="E255" s="1" t="s">
        <v>50</v>
      </c>
      <c r="F255" s="1" t="s">
        <v>90</v>
      </c>
      <c r="G255" s="1" t="s">
        <v>25</v>
      </c>
      <c r="H255" s="1" t="s">
        <v>49</v>
      </c>
      <c r="I255" s="1" t="s">
        <v>71</v>
      </c>
      <c r="J255">
        <v>1</v>
      </c>
      <c r="K255" t="s">
        <v>249</v>
      </c>
      <c r="L255" s="1" t="s">
        <v>180</v>
      </c>
      <c r="M255" s="1" t="s">
        <v>173</v>
      </c>
      <c r="N255">
        <v>12</v>
      </c>
      <c r="O255">
        <v>0</v>
      </c>
      <c r="P255">
        <v>0</v>
      </c>
      <c r="Q255">
        <v>0</v>
      </c>
      <c r="S255">
        <v>4.2</v>
      </c>
      <c r="T255">
        <v>25.76</v>
      </c>
      <c r="W255" t="s">
        <v>948</v>
      </c>
      <c r="X255">
        <v>1</v>
      </c>
      <c r="AB255" t="str">
        <f>Special[[#This Row],[服装]]&amp;Special[[#This Row],[名前]]&amp;Special[[#This Row],[レアリティ]]</f>
        <v>路地裏二口堅治ICONIC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116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763</v>
      </c>
      <c r="E256" s="1" t="s">
        <v>50</v>
      </c>
      <c r="F256" s="1" t="s">
        <v>77</v>
      </c>
      <c r="G256" s="1" t="s">
        <v>25</v>
      </c>
      <c r="H256" s="1" t="s">
        <v>49</v>
      </c>
      <c r="I256" s="1" t="s">
        <v>71</v>
      </c>
      <c r="J256">
        <v>1</v>
      </c>
      <c r="K256" t="s">
        <v>249</v>
      </c>
      <c r="L256" s="1" t="s">
        <v>191</v>
      </c>
      <c r="M256" s="1" t="s">
        <v>162</v>
      </c>
      <c r="N256">
        <v>32</v>
      </c>
      <c r="O256">
        <v>0</v>
      </c>
      <c r="P256">
        <v>0</v>
      </c>
      <c r="Q256">
        <v>0</v>
      </c>
      <c r="W256" t="s">
        <v>1055</v>
      </c>
      <c r="X256">
        <v>0</v>
      </c>
      <c r="AB256" t="str">
        <f>Special[[#This Row],[服装]]&amp;Special[[#This Row],[名前]]&amp;Special[[#This Row],[レアリティ]]</f>
        <v>甲冑二口堅治ICONIC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116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763</v>
      </c>
      <c r="E257" s="1" t="s">
        <v>50</v>
      </c>
      <c r="F257" s="1" t="s">
        <v>77</v>
      </c>
      <c r="G257" s="1" t="s">
        <v>25</v>
      </c>
      <c r="H257" s="1" t="s">
        <v>49</v>
      </c>
      <c r="I257" s="1" t="s">
        <v>71</v>
      </c>
      <c r="J257">
        <v>1</v>
      </c>
      <c r="K257" t="s">
        <v>249</v>
      </c>
      <c r="L257" s="1" t="s">
        <v>764</v>
      </c>
      <c r="M257" s="1" t="s">
        <v>173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948</v>
      </c>
      <c r="X257">
        <v>1</v>
      </c>
      <c r="Y257" s="1" t="s">
        <v>765</v>
      </c>
      <c r="AB257" t="str">
        <f>Special[[#This Row],[服装]]&amp;Special[[#This Row],[名前]]&amp;Special[[#This Row],[レアリティ]]</f>
        <v>甲冑二口堅治ICONIC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116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1</v>
      </c>
      <c r="D258" s="1" t="s">
        <v>763</v>
      </c>
      <c r="E258" s="1" t="s">
        <v>50</v>
      </c>
      <c r="F258" s="1" t="s">
        <v>77</v>
      </c>
      <c r="G258" s="1" t="s">
        <v>25</v>
      </c>
      <c r="H258" s="1" t="s">
        <v>49</v>
      </c>
      <c r="I258" s="1" t="s">
        <v>71</v>
      </c>
      <c r="J258">
        <v>1</v>
      </c>
      <c r="K258" t="s">
        <v>249</v>
      </c>
      <c r="L258" s="1" t="s">
        <v>180</v>
      </c>
      <c r="M258" s="1" t="s">
        <v>224</v>
      </c>
      <c r="N258">
        <v>40</v>
      </c>
      <c r="O258">
        <v>0</v>
      </c>
      <c r="P258">
        <v>50</v>
      </c>
      <c r="Q258">
        <v>0</v>
      </c>
      <c r="R258" s="1"/>
      <c r="S258">
        <v>4.2</v>
      </c>
      <c r="T258">
        <v>25.76</v>
      </c>
      <c r="U258">
        <v>5.8</v>
      </c>
      <c r="V258">
        <v>35.200000000000003</v>
      </c>
      <c r="W258" s="1" t="s">
        <v>904</v>
      </c>
      <c r="X258">
        <v>1</v>
      </c>
      <c r="Y258" s="1" t="s">
        <v>765</v>
      </c>
      <c r="Z258" s="1" t="s">
        <v>903</v>
      </c>
      <c r="AA258" s="1"/>
      <c r="AB258" t="str">
        <f>Special[[#This Row],[服装]]&amp;Special[[#This Row],[名前]]&amp;Special[[#This Row],[レアリティ]]</f>
        <v>甲冑二口堅治ICONIC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116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2</v>
      </c>
      <c r="D259" s="1" t="s">
        <v>763</v>
      </c>
      <c r="E259" s="1" t="s">
        <v>50</v>
      </c>
      <c r="F259" s="1" t="s">
        <v>77</v>
      </c>
      <c r="G259" s="1" t="s">
        <v>25</v>
      </c>
      <c r="H259" s="1" t="s">
        <v>49</v>
      </c>
      <c r="I259" s="1" t="s">
        <v>71</v>
      </c>
      <c r="J259">
        <v>1</v>
      </c>
      <c r="K259" t="s">
        <v>249</v>
      </c>
      <c r="L259" s="1" t="s">
        <v>180</v>
      </c>
      <c r="M259" s="1" t="s">
        <v>224</v>
      </c>
      <c r="N259">
        <v>40</v>
      </c>
      <c r="O259">
        <v>0</v>
      </c>
      <c r="P259">
        <v>50</v>
      </c>
      <c r="Q259">
        <v>0</v>
      </c>
      <c r="R259" s="1" t="s">
        <v>714</v>
      </c>
      <c r="S259">
        <v>2.5</v>
      </c>
      <c r="T259">
        <v>15.24</v>
      </c>
      <c r="U259">
        <v>4.2</v>
      </c>
      <c r="V259">
        <v>25.76</v>
      </c>
      <c r="W259" s="1" t="s">
        <v>867</v>
      </c>
      <c r="X259">
        <v>1</v>
      </c>
      <c r="Y259" s="1" t="s">
        <v>765</v>
      </c>
      <c r="AB259" t="str">
        <f>Special[[#This Row],[服装]]&amp;Special[[#This Row],[名前]]&amp;Special[[#This Row],[レアリティ]]</f>
        <v>甲冑二口堅治ICONIC</v>
      </c>
      <c r="AC259">
        <f>IF((A258&amp;L258&amp;M258)&lt;&gt;(Special[[#This Row],[No]]&amp;L259&amp;M259),1,IF(Special[[#This Row],[追加属性]]="",1,0))</f>
        <v>0</v>
      </c>
    </row>
    <row r="260" spans="1:29" x14ac:dyDescent="0.35">
      <c r="A260">
        <f>VLOOKUP(Special[[#This Row],[No用]],SetNo[[No.用]:[vlookup 用]],2,FALSE)</f>
        <v>116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3</v>
      </c>
      <c r="D260" s="1" t="s">
        <v>763</v>
      </c>
      <c r="E260" s="1" t="s">
        <v>50</v>
      </c>
      <c r="F260" s="1" t="s">
        <v>77</v>
      </c>
      <c r="G260" s="1" t="s">
        <v>25</v>
      </c>
      <c r="H260" s="1" t="s">
        <v>49</v>
      </c>
      <c r="I260" s="1" t="s">
        <v>71</v>
      </c>
      <c r="J260">
        <v>1</v>
      </c>
      <c r="K260" t="s">
        <v>249</v>
      </c>
      <c r="L260" s="1" t="s">
        <v>180</v>
      </c>
      <c r="M260" s="1" t="s">
        <v>224</v>
      </c>
      <c r="N260">
        <v>40</v>
      </c>
      <c r="O260">
        <v>0</v>
      </c>
      <c r="P260">
        <v>50</v>
      </c>
      <c r="Q260">
        <v>0</v>
      </c>
      <c r="R260" s="1" t="s">
        <v>902</v>
      </c>
      <c r="S260">
        <v>5</v>
      </c>
      <c r="T260">
        <v>9.9</v>
      </c>
      <c r="U260">
        <v>7.5</v>
      </c>
      <c r="V260">
        <v>14.85</v>
      </c>
      <c r="W260" s="1" t="s">
        <v>867</v>
      </c>
      <c r="X260">
        <v>0</v>
      </c>
      <c r="Y260" s="1"/>
      <c r="AB260" t="str">
        <f>Special[[#This Row],[服装]]&amp;Special[[#This Row],[名前]]&amp;Special[[#This Row],[レアリティ]]</f>
        <v>甲冑二口堅治ICONIC</v>
      </c>
      <c r="AC260">
        <f>IF((A259&amp;L259&amp;M259)&lt;&gt;(Special[[#This Row],[No]]&amp;L260&amp;M260),1,IF(Special[[#This Row],[追加属性]]="",1,0))</f>
        <v>0</v>
      </c>
    </row>
    <row r="261" spans="1:29" x14ac:dyDescent="0.35">
      <c r="A261">
        <f>VLOOKUP(Special[[#This Row],[No用]],SetNo[[No.用]:[vlookup 用]],2,FALSE)</f>
        <v>117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889</v>
      </c>
      <c r="E261" s="1" t="s">
        <v>50</v>
      </c>
      <c r="F261" s="1" t="s">
        <v>73</v>
      </c>
      <c r="G261" s="1" t="s">
        <v>25</v>
      </c>
      <c r="H261" s="1" t="s">
        <v>49</v>
      </c>
      <c r="I261" s="1" t="s">
        <v>71</v>
      </c>
      <c r="J261">
        <v>1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1055</v>
      </c>
      <c r="X261">
        <v>0</v>
      </c>
      <c r="Y261" s="1"/>
      <c r="AB261" t="str">
        <f>Special[[#This Row],[服装]]&amp;Special[[#This Row],[名前]]&amp;Special[[#This Row],[レアリティ]]</f>
        <v>2周年二口堅治ICONIC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117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889</v>
      </c>
      <c r="E262" s="1" t="s">
        <v>50</v>
      </c>
      <c r="F262" s="1" t="s">
        <v>73</v>
      </c>
      <c r="G262" s="1" t="s">
        <v>25</v>
      </c>
      <c r="H262" s="1" t="s">
        <v>49</v>
      </c>
      <c r="I262" s="1" t="s">
        <v>71</v>
      </c>
      <c r="J262">
        <v>1</v>
      </c>
      <c r="K262" t="s">
        <v>249</v>
      </c>
      <c r="L262" s="1" t="s">
        <v>259</v>
      </c>
      <c r="M262" s="1" t="s">
        <v>173</v>
      </c>
      <c r="N262">
        <v>12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t="s">
        <v>1057</v>
      </c>
      <c r="X262">
        <v>0</v>
      </c>
      <c r="Y262" s="1"/>
      <c r="AB262" t="str">
        <f>Special[[#This Row],[服装]]&amp;Special[[#This Row],[名前]]&amp;Special[[#This Row],[レアリティ]]</f>
        <v>2周年二口堅治ICONIC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117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889</v>
      </c>
      <c r="E263" s="1" t="s">
        <v>50</v>
      </c>
      <c r="F263" s="1" t="s">
        <v>73</v>
      </c>
      <c r="G263" s="1" t="s">
        <v>25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40</v>
      </c>
      <c r="O263">
        <v>0</v>
      </c>
      <c r="P263">
        <v>50</v>
      </c>
      <c r="Q263">
        <v>0</v>
      </c>
      <c r="S263">
        <v>4.2</v>
      </c>
      <c r="T263">
        <v>25.76</v>
      </c>
      <c r="U263">
        <v>5.8</v>
      </c>
      <c r="V263">
        <v>35.200000000000003</v>
      </c>
      <c r="W263" s="1" t="s">
        <v>904</v>
      </c>
      <c r="X263">
        <v>1</v>
      </c>
      <c r="Y263" s="1" t="s">
        <v>765</v>
      </c>
      <c r="Z263" s="1" t="s">
        <v>903</v>
      </c>
      <c r="AA263" s="1"/>
      <c r="AB263" t="str">
        <f>Special[[#This Row],[服装]]&amp;Special[[#This Row],[名前]]&amp;Special[[#This Row],[レアリティ]]</f>
        <v>2周年二口堅治ICONIC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117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889</v>
      </c>
      <c r="E264" s="1" t="s">
        <v>50</v>
      </c>
      <c r="F264" s="1" t="s">
        <v>73</v>
      </c>
      <c r="G264" s="1" t="s">
        <v>25</v>
      </c>
      <c r="H264" s="1" t="s">
        <v>49</v>
      </c>
      <c r="I264" s="1" t="s">
        <v>71</v>
      </c>
      <c r="J264">
        <v>1</v>
      </c>
      <c r="K264" t="s">
        <v>249</v>
      </c>
      <c r="L264" s="1" t="s">
        <v>180</v>
      </c>
      <c r="M264" s="1" t="s">
        <v>224</v>
      </c>
      <c r="N264">
        <v>40</v>
      </c>
      <c r="O264">
        <v>0</v>
      </c>
      <c r="P264">
        <v>50</v>
      </c>
      <c r="Q264">
        <v>0</v>
      </c>
      <c r="R264" s="1" t="s">
        <v>714</v>
      </c>
      <c r="S264">
        <v>2.5</v>
      </c>
      <c r="T264">
        <v>15.24</v>
      </c>
      <c r="U264">
        <v>4.2</v>
      </c>
      <c r="V264">
        <v>25.76</v>
      </c>
      <c r="W264" s="1" t="s">
        <v>867</v>
      </c>
      <c r="X264">
        <v>1</v>
      </c>
      <c r="Y264" s="1" t="s">
        <v>765</v>
      </c>
      <c r="Z264" s="1" t="s">
        <v>903</v>
      </c>
      <c r="AA264" s="1"/>
      <c r="AB264" t="str">
        <f>Special[[#This Row],[服装]]&amp;Special[[#This Row],[名前]]&amp;Special[[#This Row],[レアリティ]]</f>
        <v>2周年二口堅治ICONIC</v>
      </c>
      <c r="AC264">
        <f>IF((A263&amp;L263&amp;M263)&lt;&gt;(Special[[#This Row],[No]]&amp;L264&amp;M264),1,IF(Special[[#This Row],[追加属性]]="",1,0))</f>
        <v>0</v>
      </c>
    </row>
    <row r="265" spans="1:29" x14ac:dyDescent="0.35">
      <c r="A265">
        <f>VLOOKUP(Special[[#This Row],[No用]],SetNo[[No.用]:[vlookup 用]],2,FALSE)</f>
        <v>117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3</v>
      </c>
      <c r="D265" s="1" t="s">
        <v>889</v>
      </c>
      <c r="E265" s="1" t="s">
        <v>50</v>
      </c>
      <c r="F265" s="1" t="s">
        <v>73</v>
      </c>
      <c r="G265" s="1" t="s">
        <v>25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180</v>
      </c>
      <c r="M265" s="1" t="s">
        <v>224</v>
      </c>
      <c r="N265">
        <v>40</v>
      </c>
      <c r="O265">
        <v>0</v>
      </c>
      <c r="P265">
        <v>50</v>
      </c>
      <c r="Q265">
        <v>0</v>
      </c>
      <c r="R265" s="1" t="s">
        <v>902</v>
      </c>
      <c r="S265">
        <v>5</v>
      </c>
      <c r="T265">
        <v>9.9</v>
      </c>
      <c r="U265">
        <v>7.5</v>
      </c>
      <c r="V265">
        <v>14.85</v>
      </c>
      <c r="W265" s="1" t="s">
        <v>867</v>
      </c>
      <c r="X265">
        <v>0</v>
      </c>
      <c r="Y265" s="1" t="s">
        <v>765</v>
      </c>
      <c r="Z265" s="1" t="s">
        <v>903</v>
      </c>
      <c r="AA265" s="1"/>
      <c r="AB265" t="str">
        <f>Special[[#This Row],[服装]]&amp;Special[[#This Row],[名前]]&amp;Special[[#This Row],[レアリティ]]</f>
        <v>2周年二口堅治ICONIC</v>
      </c>
      <c r="AC265">
        <f>IF((A264&amp;L264&amp;M264)&lt;&gt;(Special[[#This Row],[No]]&amp;L265&amp;M265),1,IF(Special[[#This Row],[追加属性]]="",1,0))</f>
        <v>0</v>
      </c>
    </row>
    <row r="266" spans="1:29" x14ac:dyDescent="0.35">
      <c r="A266">
        <f>VLOOKUP(Special[[#This Row],[No用]],SetNo[[No.用]:[vlookup 用]],2,FALSE)</f>
        <v>118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980</v>
      </c>
      <c r="E266" s="1" t="s">
        <v>50</v>
      </c>
      <c r="F266" s="1" t="s">
        <v>90</v>
      </c>
      <c r="G266" s="1" t="s">
        <v>25</v>
      </c>
      <c r="H266" s="1" t="s">
        <v>49</v>
      </c>
      <c r="I266" s="1" t="s">
        <v>71</v>
      </c>
      <c r="J266">
        <v>1</v>
      </c>
      <c r="K266" t="s">
        <v>249</v>
      </c>
      <c r="L266" s="1" t="s">
        <v>191</v>
      </c>
      <c r="M266" s="1" t="s">
        <v>162</v>
      </c>
      <c r="N266">
        <v>32</v>
      </c>
      <c r="O266">
        <v>0</v>
      </c>
      <c r="P266">
        <v>0</v>
      </c>
      <c r="Q266">
        <v>0</v>
      </c>
      <c r="R266" s="1"/>
      <c r="W266" s="1" t="s">
        <v>1055</v>
      </c>
      <c r="X266">
        <v>0</v>
      </c>
      <c r="Y266" s="1"/>
      <c r="Z266" s="1"/>
      <c r="AA266" s="1"/>
      <c r="AB266" t="str">
        <f>Special[[#This Row],[服装]]&amp;Special[[#This Row],[名前]]&amp;Special[[#This Row],[レアリティ]]</f>
        <v>アート2二口堅治ICONIC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118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980</v>
      </c>
      <c r="E267" s="1" t="s">
        <v>50</v>
      </c>
      <c r="F267" s="1" t="s">
        <v>90</v>
      </c>
      <c r="G267" s="1" t="s">
        <v>25</v>
      </c>
      <c r="H267" s="1" t="s">
        <v>49</v>
      </c>
      <c r="I267" s="1" t="s">
        <v>71</v>
      </c>
      <c r="J267">
        <v>1</v>
      </c>
      <c r="K267" t="s">
        <v>249</v>
      </c>
      <c r="L267" s="1" t="s">
        <v>180</v>
      </c>
      <c r="M267" s="1" t="s">
        <v>173</v>
      </c>
      <c r="N267">
        <v>18</v>
      </c>
      <c r="O267" s="6">
        <v>0</v>
      </c>
      <c r="P267">
        <v>0</v>
      </c>
      <c r="Q267">
        <v>0</v>
      </c>
      <c r="R267" s="1"/>
      <c r="S267">
        <v>4.2</v>
      </c>
      <c r="T267">
        <v>25.76</v>
      </c>
      <c r="W267" s="1" t="s">
        <v>950</v>
      </c>
      <c r="Y267" s="1"/>
      <c r="Z267" s="1"/>
      <c r="AA267" s="1"/>
      <c r="AB267" t="str">
        <f>Special[[#This Row],[服装]]&amp;Special[[#This Row],[名前]]&amp;Special[[#This Row],[レアリティ]]</f>
        <v>アート2二口堅治ICONIC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118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980</v>
      </c>
      <c r="E268" s="1" t="s">
        <v>50</v>
      </c>
      <c r="F268" s="1" t="s">
        <v>90</v>
      </c>
      <c r="G268" s="1" t="s">
        <v>25</v>
      </c>
      <c r="H268" s="1" t="s">
        <v>49</v>
      </c>
      <c r="I268" s="1" t="s">
        <v>71</v>
      </c>
      <c r="J268">
        <v>1</v>
      </c>
      <c r="K268" t="s">
        <v>249</v>
      </c>
      <c r="L268" s="1" t="s">
        <v>588</v>
      </c>
      <c r="M268" s="1" t="s">
        <v>224</v>
      </c>
      <c r="N268">
        <v>40</v>
      </c>
      <c r="O268">
        <v>0</v>
      </c>
      <c r="P268">
        <v>50</v>
      </c>
      <c r="Q268">
        <v>0</v>
      </c>
      <c r="R268" s="1"/>
      <c r="S268">
        <v>3.35</v>
      </c>
      <c r="T268">
        <v>20.010000000000002</v>
      </c>
      <c r="U268">
        <v>5</v>
      </c>
      <c r="V268">
        <v>30.48</v>
      </c>
      <c r="W268" s="1" t="s">
        <v>869</v>
      </c>
      <c r="X268">
        <v>1</v>
      </c>
      <c r="Y268" s="1" t="s">
        <v>614</v>
      </c>
      <c r="Z268" s="1" t="s">
        <v>981</v>
      </c>
      <c r="AA268" s="1"/>
      <c r="AB268" t="str">
        <f>Special[[#This Row],[服装]]&amp;Special[[#This Row],[名前]]&amp;Special[[#This Row],[レアリティ]]</f>
        <v>アート2二口堅治ICONIC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118</v>
      </c>
      <c r="B269">
        <f>IF(ROW()=2,1,IF(A268&lt;&gt;Special[[#This Row],[No]],1,IF(Special[[#This Row],[枝番用]]=0,B268,B268+1)))</f>
        <v>3</v>
      </c>
      <c r="C269">
        <f>IF(ROW()=2,1,IF(Special[[#This Row],[枝番用]]=1,1,C268+1))</f>
        <v>2</v>
      </c>
      <c r="D269" s="1" t="s">
        <v>980</v>
      </c>
      <c r="E269" s="1" t="s">
        <v>50</v>
      </c>
      <c r="F269" s="1" t="s">
        <v>90</v>
      </c>
      <c r="G269" s="1" t="s">
        <v>25</v>
      </c>
      <c r="H269" s="1" t="s">
        <v>49</v>
      </c>
      <c r="I269" s="1" t="s">
        <v>71</v>
      </c>
      <c r="J269">
        <v>1</v>
      </c>
      <c r="K269" t="s">
        <v>249</v>
      </c>
      <c r="L269" s="1" t="s">
        <v>588</v>
      </c>
      <c r="M269" s="1" t="s">
        <v>224</v>
      </c>
      <c r="N269">
        <v>40</v>
      </c>
      <c r="O269">
        <v>0</v>
      </c>
      <c r="P269">
        <v>50</v>
      </c>
      <c r="Q269">
        <v>0</v>
      </c>
      <c r="R269" s="1" t="s">
        <v>183</v>
      </c>
      <c r="S269">
        <v>5</v>
      </c>
      <c r="T269">
        <v>30.48</v>
      </c>
      <c r="U269">
        <v>6.65</v>
      </c>
      <c r="V269">
        <v>40.950000000000003</v>
      </c>
      <c r="W269" s="1" t="s">
        <v>869</v>
      </c>
      <c r="X269">
        <v>1</v>
      </c>
      <c r="Y269" s="1" t="s">
        <v>614</v>
      </c>
      <c r="Z269" s="1" t="s">
        <v>982</v>
      </c>
      <c r="AA269" s="1"/>
      <c r="AB269" t="str">
        <f>Special[[#This Row],[服装]]&amp;Special[[#This Row],[名前]]&amp;Special[[#This Row],[レアリティ]]</f>
        <v>アート2二口堅治ICONIC</v>
      </c>
      <c r="AC269">
        <f>IF((A268&amp;L268&amp;M268)&lt;&gt;(Special[[#This Row],[No]]&amp;L269&amp;M269),1,IF(Special[[#This Row],[追加属性]]="",1,0))</f>
        <v>0</v>
      </c>
    </row>
    <row r="270" spans="1:29" x14ac:dyDescent="0.35">
      <c r="A270">
        <f>VLOOKUP(Special[[#This Row],[No用]],SetNo[[No.用]:[vlookup 用]],2,FALSE)</f>
        <v>119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205</v>
      </c>
      <c r="E270" t="s">
        <v>362</v>
      </c>
      <c r="F270" t="s">
        <v>23</v>
      </c>
      <c r="G270" t="s">
        <v>31</v>
      </c>
      <c r="H270" t="s">
        <v>49</v>
      </c>
      <c r="I270" t="s">
        <v>71</v>
      </c>
      <c r="J270">
        <v>1</v>
      </c>
      <c r="K270" t="s">
        <v>249</v>
      </c>
      <c r="L270" s="1" t="s">
        <v>191</v>
      </c>
      <c r="M270" s="1" t="s">
        <v>162</v>
      </c>
      <c r="N270">
        <v>12</v>
      </c>
      <c r="O270">
        <v>0</v>
      </c>
      <c r="P270">
        <v>0</v>
      </c>
      <c r="Q270">
        <v>0</v>
      </c>
      <c r="W270" t="s">
        <v>1055</v>
      </c>
      <c r="X270">
        <v>0</v>
      </c>
      <c r="AB270" t="str">
        <f>Special[[#This Row],[服装]]&amp;Special[[#This Row],[名前]]&amp;Special[[#This Row],[レアリティ]]</f>
        <v>ユニフォーム黄金川貫至ICONIC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119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205</v>
      </c>
      <c r="E271" t="s">
        <v>362</v>
      </c>
      <c r="F271" t="s">
        <v>23</v>
      </c>
      <c r="G271" t="s">
        <v>31</v>
      </c>
      <c r="H271" t="s">
        <v>49</v>
      </c>
      <c r="I271" t="s">
        <v>71</v>
      </c>
      <c r="J271">
        <v>1</v>
      </c>
      <c r="K271" t="s">
        <v>249</v>
      </c>
      <c r="L271" s="1" t="s">
        <v>879</v>
      </c>
      <c r="M271" s="1" t="s">
        <v>173</v>
      </c>
      <c r="N271">
        <v>12</v>
      </c>
      <c r="O271">
        <v>0</v>
      </c>
      <c r="P271">
        <v>0</v>
      </c>
      <c r="Q271">
        <v>0</v>
      </c>
      <c r="S271">
        <v>4.2</v>
      </c>
      <c r="T271">
        <v>42.42</v>
      </c>
      <c r="U271" s="13">
        <v>0</v>
      </c>
      <c r="V271" s="13">
        <v>0</v>
      </c>
      <c r="W271" s="14" t="s">
        <v>886</v>
      </c>
      <c r="X271">
        <v>1</v>
      </c>
      <c r="AB271" t="str">
        <f>Special[[#This Row],[服装]]&amp;Special[[#This Row],[名前]]&amp;Special[[#This Row],[レアリティ]]</f>
        <v>ユニフォーム黄金川貫至ICONIC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119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1</v>
      </c>
      <c r="D272" t="s">
        <v>205</v>
      </c>
      <c r="E272" t="s">
        <v>362</v>
      </c>
      <c r="F272" t="s">
        <v>23</v>
      </c>
      <c r="G272" t="s">
        <v>31</v>
      </c>
      <c r="H272" t="s">
        <v>49</v>
      </c>
      <c r="I272" t="s">
        <v>71</v>
      </c>
      <c r="J272">
        <v>1</v>
      </c>
      <c r="K272" t="s">
        <v>249</v>
      </c>
      <c r="L272" s="1" t="s">
        <v>263</v>
      </c>
      <c r="M272" s="1" t="s">
        <v>224</v>
      </c>
      <c r="N272">
        <v>42</v>
      </c>
      <c r="O272">
        <v>0</v>
      </c>
      <c r="P272">
        <v>53</v>
      </c>
      <c r="Q272">
        <v>0</v>
      </c>
      <c r="U272" s="13"/>
      <c r="V272" s="13"/>
      <c r="W272" s="14" t="s">
        <v>1038</v>
      </c>
      <c r="X272">
        <v>0</v>
      </c>
      <c r="Y272" s="1" t="s">
        <v>971</v>
      </c>
      <c r="Z272" s="1" t="s">
        <v>1040</v>
      </c>
      <c r="AA272" s="1"/>
      <c r="AB272" t="str">
        <f>Special[[#This Row],[服装]]&amp;Special[[#This Row],[名前]]&amp;Special[[#This Row],[レアリティ]]</f>
        <v>ユニフォーム黄金川貫至ICONIC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119</v>
      </c>
      <c r="B273">
        <f>IF(ROW()=2,1,IF(A272&lt;&gt;Special[[#This Row],[No]],1,IF(Special[[#This Row],[枝番用]]=0,B272,B272+1)))</f>
        <v>3</v>
      </c>
      <c r="C273">
        <f>IF(ROW()=2,1,IF(Special[[#This Row],[枝番用]]=1,1,C272+1))</f>
        <v>2</v>
      </c>
      <c r="D273" t="s">
        <v>205</v>
      </c>
      <c r="E273" t="s">
        <v>362</v>
      </c>
      <c r="F273" t="s">
        <v>23</v>
      </c>
      <c r="G273" t="s">
        <v>31</v>
      </c>
      <c r="H273" t="s">
        <v>49</v>
      </c>
      <c r="I273" t="s">
        <v>71</v>
      </c>
      <c r="J273">
        <v>1</v>
      </c>
      <c r="K273" t="s">
        <v>249</v>
      </c>
      <c r="L273" s="1" t="s">
        <v>263</v>
      </c>
      <c r="M273" s="1" t="s">
        <v>224</v>
      </c>
      <c r="N273">
        <v>42</v>
      </c>
      <c r="O273">
        <v>0</v>
      </c>
      <c r="P273">
        <v>53</v>
      </c>
      <c r="Q273">
        <v>0</v>
      </c>
      <c r="R273" s="1" t="s">
        <v>180</v>
      </c>
      <c r="S273">
        <v>5</v>
      </c>
      <c r="T273">
        <v>30.48</v>
      </c>
      <c r="U273" s="13">
        <v>6.65</v>
      </c>
      <c r="V273" s="13">
        <v>40.950000000000003</v>
      </c>
      <c r="W273" s="14" t="s">
        <v>1039</v>
      </c>
      <c r="X273">
        <v>1</v>
      </c>
      <c r="Y273" s="1" t="s">
        <v>971</v>
      </c>
      <c r="Z273" s="1" t="s">
        <v>1040</v>
      </c>
      <c r="AA273" s="1"/>
      <c r="AB273" t="str">
        <f>Special[[#This Row],[服装]]&amp;Special[[#This Row],[名前]]&amp;Special[[#This Row],[レアリティ]]</f>
        <v>ユニフォーム黄金川貫至ICONIC</v>
      </c>
      <c r="AC273">
        <f>IF((A272&amp;L272&amp;M272)&lt;&gt;(Special[[#This Row],[No]]&amp;L273&amp;M273),1,IF(Special[[#This Row],[追加属性]]="",1,0))</f>
        <v>0</v>
      </c>
    </row>
    <row r="274" spans="1:29" x14ac:dyDescent="0.35">
      <c r="A274">
        <f>VLOOKUP(Special[[#This Row],[No用]],SetNo[[No.用]:[vlookup 用]],2,FALSE)</f>
        <v>120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362</v>
      </c>
      <c r="F274" t="s">
        <v>23</v>
      </c>
      <c r="G274" t="s">
        <v>31</v>
      </c>
      <c r="H274" t="s">
        <v>49</v>
      </c>
      <c r="I274" t="s">
        <v>71</v>
      </c>
      <c r="J274">
        <v>1</v>
      </c>
      <c r="K274" t="s">
        <v>249</v>
      </c>
      <c r="L274" s="1" t="s">
        <v>191</v>
      </c>
      <c r="M274" s="1" t="s">
        <v>162</v>
      </c>
      <c r="N274">
        <v>12</v>
      </c>
      <c r="O274">
        <v>0</v>
      </c>
      <c r="P274">
        <v>0</v>
      </c>
      <c r="Q274">
        <v>0</v>
      </c>
      <c r="W274" t="s">
        <v>1055</v>
      </c>
      <c r="X274">
        <v>0</v>
      </c>
      <c r="AB274" t="str">
        <f>Special[[#This Row],[服装]]&amp;Special[[#This Row],[名前]]&amp;Special[[#This Row],[レアリティ]]</f>
        <v>制服黄金川貫至ICONIC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120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t="s">
        <v>149</v>
      </c>
      <c r="E275" t="s">
        <v>362</v>
      </c>
      <c r="F275" t="s">
        <v>23</v>
      </c>
      <c r="G275" t="s">
        <v>31</v>
      </c>
      <c r="H275" t="s">
        <v>49</v>
      </c>
      <c r="I275" t="s">
        <v>71</v>
      </c>
      <c r="J275">
        <v>1</v>
      </c>
      <c r="K275" t="s">
        <v>249</v>
      </c>
      <c r="L275" s="1" t="s">
        <v>879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42.42</v>
      </c>
      <c r="U275" s="13">
        <v>0</v>
      </c>
      <c r="V275" s="13">
        <v>0</v>
      </c>
      <c r="W275" s="14" t="s">
        <v>886</v>
      </c>
      <c r="X275">
        <v>1</v>
      </c>
      <c r="AB275" t="str">
        <f>Special[[#This Row],[服装]]&amp;Special[[#This Row],[名前]]&amp;Special[[#This Row],[レアリティ]]</f>
        <v>制服黄金川貫至ICONIC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120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t="s">
        <v>149</v>
      </c>
      <c r="E276" t="s">
        <v>362</v>
      </c>
      <c r="F276" t="s">
        <v>23</v>
      </c>
      <c r="G276" t="s">
        <v>31</v>
      </c>
      <c r="H276" t="s">
        <v>49</v>
      </c>
      <c r="I276" t="s">
        <v>71</v>
      </c>
      <c r="J276">
        <v>1</v>
      </c>
      <c r="K276" t="s">
        <v>249</v>
      </c>
      <c r="L276" s="1" t="s">
        <v>263</v>
      </c>
      <c r="M276" s="1" t="s">
        <v>224</v>
      </c>
      <c r="N276">
        <v>42</v>
      </c>
      <c r="O276">
        <v>0</v>
      </c>
      <c r="P276">
        <v>52</v>
      </c>
      <c r="Q276">
        <v>0</v>
      </c>
      <c r="U276" s="13"/>
      <c r="V276" s="13"/>
      <c r="W276" s="14" t="s">
        <v>1038</v>
      </c>
      <c r="X276">
        <v>0</v>
      </c>
      <c r="Y276" s="1" t="s">
        <v>971</v>
      </c>
      <c r="Z276" s="1" t="s">
        <v>1040</v>
      </c>
      <c r="AA276" s="1"/>
      <c r="AB276" t="str">
        <f>Special[[#This Row],[服装]]&amp;Special[[#This Row],[名前]]&amp;Special[[#This Row],[レアリティ]]</f>
        <v>制服黄金川貫至ICONIC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120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t="s">
        <v>149</v>
      </c>
      <c r="E277" t="s">
        <v>362</v>
      </c>
      <c r="F277" t="s">
        <v>23</v>
      </c>
      <c r="G277" t="s">
        <v>31</v>
      </c>
      <c r="H277" t="s">
        <v>49</v>
      </c>
      <c r="I277" t="s">
        <v>71</v>
      </c>
      <c r="J277">
        <v>1</v>
      </c>
      <c r="K277" t="s">
        <v>249</v>
      </c>
      <c r="L277" s="1" t="s">
        <v>263</v>
      </c>
      <c r="M277" s="1" t="s">
        <v>224</v>
      </c>
      <c r="N277">
        <v>42</v>
      </c>
      <c r="O277">
        <v>0</v>
      </c>
      <c r="P277">
        <v>52</v>
      </c>
      <c r="Q277">
        <v>0</v>
      </c>
      <c r="R277" s="1" t="s">
        <v>180</v>
      </c>
      <c r="S277">
        <v>5</v>
      </c>
      <c r="T277">
        <v>30.48</v>
      </c>
      <c r="U277" s="13">
        <v>6.65</v>
      </c>
      <c r="V277" s="13">
        <v>40.950000000000003</v>
      </c>
      <c r="W277" s="14" t="s">
        <v>1039</v>
      </c>
      <c r="X277">
        <v>1</v>
      </c>
      <c r="Y277" s="1" t="s">
        <v>971</v>
      </c>
      <c r="Z277" s="1" t="s">
        <v>1040</v>
      </c>
      <c r="AA277" s="1"/>
      <c r="AB277" t="str">
        <f>Special[[#This Row],[服装]]&amp;Special[[#This Row],[名前]]&amp;Special[[#This Row],[レアリティ]]</f>
        <v>制服黄金川貫至ICONIC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121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553</v>
      </c>
      <c r="E278" t="s">
        <v>362</v>
      </c>
      <c r="F278" s="1" t="s">
        <v>90</v>
      </c>
      <c r="G278" t="s">
        <v>31</v>
      </c>
      <c r="H278" t="s">
        <v>49</v>
      </c>
      <c r="I278" t="s">
        <v>71</v>
      </c>
      <c r="J278">
        <v>1</v>
      </c>
      <c r="K278" t="s">
        <v>249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1055</v>
      </c>
      <c r="X278">
        <v>0</v>
      </c>
      <c r="AB278" t="str">
        <f>Special[[#This Row],[服装]]&amp;Special[[#This Row],[名前]]&amp;Special[[#This Row],[レアリティ]]</f>
        <v>職業体験黄金川貫至ICONIC</v>
      </c>
      <c r="AC278">
        <f>IF((A277&amp;L277&amp;M277)&lt;&gt;(Special[[#This Row],[No]]&amp;L278&amp;M278),1,IF(Special[[#This Row],[追加属性]]="",1,0))</f>
        <v>1</v>
      </c>
    </row>
    <row r="279" spans="1:29" x14ac:dyDescent="0.35">
      <c r="A279">
        <f>VLOOKUP(Special[[#This Row],[No用]],SetNo[[No.用]:[vlookup 用]],2,FALSE)</f>
        <v>121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553</v>
      </c>
      <c r="E279" t="s">
        <v>362</v>
      </c>
      <c r="F279" s="1" t="s">
        <v>90</v>
      </c>
      <c r="G279" t="s">
        <v>31</v>
      </c>
      <c r="H279" t="s">
        <v>49</v>
      </c>
      <c r="I279" t="s">
        <v>71</v>
      </c>
      <c r="J279">
        <v>1</v>
      </c>
      <c r="K279" t="s">
        <v>249</v>
      </c>
      <c r="L279" s="1" t="s">
        <v>879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42.42</v>
      </c>
      <c r="U279" s="13">
        <v>0</v>
      </c>
      <c r="V279" s="13">
        <v>0</v>
      </c>
      <c r="W279" s="14" t="s">
        <v>886</v>
      </c>
      <c r="X279">
        <v>1</v>
      </c>
      <c r="AB279" t="str">
        <f>Special[[#This Row],[服装]]&amp;Special[[#This Row],[名前]]&amp;Special[[#This Row],[レアリティ]]</f>
        <v>職業体験黄金川貫至ICONIC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121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553</v>
      </c>
      <c r="E280" t="s">
        <v>362</v>
      </c>
      <c r="F280" s="1" t="s">
        <v>90</v>
      </c>
      <c r="G280" t="s">
        <v>31</v>
      </c>
      <c r="H280" t="s">
        <v>49</v>
      </c>
      <c r="I280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42</v>
      </c>
      <c r="O280">
        <v>0</v>
      </c>
      <c r="P280">
        <v>52</v>
      </c>
      <c r="Q280">
        <v>0</v>
      </c>
      <c r="R280" s="1"/>
      <c r="S280">
        <v>3.35</v>
      </c>
      <c r="T280">
        <v>33.729999999999997</v>
      </c>
      <c r="U280">
        <v>5</v>
      </c>
      <c r="V280">
        <v>50.08</v>
      </c>
      <c r="W280" s="1" t="s">
        <v>1013</v>
      </c>
      <c r="X280">
        <v>1</v>
      </c>
      <c r="AB280" t="str">
        <f>Special[[#This Row],[服装]]&amp;Special[[#This Row],[名前]]&amp;Special[[#This Row],[レアリティ]]</f>
        <v>職業体験黄金川貫至ICONIC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121</v>
      </c>
      <c r="B281">
        <f>IF(ROW()=2,1,IF(A280&lt;&gt;Special[[#This Row],[No]],1,IF(Special[[#This Row],[枝番用]]=0,B280,B280+1)))</f>
        <v>4</v>
      </c>
      <c r="C281">
        <f>IF(ROW()=2,1,IF(Special[[#This Row],[枝番用]]=1,1,C280+1))</f>
        <v>1</v>
      </c>
      <c r="D281" s="1" t="s">
        <v>553</v>
      </c>
      <c r="E281" t="s">
        <v>362</v>
      </c>
      <c r="F281" s="1" t="s">
        <v>90</v>
      </c>
      <c r="G281" t="s">
        <v>31</v>
      </c>
      <c r="H281" t="s">
        <v>49</v>
      </c>
      <c r="I281" t="s">
        <v>71</v>
      </c>
      <c r="J281">
        <v>1</v>
      </c>
      <c r="K281" t="s">
        <v>249</v>
      </c>
      <c r="L281" s="1" t="s">
        <v>263</v>
      </c>
      <c r="M281" s="1" t="s">
        <v>224</v>
      </c>
      <c r="N281">
        <v>42</v>
      </c>
      <c r="O281">
        <v>0</v>
      </c>
      <c r="P281">
        <v>52</v>
      </c>
      <c r="Q281">
        <v>0</v>
      </c>
      <c r="U281" s="13"/>
      <c r="V281" s="13"/>
      <c r="W281" s="14" t="s">
        <v>1038</v>
      </c>
      <c r="X281">
        <v>0</v>
      </c>
      <c r="Y281" s="1" t="s">
        <v>971</v>
      </c>
      <c r="Z281" s="1" t="s">
        <v>1040</v>
      </c>
      <c r="AA281" s="1"/>
      <c r="AB281" t="str">
        <f>Special[[#This Row],[服装]]&amp;Special[[#This Row],[名前]]&amp;Special[[#This Row],[レアリティ]]</f>
        <v>職業体験黄金川貫至ICONIC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121</v>
      </c>
      <c r="B282">
        <f>IF(ROW()=2,1,IF(A281&lt;&gt;Special[[#This Row],[No]],1,IF(Special[[#This Row],[枝番用]]=0,B281,B281+1)))</f>
        <v>4</v>
      </c>
      <c r="C282">
        <f>IF(ROW()=2,1,IF(Special[[#This Row],[枝番用]]=1,1,C281+1))</f>
        <v>2</v>
      </c>
      <c r="D282" s="1" t="s">
        <v>553</v>
      </c>
      <c r="E282" t="s">
        <v>362</v>
      </c>
      <c r="F282" s="1" t="s">
        <v>90</v>
      </c>
      <c r="G282" t="s">
        <v>31</v>
      </c>
      <c r="H282" t="s">
        <v>49</v>
      </c>
      <c r="I282" t="s">
        <v>71</v>
      </c>
      <c r="J282">
        <v>1</v>
      </c>
      <c r="K282" t="s">
        <v>249</v>
      </c>
      <c r="L282" s="1" t="s">
        <v>263</v>
      </c>
      <c r="M282" s="1" t="s">
        <v>224</v>
      </c>
      <c r="N282">
        <v>42</v>
      </c>
      <c r="O282">
        <v>0</v>
      </c>
      <c r="P282">
        <v>52</v>
      </c>
      <c r="Q282">
        <v>0</v>
      </c>
      <c r="R282" s="1" t="s">
        <v>180</v>
      </c>
      <c r="S282">
        <v>5</v>
      </c>
      <c r="T282">
        <v>30.48</v>
      </c>
      <c r="U282" s="13">
        <v>6.65</v>
      </c>
      <c r="V282" s="13">
        <v>40.950000000000003</v>
      </c>
      <c r="W282" s="14" t="s">
        <v>1039</v>
      </c>
      <c r="X282">
        <v>1</v>
      </c>
      <c r="Y282" s="1" t="s">
        <v>971</v>
      </c>
      <c r="Z282" s="1" t="s">
        <v>1040</v>
      </c>
      <c r="AA282" s="1"/>
      <c r="AB282" t="str">
        <f>Special[[#This Row],[服装]]&amp;Special[[#This Row],[名前]]&amp;Special[[#This Row],[レアリティ]]</f>
        <v>職業体験黄金川貫至ICONIC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122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735</v>
      </c>
      <c r="E283" s="1" t="s">
        <v>362</v>
      </c>
      <c r="F283" s="1" t="s">
        <v>77</v>
      </c>
      <c r="G283" s="1" t="s">
        <v>31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191</v>
      </c>
      <c r="M283" s="1" t="s">
        <v>162</v>
      </c>
      <c r="N283">
        <v>12</v>
      </c>
      <c r="O283">
        <v>0</v>
      </c>
      <c r="P283">
        <v>0</v>
      </c>
      <c r="Q283">
        <v>0</v>
      </c>
      <c r="W283" t="s">
        <v>1055</v>
      </c>
      <c r="X283">
        <v>0</v>
      </c>
      <c r="AB283" t="str">
        <f>Special[[#This Row],[服装]]&amp;Special[[#This Row],[名前]]&amp;Special[[#This Row],[レアリティ]]</f>
        <v>スパイ黄金川貫至ICONIC</v>
      </c>
      <c r="AC283">
        <f>IF((A282&amp;L282&amp;M282)&lt;&gt;(Special[[#This Row],[No]]&amp;L283&amp;M283),1,IF(Special[[#This Row],[追加属性]]="",1,0))</f>
        <v>1</v>
      </c>
    </row>
    <row r="284" spans="1:29" x14ac:dyDescent="0.35">
      <c r="A284">
        <f>VLOOKUP(Special[[#This Row],[No用]],SetNo[[No.用]:[vlookup 用]],2,FALSE)</f>
        <v>122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735</v>
      </c>
      <c r="E284" s="1" t="s">
        <v>362</v>
      </c>
      <c r="F284" s="1" t="s">
        <v>77</v>
      </c>
      <c r="G284" s="1" t="s">
        <v>31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263</v>
      </c>
      <c r="M284" s="1" t="s">
        <v>224</v>
      </c>
      <c r="N284">
        <v>42</v>
      </c>
      <c r="O284">
        <v>0</v>
      </c>
      <c r="P284">
        <v>52</v>
      </c>
      <c r="Q284">
        <v>0</v>
      </c>
      <c r="U284" s="13"/>
      <c r="V284" s="13"/>
      <c r="W284" s="14" t="s">
        <v>1038</v>
      </c>
      <c r="X284">
        <v>0</v>
      </c>
      <c r="Y284" s="1" t="s">
        <v>971</v>
      </c>
      <c r="Z284" s="1" t="s">
        <v>1040</v>
      </c>
      <c r="AA284" s="1"/>
      <c r="AB284" t="str">
        <f>Special[[#This Row],[服装]]&amp;Special[[#This Row],[名前]]&amp;Special[[#This Row],[レアリティ]]</f>
        <v>スパイ黄金川貫至ICONIC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122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2</v>
      </c>
      <c r="D285" s="1" t="s">
        <v>735</v>
      </c>
      <c r="E285" s="1" t="s">
        <v>362</v>
      </c>
      <c r="F285" s="1" t="s">
        <v>77</v>
      </c>
      <c r="G285" s="1" t="s">
        <v>31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263</v>
      </c>
      <c r="M285" s="1" t="s">
        <v>224</v>
      </c>
      <c r="N285">
        <v>42</v>
      </c>
      <c r="O285">
        <v>0</v>
      </c>
      <c r="P285">
        <v>52</v>
      </c>
      <c r="Q285">
        <v>0</v>
      </c>
      <c r="R285" s="1" t="s">
        <v>180</v>
      </c>
      <c r="S285">
        <v>5</v>
      </c>
      <c r="T285">
        <v>30.48</v>
      </c>
      <c r="U285" s="13">
        <v>6.65</v>
      </c>
      <c r="V285" s="13">
        <v>40.950000000000003</v>
      </c>
      <c r="W285" s="14" t="s">
        <v>1039</v>
      </c>
      <c r="X285">
        <v>1</v>
      </c>
      <c r="Y285" s="1" t="s">
        <v>971</v>
      </c>
      <c r="Z285" s="1" t="s">
        <v>1040</v>
      </c>
      <c r="AA285" s="1"/>
      <c r="AB285" t="str">
        <f>Special[[#This Row],[服装]]&amp;Special[[#This Row],[名前]]&amp;Special[[#This Row],[レアリティ]]</f>
        <v>スパイ黄金川貫至ICONIC</v>
      </c>
      <c r="AC285">
        <f>IF((A284&amp;L284&amp;M284)&lt;&gt;(Special[[#This Row],[No]]&amp;L285&amp;M285),1,IF(Special[[#This Row],[追加属性]]="",1,0))</f>
        <v>0</v>
      </c>
    </row>
    <row r="286" spans="1:29" x14ac:dyDescent="0.35">
      <c r="A286">
        <f>VLOOKUP(Special[[#This Row],[No用]],SetNo[[No.用]:[vlookup 用]],2,FALSE)</f>
        <v>123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1061</v>
      </c>
      <c r="E286" s="1" t="s">
        <v>362</v>
      </c>
      <c r="F286" s="1" t="s">
        <v>73</v>
      </c>
      <c r="G286" s="1" t="s">
        <v>31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263</v>
      </c>
      <c r="M286" s="1" t="s">
        <v>173</v>
      </c>
      <c r="N286">
        <v>18</v>
      </c>
      <c r="O286">
        <v>0</v>
      </c>
      <c r="P286">
        <v>0</v>
      </c>
      <c r="Q286">
        <v>0</v>
      </c>
      <c r="R286" s="1"/>
      <c r="U286" s="13"/>
      <c r="V286" s="13"/>
      <c r="W286" s="14" t="s">
        <v>1038</v>
      </c>
      <c r="X286">
        <v>0</v>
      </c>
      <c r="Y286" s="1"/>
      <c r="Z286" s="1"/>
      <c r="AA286" s="1"/>
      <c r="AB286" t="str">
        <f>Special[[#This Row],[服装]]&amp;Special[[#This Row],[名前]]&amp;Special[[#This Row],[レアリティ]]</f>
        <v>焼き芋黄金川貫至ICONIC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123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1061</v>
      </c>
      <c r="E287" s="1" t="s">
        <v>362</v>
      </c>
      <c r="F287" s="1" t="s">
        <v>73</v>
      </c>
      <c r="G287" s="1" t="s">
        <v>31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1075</v>
      </c>
      <c r="M287" s="1" t="s">
        <v>178</v>
      </c>
      <c r="N287">
        <v>15</v>
      </c>
      <c r="O287">
        <v>0</v>
      </c>
      <c r="P287">
        <v>0</v>
      </c>
      <c r="Q287">
        <v>0</v>
      </c>
      <c r="R287" s="1"/>
      <c r="S287">
        <v>3.35</v>
      </c>
      <c r="T287">
        <v>33.729999999999997</v>
      </c>
      <c r="U287" s="13"/>
      <c r="V287" s="13"/>
      <c r="W287" s="14" t="s">
        <v>886</v>
      </c>
      <c r="X287">
        <v>1</v>
      </c>
      <c r="Y287" s="1"/>
      <c r="Z287" s="1"/>
      <c r="AA287" s="1"/>
      <c r="AB287" t="str">
        <f>Special[[#This Row],[服装]]&amp;Special[[#This Row],[名前]]&amp;Special[[#This Row],[レアリティ]]</f>
        <v>焼き芋黄金川貫至ICONIC</v>
      </c>
      <c r="AC287">
        <f>IF((A286&amp;L286&amp;M286)&lt;&gt;(Special[[#This Row],[No]]&amp;L287&amp;M287),1,IF(Special[[#This Row],[追加属性]]="",1,0))</f>
        <v>1</v>
      </c>
    </row>
    <row r="288" spans="1:29" x14ac:dyDescent="0.35">
      <c r="A288">
        <f>VLOOKUP(Special[[#This Row],[No用]],SetNo[[No.用]:[vlookup 用]],2,FALSE)</f>
        <v>123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1061</v>
      </c>
      <c r="E288" s="1" t="s">
        <v>362</v>
      </c>
      <c r="F288" s="1" t="s">
        <v>73</v>
      </c>
      <c r="G288" s="1" t="s">
        <v>31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588</v>
      </c>
      <c r="M288" s="1" t="s">
        <v>224</v>
      </c>
      <c r="N288">
        <v>42</v>
      </c>
      <c r="O288">
        <v>0</v>
      </c>
      <c r="P288">
        <v>52</v>
      </c>
      <c r="Q288">
        <v>0</v>
      </c>
      <c r="R288" s="1"/>
      <c r="S288">
        <v>4.2</v>
      </c>
      <c r="T288">
        <v>25.76</v>
      </c>
      <c r="U288" s="13">
        <v>5.8</v>
      </c>
      <c r="V288" s="13">
        <v>35.200000000000003</v>
      </c>
      <c r="W288" s="14" t="s">
        <v>856</v>
      </c>
      <c r="X288">
        <v>2</v>
      </c>
      <c r="Y288" s="1" t="s">
        <v>1076</v>
      </c>
      <c r="Z288" s="1" t="s">
        <v>1077</v>
      </c>
      <c r="AA288" s="1"/>
      <c r="AB288" t="str">
        <f>Special[[#This Row],[服装]]&amp;Special[[#This Row],[名前]]&amp;Special[[#This Row],[レアリティ]]</f>
        <v>焼き芋黄金川貫至ICONIC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124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205</v>
      </c>
      <c r="E289" t="s">
        <v>51</v>
      </c>
      <c r="F289" t="s">
        <v>23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s="1" t="s">
        <v>191</v>
      </c>
      <c r="M289" s="1" t="s">
        <v>162</v>
      </c>
      <c r="N289">
        <v>11</v>
      </c>
      <c r="O289">
        <v>0</v>
      </c>
      <c r="P289">
        <v>0</v>
      </c>
      <c r="Q289">
        <v>0</v>
      </c>
      <c r="W289" t="s">
        <v>1055</v>
      </c>
      <c r="X289">
        <v>0</v>
      </c>
      <c r="AB289" t="str">
        <f>Special[[#This Row],[服装]]&amp;Special[[#This Row],[名前]]&amp;Special[[#This Row],[レアリティ]]</f>
        <v>ユニフォーム小原豊ICONIC</v>
      </c>
      <c r="AC289">
        <f>IF((A285&amp;L285&amp;M285)&lt;&gt;(Special[[#This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52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s="1" t="s">
        <v>191</v>
      </c>
      <c r="M290" s="1" t="s">
        <v>162</v>
      </c>
      <c r="N290">
        <v>12</v>
      </c>
      <c r="O290">
        <v>0</v>
      </c>
      <c r="P290">
        <v>0</v>
      </c>
      <c r="Q290">
        <v>0</v>
      </c>
      <c r="W290" t="s">
        <v>1055</v>
      </c>
      <c r="X290">
        <v>0</v>
      </c>
      <c r="AB290" t="str">
        <f>Special[[#This Row],[服装]]&amp;Special[[#This Row],[名前]]&amp;Special[[#This Row],[レアリティ]]</f>
        <v>ユニフォーム女川太郎ICONIC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126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990</v>
      </c>
      <c r="E291" s="1" t="s">
        <v>52</v>
      </c>
      <c r="F291" s="1" t="s">
        <v>90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191</v>
      </c>
      <c r="M291" s="1" t="s">
        <v>162</v>
      </c>
      <c r="N291">
        <v>12</v>
      </c>
      <c r="O291">
        <v>0</v>
      </c>
      <c r="P291">
        <v>0</v>
      </c>
      <c r="Q291">
        <v>0</v>
      </c>
      <c r="W291" t="s">
        <v>1055</v>
      </c>
      <c r="X291">
        <v>0</v>
      </c>
      <c r="AB291" t="str">
        <f>Special[[#This Row],[服装]]&amp;Special[[#This Row],[名前]]&amp;Special[[#This Row],[レアリティ]]</f>
        <v>水着2女川太郎ICONIC</v>
      </c>
      <c r="AC291">
        <f>IF((A290&amp;L290&amp;M290)&lt;&gt;(Special[[#This Row],[No]]&amp;L291&amp;M291),1,IF(Special[[#This Row],[追加属性]]="",1,0))</f>
        <v>1</v>
      </c>
    </row>
    <row r="292" spans="1:29" x14ac:dyDescent="0.35">
      <c r="A292">
        <f>VLOOKUP(Special[[#This Row],[No用]],SetNo[[No.用]:[vlookup 用]],2,FALSE)</f>
        <v>126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990</v>
      </c>
      <c r="E292" s="1" t="s">
        <v>52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178</v>
      </c>
      <c r="N292">
        <v>12</v>
      </c>
      <c r="O292">
        <v>0</v>
      </c>
      <c r="P292">
        <v>0</v>
      </c>
      <c r="Q292">
        <v>0</v>
      </c>
      <c r="S292">
        <v>3.35</v>
      </c>
      <c r="T292">
        <v>20.010000000000002</v>
      </c>
      <c r="W292" s="1" t="s">
        <v>950</v>
      </c>
      <c r="X292">
        <v>1</v>
      </c>
      <c r="AB292" t="str">
        <f>Special[[#This Row],[服装]]&amp;Special[[#This Row],[名前]]&amp;Special[[#This Row],[レアリティ]]</f>
        <v>水着2女川太郎ICONIC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127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t="s">
        <v>205</v>
      </c>
      <c r="E293" t="s">
        <v>53</v>
      </c>
      <c r="F293" t="s">
        <v>23</v>
      </c>
      <c r="G293" t="s">
        <v>21</v>
      </c>
      <c r="H293" t="s">
        <v>49</v>
      </c>
      <c r="I293" t="s">
        <v>71</v>
      </c>
      <c r="J293">
        <v>1</v>
      </c>
      <c r="K293" t="s">
        <v>249</v>
      </c>
      <c r="L293" s="1" t="s">
        <v>195</v>
      </c>
      <c r="M293" s="1" t="s">
        <v>173</v>
      </c>
      <c r="N293">
        <v>13</v>
      </c>
      <c r="O293">
        <v>0</v>
      </c>
      <c r="P293">
        <v>0</v>
      </c>
      <c r="Q293">
        <v>0</v>
      </c>
      <c r="AB293" t="str">
        <f>Special[[#This Row],[服装]]&amp;Special[[#This Row],[名前]]&amp;Special[[#This Row],[レアリティ]]</f>
        <v>ユニフォーム作並浩輔ICONIC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128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963</v>
      </c>
      <c r="E294" s="1" t="s">
        <v>53</v>
      </c>
      <c r="F294" s="1" t="s">
        <v>90</v>
      </c>
      <c r="G294" s="1" t="s">
        <v>21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195</v>
      </c>
      <c r="M294" s="1" t="s">
        <v>173</v>
      </c>
      <c r="N294">
        <v>13</v>
      </c>
      <c r="O294">
        <v>0</v>
      </c>
      <c r="P294">
        <v>0</v>
      </c>
      <c r="Q294">
        <v>0</v>
      </c>
      <c r="S294">
        <v>18.75</v>
      </c>
      <c r="T294">
        <v>74.61</v>
      </c>
      <c r="W294" s="1" t="s">
        <v>852</v>
      </c>
      <c r="X294">
        <v>1</v>
      </c>
      <c r="AB294" t="str">
        <f>Special[[#This Row],[服装]]&amp;Special[[#This Row],[名前]]&amp;Special[[#This Row],[レアリティ]]</f>
        <v>職業体験2作並浩輔ICONIC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2</v>
      </c>
      <c r="D295" s="1" t="s">
        <v>963</v>
      </c>
      <c r="E295" s="1" t="s">
        <v>970</v>
      </c>
      <c r="F295" s="1" t="s">
        <v>90</v>
      </c>
      <c r="G295" s="1" t="s">
        <v>21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195</v>
      </c>
      <c r="M295" s="1" t="s">
        <v>173</v>
      </c>
      <c r="N295">
        <v>13</v>
      </c>
      <c r="O295">
        <v>0</v>
      </c>
      <c r="P295">
        <v>0</v>
      </c>
      <c r="Q295">
        <v>0</v>
      </c>
      <c r="R295" s="1" t="s">
        <v>588</v>
      </c>
      <c r="S295">
        <v>16.8</v>
      </c>
      <c r="T295">
        <v>58.94</v>
      </c>
      <c r="W295" s="1" t="s">
        <v>950</v>
      </c>
      <c r="X295">
        <v>1</v>
      </c>
      <c r="AB295" t="str">
        <f>Special[[#This Row],[服装]]&amp;Special[[#This Row],[名前]]&amp;Special[[#This Row],[レアリティ]]</f>
        <v>職業体験2作並浩輔ICONIC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205</v>
      </c>
      <c r="E296" t="s">
        <v>54</v>
      </c>
      <c r="F296" t="s">
        <v>23</v>
      </c>
      <c r="G296" t="s">
        <v>26</v>
      </c>
      <c r="H296" t="s">
        <v>49</v>
      </c>
      <c r="I296" t="s">
        <v>71</v>
      </c>
      <c r="J296">
        <v>1</v>
      </c>
      <c r="K296" t="s">
        <v>249</v>
      </c>
      <c r="L296" s="1" t="s">
        <v>191</v>
      </c>
      <c r="M296" s="1" t="s">
        <v>162</v>
      </c>
      <c r="N296">
        <v>14</v>
      </c>
      <c r="O296">
        <v>0</v>
      </c>
      <c r="P296">
        <v>0</v>
      </c>
      <c r="Q296">
        <v>0</v>
      </c>
      <c r="W296" t="s">
        <v>1055</v>
      </c>
      <c r="X296">
        <v>0</v>
      </c>
      <c r="AB296" t="str">
        <f>Special[[#This Row],[服装]]&amp;Special[[#This Row],[名前]]&amp;Special[[#This Row],[レアリティ]]</f>
        <v>ユニフォーム吹上仁悟ICONIC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205</v>
      </c>
      <c r="E297" t="s">
        <v>54</v>
      </c>
      <c r="F297" t="s">
        <v>23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180</v>
      </c>
      <c r="M297" s="1" t="s">
        <v>173</v>
      </c>
      <c r="N297">
        <v>40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948</v>
      </c>
      <c r="X297">
        <v>1</v>
      </c>
      <c r="AB297" t="str">
        <f>Special[[#This Row],[服装]]&amp;Special[[#This Row],[名前]]&amp;Special[[#This Row],[レアリティ]]</f>
        <v>ユニフォーム吹上仁悟ICONIC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130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108</v>
      </c>
      <c r="E298" s="1" t="s">
        <v>614</v>
      </c>
      <c r="F298" s="1" t="s">
        <v>23</v>
      </c>
      <c r="G298" s="1" t="s">
        <v>74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191</v>
      </c>
      <c r="M298" s="1" t="s">
        <v>162</v>
      </c>
      <c r="N298">
        <v>13</v>
      </c>
      <c r="O298">
        <v>0</v>
      </c>
      <c r="P298">
        <v>0</v>
      </c>
      <c r="Q298">
        <v>0</v>
      </c>
      <c r="W298" t="s">
        <v>1055</v>
      </c>
      <c r="X298">
        <v>0</v>
      </c>
      <c r="AB298" t="str">
        <f>Special[[#This Row],[服装]]&amp;Special[[#This Row],[名前]]&amp;Special[[#This Row],[レアリティ]]</f>
        <v>ユニフォーム茂庭要ICONIC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130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108</v>
      </c>
      <c r="E299" s="1" t="s">
        <v>614</v>
      </c>
      <c r="F299" s="1" t="s">
        <v>23</v>
      </c>
      <c r="G299" s="1" t="s">
        <v>74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554</v>
      </c>
      <c r="M299" s="1" t="s">
        <v>224</v>
      </c>
      <c r="N299">
        <v>43</v>
      </c>
      <c r="O299">
        <v>0</v>
      </c>
      <c r="P299">
        <v>53</v>
      </c>
      <c r="Q299">
        <v>0</v>
      </c>
      <c r="S299" s="13">
        <v>10</v>
      </c>
      <c r="T299" s="13">
        <v>19.8</v>
      </c>
      <c r="U299" s="13">
        <v>15</v>
      </c>
      <c r="V299" s="13">
        <v>29.7</v>
      </c>
      <c r="W299" s="13" t="s">
        <v>844</v>
      </c>
      <c r="X299" s="13">
        <v>1</v>
      </c>
      <c r="Y299" s="13" t="s">
        <v>845</v>
      </c>
      <c r="Z299" s="14" t="s">
        <v>863</v>
      </c>
      <c r="AA299" s="14"/>
      <c r="AB299" t="str">
        <f>Special[[#This Row],[服装]]&amp;Special[[#This Row],[名前]]&amp;Special[[#This Row],[レアリティ]]</f>
        <v>ユニフォーム茂庭要ICONIC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130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2</v>
      </c>
      <c r="D300" s="1" t="s">
        <v>108</v>
      </c>
      <c r="E300" s="1" t="s">
        <v>614</v>
      </c>
      <c r="F300" s="1" t="s">
        <v>23</v>
      </c>
      <c r="G300" s="1" t="s">
        <v>74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554</v>
      </c>
      <c r="M300" s="1" t="s">
        <v>224</v>
      </c>
      <c r="N300">
        <v>43</v>
      </c>
      <c r="O300">
        <v>0</v>
      </c>
      <c r="P300">
        <v>53</v>
      </c>
      <c r="Q300">
        <v>0</v>
      </c>
      <c r="R300" s="14" t="s">
        <v>588</v>
      </c>
      <c r="S300" s="13">
        <v>3.35</v>
      </c>
      <c r="T300" s="13">
        <v>20.010000000000002</v>
      </c>
      <c r="U300" s="13">
        <v>5</v>
      </c>
      <c r="V300" s="13">
        <v>30.48</v>
      </c>
      <c r="W300" s="14" t="s">
        <v>621</v>
      </c>
      <c r="X300" s="13">
        <v>2</v>
      </c>
      <c r="Y300" s="13"/>
      <c r="Z300" s="14"/>
      <c r="AA300" s="14"/>
      <c r="AB300" t="str">
        <f>Special[[#This Row],[服装]]&amp;Special[[#This Row],[名前]]&amp;Special[[#This Row],[レアリティ]]</f>
        <v>ユニフォーム茂庭要ICONIC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131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108</v>
      </c>
      <c r="E301" s="1" t="s">
        <v>616</v>
      </c>
      <c r="F301" s="1" t="s">
        <v>23</v>
      </c>
      <c r="G301" s="1" t="s">
        <v>82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191</v>
      </c>
      <c r="M301" s="1" t="s">
        <v>162</v>
      </c>
      <c r="N301">
        <v>13</v>
      </c>
      <c r="O301">
        <v>0</v>
      </c>
      <c r="P301">
        <v>0</v>
      </c>
      <c r="Q301">
        <v>0</v>
      </c>
      <c r="W301" t="s">
        <v>1055</v>
      </c>
      <c r="X301">
        <v>0</v>
      </c>
      <c r="AB301" t="str">
        <f>Special[[#This Row],[服装]]&amp;Special[[#This Row],[名前]]&amp;Special[[#This Row],[レアリティ]]</f>
        <v>ユニフォーム鎌先靖志ICONIC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132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763</v>
      </c>
      <c r="E302" s="1" t="s">
        <v>616</v>
      </c>
      <c r="F302" s="1" t="s">
        <v>90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13</v>
      </c>
      <c r="O302">
        <v>0</v>
      </c>
      <c r="P302">
        <v>0</v>
      </c>
      <c r="Q302">
        <v>0</v>
      </c>
      <c r="W302" t="s">
        <v>1055</v>
      </c>
      <c r="X302">
        <v>0</v>
      </c>
      <c r="AB302" t="str">
        <f>Special[[#This Row],[服装]]&amp;Special[[#This Row],[名前]]&amp;Special[[#This Row],[レアリティ]]</f>
        <v>甲冑鎌先靖志ICONIC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132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763</v>
      </c>
      <c r="E303" s="1" t="s">
        <v>616</v>
      </c>
      <c r="F303" s="1" t="s">
        <v>90</v>
      </c>
      <c r="G303" s="1" t="s">
        <v>82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868</v>
      </c>
      <c r="M303" s="1" t="s">
        <v>224</v>
      </c>
      <c r="N303">
        <v>43</v>
      </c>
      <c r="O303">
        <v>0</v>
      </c>
      <c r="P303">
        <v>53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X303">
        <v>1</v>
      </c>
      <c r="AB303" t="str">
        <f>Special[[#This Row],[服装]]&amp;Special[[#This Row],[名前]]&amp;Special[[#This Row],[レアリティ]]</f>
        <v>甲冑鎌先靖志ICONIC</v>
      </c>
      <c r="AC303">
        <f>IF((A302&amp;L302&amp;M302)&lt;&gt;(Special[[#This Row],[No]]&amp;L303&amp;M303),1,IF(Special[[#This Row],[追加属性]]="",1,0))</f>
        <v>1</v>
      </c>
    </row>
    <row r="304" spans="1:29" x14ac:dyDescent="0.35">
      <c r="A304">
        <f>VLOOKUP(Special[[#This Row],[No用]],SetNo[[No.用]:[vlookup 用]],2,FALSE)</f>
        <v>133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108</v>
      </c>
      <c r="E304" s="1" t="s">
        <v>618</v>
      </c>
      <c r="F304" s="1" t="s">
        <v>23</v>
      </c>
      <c r="G304" s="1" t="s">
        <v>78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191</v>
      </c>
      <c r="M304" s="1" t="s">
        <v>162</v>
      </c>
      <c r="N304">
        <v>13</v>
      </c>
      <c r="O304">
        <v>0</v>
      </c>
      <c r="P304">
        <v>0</v>
      </c>
      <c r="Q304">
        <v>0</v>
      </c>
      <c r="W304" t="s">
        <v>1055</v>
      </c>
      <c r="X304">
        <v>0</v>
      </c>
      <c r="AB304" t="str">
        <f>Special[[#This Row],[服装]]&amp;Special[[#This Row],[名前]]&amp;Special[[#This Row],[レアリティ]]</f>
        <v>ユニフォーム笹谷武仁ICONIC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134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t="s">
        <v>205</v>
      </c>
      <c r="E305" t="s">
        <v>30</v>
      </c>
      <c r="F305" t="s">
        <v>23</v>
      </c>
      <c r="G305" t="s">
        <v>31</v>
      </c>
      <c r="H305" t="s">
        <v>20</v>
      </c>
      <c r="I305" t="s">
        <v>71</v>
      </c>
      <c r="J305">
        <v>1</v>
      </c>
      <c r="K305" t="s">
        <v>249</v>
      </c>
      <c r="L305" s="1" t="s">
        <v>191</v>
      </c>
      <c r="M305" s="1" t="s">
        <v>162</v>
      </c>
      <c r="N305">
        <v>13</v>
      </c>
      <c r="O305">
        <v>0</v>
      </c>
      <c r="P305">
        <v>0</v>
      </c>
      <c r="Q305">
        <v>0</v>
      </c>
      <c r="W305" t="s">
        <v>1055</v>
      </c>
      <c r="X305">
        <v>0</v>
      </c>
      <c r="AB305" t="str">
        <f>Special[[#This Row],[服装]]&amp;Special[[#This Row],[名前]]&amp;Special[[#This Row],[レアリティ]]</f>
        <v>ユニフォーム及川徹ICONIC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134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t="s">
        <v>205</v>
      </c>
      <c r="E306" t="s">
        <v>30</v>
      </c>
      <c r="F306" t="s">
        <v>23</v>
      </c>
      <c r="G306" t="s">
        <v>31</v>
      </c>
      <c r="H306" t="s">
        <v>20</v>
      </c>
      <c r="I306" t="s">
        <v>71</v>
      </c>
      <c r="J306">
        <v>1</v>
      </c>
      <c r="K306" t="s">
        <v>249</v>
      </c>
      <c r="L306" s="1" t="s">
        <v>593</v>
      </c>
      <c r="M306" s="1" t="s">
        <v>162</v>
      </c>
      <c r="N306">
        <v>33</v>
      </c>
      <c r="O306">
        <v>0</v>
      </c>
      <c r="P306">
        <v>0</v>
      </c>
      <c r="Q306">
        <v>0</v>
      </c>
      <c r="S306" s="13">
        <v>2.5</v>
      </c>
      <c r="T306" s="13">
        <v>25.04</v>
      </c>
      <c r="U306" s="13">
        <v>0</v>
      </c>
      <c r="V306" s="13">
        <v>0</v>
      </c>
      <c r="W306" s="14" t="s">
        <v>886</v>
      </c>
      <c r="X306" s="13">
        <v>1</v>
      </c>
      <c r="Y306" s="13"/>
      <c r="Z306" s="13"/>
      <c r="AA306" s="13"/>
      <c r="AB306" t="str">
        <f>Special[[#This Row],[服装]]&amp;Special[[#This Row],[名前]]&amp;Special[[#This Row],[レアリティ]]</f>
        <v>ユニフォーム及川徹ICONIC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134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7" t="s">
        <v>205</v>
      </c>
      <c r="E307" s="7" t="s">
        <v>30</v>
      </c>
      <c r="F307" s="7" t="s">
        <v>23</v>
      </c>
      <c r="G307" s="7" t="s">
        <v>31</v>
      </c>
      <c r="H307" s="7" t="s">
        <v>20</v>
      </c>
      <c r="I307" s="7" t="s">
        <v>71</v>
      </c>
      <c r="J307" s="7">
        <v>1</v>
      </c>
      <c r="K307" s="7" t="s">
        <v>381</v>
      </c>
      <c r="L307" s="7" t="s">
        <v>554</v>
      </c>
      <c r="M307" s="7" t="s">
        <v>224</v>
      </c>
      <c r="N307" s="7">
        <v>48</v>
      </c>
      <c r="O307" s="7">
        <v>0</v>
      </c>
      <c r="P307" s="7">
        <v>58</v>
      </c>
      <c r="Q307" s="7">
        <v>0</v>
      </c>
      <c r="R307" s="7"/>
      <c r="S307" s="13">
        <v>10</v>
      </c>
      <c r="T307" s="13">
        <v>19.8</v>
      </c>
      <c r="U307" s="13">
        <v>15</v>
      </c>
      <c r="V307" s="13">
        <v>29.7</v>
      </c>
      <c r="W307" s="13" t="s">
        <v>844</v>
      </c>
      <c r="X307" s="13">
        <v>0</v>
      </c>
      <c r="Y307" s="13" t="s">
        <v>846</v>
      </c>
      <c r="Z307" s="14" t="s">
        <v>864</v>
      </c>
      <c r="AA307" s="14"/>
      <c r="AB307" t="str">
        <f>Special[[#This Row],[服装]]&amp;Special[[#This Row],[名前]]&amp;Special[[#This Row],[レアリティ]]</f>
        <v>ユニフォーム及川徹ICONIC</v>
      </c>
      <c r="AC307">
        <f>IF((A306&amp;L306&amp;M306)&lt;&gt;(Special[[#This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134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2</v>
      </c>
      <c r="D308" s="7" t="s">
        <v>205</v>
      </c>
      <c r="E308" s="7" t="s">
        <v>30</v>
      </c>
      <c r="F308" s="7" t="s">
        <v>23</v>
      </c>
      <c r="G308" s="7" t="s">
        <v>31</v>
      </c>
      <c r="H308" s="7" t="s">
        <v>20</v>
      </c>
      <c r="I308" s="7" t="s">
        <v>71</v>
      </c>
      <c r="J308" s="7">
        <v>1</v>
      </c>
      <c r="K308" s="7" t="s">
        <v>381</v>
      </c>
      <c r="L308" s="7" t="s">
        <v>554</v>
      </c>
      <c r="M308" s="7" t="s">
        <v>224</v>
      </c>
      <c r="N308" s="7">
        <v>48</v>
      </c>
      <c r="O308" s="7">
        <v>0</v>
      </c>
      <c r="P308" s="7">
        <v>58</v>
      </c>
      <c r="Q308" s="7">
        <v>0</v>
      </c>
      <c r="R308" s="14" t="s">
        <v>180</v>
      </c>
      <c r="S308" s="13">
        <v>3.35</v>
      </c>
      <c r="T308" s="13">
        <v>20.010000000000002</v>
      </c>
      <c r="U308" s="13">
        <v>5</v>
      </c>
      <c r="V308" s="13">
        <v>30.48</v>
      </c>
      <c r="W308" s="14" t="s">
        <v>599</v>
      </c>
      <c r="X308" s="13">
        <v>2</v>
      </c>
      <c r="Y308" s="13"/>
      <c r="Z308" s="14"/>
      <c r="AA308" s="14"/>
      <c r="AB308" t="str">
        <f>Special[[#This Row],[服装]]&amp;Special[[#This Row],[名前]]&amp;Special[[#This Row],[レアリティ]]</f>
        <v>ユニフォーム及川徹ICONIC</v>
      </c>
      <c r="AC308">
        <f>IF((A307&amp;L307&amp;M307)&lt;&gt;(Special[[#This Row],[No]]&amp;L308&amp;M308),1,IF(Special[[#This Row],[追加属性]]="",1,0))</f>
        <v>0</v>
      </c>
    </row>
    <row r="309" spans="1:29" x14ac:dyDescent="0.35">
      <c r="A309">
        <f>VLOOKUP(Special[[#This Row],[No用]],SetNo[[No.用]:[vlookup 用]],2,FALSE)</f>
        <v>135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t="s">
        <v>117</v>
      </c>
      <c r="E309" t="s">
        <v>30</v>
      </c>
      <c r="F309" t="s">
        <v>24</v>
      </c>
      <c r="G309" t="s">
        <v>31</v>
      </c>
      <c r="H309" t="s">
        <v>20</v>
      </c>
      <c r="I309" t="s">
        <v>71</v>
      </c>
      <c r="J309">
        <v>1</v>
      </c>
      <c r="K309" t="s">
        <v>249</v>
      </c>
      <c r="L309" s="1" t="s">
        <v>191</v>
      </c>
      <c r="M309" s="1" t="s">
        <v>162</v>
      </c>
      <c r="N309">
        <v>13</v>
      </c>
      <c r="O309">
        <v>0</v>
      </c>
      <c r="P309">
        <v>0</v>
      </c>
      <c r="Q309">
        <v>0</v>
      </c>
      <c r="W309" t="s">
        <v>1055</v>
      </c>
      <c r="X309" s="6">
        <v>0</v>
      </c>
      <c r="AB309" t="str">
        <f>Special[[#This Row],[服装]]&amp;Special[[#This Row],[名前]]&amp;Special[[#This Row],[レアリティ]]</f>
        <v>プール掃除及川徹ICONIC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135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t="s">
        <v>117</v>
      </c>
      <c r="E310" t="s">
        <v>30</v>
      </c>
      <c r="F310" t="s">
        <v>24</v>
      </c>
      <c r="G310" t="s">
        <v>31</v>
      </c>
      <c r="H310" t="s">
        <v>20</v>
      </c>
      <c r="I310" t="s">
        <v>71</v>
      </c>
      <c r="J310">
        <v>1</v>
      </c>
      <c r="K310" t="s">
        <v>249</v>
      </c>
      <c r="L310" s="1" t="s">
        <v>593</v>
      </c>
      <c r="M310" s="1" t="s">
        <v>162</v>
      </c>
      <c r="N310">
        <v>33</v>
      </c>
      <c r="O310">
        <v>0</v>
      </c>
      <c r="P310">
        <v>0</v>
      </c>
      <c r="Q310">
        <v>0</v>
      </c>
      <c r="S310" s="13">
        <v>2.5</v>
      </c>
      <c r="T310" s="13">
        <v>25.04</v>
      </c>
      <c r="U310" s="13">
        <v>0</v>
      </c>
      <c r="V310" s="13">
        <v>0</v>
      </c>
      <c r="W310" s="14" t="s">
        <v>886</v>
      </c>
      <c r="X310" s="13">
        <v>1</v>
      </c>
      <c r="Y310" s="13"/>
      <c r="Z310" s="13"/>
      <c r="AA310" s="13"/>
      <c r="AB310" t="str">
        <f>Special[[#This Row],[服装]]&amp;Special[[#This Row],[名前]]&amp;Special[[#This Row],[レアリティ]]</f>
        <v>プール掃除及川徹ICONIC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135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1</v>
      </c>
      <c r="D311" t="s">
        <v>117</v>
      </c>
      <c r="E311" t="s">
        <v>30</v>
      </c>
      <c r="F311" t="s">
        <v>24</v>
      </c>
      <c r="G311" t="s">
        <v>31</v>
      </c>
      <c r="H311" t="s">
        <v>20</v>
      </c>
      <c r="I311" t="s">
        <v>71</v>
      </c>
      <c r="J311">
        <v>1</v>
      </c>
      <c r="K311" t="s">
        <v>249</v>
      </c>
      <c r="L311" s="1" t="s">
        <v>263</v>
      </c>
      <c r="M311" s="1" t="s">
        <v>173</v>
      </c>
      <c r="N311">
        <v>19</v>
      </c>
      <c r="O311">
        <v>0</v>
      </c>
      <c r="P311">
        <v>0</v>
      </c>
      <c r="Q311">
        <v>0</v>
      </c>
      <c r="W311" s="14" t="s">
        <v>1038</v>
      </c>
      <c r="AB311" t="str">
        <f>Special[[#This Row],[服装]]&amp;Special[[#This Row],[名前]]&amp;Special[[#This Row],[レアリティ]]</f>
        <v>プール掃除及川徹ICONIC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136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587</v>
      </c>
      <c r="E312" t="s">
        <v>30</v>
      </c>
      <c r="F312" s="1" t="s">
        <v>77</v>
      </c>
      <c r="G312" t="s">
        <v>31</v>
      </c>
      <c r="H312" t="s">
        <v>20</v>
      </c>
      <c r="I312" t="s">
        <v>71</v>
      </c>
      <c r="J312">
        <v>1</v>
      </c>
      <c r="K312" t="s">
        <v>249</v>
      </c>
      <c r="L312" s="1" t="s">
        <v>263</v>
      </c>
      <c r="M312" s="1" t="s">
        <v>173</v>
      </c>
      <c r="N312">
        <v>19</v>
      </c>
      <c r="O312">
        <v>0</v>
      </c>
      <c r="P312">
        <v>0</v>
      </c>
      <c r="Q312">
        <v>0</v>
      </c>
      <c r="W312" s="14" t="s">
        <v>1038</v>
      </c>
      <c r="AB312" t="str">
        <f>Special[[#This Row],[服装]]&amp;Special[[#This Row],[名前]]&amp;Special[[#This Row],[レアリティ]]</f>
        <v>Xmas及川徹ICONIC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136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587</v>
      </c>
      <c r="E313" t="s">
        <v>30</v>
      </c>
      <c r="F313" s="1" t="s">
        <v>77</v>
      </c>
      <c r="G313" t="s">
        <v>31</v>
      </c>
      <c r="H313" t="s">
        <v>20</v>
      </c>
      <c r="I313" t="s">
        <v>71</v>
      </c>
      <c r="J313">
        <v>1</v>
      </c>
      <c r="K313" t="s">
        <v>249</v>
      </c>
      <c r="L313" s="1" t="s">
        <v>593</v>
      </c>
      <c r="M313" s="1" t="s">
        <v>162</v>
      </c>
      <c r="N313">
        <v>33</v>
      </c>
      <c r="O313">
        <v>0</v>
      </c>
      <c r="P313">
        <v>0</v>
      </c>
      <c r="Q313">
        <v>0</v>
      </c>
      <c r="S313" s="13">
        <v>2.5</v>
      </c>
      <c r="T313" s="13">
        <v>25.04</v>
      </c>
      <c r="U313" s="13">
        <v>0</v>
      </c>
      <c r="V313" s="13">
        <v>0</v>
      </c>
      <c r="W313" s="14" t="s">
        <v>886</v>
      </c>
      <c r="X313" s="13">
        <v>1</v>
      </c>
      <c r="Y313" s="13"/>
      <c r="Z313" s="13"/>
      <c r="AA313" s="13"/>
      <c r="AB313" t="str">
        <f>Special[[#This Row],[服装]]&amp;Special[[#This Row],[名前]]&amp;Special[[#This Row],[レアリティ]]</f>
        <v>Xmas及川徹ICONIC</v>
      </c>
      <c r="AC313">
        <f>IF((A312&amp;L312&amp;M312)&lt;&gt;(Special[[#This Row],[No]]&amp;L313&amp;M313),1,IF(Special[[#This Row],[追加属性]]="",1,0))</f>
        <v>1</v>
      </c>
    </row>
    <row r="314" spans="1:29" x14ac:dyDescent="0.35">
      <c r="A314">
        <f>VLOOKUP(Special[[#This Row],[No用]],SetNo[[No.用]:[vlookup 用]],2,FALSE)</f>
        <v>136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1</v>
      </c>
      <c r="D314" s="1" t="s">
        <v>587</v>
      </c>
      <c r="E314" t="s">
        <v>30</v>
      </c>
      <c r="F314" s="1" t="s">
        <v>77</v>
      </c>
      <c r="G314" t="s">
        <v>31</v>
      </c>
      <c r="H314" t="s">
        <v>20</v>
      </c>
      <c r="I314" t="s">
        <v>71</v>
      </c>
      <c r="J314">
        <v>1</v>
      </c>
      <c r="K314" t="s">
        <v>249</v>
      </c>
      <c r="L314" s="1" t="s">
        <v>776</v>
      </c>
      <c r="M314" s="1" t="s">
        <v>224</v>
      </c>
      <c r="N314">
        <v>48</v>
      </c>
      <c r="O314">
        <v>0</v>
      </c>
      <c r="P314">
        <v>58</v>
      </c>
      <c r="Q314">
        <v>0</v>
      </c>
      <c r="S314" s="13">
        <v>2.5</v>
      </c>
      <c r="T314" s="13">
        <v>15.24</v>
      </c>
      <c r="U314" s="13">
        <v>4.2</v>
      </c>
      <c r="V314" s="13">
        <v>25.76</v>
      </c>
      <c r="W314" s="14" t="s">
        <v>869</v>
      </c>
      <c r="X314" s="13">
        <v>2</v>
      </c>
      <c r="Y314" s="13"/>
      <c r="Z314" s="13"/>
      <c r="AA314" s="13"/>
      <c r="AB314" t="str">
        <f>Special[[#This Row],[服装]]&amp;Special[[#This Row],[名前]]&amp;Special[[#This Row],[レアリティ]]</f>
        <v>Xmas及川徹ICONIC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149</v>
      </c>
      <c r="E315" t="s">
        <v>30</v>
      </c>
      <c r="F315" s="1" t="s">
        <v>73</v>
      </c>
      <c r="G315" t="s">
        <v>31</v>
      </c>
      <c r="H315" t="s">
        <v>20</v>
      </c>
      <c r="I315" t="s">
        <v>71</v>
      </c>
      <c r="J315">
        <v>1</v>
      </c>
      <c r="K315" t="s">
        <v>249</v>
      </c>
      <c r="L315" s="1" t="s">
        <v>191</v>
      </c>
      <c r="M315" s="1" t="s">
        <v>162</v>
      </c>
      <c r="N315">
        <v>13</v>
      </c>
      <c r="O315">
        <v>0</v>
      </c>
      <c r="P315">
        <v>0</v>
      </c>
      <c r="Q315">
        <v>0</v>
      </c>
      <c r="W315" t="s">
        <v>1055</v>
      </c>
      <c r="X315">
        <v>0</v>
      </c>
      <c r="AB315" t="str">
        <f>Special[[#This Row],[服装]]&amp;Special[[#This Row],[名前]]&amp;Special[[#This Row],[レアリティ]]</f>
        <v>制服及川徹ICONIC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149</v>
      </c>
      <c r="E316" t="s">
        <v>30</v>
      </c>
      <c r="F316" s="1" t="s">
        <v>73</v>
      </c>
      <c r="G316" t="s">
        <v>31</v>
      </c>
      <c r="H316" t="s">
        <v>20</v>
      </c>
      <c r="I316" t="s">
        <v>71</v>
      </c>
      <c r="J316">
        <v>1</v>
      </c>
      <c r="K316" t="s">
        <v>249</v>
      </c>
      <c r="L316" s="1" t="s">
        <v>593</v>
      </c>
      <c r="M316" s="1" t="s">
        <v>162</v>
      </c>
      <c r="N316">
        <v>33</v>
      </c>
      <c r="O316">
        <v>0</v>
      </c>
      <c r="P316">
        <v>0</v>
      </c>
      <c r="Q316">
        <v>0</v>
      </c>
      <c r="S316" s="13">
        <v>2.5</v>
      </c>
      <c r="T316" s="13">
        <v>25.04</v>
      </c>
      <c r="U316" s="13">
        <v>0</v>
      </c>
      <c r="V316" s="13">
        <v>0</v>
      </c>
      <c r="W316" s="14" t="s">
        <v>886</v>
      </c>
      <c r="X316" s="13">
        <v>1</v>
      </c>
      <c r="Y316" s="13"/>
      <c r="Z316" s="13"/>
      <c r="AA316" s="13"/>
      <c r="AB316" t="str">
        <f>Special[[#This Row],[服装]]&amp;Special[[#This Row],[名前]]&amp;Special[[#This Row],[レアリティ]]</f>
        <v>制服及川徹ICONIC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149</v>
      </c>
      <c r="E317" t="s">
        <v>30</v>
      </c>
      <c r="F317" s="1" t="s">
        <v>73</v>
      </c>
      <c r="G317" t="s">
        <v>31</v>
      </c>
      <c r="H317" t="s">
        <v>20</v>
      </c>
      <c r="I317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48</v>
      </c>
      <c r="O317">
        <v>0</v>
      </c>
      <c r="P317">
        <v>58</v>
      </c>
      <c r="Q317">
        <v>0</v>
      </c>
      <c r="R317" s="7"/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0</v>
      </c>
      <c r="Y317" s="13" t="s">
        <v>847</v>
      </c>
      <c r="Z317" s="14" t="s">
        <v>865</v>
      </c>
      <c r="AA317" s="14"/>
      <c r="AB317" t="str">
        <f>Special[[#This Row],[服装]]&amp;Special[[#This Row],[名前]]&amp;Special[[#This Row],[レアリティ]]</f>
        <v>制服及川徹ICONIC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149</v>
      </c>
      <c r="E318" t="s">
        <v>30</v>
      </c>
      <c r="F318" s="1" t="s">
        <v>73</v>
      </c>
      <c r="G318" t="s">
        <v>31</v>
      </c>
      <c r="H318" t="s">
        <v>20</v>
      </c>
      <c r="I318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48</v>
      </c>
      <c r="O318">
        <v>0</v>
      </c>
      <c r="P318">
        <v>58</v>
      </c>
      <c r="Q318">
        <v>0</v>
      </c>
      <c r="R318" s="14" t="s">
        <v>180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594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制服及川徹ICONIC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650</v>
      </c>
      <c r="E319" s="1" t="s">
        <v>30</v>
      </c>
      <c r="F319" s="1" t="s">
        <v>90</v>
      </c>
      <c r="G319" s="1" t="s">
        <v>31</v>
      </c>
      <c r="H319" s="1" t="s">
        <v>20</v>
      </c>
      <c r="I319" s="1" t="s">
        <v>71</v>
      </c>
      <c r="J319">
        <v>1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R319" s="7"/>
      <c r="W319" t="s">
        <v>1055</v>
      </c>
      <c r="X319">
        <v>0</v>
      </c>
      <c r="AB319" t="str">
        <f>Special[[#This Row],[服装]]&amp;Special[[#This Row],[名前]]&amp;Special[[#This Row],[レアリティ]]</f>
        <v>路地裏及川徹ICONIC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650</v>
      </c>
      <c r="E320" s="1" t="s">
        <v>30</v>
      </c>
      <c r="F320" s="1" t="s">
        <v>90</v>
      </c>
      <c r="G320" s="1" t="s">
        <v>31</v>
      </c>
      <c r="H320" s="1" t="s">
        <v>20</v>
      </c>
      <c r="I320" s="1" t="s">
        <v>71</v>
      </c>
      <c r="J320">
        <v>1</v>
      </c>
      <c r="K320" t="s">
        <v>249</v>
      </c>
      <c r="L320" s="1" t="s">
        <v>593</v>
      </c>
      <c r="M320" s="1" t="s">
        <v>162</v>
      </c>
      <c r="N320">
        <v>33</v>
      </c>
      <c r="O320">
        <v>0</v>
      </c>
      <c r="P320">
        <v>0</v>
      </c>
      <c r="Q320">
        <v>0</v>
      </c>
      <c r="R320" s="7"/>
      <c r="S320" s="13">
        <v>2.5</v>
      </c>
      <c r="T320" s="13">
        <v>25.04</v>
      </c>
      <c r="U320" s="13">
        <v>0</v>
      </c>
      <c r="V320" s="13">
        <v>0</v>
      </c>
      <c r="W320" s="14" t="s">
        <v>886</v>
      </c>
      <c r="X320" s="13">
        <v>1</v>
      </c>
      <c r="Y320" s="13"/>
      <c r="Z320" s="13"/>
      <c r="AA320" s="13"/>
      <c r="AB320" t="str">
        <f>Special[[#This Row],[服装]]&amp;Special[[#This Row],[名前]]&amp;Special[[#This Row],[レアリティ]]</f>
        <v>路地裏及川徹ICONIC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650</v>
      </c>
      <c r="E321" s="1" t="s">
        <v>30</v>
      </c>
      <c r="F321" s="1" t="s">
        <v>90</v>
      </c>
      <c r="G321" s="1" t="s">
        <v>31</v>
      </c>
      <c r="H321" s="1" t="s">
        <v>20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49</v>
      </c>
      <c r="O321">
        <v>0</v>
      </c>
      <c r="P321">
        <v>59</v>
      </c>
      <c r="Q321">
        <v>0</v>
      </c>
      <c r="R321" s="7"/>
      <c r="S321">
        <v>3.35</v>
      </c>
      <c r="T321">
        <v>20.010000000000002</v>
      </c>
      <c r="U321">
        <v>5</v>
      </c>
      <c r="V321">
        <v>30.48</v>
      </c>
      <c r="W321" s="1" t="s">
        <v>950</v>
      </c>
      <c r="X321">
        <v>1</v>
      </c>
      <c r="Z321" s="1" t="s">
        <v>937</v>
      </c>
      <c r="AA321" s="1"/>
      <c r="AB321" t="str">
        <f>Special[[#This Row],[服装]]&amp;Special[[#This Row],[名前]]&amp;Special[[#This Row],[レアリティ]]</f>
        <v>路地裏及川徹ICONIC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713</v>
      </c>
      <c r="E322" s="1" t="s">
        <v>30</v>
      </c>
      <c r="F322" s="1" t="s">
        <v>77</v>
      </c>
      <c r="G322" s="1" t="s">
        <v>31</v>
      </c>
      <c r="H322" s="1" t="s">
        <v>20</v>
      </c>
      <c r="I322" s="1" t="s">
        <v>71</v>
      </c>
      <c r="J322">
        <v>1</v>
      </c>
      <c r="K322" t="s">
        <v>249</v>
      </c>
      <c r="L322" s="1" t="s">
        <v>593</v>
      </c>
      <c r="M322" s="1" t="s">
        <v>162</v>
      </c>
      <c r="N322">
        <v>33</v>
      </c>
      <c r="O322">
        <v>0</v>
      </c>
      <c r="P322">
        <v>0</v>
      </c>
      <c r="Q322">
        <v>0</v>
      </c>
      <c r="R322" s="7"/>
      <c r="S322" s="13">
        <v>2.5</v>
      </c>
      <c r="T322" s="13">
        <v>25.04</v>
      </c>
      <c r="U322" s="13">
        <v>0</v>
      </c>
      <c r="V322" s="13">
        <v>0</v>
      </c>
      <c r="W322" s="14" t="s">
        <v>886</v>
      </c>
      <c r="X322" s="13">
        <v>1</v>
      </c>
      <c r="Y322" s="13"/>
      <c r="Z322" s="13"/>
      <c r="AA322" s="13"/>
      <c r="AB322" t="str">
        <f>Special[[#This Row],[服装]]&amp;Special[[#This Row],[名前]]&amp;Special[[#This Row],[レアリティ]]</f>
        <v>バカンス及川徹ICONIC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713</v>
      </c>
      <c r="E323" s="1" t="s">
        <v>30</v>
      </c>
      <c r="F323" s="1" t="s">
        <v>77</v>
      </c>
      <c r="G323" s="1" t="s">
        <v>31</v>
      </c>
      <c r="H323" s="1" t="s">
        <v>20</v>
      </c>
      <c r="I323" s="1" t="s">
        <v>71</v>
      </c>
      <c r="J323">
        <v>1</v>
      </c>
      <c r="K323" t="s">
        <v>249</v>
      </c>
      <c r="L323" s="1" t="s">
        <v>263</v>
      </c>
      <c r="M323" s="1" t="s">
        <v>173</v>
      </c>
      <c r="N323">
        <v>19</v>
      </c>
      <c r="O323">
        <v>0</v>
      </c>
      <c r="P323">
        <v>0</v>
      </c>
      <c r="Q323">
        <v>0</v>
      </c>
      <c r="R323" s="7"/>
      <c r="W323" s="14" t="s">
        <v>1038</v>
      </c>
      <c r="AB323" t="str">
        <f>Special[[#This Row],[服装]]&amp;Special[[#This Row],[名前]]&amp;Special[[#This Row],[レアリティ]]</f>
        <v>バカンス及川徹ICONIC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713</v>
      </c>
      <c r="E324" s="1" t="s">
        <v>30</v>
      </c>
      <c r="F324" s="1" t="s">
        <v>77</v>
      </c>
      <c r="G324" s="1" t="s">
        <v>31</v>
      </c>
      <c r="H324" s="1" t="s">
        <v>20</v>
      </c>
      <c r="I324" s="1" t="s">
        <v>71</v>
      </c>
      <c r="J324">
        <v>1</v>
      </c>
      <c r="K324" t="s">
        <v>249</v>
      </c>
      <c r="L324" s="1" t="s">
        <v>180</v>
      </c>
      <c r="M324" s="1" t="s">
        <v>224</v>
      </c>
      <c r="N324">
        <v>48</v>
      </c>
      <c r="O324">
        <v>0</v>
      </c>
      <c r="P324">
        <v>58</v>
      </c>
      <c r="Q324">
        <v>0</v>
      </c>
      <c r="R324" s="7"/>
      <c r="S324">
        <v>4.2</v>
      </c>
      <c r="T324">
        <v>25.76</v>
      </c>
      <c r="U324">
        <v>5.8</v>
      </c>
      <c r="V324">
        <v>35.200000000000003</v>
      </c>
      <c r="W324" s="1" t="s">
        <v>950</v>
      </c>
      <c r="X324">
        <v>2</v>
      </c>
      <c r="Y324" s="1" t="s">
        <v>685</v>
      </c>
      <c r="Z324" s="1" t="s">
        <v>935</v>
      </c>
      <c r="AA324" s="1"/>
      <c r="AB324" t="str">
        <f>Special[[#This Row],[服装]]&amp;Special[[#This Row],[名前]]&amp;Special[[#This Row],[レアリティ]]</f>
        <v>バカンス及川徹ICONIC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2</v>
      </c>
      <c r="D325" s="1" t="s">
        <v>713</v>
      </c>
      <c r="E325" s="1" t="s">
        <v>30</v>
      </c>
      <c r="F325" s="1" t="s">
        <v>77</v>
      </c>
      <c r="G325" s="1" t="s">
        <v>31</v>
      </c>
      <c r="H325" s="1" t="s">
        <v>20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224</v>
      </c>
      <c r="N325">
        <v>48</v>
      </c>
      <c r="O325">
        <v>0</v>
      </c>
      <c r="P325">
        <v>58</v>
      </c>
      <c r="Q325">
        <v>0</v>
      </c>
      <c r="R325" s="7" t="s">
        <v>554</v>
      </c>
      <c r="S325">
        <v>7</v>
      </c>
      <c r="T325">
        <v>13.86</v>
      </c>
      <c r="U325">
        <v>10.5</v>
      </c>
      <c r="V325">
        <v>20.79</v>
      </c>
      <c r="W325" s="1" t="s">
        <v>685</v>
      </c>
      <c r="X325">
        <v>0</v>
      </c>
      <c r="Y325" s="1"/>
      <c r="AB325" t="str">
        <f>Special[[#This Row],[服装]]&amp;Special[[#This Row],[名前]]&amp;Special[[#This Row],[レアリティ]]</f>
        <v>バカンス及川徹ICONIC</v>
      </c>
      <c r="AC325">
        <f>IF((A324&amp;L324&amp;M324)&lt;&gt;(Special[[#This Row],[No]]&amp;L325&amp;M325),1,IF(Special[[#This Row],[追加属性]]="",1,0))</f>
        <v>0</v>
      </c>
    </row>
    <row r="326" spans="1:29" x14ac:dyDescent="0.35">
      <c r="A326">
        <f>VLOOKUP(Special[[#This Row],[No用]],SetNo[[No.用]:[vlookup 用]],2,FALSE)</f>
        <v>140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889</v>
      </c>
      <c r="E326" s="1" t="s">
        <v>30</v>
      </c>
      <c r="F326" s="1" t="s">
        <v>73</v>
      </c>
      <c r="G326" s="1" t="s">
        <v>31</v>
      </c>
      <c r="H326" s="1" t="s">
        <v>20</v>
      </c>
      <c r="I326" s="1" t="s">
        <v>71</v>
      </c>
      <c r="J326">
        <v>1</v>
      </c>
      <c r="K326" t="s">
        <v>249</v>
      </c>
      <c r="L326" s="1" t="s">
        <v>191</v>
      </c>
      <c r="M326" s="1" t="s">
        <v>162</v>
      </c>
      <c r="N326">
        <v>13</v>
      </c>
      <c r="O326">
        <v>0</v>
      </c>
      <c r="P326">
        <v>0</v>
      </c>
      <c r="Q326">
        <v>0</v>
      </c>
      <c r="R326" s="7"/>
      <c r="W326" t="s">
        <v>1055</v>
      </c>
      <c r="X326">
        <v>0</v>
      </c>
      <c r="Y326" s="1"/>
      <c r="AB326" t="str">
        <f>Special[[#This Row],[服装]]&amp;Special[[#This Row],[名前]]&amp;Special[[#This Row],[レアリティ]]</f>
        <v>2周年及川徹ICONIC</v>
      </c>
      <c r="AC326">
        <f>IF((A325&amp;L325&amp;M325)&lt;&gt;(Special[[#This Row],[No]]&amp;L326&amp;M326),1,IF(Special[[#This Row],[追加属性]]="",1,0))</f>
        <v>1</v>
      </c>
    </row>
    <row r="327" spans="1:29" x14ac:dyDescent="0.35">
      <c r="A327">
        <f>VLOOKUP(Special[[#This Row],[No用]],SetNo[[No.用]:[vlookup 用]],2,FALSE)</f>
        <v>140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889</v>
      </c>
      <c r="E327" s="1" t="s">
        <v>30</v>
      </c>
      <c r="F327" s="1" t="s">
        <v>73</v>
      </c>
      <c r="G327" s="1" t="s">
        <v>31</v>
      </c>
      <c r="H327" s="1" t="s">
        <v>20</v>
      </c>
      <c r="I327" s="1" t="s">
        <v>71</v>
      </c>
      <c r="J327">
        <v>1</v>
      </c>
      <c r="K327" t="s">
        <v>249</v>
      </c>
      <c r="L327" s="1" t="s">
        <v>593</v>
      </c>
      <c r="M327" s="1" t="s">
        <v>162</v>
      </c>
      <c r="N327">
        <v>33</v>
      </c>
      <c r="O327">
        <v>0</v>
      </c>
      <c r="P327">
        <v>0</v>
      </c>
      <c r="Q327">
        <v>0</v>
      </c>
      <c r="R327" s="7"/>
      <c r="S327" s="13">
        <v>2.5</v>
      </c>
      <c r="T327" s="13">
        <v>25.04</v>
      </c>
      <c r="U327" s="13">
        <v>0</v>
      </c>
      <c r="V327" s="13">
        <v>0</v>
      </c>
      <c r="W327" s="14" t="s">
        <v>886</v>
      </c>
      <c r="X327" s="13">
        <v>1</v>
      </c>
      <c r="Y327" s="13"/>
      <c r="Z327" s="13"/>
      <c r="AA327" s="13"/>
      <c r="AB327" t="str">
        <f>Special[[#This Row],[服装]]&amp;Special[[#This Row],[名前]]&amp;Special[[#This Row],[レアリティ]]</f>
        <v>2周年及川徹ICONIC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140</v>
      </c>
      <c r="B328">
        <f>IF(ROW()=2,1,IF(A327&lt;&gt;Special[[#This Row],[No]],1,IF(Special[[#This Row],[枝番用]]=0,B327,B327+1)))</f>
        <v>3</v>
      </c>
      <c r="C328">
        <f>IF(ROW()=2,1,IF(Special[[#This Row],[枝番用]]=1,1,C327+1))</f>
        <v>1</v>
      </c>
      <c r="D328" s="1" t="s">
        <v>889</v>
      </c>
      <c r="E328" s="1" t="s">
        <v>30</v>
      </c>
      <c r="F328" s="1" t="s">
        <v>73</v>
      </c>
      <c r="G328" s="1" t="s">
        <v>31</v>
      </c>
      <c r="H328" s="1" t="s">
        <v>20</v>
      </c>
      <c r="I328" s="1" t="s">
        <v>71</v>
      </c>
      <c r="J328">
        <v>1</v>
      </c>
      <c r="K328" t="s">
        <v>249</v>
      </c>
      <c r="L328" s="1" t="s">
        <v>776</v>
      </c>
      <c r="M328" s="1" t="s">
        <v>224</v>
      </c>
      <c r="N328">
        <v>48</v>
      </c>
      <c r="O328">
        <v>0</v>
      </c>
      <c r="P328">
        <v>58</v>
      </c>
      <c r="Q328">
        <v>0</v>
      </c>
      <c r="R328" s="7"/>
      <c r="S328">
        <v>5</v>
      </c>
      <c r="T328">
        <v>30.48</v>
      </c>
      <c r="U328">
        <v>6.65</v>
      </c>
      <c r="V328">
        <v>40.950000000000003</v>
      </c>
      <c r="W328" s="1" t="s">
        <v>870</v>
      </c>
      <c r="X328">
        <v>2</v>
      </c>
      <c r="Y328" s="1" t="s">
        <v>893</v>
      </c>
      <c r="Z328" s="1" t="s">
        <v>933</v>
      </c>
      <c r="AA328" s="1"/>
      <c r="AB328" t="str">
        <f>Special[[#This Row],[服装]]&amp;Special[[#This Row],[名前]]&amp;Special[[#This Row],[レアリティ]]</f>
        <v>2周年及川徹ICONIC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140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2</v>
      </c>
      <c r="D329" s="1" t="s">
        <v>889</v>
      </c>
      <c r="E329" s="1" t="s">
        <v>30</v>
      </c>
      <c r="F329" s="1" t="s">
        <v>73</v>
      </c>
      <c r="G329" s="1" t="s">
        <v>31</v>
      </c>
      <c r="H329" s="1" t="s">
        <v>20</v>
      </c>
      <c r="I329" s="1" t="s">
        <v>71</v>
      </c>
      <c r="J329">
        <v>1</v>
      </c>
      <c r="K329" t="s">
        <v>249</v>
      </c>
      <c r="L329" s="1" t="s">
        <v>776</v>
      </c>
      <c r="M329" s="1" t="s">
        <v>224</v>
      </c>
      <c r="N329">
        <v>48</v>
      </c>
      <c r="O329">
        <v>0</v>
      </c>
      <c r="P329">
        <v>58</v>
      </c>
      <c r="Q329">
        <v>0</v>
      </c>
      <c r="R329" s="1" t="s">
        <v>776</v>
      </c>
      <c r="S329">
        <v>5</v>
      </c>
      <c r="T329">
        <v>30.48</v>
      </c>
      <c r="U329">
        <v>6.65</v>
      </c>
      <c r="V329">
        <v>40.950000000000003</v>
      </c>
      <c r="W329" s="1" t="s">
        <v>894</v>
      </c>
      <c r="X329">
        <v>2</v>
      </c>
      <c r="Z329" s="1"/>
      <c r="AA329" s="1"/>
      <c r="AB329" t="str">
        <f>Special[[#This Row],[服装]]&amp;Special[[#This Row],[名前]]&amp;Special[[#This Row],[レアリティ]]</f>
        <v>2周年及川徹ICONIC</v>
      </c>
      <c r="AC329">
        <f>IF((A328&amp;L328&amp;M328)&lt;&gt;(Special[[#This Row],[No]]&amp;L329&amp;M329),1,IF(Special[[#This Row],[追加属性]]="",1,0))</f>
        <v>0</v>
      </c>
    </row>
    <row r="330" spans="1:29" x14ac:dyDescent="0.35">
      <c r="A330">
        <f>VLOOKUP(Special[[#This Row],[No用]],SetNo[[No.用]:[vlookup 用]],2,FALSE)</f>
        <v>141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1034</v>
      </c>
      <c r="E330" s="1" t="s">
        <v>30</v>
      </c>
      <c r="F330" s="1" t="s">
        <v>90</v>
      </c>
      <c r="G330" s="1" t="s">
        <v>31</v>
      </c>
      <c r="H330" s="1" t="s">
        <v>20</v>
      </c>
      <c r="I330" s="1" t="s">
        <v>71</v>
      </c>
      <c r="J330">
        <v>1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R330" s="1"/>
      <c r="W330" s="14" t="s">
        <v>1038</v>
      </c>
      <c r="Z330" s="1"/>
      <c r="AA330" s="1"/>
      <c r="AB330" t="str">
        <f>Special[[#This Row],[服装]]&amp;Special[[#This Row],[名前]]&amp;Special[[#This Row],[レアリティ]]</f>
        <v>夏祭り2及川徹ICONIC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141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1034</v>
      </c>
      <c r="E331" s="1" t="s">
        <v>30</v>
      </c>
      <c r="F331" s="1" t="s">
        <v>90</v>
      </c>
      <c r="G331" s="1" t="s">
        <v>31</v>
      </c>
      <c r="H331" s="1" t="s">
        <v>20</v>
      </c>
      <c r="I331" s="1" t="s">
        <v>71</v>
      </c>
      <c r="J331">
        <v>1</v>
      </c>
      <c r="K331" t="s">
        <v>249</v>
      </c>
      <c r="L331" s="1" t="s">
        <v>994</v>
      </c>
      <c r="M331" s="1" t="s">
        <v>178</v>
      </c>
      <c r="N331">
        <v>16</v>
      </c>
      <c r="O331">
        <v>0</v>
      </c>
      <c r="P331">
        <v>0</v>
      </c>
      <c r="Q331">
        <v>0</v>
      </c>
      <c r="R331" s="1"/>
      <c r="S331">
        <v>9.26</v>
      </c>
      <c r="T331">
        <v>56.3</v>
      </c>
      <c r="W331" s="1" t="s">
        <v>860</v>
      </c>
      <c r="X331">
        <v>1</v>
      </c>
      <c r="AB331" t="str">
        <f>Special[[#This Row],[服装]]&amp;Special[[#This Row],[名前]]&amp;Special[[#This Row],[レアリティ]]</f>
        <v>夏祭り2及川徹ICONIC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141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1034</v>
      </c>
      <c r="E332" s="1" t="s">
        <v>30</v>
      </c>
      <c r="F332" s="1" t="s">
        <v>90</v>
      </c>
      <c r="G332" s="1" t="s">
        <v>31</v>
      </c>
      <c r="H332" s="1" t="s">
        <v>20</v>
      </c>
      <c r="I332" s="1" t="s">
        <v>71</v>
      </c>
      <c r="J332">
        <v>1</v>
      </c>
      <c r="K332" t="s">
        <v>249</v>
      </c>
      <c r="L332" s="1" t="s">
        <v>263</v>
      </c>
      <c r="M332" s="1" t="s">
        <v>224</v>
      </c>
      <c r="N332">
        <v>49</v>
      </c>
      <c r="O332">
        <v>0</v>
      </c>
      <c r="P332">
        <v>59</v>
      </c>
      <c r="Q332">
        <v>0</v>
      </c>
      <c r="R332" s="1"/>
      <c r="W332" s="14" t="s">
        <v>1038</v>
      </c>
      <c r="X332">
        <v>0</v>
      </c>
      <c r="Y332" s="1" t="s">
        <v>594</v>
      </c>
      <c r="Z332" s="1" t="s">
        <v>1053</v>
      </c>
      <c r="AA332" s="1"/>
      <c r="AB332" t="str">
        <f>Special[[#This Row],[服装]]&amp;Special[[#This Row],[名前]]&amp;Special[[#This Row],[レアリティ]]</f>
        <v>夏祭り2及川徹ICONIC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141</v>
      </c>
      <c r="B333">
        <f>IF(ROW()=2,1,IF(A332&lt;&gt;Special[[#This Row],[No]],1,IF(Special[[#This Row],[枝番用]]=0,B332,B332+1)))</f>
        <v>3</v>
      </c>
      <c r="C333">
        <f>IF(ROW()=2,1,IF(Special[[#This Row],[枝番用]]=1,1,C332+1))</f>
        <v>2</v>
      </c>
      <c r="D333" s="1" t="s">
        <v>1034</v>
      </c>
      <c r="E333" s="1" t="s">
        <v>30</v>
      </c>
      <c r="F333" s="1" t="s">
        <v>90</v>
      </c>
      <c r="G333" s="1" t="s">
        <v>31</v>
      </c>
      <c r="H333" s="1" t="s">
        <v>20</v>
      </c>
      <c r="I333" s="1" t="s">
        <v>71</v>
      </c>
      <c r="J333">
        <v>1</v>
      </c>
      <c r="K333" t="s">
        <v>249</v>
      </c>
      <c r="L333" s="1" t="s">
        <v>263</v>
      </c>
      <c r="M333" s="1" t="s">
        <v>224</v>
      </c>
      <c r="N333">
        <v>49</v>
      </c>
      <c r="O333">
        <v>0</v>
      </c>
      <c r="P333">
        <v>59</v>
      </c>
      <c r="Q333">
        <v>0</v>
      </c>
      <c r="R333" s="1" t="s">
        <v>180</v>
      </c>
      <c r="S333">
        <v>4.2</v>
      </c>
      <c r="T333">
        <v>25.76</v>
      </c>
      <c r="U333">
        <v>5.8</v>
      </c>
      <c r="V333">
        <v>35.200000000000003</v>
      </c>
      <c r="W333" s="1" t="s">
        <v>1039</v>
      </c>
      <c r="X333">
        <v>1</v>
      </c>
      <c r="Y333" s="1" t="s">
        <v>594</v>
      </c>
      <c r="Z333" s="1" t="s">
        <v>1053</v>
      </c>
      <c r="AA333" s="1"/>
      <c r="AB333" t="str">
        <f>Special[[#This Row],[服装]]&amp;Special[[#This Row],[名前]]&amp;Special[[#This Row],[レアリティ]]</f>
        <v>夏祭り2及川徹ICONIC</v>
      </c>
      <c r="AC333">
        <f>IF((A332&amp;L332&amp;M332)&lt;&gt;(Special[[#This Row],[No]]&amp;L333&amp;M333),1,IF(Special[[#This Row],[追加属性]]="",1,0))</f>
        <v>0</v>
      </c>
    </row>
    <row r="334" spans="1:29" x14ac:dyDescent="0.35">
      <c r="A334">
        <f>VLOOKUP(Special[[#This Row],[No用]],SetNo[[No.用]:[vlookup 用]],2,FALSE)</f>
        <v>142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32</v>
      </c>
      <c r="F334" t="s">
        <v>28</v>
      </c>
      <c r="G334" t="s">
        <v>25</v>
      </c>
      <c r="H334" t="s">
        <v>20</v>
      </c>
      <c r="I334" t="s">
        <v>71</v>
      </c>
      <c r="J334">
        <v>1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1055</v>
      </c>
      <c r="X334">
        <v>0</v>
      </c>
      <c r="AB334" t="str">
        <f>Special[[#This Row],[服装]]&amp;Special[[#This Row],[名前]]&amp;Special[[#This Row],[レアリティ]]</f>
        <v>ユニフォーム岩泉一ICONIC</v>
      </c>
      <c r="AC334">
        <f>IF((A329&amp;L329&amp;M329)&lt;&gt;(Special[[#This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142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32</v>
      </c>
      <c r="F335" t="s">
        <v>28</v>
      </c>
      <c r="G335" t="s">
        <v>25</v>
      </c>
      <c r="H335" t="s">
        <v>20</v>
      </c>
      <c r="I335" t="s">
        <v>71</v>
      </c>
      <c r="J335">
        <v>1</v>
      </c>
      <c r="K335" t="s">
        <v>249</v>
      </c>
      <c r="L335" s="1" t="s">
        <v>588</v>
      </c>
      <c r="M335" s="1" t="s">
        <v>224</v>
      </c>
      <c r="N335">
        <v>47</v>
      </c>
      <c r="O335">
        <v>0</v>
      </c>
      <c r="P335">
        <v>57</v>
      </c>
      <c r="Q335">
        <v>0</v>
      </c>
      <c r="S335">
        <v>3.35</v>
      </c>
      <c r="T335">
        <v>33.729999999999997</v>
      </c>
      <c r="U335">
        <v>5</v>
      </c>
      <c r="V335">
        <v>50.08</v>
      </c>
      <c r="W335" s="1" t="s">
        <v>924</v>
      </c>
      <c r="X335">
        <v>1</v>
      </c>
      <c r="AB335" t="str">
        <f>Special[[#This Row],[服装]]&amp;Special[[#This Row],[名前]]&amp;Special[[#This Row],[レアリティ]]</f>
        <v>ユニフォーム岩泉一ICONIC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143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117</v>
      </c>
      <c r="E336" t="s">
        <v>32</v>
      </c>
      <c r="F336" t="s">
        <v>23</v>
      </c>
      <c r="G336" t="s">
        <v>25</v>
      </c>
      <c r="H336" t="s">
        <v>20</v>
      </c>
      <c r="I336" t="s">
        <v>71</v>
      </c>
      <c r="J336">
        <v>1</v>
      </c>
      <c r="K336" t="s">
        <v>249</v>
      </c>
      <c r="L336" s="1" t="s">
        <v>191</v>
      </c>
      <c r="M336" s="1" t="s">
        <v>162</v>
      </c>
      <c r="N336">
        <v>13</v>
      </c>
      <c r="O336">
        <v>0</v>
      </c>
      <c r="P336">
        <v>0</v>
      </c>
      <c r="Q336">
        <v>0</v>
      </c>
      <c r="W336" t="s">
        <v>1055</v>
      </c>
      <c r="X336">
        <v>0</v>
      </c>
      <c r="AB336" t="str">
        <f>Special[[#This Row],[服装]]&amp;Special[[#This Row],[名前]]&amp;Special[[#This Row],[レアリティ]]</f>
        <v>プール掃除岩泉一ICONIC</v>
      </c>
      <c r="AC336">
        <f>IF((A335&amp;L335&amp;M335)&lt;&gt;(Special[[#This Row],[No]]&amp;L336&amp;M336),1,IF(Special[[#This Row],[追加属性]]="",1,0))</f>
        <v>1</v>
      </c>
    </row>
    <row r="337" spans="1:29" x14ac:dyDescent="0.35">
      <c r="A337">
        <f>VLOOKUP(Special[[#This Row],[No用]],SetNo[[No.用]:[vlookup 用]],2,FALSE)</f>
        <v>143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117</v>
      </c>
      <c r="E337" t="s">
        <v>32</v>
      </c>
      <c r="F337" t="s">
        <v>23</v>
      </c>
      <c r="G337" t="s">
        <v>25</v>
      </c>
      <c r="H337" t="s">
        <v>20</v>
      </c>
      <c r="I337" t="s">
        <v>71</v>
      </c>
      <c r="J337">
        <v>1</v>
      </c>
      <c r="K337" t="s">
        <v>249</v>
      </c>
      <c r="L337" s="1" t="s">
        <v>593</v>
      </c>
      <c r="M337" s="1" t="s">
        <v>224</v>
      </c>
      <c r="N337">
        <v>47</v>
      </c>
      <c r="O337">
        <v>0</v>
      </c>
      <c r="P337">
        <v>57</v>
      </c>
      <c r="Q337">
        <v>0</v>
      </c>
      <c r="S337">
        <v>3.35</v>
      </c>
      <c r="T337">
        <v>33.729999999999997</v>
      </c>
      <c r="U337">
        <v>5</v>
      </c>
      <c r="V337">
        <v>50.08</v>
      </c>
      <c r="W337" s="1" t="s">
        <v>852</v>
      </c>
      <c r="X337">
        <v>2</v>
      </c>
      <c r="AB337" t="str">
        <f>Special[[#This Row],[服装]]&amp;Special[[#This Row],[名前]]&amp;Special[[#This Row],[レアリティ]]</f>
        <v>プール掃除岩泉一ICONIC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144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149</v>
      </c>
      <c r="E338" t="s">
        <v>32</v>
      </c>
      <c r="F338" s="1" t="s">
        <v>90</v>
      </c>
      <c r="G338" t="s">
        <v>25</v>
      </c>
      <c r="H338" t="s">
        <v>20</v>
      </c>
      <c r="I338" t="s">
        <v>71</v>
      </c>
      <c r="J338">
        <v>1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1055</v>
      </c>
      <c r="X338">
        <v>0</v>
      </c>
      <c r="AB338" t="str">
        <f>Special[[#This Row],[服装]]&amp;Special[[#This Row],[名前]]&amp;Special[[#This Row],[レアリティ]]</f>
        <v>制服岩泉一ICONIC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144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s="1" t="s">
        <v>149</v>
      </c>
      <c r="E339" t="s">
        <v>32</v>
      </c>
      <c r="F339" s="1" t="s">
        <v>90</v>
      </c>
      <c r="G339" t="s">
        <v>25</v>
      </c>
      <c r="H339" t="s">
        <v>20</v>
      </c>
      <c r="I339" t="s">
        <v>71</v>
      </c>
      <c r="J339">
        <v>1</v>
      </c>
      <c r="K339" t="s">
        <v>249</v>
      </c>
      <c r="L339" s="1" t="s">
        <v>588</v>
      </c>
      <c r="M339" s="1" t="s">
        <v>224</v>
      </c>
      <c r="N339">
        <v>43</v>
      </c>
      <c r="O339">
        <v>0</v>
      </c>
      <c r="P339">
        <v>53</v>
      </c>
      <c r="Q339">
        <v>0</v>
      </c>
      <c r="S339">
        <v>3.35</v>
      </c>
      <c r="T339">
        <v>33.729999999999997</v>
      </c>
      <c r="U339">
        <v>5</v>
      </c>
      <c r="V339">
        <v>50.08</v>
      </c>
      <c r="W339" s="1" t="s">
        <v>924</v>
      </c>
      <c r="X339">
        <v>1</v>
      </c>
      <c r="AB339" t="str">
        <f>Special[[#This Row],[服装]]&amp;Special[[#This Row],[名前]]&amp;Special[[#This Row],[レアリティ]]</f>
        <v>制服岩泉一ICONIC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145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631</v>
      </c>
      <c r="E340" s="1" t="s">
        <v>32</v>
      </c>
      <c r="F340" s="1" t="s">
        <v>77</v>
      </c>
      <c r="G340" s="1" t="s">
        <v>25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W340" t="s">
        <v>1055</v>
      </c>
      <c r="X340">
        <v>0</v>
      </c>
      <c r="AB340" t="str">
        <f>Special[[#This Row],[服装]]&amp;Special[[#This Row],[名前]]&amp;Special[[#This Row],[レアリティ]]</f>
        <v>サバゲ岩泉一ICONIC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145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631</v>
      </c>
      <c r="E341" s="1" t="s">
        <v>32</v>
      </c>
      <c r="F341" s="1" t="s">
        <v>77</v>
      </c>
      <c r="G341" s="1" t="s">
        <v>25</v>
      </c>
      <c r="H341" s="1" t="s">
        <v>20</v>
      </c>
      <c r="I341" s="1" t="s">
        <v>71</v>
      </c>
      <c r="J341">
        <v>1</v>
      </c>
      <c r="K341" t="s">
        <v>249</v>
      </c>
      <c r="L341" s="1" t="s">
        <v>588</v>
      </c>
      <c r="M341" s="1" t="s">
        <v>224</v>
      </c>
      <c r="N341">
        <v>43</v>
      </c>
      <c r="O341">
        <v>0</v>
      </c>
      <c r="P341">
        <v>53</v>
      </c>
      <c r="Q341">
        <v>0</v>
      </c>
      <c r="S341">
        <v>3.35</v>
      </c>
      <c r="T341">
        <v>33.729999999999997</v>
      </c>
      <c r="U341">
        <v>5</v>
      </c>
      <c r="V341">
        <v>50.08</v>
      </c>
      <c r="W341" t="s">
        <v>1035</v>
      </c>
      <c r="X341">
        <v>1</v>
      </c>
      <c r="AB341" t="str">
        <f>Special[[#This Row],[服装]]&amp;Special[[#This Row],[名前]]&amp;Special[[#This Row],[レアリティ]]</f>
        <v>サバゲ岩泉一ICONIC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146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713</v>
      </c>
      <c r="E342" s="1" t="s">
        <v>32</v>
      </c>
      <c r="F342" s="1" t="s">
        <v>73</v>
      </c>
      <c r="G342" s="1" t="s">
        <v>25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1055</v>
      </c>
      <c r="X342">
        <v>0</v>
      </c>
      <c r="AB342" t="str">
        <f>Special[[#This Row],[服装]]&amp;Special[[#This Row],[名前]]&amp;Special[[#This Row],[レアリティ]]</f>
        <v>バカンス岩泉一ICONIC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146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713</v>
      </c>
      <c r="E343" s="1" t="s">
        <v>32</v>
      </c>
      <c r="F343" s="1" t="s">
        <v>73</v>
      </c>
      <c r="G343" s="1" t="s">
        <v>25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588</v>
      </c>
      <c r="M343" s="1" t="s">
        <v>224</v>
      </c>
      <c r="N343">
        <v>44</v>
      </c>
      <c r="O343">
        <v>0</v>
      </c>
      <c r="P343">
        <v>54</v>
      </c>
      <c r="Q343">
        <v>0</v>
      </c>
      <c r="S343">
        <v>3.35</v>
      </c>
      <c r="T343">
        <v>20.010000000000002</v>
      </c>
      <c r="U343">
        <v>5</v>
      </c>
      <c r="V343">
        <v>30.48</v>
      </c>
      <c r="W343" s="1" t="s">
        <v>1036</v>
      </c>
      <c r="X343">
        <v>1</v>
      </c>
      <c r="AB343" t="str">
        <f>Special[[#This Row],[服装]]&amp;Special[[#This Row],[名前]]&amp;Special[[#This Row],[レアリティ]]</f>
        <v>バカンス岩泉一ICONIC</v>
      </c>
      <c r="AC343">
        <f>IF((A342&amp;L342&amp;M342)&lt;&gt;(Special[[#This Row],[No]]&amp;L343&amp;M343),1,IF(Special[[#This Row],[追加属性]]="",1,0))</f>
        <v>1</v>
      </c>
    </row>
    <row r="344" spans="1:29" x14ac:dyDescent="0.35">
      <c r="A344">
        <f>VLOOKUP(Special[[#This Row],[No用]],SetNo[[No.用]:[vlookup 用]],2,FALSE)</f>
        <v>147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834</v>
      </c>
      <c r="E344" s="1" t="s">
        <v>32</v>
      </c>
      <c r="F344" s="1" t="s">
        <v>24</v>
      </c>
      <c r="G344" s="1" t="s">
        <v>25</v>
      </c>
      <c r="H344" s="1" t="s">
        <v>20</v>
      </c>
      <c r="I344" s="1" t="s">
        <v>71</v>
      </c>
      <c r="J344">
        <v>1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1055</v>
      </c>
      <c r="X344">
        <v>0</v>
      </c>
      <c r="AB344" t="str">
        <f>Special[[#This Row],[服装]]&amp;Special[[#This Row],[名前]]&amp;Special[[#This Row],[レアリティ]]</f>
        <v>路地裏2岩泉一ICONIC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147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834</v>
      </c>
      <c r="E345" s="1" t="s">
        <v>32</v>
      </c>
      <c r="F345" s="1" t="s">
        <v>24</v>
      </c>
      <c r="G345" s="1" t="s">
        <v>25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180</v>
      </c>
      <c r="M345" s="1" t="s">
        <v>178</v>
      </c>
      <c r="N345">
        <v>13</v>
      </c>
      <c r="O345">
        <v>0</v>
      </c>
      <c r="P345">
        <v>0</v>
      </c>
      <c r="Q345">
        <v>0</v>
      </c>
      <c r="S345">
        <v>3.35</v>
      </c>
      <c r="T345">
        <v>20.010000000000002</v>
      </c>
      <c r="W345" s="1" t="s">
        <v>844</v>
      </c>
      <c r="AB345" t="str">
        <f>Special[[#This Row],[服装]]&amp;Special[[#This Row],[名前]]&amp;Special[[#This Row],[レアリティ]]</f>
        <v>路地裏2岩泉一ICONIC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147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834</v>
      </c>
      <c r="E346" s="1" t="s">
        <v>32</v>
      </c>
      <c r="F346" s="1" t="s">
        <v>24</v>
      </c>
      <c r="G346" s="1" t="s">
        <v>25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180</v>
      </c>
      <c r="M346" s="1" t="s">
        <v>224</v>
      </c>
      <c r="N346">
        <v>45</v>
      </c>
      <c r="O346">
        <v>0</v>
      </c>
      <c r="P346">
        <v>55</v>
      </c>
      <c r="Q346">
        <v>0</v>
      </c>
      <c r="S346">
        <v>3.35</v>
      </c>
      <c r="T346">
        <v>33.729999999999997</v>
      </c>
      <c r="U346">
        <v>5</v>
      </c>
      <c r="V346">
        <v>50.08</v>
      </c>
      <c r="W346" s="1" t="s">
        <v>844</v>
      </c>
      <c r="X346">
        <v>2</v>
      </c>
      <c r="Y346" s="1" t="s">
        <v>853</v>
      </c>
      <c r="Z346" s="1" t="s">
        <v>854</v>
      </c>
      <c r="AA346" s="1"/>
      <c r="AB346" t="str">
        <f>Special[[#This Row],[服装]]&amp;Special[[#This Row],[名前]]&amp;Special[[#This Row],[レアリティ]]</f>
        <v>路地裏2岩泉一ICONIC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147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834</v>
      </c>
      <c r="E347" s="1" t="s">
        <v>32</v>
      </c>
      <c r="F347" s="1" t="s">
        <v>24</v>
      </c>
      <c r="G347" s="1" t="s">
        <v>25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180</v>
      </c>
      <c r="M347" s="1" t="s">
        <v>224</v>
      </c>
      <c r="N347">
        <v>45</v>
      </c>
      <c r="O347">
        <v>0</v>
      </c>
      <c r="P347">
        <v>55</v>
      </c>
      <c r="Q347">
        <v>0</v>
      </c>
      <c r="R347" s="1" t="s">
        <v>714</v>
      </c>
      <c r="S347">
        <v>3.35</v>
      </c>
      <c r="T347">
        <v>33.729999999999997</v>
      </c>
      <c r="U347">
        <v>5</v>
      </c>
      <c r="V347">
        <v>50.08</v>
      </c>
      <c r="W347" s="1" t="s">
        <v>852</v>
      </c>
      <c r="X347">
        <v>2</v>
      </c>
      <c r="Y347" s="1"/>
      <c r="Z347" s="1"/>
      <c r="AA347" s="1"/>
      <c r="AB347" t="str">
        <f>Special[[#This Row],[服装]]&amp;Special[[#This Row],[名前]]&amp;Special[[#This Row],[レアリティ]]</f>
        <v>路地裏2岩泉一ICONIC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148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32</v>
      </c>
      <c r="F348" s="1" t="s">
        <v>77</v>
      </c>
      <c r="G348" s="1" t="s">
        <v>25</v>
      </c>
      <c r="H348" s="1" t="s">
        <v>20</v>
      </c>
      <c r="I348" s="1" t="s">
        <v>71</v>
      </c>
      <c r="J348">
        <v>1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1"/>
      <c r="W348" s="1" t="s">
        <v>1055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夏祭り2岩泉一ICONIC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148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32</v>
      </c>
      <c r="F349" s="1" t="s">
        <v>77</v>
      </c>
      <c r="G349" s="1" t="s">
        <v>25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588</v>
      </c>
      <c r="M349" s="1" t="s">
        <v>224</v>
      </c>
      <c r="N349">
        <v>45</v>
      </c>
      <c r="O349">
        <v>0</v>
      </c>
      <c r="P349">
        <v>55</v>
      </c>
      <c r="Q349">
        <v>0</v>
      </c>
      <c r="S349">
        <v>3.35</v>
      </c>
      <c r="T349">
        <v>20.100000000000001</v>
      </c>
      <c r="U349">
        <v>5</v>
      </c>
      <c r="V349">
        <v>30.48</v>
      </c>
      <c r="W349" s="1" t="s">
        <v>950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夏祭り2岩泉一ICONIC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148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2</v>
      </c>
      <c r="D350" s="1" t="s">
        <v>1034</v>
      </c>
      <c r="E350" s="1" t="s">
        <v>32</v>
      </c>
      <c r="F350" s="1" t="s">
        <v>77</v>
      </c>
      <c r="G350" s="1" t="s">
        <v>25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45</v>
      </c>
      <c r="O350">
        <v>0</v>
      </c>
      <c r="P350">
        <v>55</v>
      </c>
      <c r="Q350">
        <v>0</v>
      </c>
      <c r="R350" s="1" t="s">
        <v>593</v>
      </c>
      <c r="S350">
        <v>3.35</v>
      </c>
      <c r="T350">
        <v>20.100000000000001</v>
      </c>
      <c r="U350">
        <v>5</v>
      </c>
      <c r="V350">
        <v>30.48</v>
      </c>
      <c r="W350" s="1" t="s">
        <v>1051</v>
      </c>
      <c r="X350">
        <v>1</v>
      </c>
      <c r="Y350" s="1"/>
      <c r="Z350" s="1"/>
      <c r="AA350" s="1"/>
      <c r="AB350" t="str">
        <f>Special[[#This Row],[服装]]&amp;Special[[#This Row],[名前]]&amp;Special[[#This Row],[レアリティ]]</f>
        <v>夏祭り2岩泉一ICONIC</v>
      </c>
      <c r="AC350">
        <f>IF((A349&amp;L349&amp;M349)&lt;&gt;(Special[[#This Row],[No]]&amp;L350&amp;M350),1,IF(Special[[#This Row],[追加属性]]="",1,0))</f>
        <v>0</v>
      </c>
    </row>
    <row r="351" spans="1:29" x14ac:dyDescent="0.35">
      <c r="A351">
        <f>VLOOKUP(Special[[#This Row],[No用]],SetNo[[No.用]:[vlookup 用]],2,FALSE)</f>
        <v>149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33</v>
      </c>
      <c r="F351" t="s">
        <v>24</v>
      </c>
      <c r="G351" t="s">
        <v>26</v>
      </c>
      <c r="H351" t="s">
        <v>20</v>
      </c>
      <c r="I351" t="s">
        <v>71</v>
      </c>
      <c r="J351">
        <v>1</v>
      </c>
      <c r="K351" t="s">
        <v>249</v>
      </c>
      <c r="L351" s="1" t="s">
        <v>191</v>
      </c>
      <c r="M351" s="1" t="s">
        <v>162</v>
      </c>
      <c r="N351">
        <v>13</v>
      </c>
      <c r="O351">
        <v>0</v>
      </c>
      <c r="P351">
        <v>0</v>
      </c>
      <c r="Q351">
        <v>0</v>
      </c>
      <c r="W351" t="s">
        <v>1055</v>
      </c>
      <c r="X351">
        <v>0</v>
      </c>
      <c r="AB351" t="str">
        <f>Special[[#This Row],[服装]]&amp;Special[[#This Row],[名前]]&amp;Special[[#This Row],[レアリティ]]</f>
        <v>ユニフォーム金田一勇太郎ICONIC</v>
      </c>
      <c r="AC351">
        <f>IF((A347&amp;L347&amp;M347)&lt;&gt;(Special[[#This Row],[No]]&amp;L351&amp;M351),1,IF(Special[[#This Row],[追加属性]]="",1,0))</f>
        <v>1</v>
      </c>
    </row>
    <row r="352" spans="1:29" x14ac:dyDescent="0.35">
      <c r="A352">
        <f>VLOOKUP(Special[[#This Row],[No用]],SetNo[[No.用]:[vlookup 用]],2,FALSE)</f>
        <v>149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t="s">
        <v>205</v>
      </c>
      <c r="E352" t="s">
        <v>33</v>
      </c>
      <c r="F352" t="s">
        <v>24</v>
      </c>
      <c r="G352" t="s">
        <v>26</v>
      </c>
      <c r="H352" t="s">
        <v>20</v>
      </c>
      <c r="I352" t="s">
        <v>71</v>
      </c>
      <c r="J352">
        <v>1</v>
      </c>
      <c r="K352" t="s">
        <v>249</v>
      </c>
      <c r="L352" s="1" t="s">
        <v>593</v>
      </c>
      <c r="M352" s="1" t="s">
        <v>224</v>
      </c>
      <c r="N352">
        <v>43</v>
      </c>
      <c r="O352">
        <v>0</v>
      </c>
      <c r="P352">
        <v>53</v>
      </c>
      <c r="Q352">
        <v>0</v>
      </c>
      <c r="S352">
        <v>3.35</v>
      </c>
      <c r="T352">
        <v>33.729999999999997</v>
      </c>
      <c r="U352">
        <v>5</v>
      </c>
      <c r="V352">
        <v>50.08</v>
      </c>
      <c r="W352" s="1" t="s">
        <v>882</v>
      </c>
      <c r="X352">
        <v>1</v>
      </c>
      <c r="AB352" t="str">
        <f>Special[[#This Row],[服装]]&amp;Special[[#This Row],[名前]]&amp;Special[[#This Row],[レアリティ]]</f>
        <v>ユニフォーム金田一勇太郎ICONIC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150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597</v>
      </c>
      <c r="E353" t="s">
        <v>33</v>
      </c>
      <c r="F353" s="1" t="s">
        <v>77</v>
      </c>
      <c r="G353" t="s">
        <v>26</v>
      </c>
      <c r="H353" t="s">
        <v>20</v>
      </c>
      <c r="I353" t="s">
        <v>71</v>
      </c>
      <c r="J353">
        <v>1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1055</v>
      </c>
      <c r="X353">
        <v>0</v>
      </c>
      <c r="AB353" t="str">
        <f>Special[[#This Row],[服装]]&amp;Special[[#This Row],[名前]]&amp;Special[[#This Row],[レアリティ]]</f>
        <v>雪遊び金田一勇太郎ICONIC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151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737</v>
      </c>
      <c r="E354" s="1" t="s">
        <v>33</v>
      </c>
      <c r="F354" s="1" t="s">
        <v>77</v>
      </c>
      <c r="G354" s="1" t="s">
        <v>26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1055</v>
      </c>
      <c r="X354">
        <v>0</v>
      </c>
      <c r="AB354" t="str">
        <f>Special[[#This Row],[服装]]&amp;Special[[#This Row],[名前]]&amp;Special[[#This Row],[レアリティ]]</f>
        <v>カンフー金田一勇太郎ICONIC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151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737</v>
      </c>
      <c r="E355" s="1" t="s">
        <v>33</v>
      </c>
      <c r="F355" s="1" t="s">
        <v>77</v>
      </c>
      <c r="G355" s="1" t="s">
        <v>26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40</v>
      </c>
      <c r="O355">
        <v>0</v>
      </c>
      <c r="P355">
        <v>50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882</v>
      </c>
      <c r="X355">
        <v>1</v>
      </c>
      <c r="AB355" t="str">
        <f>Special[[#This Row],[服装]]&amp;Special[[#This Row],[名前]]&amp;Special[[#This Row],[レアリティ]]</f>
        <v>カンフー金田一勇太郎ICONIC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152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942</v>
      </c>
      <c r="E356" s="1" t="s">
        <v>33</v>
      </c>
      <c r="F356" s="1" t="s">
        <v>90</v>
      </c>
      <c r="G356" s="1" t="s">
        <v>26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s="1" t="s">
        <v>1055</v>
      </c>
      <c r="X356">
        <v>0</v>
      </c>
      <c r="AB356" t="str">
        <f>Special[[#This Row],[服装]]&amp;Special[[#This Row],[名前]]&amp;Special[[#This Row],[レアリティ]]</f>
        <v>中学生金田一勇太郎ICONIC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152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942</v>
      </c>
      <c r="E357" s="1" t="s">
        <v>33</v>
      </c>
      <c r="F357" s="1" t="s">
        <v>90</v>
      </c>
      <c r="G357" s="1" t="s">
        <v>26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593</v>
      </c>
      <c r="M357" s="1" t="s">
        <v>224</v>
      </c>
      <c r="N357">
        <v>40</v>
      </c>
      <c r="O357">
        <v>0</v>
      </c>
      <c r="P357">
        <v>50</v>
      </c>
      <c r="Q357">
        <v>0</v>
      </c>
      <c r="S357">
        <v>4.2</v>
      </c>
      <c r="T357">
        <v>25.76</v>
      </c>
      <c r="U357">
        <v>5.8</v>
      </c>
      <c r="V357">
        <v>35.200000000000003</v>
      </c>
      <c r="W357" s="1" t="s">
        <v>953</v>
      </c>
      <c r="X357">
        <v>2</v>
      </c>
      <c r="Z357" s="1" t="s">
        <v>954</v>
      </c>
      <c r="AA357" s="1"/>
      <c r="AB357" t="str">
        <f>Special[[#This Row],[服装]]&amp;Special[[#This Row],[名前]]&amp;Special[[#This Row],[レアリティ]]</f>
        <v>中学生金田一勇太郎ICONIC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152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2</v>
      </c>
      <c r="D358" s="1" t="s">
        <v>942</v>
      </c>
      <c r="E358" s="1" t="s">
        <v>33</v>
      </c>
      <c r="F358" s="1" t="s">
        <v>90</v>
      </c>
      <c r="G358" s="1" t="s">
        <v>26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593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588</v>
      </c>
      <c r="S358">
        <v>4.2</v>
      </c>
      <c r="T358">
        <v>25.76</v>
      </c>
      <c r="U358">
        <v>5.8</v>
      </c>
      <c r="V358">
        <v>35.200000000000003</v>
      </c>
      <c r="W358" s="1" t="s">
        <v>844</v>
      </c>
      <c r="X358">
        <v>2</v>
      </c>
      <c r="AB358" t="str">
        <f>Special[[#This Row],[服装]]&amp;Special[[#This Row],[名前]]&amp;Special[[#This Row],[レアリティ]]</f>
        <v>中学生金田一勇太郎ICONIC</v>
      </c>
      <c r="AC358">
        <f>IF((A357&amp;L357&amp;M357)&lt;&gt;(Special[[#This Row],[No]]&amp;L358&amp;M358),1,IF(Special[[#This Row],[追加属性]]="",1,0))</f>
        <v>0</v>
      </c>
    </row>
    <row r="359" spans="1:29" x14ac:dyDescent="0.35">
      <c r="A359">
        <f>VLOOKUP(Special[[#This Row],[No用]],SetNo[[No.用]:[vlookup 用]],2,FALSE)</f>
        <v>153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34</v>
      </c>
      <c r="F359" t="s">
        <v>28</v>
      </c>
      <c r="G359" t="s">
        <v>25</v>
      </c>
      <c r="H359" t="s">
        <v>20</v>
      </c>
      <c r="I359" t="s">
        <v>71</v>
      </c>
      <c r="J359">
        <v>1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1055</v>
      </c>
      <c r="X359">
        <v>0</v>
      </c>
      <c r="AB359" t="str">
        <f>Special[[#This Row],[服装]]&amp;Special[[#This Row],[名前]]&amp;Special[[#This Row],[レアリティ]]</f>
        <v>ユニフォーム京谷賢太郎ICONIC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153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34</v>
      </c>
      <c r="F360" t="s">
        <v>28</v>
      </c>
      <c r="G360" t="s">
        <v>25</v>
      </c>
      <c r="H360" t="s">
        <v>20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13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948</v>
      </c>
      <c r="X360">
        <v>1</v>
      </c>
      <c r="AB360" t="str">
        <f>Special[[#This Row],[服装]]&amp;Special[[#This Row],[名前]]&amp;Special[[#This Row],[レアリティ]]</f>
        <v>ユニフォーム京谷賢太郎ICONIC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154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679</v>
      </c>
      <c r="E361" s="1" t="s">
        <v>34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1055</v>
      </c>
      <c r="X361">
        <v>0</v>
      </c>
      <c r="AB361" t="str">
        <f>Special[[#This Row],[服装]]&amp;Special[[#This Row],[名前]]&amp;Special[[#This Row],[レアリティ]]</f>
        <v>梅雨京谷賢太郎ICONIC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154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679</v>
      </c>
      <c r="E362" s="1" t="s">
        <v>34</v>
      </c>
      <c r="F362" s="1" t="s">
        <v>73</v>
      </c>
      <c r="G362" s="1" t="s">
        <v>25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46</v>
      </c>
      <c r="O362">
        <v>0</v>
      </c>
      <c r="P362">
        <v>56</v>
      </c>
      <c r="Q362">
        <v>0</v>
      </c>
      <c r="S362">
        <v>3.35</v>
      </c>
      <c r="T362">
        <v>20.010000000000002</v>
      </c>
      <c r="U362">
        <v>5</v>
      </c>
      <c r="V362">
        <v>30.48</v>
      </c>
      <c r="W362" s="1" t="s">
        <v>957</v>
      </c>
      <c r="X362">
        <v>2</v>
      </c>
      <c r="AB362" t="str">
        <f>Special[[#This Row],[服装]]&amp;Special[[#This Row],[名前]]&amp;Special[[#This Row],[レアリティ]]</f>
        <v>梅雨京谷賢太郎ICONIC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155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990</v>
      </c>
      <c r="E363" s="1" t="s">
        <v>34</v>
      </c>
      <c r="F363" s="1" t="s">
        <v>90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1"/>
      <c r="W363" s="1" t="s">
        <v>1055</v>
      </c>
      <c r="X363">
        <v>0</v>
      </c>
      <c r="AB363" t="str">
        <f>Special[[#This Row],[服装]]&amp;Special[[#This Row],[名前]]&amp;Special[[#This Row],[レアリティ]]</f>
        <v>水着2京谷賢太郎ICONIC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155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990</v>
      </c>
      <c r="E364" s="1" t="s">
        <v>34</v>
      </c>
      <c r="F364" s="1" t="s">
        <v>90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46</v>
      </c>
      <c r="O364">
        <v>0</v>
      </c>
      <c r="P364">
        <v>56</v>
      </c>
      <c r="Q364">
        <v>0</v>
      </c>
      <c r="R364" s="1"/>
      <c r="S364">
        <v>3.35</v>
      </c>
      <c r="T364">
        <v>20.010000000000002</v>
      </c>
      <c r="U364">
        <v>5</v>
      </c>
      <c r="V364">
        <v>30.48</v>
      </c>
      <c r="W364" s="1" t="s">
        <v>950</v>
      </c>
      <c r="X364">
        <v>1</v>
      </c>
      <c r="AB364" t="str">
        <f>Special[[#This Row],[服装]]&amp;Special[[#This Row],[名前]]&amp;Special[[#This Row],[レアリティ]]</f>
        <v>水着2京谷賢太郎ICONIC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156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35</v>
      </c>
      <c r="F365" t="s">
        <v>23</v>
      </c>
      <c r="G365" t="s">
        <v>25</v>
      </c>
      <c r="H365" t="s">
        <v>20</v>
      </c>
      <c r="I365" t="s">
        <v>71</v>
      </c>
      <c r="J365">
        <v>1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1055</v>
      </c>
      <c r="X365">
        <v>0</v>
      </c>
      <c r="AB365" t="str">
        <f>Special[[#This Row],[服装]]&amp;Special[[#This Row],[名前]]&amp;Special[[#This Row],[レアリティ]]</f>
        <v>ユニフォーム国見英ICONIC</v>
      </c>
      <c r="AC365">
        <f>IF((A364&amp;L364&amp;M364)&lt;&gt;(Special[[#This Row],[No]]&amp;L365&amp;M365),1,IF(Special[[#This Row],[追加属性]]="",1,0))</f>
        <v>1</v>
      </c>
    </row>
    <row r="366" spans="1:29" x14ac:dyDescent="0.35">
      <c r="A366">
        <f>VLOOKUP(Special[[#This Row],[No用]],SetNo[[No.用]:[vlookup 用]],2,FALSE)</f>
        <v>157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553</v>
      </c>
      <c r="E366" t="s">
        <v>35</v>
      </c>
      <c r="F366" s="1" t="s">
        <v>90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1055</v>
      </c>
      <c r="X366">
        <v>0</v>
      </c>
      <c r="AB366" t="str">
        <f>Special[[#This Row],[服装]]&amp;Special[[#This Row],[名前]]&amp;Special[[#This Row],[レアリティ]]</f>
        <v>職業体験国見英ICONIC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158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650</v>
      </c>
      <c r="E367" s="1" t="s">
        <v>35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1055</v>
      </c>
      <c r="X367">
        <v>0</v>
      </c>
      <c r="AB367" t="str">
        <f>Special[[#This Row],[服装]]&amp;Special[[#This Row],[名前]]&amp;Special[[#This Row],[レアリティ]]</f>
        <v>路地裏国見英ICONIC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158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650</v>
      </c>
      <c r="E368" s="1" t="s">
        <v>35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41</v>
      </c>
      <c r="O368">
        <v>0</v>
      </c>
      <c r="P368">
        <v>51</v>
      </c>
      <c r="Q368">
        <v>0</v>
      </c>
      <c r="S368">
        <v>3.35</v>
      </c>
      <c r="T368">
        <v>20.010000000000002</v>
      </c>
      <c r="U368">
        <v>5</v>
      </c>
      <c r="V368">
        <v>30.48</v>
      </c>
      <c r="W368" s="1" t="s">
        <v>950</v>
      </c>
      <c r="X368">
        <v>2</v>
      </c>
      <c r="AB368" t="str">
        <f>Special[[#This Row],[服装]]&amp;Special[[#This Row],[名前]]&amp;Special[[#This Row],[レアリティ]]</f>
        <v>路地裏国見英ICONIC</v>
      </c>
      <c r="AC368">
        <f>IF((A367&amp;L367&amp;M367)&lt;&gt;(Special[[#This Row],[No]]&amp;L368&amp;M368),1,IF(Special[[#This Row],[追加属性]]="",1,0))</f>
        <v>1</v>
      </c>
    </row>
    <row r="369" spans="1:29" x14ac:dyDescent="0.35">
      <c r="A369">
        <f>VLOOKUP(Special[[#This Row],[No用]],SetNo[[No.用]:[vlookup 用]],2,FALSE)</f>
        <v>159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737</v>
      </c>
      <c r="E369" s="1" t="s">
        <v>35</v>
      </c>
      <c r="F369" s="1" t="s">
        <v>73</v>
      </c>
      <c r="G369" s="1" t="s">
        <v>25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1055</v>
      </c>
      <c r="X369">
        <v>0</v>
      </c>
      <c r="AB369" t="str">
        <f>Special[[#This Row],[服装]]&amp;Special[[#This Row],[名前]]&amp;Special[[#This Row],[レアリティ]]</f>
        <v>カンフー国見英ICONIC</v>
      </c>
      <c r="AC369">
        <f>IF((A368&amp;L368&amp;M368)&lt;&gt;(Special[[#This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737</v>
      </c>
      <c r="E370" s="1" t="s">
        <v>35</v>
      </c>
      <c r="F370" s="1" t="s">
        <v>73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180</v>
      </c>
      <c r="M370" s="1" t="s">
        <v>224</v>
      </c>
      <c r="N370">
        <v>41</v>
      </c>
      <c r="O370">
        <v>0</v>
      </c>
      <c r="P370">
        <v>51</v>
      </c>
      <c r="Q370">
        <v>0</v>
      </c>
      <c r="S370">
        <v>4.2</v>
      </c>
      <c r="T370">
        <v>25.76</v>
      </c>
      <c r="U370">
        <v>5.8</v>
      </c>
      <c r="V370">
        <v>35.200000000000003</v>
      </c>
      <c r="W370" s="1" t="s">
        <v>599</v>
      </c>
      <c r="X370">
        <v>1</v>
      </c>
      <c r="Y370" s="1" t="s">
        <v>599</v>
      </c>
      <c r="Z370" s="1" t="s">
        <v>864</v>
      </c>
      <c r="AA370" s="1"/>
      <c r="AB370" t="str">
        <f>Special[[#This Row],[服装]]&amp;Special[[#This Row],[名前]]&amp;Special[[#This Row],[レアリティ]]</f>
        <v>カンフー国見英ICONIC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159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737</v>
      </c>
      <c r="E371" s="1" t="s">
        <v>35</v>
      </c>
      <c r="F371" s="1" t="s">
        <v>73</v>
      </c>
      <c r="G371" s="1" t="s">
        <v>25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180</v>
      </c>
      <c r="M371" s="1" t="s">
        <v>224</v>
      </c>
      <c r="N371">
        <v>41</v>
      </c>
      <c r="O371">
        <v>0</v>
      </c>
      <c r="P371">
        <v>51</v>
      </c>
      <c r="Q371">
        <v>0</v>
      </c>
      <c r="S371">
        <v>7</v>
      </c>
      <c r="T371">
        <v>13.86</v>
      </c>
      <c r="U371">
        <v>10.5</v>
      </c>
      <c r="V371">
        <v>20.79</v>
      </c>
      <c r="W371" s="1" t="s">
        <v>599</v>
      </c>
      <c r="X371">
        <v>0</v>
      </c>
      <c r="Y371" s="1"/>
      <c r="AB371" t="str">
        <f>Special[[#This Row],[服装]]&amp;Special[[#This Row],[名前]]&amp;Special[[#This Row],[レアリティ]]</f>
        <v>カンフー国見英ICONIC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160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942</v>
      </c>
      <c r="E372" s="1" t="s">
        <v>35</v>
      </c>
      <c r="F372" s="1" t="s">
        <v>90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1055</v>
      </c>
      <c r="X372">
        <v>0</v>
      </c>
      <c r="Y372" s="1"/>
      <c r="AB372" t="str">
        <f>Special[[#This Row],[服装]]&amp;Special[[#This Row],[名前]]&amp;Special[[#This Row],[レアリティ]]</f>
        <v>中学生国見英ICONIC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161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36</v>
      </c>
      <c r="F373" t="s">
        <v>23</v>
      </c>
      <c r="G373" t="s">
        <v>21</v>
      </c>
      <c r="H373" t="s">
        <v>20</v>
      </c>
      <c r="I373" t="s">
        <v>71</v>
      </c>
      <c r="J373">
        <v>1</v>
      </c>
      <c r="K373" t="s">
        <v>249</v>
      </c>
      <c r="L373" s="1" t="s">
        <v>195</v>
      </c>
      <c r="M373" s="1" t="s">
        <v>173</v>
      </c>
      <c r="N373">
        <v>13</v>
      </c>
      <c r="O373">
        <v>0</v>
      </c>
      <c r="P373">
        <v>0</v>
      </c>
      <c r="Q373">
        <v>0</v>
      </c>
      <c r="AB373" t="str">
        <f>Special[[#This Row],[服装]]&amp;Special[[#This Row],[名前]]&amp;Special[[#This Row],[レアリティ]]</f>
        <v>ユニフォーム渡親治ICONIC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162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37</v>
      </c>
      <c r="F374" t="s">
        <v>23</v>
      </c>
      <c r="G374" t="s">
        <v>26</v>
      </c>
      <c r="H374" t="s">
        <v>20</v>
      </c>
      <c r="I374" t="s">
        <v>71</v>
      </c>
      <c r="J374">
        <v>1</v>
      </c>
      <c r="K374" t="s">
        <v>249</v>
      </c>
      <c r="L374" s="1" t="s">
        <v>191</v>
      </c>
      <c r="M374" s="1" t="s">
        <v>162</v>
      </c>
      <c r="N374">
        <v>14</v>
      </c>
      <c r="O374">
        <v>0</v>
      </c>
      <c r="P374">
        <v>0</v>
      </c>
      <c r="Q374">
        <v>0</v>
      </c>
      <c r="W374" t="s">
        <v>1055</v>
      </c>
      <c r="X374">
        <v>0</v>
      </c>
      <c r="AB374" t="str">
        <f>Special[[#This Row],[服装]]&amp;Special[[#This Row],[名前]]&amp;Special[[#This Row],[レアリティ]]</f>
        <v>ユニフォーム松川一静ICONIC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162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37</v>
      </c>
      <c r="F375" t="s">
        <v>23</v>
      </c>
      <c r="G375" t="s">
        <v>26</v>
      </c>
      <c r="H375" t="s">
        <v>20</v>
      </c>
      <c r="I375" t="s">
        <v>71</v>
      </c>
      <c r="J375">
        <v>1</v>
      </c>
      <c r="K375" t="s">
        <v>249</v>
      </c>
      <c r="L375" s="1" t="s">
        <v>180</v>
      </c>
      <c r="M375" s="1" t="s">
        <v>162</v>
      </c>
      <c r="N375">
        <v>14</v>
      </c>
      <c r="O375">
        <v>0</v>
      </c>
      <c r="P375">
        <v>0</v>
      </c>
      <c r="Q375">
        <v>0</v>
      </c>
      <c r="S375">
        <v>2.5</v>
      </c>
      <c r="T375">
        <v>15.24</v>
      </c>
      <c r="W375" s="1" t="s">
        <v>950</v>
      </c>
      <c r="X375">
        <v>1</v>
      </c>
      <c r="AB375" t="str">
        <f>Special[[#This Row],[服装]]&amp;Special[[#This Row],[名前]]&amp;Special[[#This Row],[レアリティ]]</f>
        <v>ユニフォーム松川一静ICONIC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162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t="s">
        <v>205</v>
      </c>
      <c r="E376" t="s">
        <v>37</v>
      </c>
      <c r="F376" t="s">
        <v>23</v>
      </c>
      <c r="G376" t="s">
        <v>26</v>
      </c>
      <c r="H376" t="s">
        <v>20</v>
      </c>
      <c r="I376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t="s">
        <v>881</v>
      </c>
      <c r="X376">
        <v>1</v>
      </c>
      <c r="AB376" t="str">
        <f>Special[[#This Row],[服装]]&amp;Special[[#This Row],[名前]]&amp;Special[[#This Row],[レアリティ]]</f>
        <v>ユニフォーム松川一静ICONIC</v>
      </c>
      <c r="AC376">
        <f>IF((A375&amp;L375&amp;M375)&lt;&gt;(Special[[#This Row],[No]]&amp;L376&amp;M376),1,IF(Special[[#This Row],[追加属性]]="",1,0))</f>
        <v>1</v>
      </c>
    </row>
    <row r="377" spans="1:29" x14ac:dyDescent="0.35">
      <c r="A377">
        <f>VLOOKUP(Special[[#This Row],[No用]],SetNo[[No.用]:[vlookup 用]],2,FALSE)</f>
        <v>163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584</v>
      </c>
      <c r="E377" t="s">
        <v>37</v>
      </c>
      <c r="F377" s="1" t="s">
        <v>90</v>
      </c>
      <c r="G377" t="s">
        <v>82</v>
      </c>
      <c r="H377" t="s">
        <v>20</v>
      </c>
      <c r="I377" t="s">
        <v>71</v>
      </c>
      <c r="J377">
        <v>1</v>
      </c>
      <c r="K377" t="s">
        <v>249</v>
      </c>
      <c r="L377" s="1" t="s">
        <v>191</v>
      </c>
      <c r="M377" s="1" t="s">
        <v>162</v>
      </c>
      <c r="N377">
        <v>14</v>
      </c>
      <c r="O377">
        <v>0</v>
      </c>
      <c r="P377">
        <v>0</v>
      </c>
      <c r="Q377">
        <v>0</v>
      </c>
      <c r="W377" t="s">
        <v>1055</v>
      </c>
      <c r="X377">
        <v>0</v>
      </c>
      <c r="AB377" t="str">
        <f>Special[[#This Row],[服装]]&amp;Special[[#This Row],[名前]]&amp;Special[[#This Row],[レアリティ]]</f>
        <v>アート松川一静ICONIC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163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584</v>
      </c>
      <c r="E378" t="s">
        <v>37</v>
      </c>
      <c r="F378" s="1" t="s">
        <v>90</v>
      </c>
      <c r="G378" t="s">
        <v>82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162</v>
      </c>
      <c r="N378">
        <v>14</v>
      </c>
      <c r="O378">
        <v>0</v>
      </c>
      <c r="P378">
        <v>0</v>
      </c>
      <c r="Q378">
        <v>0</v>
      </c>
      <c r="S378">
        <v>2.5</v>
      </c>
      <c r="T378">
        <v>15.24</v>
      </c>
      <c r="W378" s="1" t="s">
        <v>950</v>
      </c>
      <c r="X378">
        <v>1</v>
      </c>
      <c r="AB378" t="str">
        <f>Special[[#This Row],[服装]]&amp;Special[[#This Row],[名前]]&amp;Special[[#This Row],[レアリティ]]</f>
        <v>アート松川一静ICONIC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163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584</v>
      </c>
      <c r="E379" t="s">
        <v>37</v>
      </c>
      <c r="F379" s="1" t="s">
        <v>90</v>
      </c>
      <c r="G379" t="s">
        <v>82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224</v>
      </c>
      <c r="N379">
        <v>49</v>
      </c>
      <c r="O379">
        <v>0</v>
      </c>
      <c r="P379">
        <v>59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t="s">
        <v>881</v>
      </c>
      <c r="X379">
        <v>1</v>
      </c>
      <c r="AB379" t="str">
        <f>Special[[#This Row],[服装]]&amp;Special[[#This Row],[名前]]&amp;Special[[#This Row],[レアリティ]]</f>
        <v>アート松川一静ICONIC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164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713</v>
      </c>
      <c r="E380" s="1" t="s">
        <v>37</v>
      </c>
      <c r="F380" s="1" t="s">
        <v>77</v>
      </c>
      <c r="G380" s="1" t="s">
        <v>82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191</v>
      </c>
      <c r="M380" s="1" t="s">
        <v>162</v>
      </c>
      <c r="N380">
        <v>14</v>
      </c>
      <c r="O380">
        <v>0</v>
      </c>
      <c r="P380">
        <v>0</v>
      </c>
      <c r="Q380">
        <v>0</v>
      </c>
      <c r="W380" t="s">
        <v>1055</v>
      </c>
      <c r="X380">
        <v>0</v>
      </c>
      <c r="AB380" t="str">
        <f>Special[[#This Row],[服装]]&amp;Special[[#This Row],[名前]]&amp;Special[[#This Row],[レアリティ]]</f>
        <v>バカンス松川一静ICONIC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164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713</v>
      </c>
      <c r="E381" s="1" t="s">
        <v>37</v>
      </c>
      <c r="F381" s="1" t="s">
        <v>77</v>
      </c>
      <c r="G381" s="1" t="s">
        <v>82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180</v>
      </c>
      <c r="M381" s="1" t="s">
        <v>162</v>
      </c>
      <c r="N381">
        <v>14</v>
      </c>
      <c r="O381">
        <v>0</v>
      </c>
      <c r="P381">
        <v>0</v>
      </c>
      <c r="Q381">
        <v>0</v>
      </c>
      <c r="S381">
        <v>2.5</v>
      </c>
      <c r="T381">
        <v>15.24</v>
      </c>
      <c r="W381" t="s">
        <v>948</v>
      </c>
      <c r="X381">
        <v>1</v>
      </c>
      <c r="AB381" t="str">
        <f>Special[[#This Row],[服装]]&amp;Special[[#This Row],[名前]]&amp;Special[[#This Row],[レアリティ]]</f>
        <v>バカンス松川一静ICONIC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164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713</v>
      </c>
      <c r="E382" s="1" t="s">
        <v>37</v>
      </c>
      <c r="F382" s="1" t="s">
        <v>77</v>
      </c>
      <c r="G382" s="1" t="s">
        <v>82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593</v>
      </c>
      <c r="M382" s="1" t="s">
        <v>224</v>
      </c>
      <c r="N382">
        <v>46</v>
      </c>
      <c r="O382">
        <v>0</v>
      </c>
      <c r="P382">
        <v>56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881</v>
      </c>
      <c r="X382">
        <v>1</v>
      </c>
      <c r="AB382" t="str">
        <f>Special[[#This Row],[服装]]&amp;Special[[#This Row],[名前]]&amp;Special[[#This Row],[レアリティ]]</f>
        <v>バカンス松川一静ICONIC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165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1061</v>
      </c>
      <c r="E383" s="1" t="s">
        <v>37</v>
      </c>
      <c r="F383" s="1" t="s">
        <v>73</v>
      </c>
      <c r="G383" s="1" t="s">
        <v>82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191</v>
      </c>
      <c r="M383" s="1" t="s">
        <v>162</v>
      </c>
      <c r="N383">
        <v>14</v>
      </c>
      <c r="O383">
        <v>0</v>
      </c>
      <c r="P383">
        <v>0</v>
      </c>
      <c r="Q383">
        <v>0</v>
      </c>
      <c r="W383" t="s">
        <v>1055</v>
      </c>
      <c r="X383">
        <v>0</v>
      </c>
      <c r="AB383" t="str">
        <f>Special[[#This Row],[服装]]&amp;Special[[#This Row],[名前]]&amp;Special[[#This Row],[レアリティ]]</f>
        <v>焼き芋松川一静ICONIC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165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1061</v>
      </c>
      <c r="E384" s="1" t="s">
        <v>37</v>
      </c>
      <c r="F384" s="1" t="s">
        <v>73</v>
      </c>
      <c r="G384" s="1" t="s">
        <v>82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162</v>
      </c>
      <c r="N384">
        <v>14</v>
      </c>
      <c r="O384">
        <v>0</v>
      </c>
      <c r="P384">
        <v>0</v>
      </c>
      <c r="Q384">
        <v>0</v>
      </c>
      <c r="S384">
        <v>2.5</v>
      </c>
      <c r="T384">
        <v>15.24</v>
      </c>
      <c r="W384" s="1" t="s">
        <v>950</v>
      </c>
      <c r="X384">
        <v>1</v>
      </c>
      <c r="AB384" t="str">
        <f>Special[[#This Row],[服装]]&amp;Special[[#This Row],[名前]]&amp;Special[[#This Row],[レアリティ]]</f>
        <v>焼き芋松川一静ICONIC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166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38</v>
      </c>
      <c r="F385" t="s">
        <v>23</v>
      </c>
      <c r="G385" t="s">
        <v>25</v>
      </c>
      <c r="H385" t="s">
        <v>20</v>
      </c>
      <c r="I385" t="s">
        <v>71</v>
      </c>
      <c r="J385">
        <v>1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1055</v>
      </c>
      <c r="X385">
        <v>0</v>
      </c>
      <c r="AB385" t="str">
        <f>Special[[#This Row],[服装]]&amp;Special[[#This Row],[名前]]&amp;Special[[#This Row],[レアリティ]]</f>
        <v>ユニフォーム花巻貴大ICONIC</v>
      </c>
      <c r="AC385">
        <f>IF((A382&amp;L382&amp;M382)&lt;&gt;(Special[[#This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167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584</v>
      </c>
      <c r="E386" t="s">
        <v>38</v>
      </c>
      <c r="F386" s="1" t="s">
        <v>90</v>
      </c>
      <c r="G386" t="s">
        <v>25</v>
      </c>
      <c r="H386" t="s">
        <v>20</v>
      </c>
      <c r="I386" t="s">
        <v>71</v>
      </c>
      <c r="J386">
        <v>1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1055</v>
      </c>
      <c r="X386">
        <v>0</v>
      </c>
      <c r="AB386" t="str">
        <f>Special[[#This Row],[服装]]&amp;Special[[#This Row],[名前]]&amp;Special[[#This Row],[レアリティ]]</f>
        <v>アート花巻貴大ICONIC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673</v>
      </c>
      <c r="E387" s="1" t="s">
        <v>38</v>
      </c>
      <c r="F387" s="1" t="s">
        <v>77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1055</v>
      </c>
      <c r="X387">
        <v>0</v>
      </c>
      <c r="AB387" t="str">
        <f>Special[[#This Row],[服装]]&amp;Special[[#This Row],[名前]]&amp;Special[[#This Row],[レアリティ]]</f>
        <v>バーガー花巻貴大ICONIC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673</v>
      </c>
      <c r="E388" s="1" t="s">
        <v>38</v>
      </c>
      <c r="F388" s="1" t="s">
        <v>77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162</v>
      </c>
      <c r="N388">
        <v>13</v>
      </c>
      <c r="O388">
        <v>0</v>
      </c>
      <c r="P388">
        <v>0</v>
      </c>
      <c r="Q388">
        <v>0</v>
      </c>
      <c r="S388">
        <v>2.5</v>
      </c>
      <c r="T388">
        <v>15.24</v>
      </c>
      <c r="W388" t="s">
        <v>948</v>
      </c>
      <c r="X388">
        <v>1</v>
      </c>
      <c r="AB388" t="str">
        <f>Special[[#This Row],[服装]]&amp;Special[[#This Row],[名前]]&amp;Special[[#This Row],[レアリティ]]</f>
        <v>バーガー花巻貴大ICONIC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169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929</v>
      </c>
      <c r="E389" s="1" t="s">
        <v>38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1055</v>
      </c>
      <c r="X389">
        <v>0</v>
      </c>
      <c r="AB389" t="str">
        <f>Special[[#This Row],[服装]]&amp;Special[[#This Row],[名前]]&amp;Special[[#This Row],[レアリティ]]</f>
        <v>妖花巻貴大ICONIC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170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1061</v>
      </c>
      <c r="E390" s="1" t="s">
        <v>38</v>
      </c>
      <c r="F390" s="1" t="s">
        <v>90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1055</v>
      </c>
      <c r="X390">
        <v>0</v>
      </c>
      <c r="AB390" t="str">
        <f>Special[[#This Row],[服装]]&amp;Special[[#This Row],[名前]]&amp;Special[[#This Row],[レアリティ]]</f>
        <v>焼き芋花巻貴大ICONIC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170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1061</v>
      </c>
      <c r="E391" s="1" t="s">
        <v>38</v>
      </c>
      <c r="F391" s="1" t="s">
        <v>90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162</v>
      </c>
      <c r="N391">
        <v>13</v>
      </c>
      <c r="O391">
        <v>0</v>
      </c>
      <c r="P391">
        <v>0</v>
      </c>
      <c r="Q391">
        <v>0</v>
      </c>
      <c r="S391">
        <v>2.5</v>
      </c>
      <c r="T391">
        <v>15.24</v>
      </c>
      <c r="W391" t="s">
        <v>948</v>
      </c>
      <c r="X391">
        <v>1</v>
      </c>
      <c r="AB391" t="str">
        <f>Special[[#This Row],[服装]]&amp;Special[[#This Row],[名前]]&amp;Special[[#This Row],[レアリティ]]</f>
        <v>焼き芋花巻貴大ICONIC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170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1</v>
      </c>
      <c r="D392" s="1" t="s">
        <v>1061</v>
      </c>
      <c r="E392" s="1" t="s">
        <v>38</v>
      </c>
      <c r="F392" s="1" t="s">
        <v>90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776</v>
      </c>
      <c r="M392" s="1" t="s">
        <v>224</v>
      </c>
      <c r="N392">
        <v>46</v>
      </c>
      <c r="O392">
        <v>0</v>
      </c>
      <c r="P392">
        <v>56</v>
      </c>
      <c r="Q392">
        <v>0</v>
      </c>
      <c r="S392">
        <v>3.35</v>
      </c>
      <c r="T392">
        <v>20.010000000000002</v>
      </c>
      <c r="U392">
        <v>5</v>
      </c>
      <c r="V392">
        <v>30.48</v>
      </c>
      <c r="W392" s="1" t="s">
        <v>869</v>
      </c>
      <c r="X392">
        <v>2</v>
      </c>
      <c r="Y392" s="1" t="s">
        <v>1073</v>
      </c>
      <c r="Z392" s="1" t="s">
        <v>1074</v>
      </c>
      <c r="AA392" s="1"/>
      <c r="AB392" t="str">
        <f>Special[[#This Row],[服装]]&amp;Special[[#This Row],[名前]]&amp;Special[[#This Row],[レアリティ]]</f>
        <v>焼き芋花巻貴大ICONIC</v>
      </c>
      <c r="AC392">
        <f>IF((A391&amp;L391&amp;M391)&lt;&gt;(Special[[#This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171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627</v>
      </c>
      <c r="F393" s="1" t="s">
        <v>73</v>
      </c>
      <c r="G393" s="1" t="s">
        <v>74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1055</v>
      </c>
      <c r="X393">
        <v>0</v>
      </c>
      <c r="AB393" t="str">
        <f>Special[[#This Row],[服装]]&amp;Special[[#This Row],[名前]]&amp;Special[[#This Row],[レアリティ]]</f>
        <v>ユニフォーム矢巾秀ICONIC</v>
      </c>
      <c r="AC393">
        <f>IF((A389&amp;L389&amp;M389)&lt;&gt;(Special[[#This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172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684</v>
      </c>
      <c r="E394" s="1" t="s">
        <v>627</v>
      </c>
      <c r="F394" s="1" t="s">
        <v>90</v>
      </c>
      <c r="G394" s="1" t="s">
        <v>74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1055</v>
      </c>
      <c r="X394">
        <v>0</v>
      </c>
      <c r="AB394" t="str">
        <f>Special[[#This Row],[服装]]&amp;Special[[#This Row],[名前]]&amp;Special[[#This Row],[レアリティ]]</f>
        <v>キャンプ矢巾秀ICONIC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172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684</v>
      </c>
      <c r="E395" s="1" t="s">
        <v>627</v>
      </c>
      <c r="F395" s="1" t="s">
        <v>90</v>
      </c>
      <c r="G395" s="1" t="s">
        <v>74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46</v>
      </c>
      <c r="O395">
        <v>0</v>
      </c>
      <c r="P395">
        <v>56</v>
      </c>
      <c r="Q395">
        <v>0</v>
      </c>
      <c r="S395">
        <v>3.35</v>
      </c>
      <c r="T395">
        <v>20.010000000000002</v>
      </c>
      <c r="U395">
        <v>5</v>
      </c>
      <c r="V395">
        <v>30.48</v>
      </c>
      <c r="W395" s="1" t="s">
        <v>950</v>
      </c>
      <c r="X395">
        <v>1</v>
      </c>
      <c r="Z395" s="1" t="s">
        <v>937</v>
      </c>
      <c r="AA395" s="1"/>
      <c r="AB395" t="str">
        <f>Special[[#This Row],[服装]]&amp;Special[[#This Row],[名前]]&amp;Special[[#This Row],[レアリティ]]</f>
        <v>キャンプ矢巾秀ICONIC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173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t="s">
        <v>205</v>
      </c>
      <c r="E396" t="s">
        <v>55</v>
      </c>
      <c r="F396" t="s">
        <v>23</v>
      </c>
      <c r="G396" t="s">
        <v>25</v>
      </c>
      <c r="H396" t="s">
        <v>56</v>
      </c>
      <c r="I396" t="s">
        <v>71</v>
      </c>
      <c r="J396">
        <v>1</v>
      </c>
      <c r="K396" t="s">
        <v>249</v>
      </c>
      <c r="L396" s="1" t="s">
        <v>191</v>
      </c>
      <c r="M396" s="1" t="s">
        <v>162</v>
      </c>
      <c r="N396">
        <v>12</v>
      </c>
      <c r="O396">
        <v>0</v>
      </c>
      <c r="P396">
        <v>0</v>
      </c>
      <c r="Q396">
        <v>0</v>
      </c>
      <c r="W396" t="s">
        <v>1055</v>
      </c>
      <c r="X396">
        <v>0</v>
      </c>
      <c r="AB396" t="str">
        <f>Special[[#This Row],[服装]]&amp;Special[[#This Row],[名前]]&amp;Special[[#This Row],[レアリティ]]</f>
        <v>ユニフォーム駒木輝ICONIC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174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57</v>
      </c>
      <c r="F397" t="s">
        <v>24</v>
      </c>
      <c r="G397" t="s">
        <v>26</v>
      </c>
      <c r="H397" t="s">
        <v>56</v>
      </c>
      <c r="I397" t="s">
        <v>71</v>
      </c>
      <c r="J397">
        <v>1</v>
      </c>
      <c r="K397" t="s">
        <v>249</v>
      </c>
      <c r="L397" s="1" t="s">
        <v>191</v>
      </c>
      <c r="M397" s="1" t="s">
        <v>162</v>
      </c>
      <c r="N397">
        <v>12</v>
      </c>
      <c r="O397">
        <v>0</v>
      </c>
      <c r="P397">
        <v>0</v>
      </c>
      <c r="Q397">
        <v>0</v>
      </c>
      <c r="W397" t="s">
        <v>1055</v>
      </c>
      <c r="X397">
        <v>0</v>
      </c>
      <c r="AB397" t="str">
        <f>Special[[#This Row],[服装]]&amp;Special[[#This Row],[名前]]&amp;Special[[#This Row],[レアリティ]]</f>
        <v>ユニフォーム茶屋和馬ICONIC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175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58</v>
      </c>
      <c r="F398" t="s">
        <v>24</v>
      </c>
      <c r="G398" t="s">
        <v>25</v>
      </c>
      <c r="H398" t="s">
        <v>56</v>
      </c>
      <c r="I398" t="s">
        <v>71</v>
      </c>
      <c r="J398">
        <v>1</v>
      </c>
      <c r="K398" t="s">
        <v>249</v>
      </c>
      <c r="L398" s="1" t="s">
        <v>191</v>
      </c>
      <c r="M398" s="1" t="s">
        <v>162</v>
      </c>
      <c r="N398">
        <v>12</v>
      </c>
      <c r="O398">
        <v>0</v>
      </c>
      <c r="P398">
        <v>0</v>
      </c>
      <c r="Q398">
        <v>0</v>
      </c>
      <c r="W398" t="s">
        <v>1055</v>
      </c>
      <c r="X398">
        <v>0</v>
      </c>
      <c r="AB398" t="str">
        <f>Special[[#This Row],[服装]]&amp;Special[[#This Row],[名前]]&amp;Special[[#This Row],[レアリティ]]</f>
        <v>ユニフォーム玉川弘樹ICONIC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176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59</v>
      </c>
      <c r="F399" t="s">
        <v>24</v>
      </c>
      <c r="G399" t="s">
        <v>21</v>
      </c>
      <c r="H399" t="s">
        <v>56</v>
      </c>
      <c r="I399" t="s">
        <v>71</v>
      </c>
      <c r="J399">
        <v>1</v>
      </c>
      <c r="K399" t="s">
        <v>249</v>
      </c>
      <c r="L399" s="1" t="s">
        <v>195</v>
      </c>
      <c r="M399" s="1" t="s">
        <v>173</v>
      </c>
      <c r="N399">
        <v>38</v>
      </c>
      <c r="O399">
        <v>0</v>
      </c>
      <c r="P399">
        <v>0</v>
      </c>
      <c r="Q399">
        <v>0</v>
      </c>
      <c r="AB399" t="str">
        <f>Special[[#This Row],[服装]]&amp;Special[[#This Row],[名前]]&amp;Special[[#This Row],[レアリティ]]</f>
        <v>ユニフォーム桜井大河ICONIC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177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60</v>
      </c>
      <c r="F400" t="s">
        <v>24</v>
      </c>
      <c r="G400" t="s">
        <v>31</v>
      </c>
      <c r="H400" t="s">
        <v>56</v>
      </c>
      <c r="I400" t="s">
        <v>71</v>
      </c>
      <c r="J400">
        <v>1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1055</v>
      </c>
      <c r="X400">
        <v>0</v>
      </c>
      <c r="AB400" t="str">
        <f>Special[[#This Row],[服装]]&amp;Special[[#This Row],[名前]]&amp;Special[[#This Row],[レアリティ]]</f>
        <v>ユニフォーム芳賀良治ICONIC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177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60</v>
      </c>
      <c r="F401" t="s">
        <v>24</v>
      </c>
      <c r="G401" t="s">
        <v>31</v>
      </c>
      <c r="H401" t="s">
        <v>56</v>
      </c>
      <c r="I401" t="s">
        <v>71</v>
      </c>
      <c r="J401">
        <v>1</v>
      </c>
      <c r="K401" t="s">
        <v>249</v>
      </c>
      <c r="L401" s="1" t="s">
        <v>879</v>
      </c>
      <c r="M401" s="1" t="s">
        <v>173</v>
      </c>
      <c r="N401">
        <v>13</v>
      </c>
      <c r="O401">
        <v>0</v>
      </c>
      <c r="P401">
        <v>0</v>
      </c>
      <c r="Q401">
        <v>0</v>
      </c>
      <c r="S401">
        <v>4.2</v>
      </c>
      <c r="T401">
        <v>42.42</v>
      </c>
      <c r="U401" s="13">
        <v>0</v>
      </c>
      <c r="V401" s="13">
        <v>0</v>
      </c>
      <c r="W401" s="14" t="s">
        <v>886</v>
      </c>
      <c r="X401">
        <v>1</v>
      </c>
      <c r="AB401" t="str">
        <f>Special[[#This Row],[服装]]&amp;Special[[#This Row],[名前]]&amp;Special[[#This Row],[レアリティ]]</f>
        <v>ユニフォーム芳賀良治ICONIC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178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61</v>
      </c>
      <c r="F402" t="s">
        <v>24</v>
      </c>
      <c r="G402" t="s">
        <v>26</v>
      </c>
      <c r="H402" t="s">
        <v>56</v>
      </c>
      <c r="I402" t="s">
        <v>71</v>
      </c>
      <c r="J402">
        <v>1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1055</v>
      </c>
      <c r="X402">
        <v>0</v>
      </c>
      <c r="AB402" t="str">
        <f>Special[[#This Row],[服装]]&amp;Special[[#This Row],[名前]]&amp;Special[[#This Row],[レアリティ]]</f>
        <v>ユニフォーム渋谷陸斗ICONIC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179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62</v>
      </c>
      <c r="F403" t="s">
        <v>24</v>
      </c>
      <c r="G403" t="s">
        <v>25</v>
      </c>
      <c r="H403" t="s">
        <v>56</v>
      </c>
      <c r="I403" t="s">
        <v>71</v>
      </c>
      <c r="J403">
        <v>1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1055</v>
      </c>
      <c r="X403">
        <v>0</v>
      </c>
      <c r="AB403" t="str">
        <f>Special[[#This Row],[服装]]&amp;Special[[#This Row],[名前]]&amp;Special[[#This Row],[レアリティ]]</f>
        <v>ユニフォーム池尻隼人ICONIC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180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770</v>
      </c>
      <c r="E404" s="1" t="s">
        <v>62</v>
      </c>
      <c r="F404" s="1" t="s">
        <v>77</v>
      </c>
      <c r="G404" s="1" t="s">
        <v>25</v>
      </c>
      <c r="H404" s="1" t="s">
        <v>56</v>
      </c>
      <c r="I404" s="1" t="s">
        <v>71</v>
      </c>
      <c r="J404">
        <v>1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1055</v>
      </c>
      <c r="X404">
        <v>0</v>
      </c>
      <c r="AB404" t="str">
        <f>Special[[#This Row],[服装]]&amp;Special[[#This Row],[名前]]&amp;Special[[#This Row],[レアリティ]]</f>
        <v>文化祭2池尻隼人ICONIC</v>
      </c>
      <c r="AC404">
        <f>IF((A403&amp;L403&amp;M403)&lt;&gt;(Special[[#This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180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770</v>
      </c>
      <c r="E405" s="1" t="s">
        <v>62</v>
      </c>
      <c r="F405" s="1" t="s">
        <v>77</v>
      </c>
      <c r="G405" s="1" t="s">
        <v>25</v>
      </c>
      <c r="H405" s="1" t="s">
        <v>56</v>
      </c>
      <c r="I405" s="1" t="s">
        <v>71</v>
      </c>
      <c r="J405">
        <v>1</v>
      </c>
      <c r="K405" t="s">
        <v>249</v>
      </c>
      <c r="L405" s="1" t="s">
        <v>868</v>
      </c>
      <c r="M405" s="1" t="s">
        <v>224</v>
      </c>
      <c r="N405">
        <v>42</v>
      </c>
      <c r="O405">
        <v>0</v>
      </c>
      <c r="P405">
        <v>52</v>
      </c>
      <c r="Q405">
        <v>0</v>
      </c>
      <c r="S405">
        <v>4.2</v>
      </c>
      <c r="T405">
        <v>25.76</v>
      </c>
      <c r="U405">
        <v>5.8</v>
      </c>
      <c r="V405">
        <v>35.200000000000003</v>
      </c>
      <c r="W405" s="1" t="s">
        <v>867</v>
      </c>
      <c r="X405">
        <v>1</v>
      </c>
      <c r="AB405" t="str">
        <f>Special[[#This Row],[服装]]&amp;Special[[#This Row],[名前]]&amp;Special[[#This Row],[レアリティ]]</f>
        <v>文化祭2池尻隼人ICONIC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181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918</v>
      </c>
      <c r="E406" s="1" t="s">
        <v>62</v>
      </c>
      <c r="F406" s="1" t="s">
        <v>73</v>
      </c>
      <c r="G406" s="1" t="s">
        <v>25</v>
      </c>
      <c r="H406" s="1" t="s">
        <v>56</v>
      </c>
      <c r="I406" s="1" t="s">
        <v>71</v>
      </c>
      <c r="J406">
        <v>1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s="1" t="s">
        <v>1055</v>
      </c>
      <c r="X406">
        <v>0</v>
      </c>
      <c r="AB406" t="str">
        <f>Special[[#This Row],[服装]]&amp;Special[[#This Row],[名前]]&amp;Special[[#This Row],[レアリティ]]</f>
        <v>遊園地池尻隼人ICONIC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181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918</v>
      </c>
      <c r="E407" s="1" t="s">
        <v>62</v>
      </c>
      <c r="F407" s="1" t="s">
        <v>73</v>
      </c>
      <c r="G407" s="1" t="s">
        <v>25</v>
      </c>
      <c r="H407" s="1" t="s">
        <v>56</v>
      </c>
      <c r="I407" s="1" t="s">
        <v>71</v>
      </c>
      <c r="J407">
        <v>1</v>
      </c>
      <c r="K407" t="s">
        <v>249</v>
      </c>
      <c r="L407" s="1" t="s">
        <v>776</v>
      </c>
      <c r="M407" s="1" t="s">
        <v>224</v>
      </c>
      <c r="N407">
        <v>42</v>
      </c>
      <c r="O407">
        <v>0</v>
      </c>
      <c r="P407">
        <v>52</v>
      </c>
      <c r="Q407">
        <v>0</v>
      </c>
      <c r="S407">
        <v>2.5</v>
      </c>
      <c r="T407">
        <v>15.24</v>
      </c>
      <c r="U407">
        <v>4.2</v>
      </c>
      <c r="V407">
        <v>25.76</v>
      </c>
      <c r="W407" s="1" t="s">
        <v>869</v>
      </c>
      <c r="X407">
        <v>2</v>
      </c>
      <c r="Y407" s="1" t="s">
        <v>143</v>
      </c>
      <c r="Z407" s="1" t="s">
        <v>923</v>
      </c>
      <c r="AA407" s="1"/>
      <c r="AB407" t="str">
        <f>Special[[#This Row],[服装]]&amp;Special[[#This Row],[名前]]&amp;Special[[#This Row],[レアリティ]]</f>
        <v>遊園地池尻隼人ICONIC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181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918</v>
      </c>
      <c r="E408" s="1" t="s">
        <v>62</v>
      </c>
      <c r="F408" s="1" t="s">
        <v>73</v>
      </c>
      <c r="G408" s="1" t="s">
        <v>25</v>
      </c>
      <c r="H408" s="1" t="s">
        <v>56</v>
      </c>
      <c r="I408" s="1" t="s">
        <v>71</v>
      </c>
      <c r="J408">
        <v>1</v>
      </c>
      <c r="K408" t="s">
        <v>249</v>
      </c>
      <c r="L408" s="1" t="s">
        <v>776</v>
      </c>
      <c r="M408" s="1" t="s">
        <v>224</v>
      </c>
      <c r="N408">
        <v>42</v>
      </c>
      <c r="O408">
        <v>0</v>
      </c>
      <c r="P408">
        <v>52</v>
      </c>
      <c r="Q408">
        <v>0</v>
      </c>
      <c r="R408" s="1" t="s">
        <v>554</v>
      </c>
      <c r="S408">
        <v>7</v>
      </c>
      <c r="T408">
        <v>13.86</v>
      </c>
      <c r="U408">
        <v>10.5</v>
      </c>
      <c r="V408">
        <v>20.79</v>
      </c>
      <c r="W408" s="1" t="s">
        <v>143</v>
      </c>
      <c r="X408">
        <v>0</v>
      </c>
      <c r="Y408" s="1" t="s">
        <v>143</v>
      </c>
      <c r="Z408" s="1" t="s">
        <v>923</v>
      </c>
      <c r="AA408" s="1"/>
      <c r="AB408" t="str">
        <f>Special[[#This Row],[服装]]&amp;Special[[#This Row],[名前]]&amp;Special[[#This Row],[レアリティ]]</f>
        <v>遊園地池尻隼人ICONIC</v>
      </c>
      <c r="AC408">
        <f>IF((A407&amp;L407&amp;M407)&lt;&gt;(Special[[#This Row],[No]]&amp;L408&amp;M408),1,IF(Special[[#This Row],[追加属性]]="",1,0))</f>
        <v>0</v>
      </c>
    </row>
    <row r="409" spans="1:29" x14ac:dyDescent="0.35">
      <c r="A409">
        <f>VLOOKUP(Special[[#This Row],[No用]],SetNo[[No.用]:[vlookup 用]],2,FALSE)</f>
        <v>182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t="s">
        <v>205</v>
      </c>
      <c r="E409" t="s">
        <v>63</v>
      </c>
      <c r="F409" t="s">
        <v>28</v>
      </c>
      <c r="G409" t="s">
        <v>25</v>
      </c>
      <c r="H409" t="s">
        <v>64</v>
      </c>
      <c r="I409" t="s">
        <v>71</v>
      </c>
      <c r="J409">
        <v>1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1055</v>
      </c>
      <c r="X409">
        <v>0</v>
      </c>
      <c r="AB409" t="str">
        <f>Special[[#This Row],[服装]]&amp;Special[[#This Row],[名前]]&amp;Special[[#This Row],[レアリティ]]</f>
        <v>ユニフォーム十和田良樹ICONIC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183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205</v>
      </c>
      <c r="E410" t="s">
        <v>65</v>
      </c>
      <c r="F410" t="s">
        <v>28</v>
      </c>
      <c r="G410" t="s">
        <v>26</v>
      </c>
      <c r="H410" t="s">
        <v>64</v>
      </c>
      <c r="I410" t="s">
        <v>71</v>
      </c>
      <c r="J410">
        <v>1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1055</v>
      </c>
      <c r="X410">
        <v>0</v>
      </c>
      <c r="AB410" t="str">
        <f>Special[[#This Row],[服装]]&amp;Special[[#This Row],[名前]]&amp;Special[[#This Row],[レアリティ]]</f>
        <v>ユニフォーム森岳歩ICONIC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184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66</v>
      </c>
      <c r="F411" t="s">
        <v>24</v>
      </c>
      <c r="G411" t="s">
        <v>25</v>
      </c>
      <c r="H411" t="s">
        <v>64</v>
      </c>
      <c r="I411" t="s">
        <v>71</v>
      </c>
      <c r="J411">
        <v>1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1055</v>
      </c>
      <c r="X411">
        <v>0</v>
      </c>
      <c r="AB411" t="str">
        <f>Special[[#This Row],[服装]]&amp;Special[[#This Row],[名前]]&amp;Special[[#This Row],[レアリティ]]</f>
        <v>ユニフォーム唐松拓巳ICONIC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185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205</v>
      </c>
      <c r="E412" t="s">
        <v>67</v>
      </c>
      <c r="F412" t="s">
        <v>28</v>
      </c>
      <c r="G412" t="s">
        <v>25</v>
      </c>
      <c r="H412" t="s">
        <v>64</v>
      </c>
      <c r="I412" t="s">
        <v>71</v>
      </c>
      <c r="J412">
        <v>1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1055</v>
      </c>
      <c r="X412">
        <v>0</v>
      </c>
      <c r="AB412" t="str">
        <f>Special[[#This Row],[服装]]&amp;Special[[#This Row],[名前]]&amp;Special[[#This Row],[レアリティ]]</f>
        <v>ユニフォーム田沢裕樹ICONIC</v>
      </c>
      <c r="AC412">
        <f>IF((A411&amp;L411&amp;M411)&lt;&gt;(Special[[#This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186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68</v>
      </c>
      <c r="F413" t="s">
        <v>28</v>
      </c>
      <c r="G413" t="s">
        <v>26</v>
      </c>
      <c r="H413" t="s">
        <v>64</v>
      </c>
      <c r="I413" t="s">
        <v>71</v>
      </c>
      <c r="J413">
        <v>1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1055</v>
      </c>
      <c r="X413">
        <v>0</v>
      </c>
      <c r="AB413" t="str">
        <f>Special[[#This Row],[服装]]&amp;Special[[#This Row],[名前]]&amp;Special[[#This Row],[レアリティ]]</f>
        <v>ユニフォーム子安颯真ICONIC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187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987</v>
      </c>
      <c r="E414" s="1" t="s">
        <v>68</v>
      </c>
      <c r="F414" s="1" t="s">
        <v>73</v>
      </c>
      <c r="G414" s="1" t="s">
        <v>26</v>
      </c>
      <c r="H414" s="1" t="s">
        <v>64</v>
      </c>
      <c r="I414" s="1" t="s">
        <v>71</v>
      </c>
      <c r="J414">
        <v>1</v>
      </c>
      <c r="K414" t="s">
        <v>249</v>
      </c>
      <c r="L414" s="1" t="s">
        <v>191</v>
      </c>
      <c r="M414" s="1" t="s">
        <v>162</v>
      </c>
      <c r="N414">
        <v>14</v>
      </c>
      <c r="O414">
        <v>0</v>
      </c>
      <c r="P414">
        <v>0</v>
      </c>
      <c r="Q414">
        <v>0</v>
      </c>
      <c r="W414" t="s">
        <v>1055</v>
      </c>
      <c r="X414">
        <v>0</v>
      </c>
      <c r="AB414" t="str">
        <f>Special[[#This Row],[服装]]&amp;Special[[#This Row],[名前]]&amp;Special[[#This Row],[レアリティ]]</f>
        <v>サバゲ2子安颯真ICONIC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187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987</v>
      </c>
      <c r="E415" s="1" t="s">
        <v>68</v>
      </c>
      <c r="F415" s="1" t="s">
        <v>73</v>
      </c>
      <c r="G415" s="1" t="s">
        <v>26</v>
      </c>
      <c r="H415" s="1" t="s">
        <v>64</v>
      </c>
      <c r="I415" s="1" t="s">
        <v>71</v>
      </c>
      <c r="J415">
        <v>1</v>
      </c>
      <c r="K415" t="s">
        <v>249</v>
      </c>
      <c r="L415" s="1" t="s">
        <v>868</v>
      </c>
      <c r="M415" s="1" t="s">
        <v>224</v>
      </c>
      <c r="N415">
        <v>42</v>
      </c>
      <c r="O415">
        <v>0</v>
      </c>
      <c r="P415">
        <v>52</v>
      </c>
      <c r="Q415">
        <v>0</v>
      </c>
      <c r="S415">
        <v>4.2</v>
      </c>
      <c r="T415">
        <v>25.76</v>
      </c>
      <c r="U415">
        <v>5.8</v>
      </c>
      <c r="V415">
        <v>35.200000000000003</v>
      </c>
      <c r="W415" s="1" t="s">
        <v>867</v>
      </c>
      <c r="X415">
        <v>1</v>
      </c>
      <c r="AB415" t="str">
        <f>Special[[#This Row],[服装]]&amp;Special[[#This Row],[名前]]&amp;Special[[#This Row],[レアリティ]]</f>
        <v>サバゲ2子安颯真ICONIC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188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69</v>
      </c>
      <c r="F416" t="s">
        <v>28</v>
      </c>
      <c r="G416" t="s">
        <v>21</v>
      </c>
      <c r="H416" t="s">
        <v>64</v>
      </c>
      <c r="I416" t="s">
        <v>71</v>
      </c>
      <c r="J416">
        <v>1</v>
      </c>
      <c r="K416" t="s">
        <v>249</v>
      </c>
      <c r="L416" s="1" t="s">
        <v>195</v>
      </c>
      <c r="M416" s="1" t="s">
        <v>173</v>
      </c>
      <c r="N416">
        <v>12</v>
      </c>
      <c r="O416">
        <v>0</v>
      </c>
      <c r="P416">
        <v>0</v>
      </c>
      <c r="Q416">
        <v>0</v>
      </c>
      <c r="AB416" t="str">
        <f>Special[[#This Row],[服装]]&amp;Special[[#This Row],[名前]]&amp;Special[[#This Row],[レアリティ]]</f>
        <v>ユニフォーム横手駿ICONIC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189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70</v>
      </c>
      <c r="F417" t="s">
        <v>28</v>
      </c>
      <c r="G417" t="s">
        <v>31</v>
      </c>
      <c r="H417" t="s">
        <v>64</v>
      </c>
      <c r="I417" t="s">
        <v>71</v>
      </c>
      <c r="J417">
        <v>1</v>
      </c>
      <c r="K417" t="s">
        <v>249</v>
      </c>
      <c r="L417" s="1" t="s">
        <v>191</v>
      </c>
      <c r="M417" s="1" t="s">
        <v>162</v>
      </c>
      <c r="N417">
        <v>14</v>
      </c>
      <c r="O417">
        <v>0</v>
      </c>
      <c r="P417">
        <v>0</v>
      </c>
      <c r="Q417">
        <v>0</v>
      </c>
      <c r="W417" t="s">
        <v>1055</v>
      </c>
      <c r="X417">
        <v>0</v>
      </c>
      <c r="AB417" t="str">
        <f>Special[[#This Row],[服装]]&amp;Special[[#This Row],[名前]]&amp;Special[[#This Row],[レアリティ]]</f>
        <v>ユニフォーム夏瀬伊吹ICONIC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189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t="s">
        <v>205</v>
      </c>
      <c r="E418" t="s">
        <v>70</v>
      </c>
      <c r="F418" t="s">
        <v>28</v>
      </c>
      <c r="G418" t="s">
        <v>31</v>
      </c>
      <c r="H418" t="s">
        <v>64</v>
      </c>
      <c r="I418" t="s">
        <v>71</v>
      </c>
      <c r="J418">
        <v>1</v>
      </c>
      <c r="K418" t="s">
        <v>249</v>
      </c>
      <c r="L418" s="1" t="s">
        <v>1059</v>
      </c>
      <c r="M418" s="1" t="s">
        <v>224</v>
      </c>
      <c r="N418">
        <v>44</v>
      </c>
      <c r="O418">
        <v>0</v>
      </c>
      <c r="P418">
        <v>54</v>
      </c>
      <c r="Q418">
        <v>0</v>
      </c>
      <c r="S418">
        <v>20</v>
      </c>
      <c r="T418">
        <v>79.78</v>
      </c>
      <c r="U418">
        <v>22.5</v>
      </c>
      <c r="V418">
        <v>89.14</v>
      </c>
      <c r="W418" s="1" t="s">
        <v>924</v>
      </c>
      <c r="X418">
        <v>0</v>
      </c>
      <c r="AB418" t="str">
        <f>Special[[#This Row],[服装]]&amp;Special[[#This Row],[名前]]&amp;Special[[#This Row],[レアリティ]]</f>
        <v>ユニフォーム夏瀬伊吹ICONIC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190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108</v>
      </c>
      <c r="E419" s="1" t="s">
        <v>669</v>
      </c>
      <c r="F419" s="1" t="s">
        <v>28</v>
      </c>
      <c r="G419" s="1" t="s">
        <v>31</v>
      </c>
      <c r="H419" s="1" t="s">
        <v>64</v>
      </c>
      <c r="I419" s="1" t="s">
        <v>71</v>
      </c>
      <c r="J419">
        <v>1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1055</v>
      </c>
      <c r="X419">
        <v>0</v>
      </c>
      <c r="AB419" t="str">
        <f>Special[[#This Row],[服装]]&amp;Special[[#This Row],[名前]]&amp;Special[[#This Row],[レアリティ]]</f>
        <v>ユニフォーム秋宮昇ICONIC</v>
      </c>
      <c r="AC419">
        <f>IF((A418&amp;L418&amp;M418)&lt;&gt;(Special[[#This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190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108</v>
      </c>
      <c r="E420" s="1" t="s">
        <v>669</v>
      </c>
      <c r="F420" s="1" t="s">
        <v>28</v>
      </c>
      <c r="G420" s="1" t="s">
        <v>31</v>
      </c>
      <c r="H420" s="1" t="s">
        <v>64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43</v>
      </c>
      <c r="O420">
        <v>0</v>
      </c>
      <c r="P420">
        <v>53</v>
      </c>
      <c r="Q420">
        <v>0</v>
      </c>
      <c r="S420">
        <v>2.5</v>
      </c>
      <c r="T420">
        <v>25.04</v>
      </c>
      <c r="U420">
        <v>4.2</v>
      </c>
      <c r="V420">
        <v>42.42</v>
      </c>
      <c r="W420" s="1" t="s">
        <v>856</v>
      </c>
      <c r="X420">
        <v>1</v>
      </c>
      <c r="AB420" t="str">
        <f>Special[[#This Row],[服装]]&amp;Special[[#This Row],[名前]]&amp;Special[[#This Row],[レアリティ]]</f>
        <v>ユニフォーム秋宮昇ICONIC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191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72</v>
      </c>
      <c r="F421" t="s">
        <v>23</v>
      </c>
      <c r="G421" t="s">
        <v>31</v>
      </c>
      <c r="H421" t="s">
        <v>75</v>
      </c>
      <c r="I421" t="s">
        <v>71</v>
      </c>
      <c r="J421">
        <v>1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1055</v>
      </c>
      <c r="X421">
        <v>0</v>
      </c>
      <c r="AB421" t="str">
        <f>Special[[#This Row],[服装]]&amp;Special[[#This Row],[名前]]&amp;Special[[#This Row],[レアリティ]]</f>
        <v>ユニフォーム古牧譲ICONIC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191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72</v>
      </c>
      <c r="F422" t="s">
        <v>23</v>
      </c>
      <c r="G422" t="s">
        <v>31</v>
      </c>
      <c r="H422" t="s">
        <v>75</v>
      </c>
      <c r="I422" t="s">
        <v>71</v>
      </c>
      <c r="J422">
        <v>1</v>
      </c>
      <c r="K422" t="s">
        <v>249</v>
      </c>
      <c r="L422" s="1" t="s">
        <v>1059</v>
      </c>
      <c r="M422" s="1" t="s">
        <v>224</v>
      </c>
      <c r="N422">
        <v>49</v>
      </c>
      <c r="O422">
        <v>0</v>
      </c>
      <c r="P422">
        <v>59</v>
      </c>
      <c r="Q422">
        <v>0</v>
      </c>
      <c r="S422">
        <v>20</v>
      </c>
      <c r="T422">
        <v>79.78</v>
      </c>
      <c r="U422">
        <v>22.5</v>
      </c>
      <c r="V422">
        <v>89.14</v>
      </c>
      <c r="W422" s="1" t="s">
        <v>924</v>
      </c>
      <c r="X422">
        <v>0</v>
      </c>
      <c r="AB422" t="str">
        <f>Special[[#This Row],[服装]]&amp;Special[[#This Row],[名前]]&amp;Special[[#This Row],[レアリティ]]</f>
        <v>ユニフォーム古牧譲ICONIC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192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597</v>
      </c>
      <c r="E423" t="s">
        <v>72</v>
      </c>
      <c r="F423" s="1" t="s">
        <v>90</v>
      </c>
      <c r="G423" t="s">
        <v>74</v>
      </c>
      <c r="H423" t="s">
        <v>75</v>
      </c>
      <c r="I423" t="s">
        <v>71</v>
      </c>
      <c r="J423">
        <v>1</v>
      </c>
      <c r="K423" t="s">
        <v>249</v>
      </c>
      <c r="L423" s="1" t="s">
        <v>263</v>
      </c>
      <c r="M423" s="1" t="s">
        <v>600</v>
      </c>
      <c r="N423">
        <v>14</v>
      </c>
      <c r="O423">
        <v>0</v>
      </c>
      <c r="P423">
        <v>0</v>
      </c>
      <c r="Q423">
        <v>0</v>
      </c>
      <c r="W423" s="14" t="s">
        <v>1038</v>
      </c>
      <c r="AB423" t="str">
        <f>Special[[#This Row],[服装]]&amp;Special[[#This Row],[名前]]&amp;Special[[#This Row],[レアリティ]]</f>
        <v>雪遊び古牧譲ICONIC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192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597</v>
      </c>
      <c r="E424" t="s">
        <v>72</v>
      </c>
      <c r="F424" s="1" t="s">
        <v>90</v>
      </c>
      <c r="G424" t="s">
        <v>74</v>
      </c>
      <c r="H424" t="s">
        <v>75</v>
      </c>
      <c r="I424" t="s">
        <v>71</v>
      </c>
      <c r="J424">
        <v>1</v>
      </c>
      <c r="K424" t="s">
        <v>249</v>
      </c>
      <c r="L424" s="1" t="s">
        <v>593</v>
      </c>
      <c r="M424" s="1" t="s">
        <v>601</v>
      </c>
      <c r="N424">
        <v>46</v>
      </c>
      <c r="O424">
        <v>0</v>
      </c>
      <c r="P424">
        <v>56</v>
      </c>
      <c r="Q424">
        <v>0</v>
      </c>
      <c r="S424">
        <v>3.35</v>
      </c>
      <c r="T424">
        <v>33.729999999999997</v>
      </c>
      <c r="U424">
        <v>5</v>
      </c>
      <c r="V424">
        <v>50.08</v>
      </c>
      <c r="W424" t="s">
        <v>881</v>
      </c>
      <c r="X424">
        <v>1</v>
      </c>
      <c r="AB424" t="str">
        <f>Special[[#This Row],[服装]]&amp;Special[[#This Row],[名前]]&amp;Special[[#This Row],[レアリティ]]</f>
        <v>雪遊び古牧譲ICONIC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192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597</v>
      </c>
      <c r="E425" t="s">
        <v>72</v>
      </c>
      <c r="F425" s="1" t="s">
        <v>90</v>
      </c>
      <c r="G425" t="s">
        <v>74</v>
      </c>
      <c r="H425" t="s">
        <v>75</v>
      </c>
      <c r="I425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S425">
        <v>2.5</v>
      </c>
      <c r="T425">
        <v>25.04</v>
      </c>
      <c r="U425">
        <v>4.2</v>
      </c>
      <c r="V425">
        <v>42.42</v>
      </c>
      <c r="W425" s="1" t="s">
        <v>856</v>
      </c>
      <c r="X425">
        <v>1</v>
      </c>
      <c r="AB425" t="str">
        <f>Special[[#This Row],[服装]]&amp;Special[[#This Row],[名前]]&amp;Special[[#This Row],[レアリティ]]</f>
        <v>雪遊び古牧譲ICONIC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193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76</v>
      </c>
      <c r="F426" t="s">
        <v>28</v>
      </c>
      <c r="G426" t="s">
        <v>25</v>
      </c>
      <c r="H426" t="s">
        <v>75</v>
      </c>
      <c r="I426" t="s">
        <v>71</v>
      </c>
      <c r="J426">
        <v>1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1055</v>
      </c>
      <c r="X426">
        <v>0</v>
      </c>
      <c r="AB426" t="str">
        <f>Special[[#This Row],[服装]]&amp;Special[[#This Row],[名前]]&amp;Special[[#This Row],[レアリティ]]</f>
        <v>ユニフォーム浅虫快人ICONIC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193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76</v>
      </c>
      <c r="F427" t="s">
        <v>28</v>
      </c>
      <c r="G427" t="s">
        <v>25</v>
      </c>
      <c r="H427" t="s">
        <v>75</v>
      </c>
      <c r="I427" t="s">
        <v>71</v>
      </c>
      <c r="J427">
        <v>1</v>
      </c>
      <c r="K427" t="s">
        <v>249</v>
      </c>
      <c r="L427" s="1" t="s">
        <v>879</v>
      </c>
      <c r="M427" s="1" t="s">
        <v>173</v>
      </c>
      <c r="N427">
        <v>14</v>
      </c>
      <c r="O427">
        <v>0</v>
      </c>
      <c r="P427">
        <v>0</v>
      </c>
      <c r="Q427">
        <v>0</v>
      </c>
      <c r="S427">
        <v>4.2</v>
      </c>
      <c r="T427">
        <v>42.42</v>
      </c>
      <c r="U427" s="13">
        <v>0</v>
      </c>
      <c r="V427" s="13">
        <v>0</v>
      </c>
      <c r="W427" s="14" t="s">
        <v>886</v>
      </c>
      <c r="X427">
        <v>1</v>
      </c>
      <c r="AB427" t="str">
        <f>Special[[#This Row],[服装]]&amp;Special[[#This Row],[名前]]&amp;Special[[#This Row],[レアリティ]]</f>
        <v>ユニフォーム浅虫快人ICONIC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194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79</v>
      </c>
      <c r="F428" t="s">
        <v>23</v>
      </c>
      <c r="G428" t="s">
        <v>21</v>
      </c>
      <c r="H428" t="s">
        <v>75</v>
      </c>
      <c r="I428" t="s">
        <v>71</v>
      </c>
      <c r="J428">
        <v>1</v>
      </c>
      <c r="K428" t="s">
        <v>249</v>
      </c>
      <c r="L428" s="1" t="s">
        <v>195</v>
      </c>
      <c r="M428" s="1" t="s">
        <v>173</v>
      </c>
      <c r="N428">
        <v>14</v>
      </c>
      <c r="O428">
        <v>0</v>
      </c>
      <c r="P428">
        <v>0</v>
      </c>
      <c r="Q428">
        <v>0</v>
      </c>
      <c r="AB428" t="str">
        <f>Special[[#This Row],[服装]]&amp;Special[[#This Row],[名前]]&amp;Special[[#This Row],[レアリティ]]</f>
        <v>ユニフォーム南田大志ICONIC</v>
      </c>
      <c r="AC428">
        <f>IF((A427&amp;L427&amp;M427)&lt;&gt;(Special[[#This Row],[No]]&amp;L428&amp;M428),1,IF(Special[[#This Row],[追加属性]]="",1,0))</f>
        <v>1</v>
      </c>
    </row>
    <row r="429" spans="1:29" x14ac:dyDescent="0.35">
      <c r="A429">
        <f>VLOOKUP(Special[[#This Row],[No用]],SetNo[[No.用]:[vlookup 用]],2,FALSE)</f>
        <v>194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79</v>
      </c>
      <c r="F429" t="s">
        <v>23</v>
      </c>
      <c r="G429" t="s">
        <v>21</v>
      </c>
      <c r="H429" t="s">
        <v>75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44</v>
      </c>
      <c r="O429">
        <v>0</v>
      </c>
      <c r="P429">
        <v>54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t="s">
        <v>881</v>
      </c>
      <c r="X429">
        <v>1</v>
      </c>
      <c r="AB429" t="str">
        <f>Special[[#This Row],[服装]]&amp;Special[[#This Row],[名前]]&amp;Special[[#This Row],[レアリティ]]</f>
        <v>ユニフォーム南田大志ICONIC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195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81</v>
      </c>
      <c r="F430" t="s">
        <v>23</v>
      </c>
      <c r="G430" t="s">
        <v>26</v>
      </c>
      <c r="H430" t="s">
        <v>75</v>
      </c>
      <c r="I430" t="s">
        <v>71</v>
      </c>
      <c r="J430">
        <v>1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1055</v>
      </c>
      <c r="X430">
        <v>0</v>
      </c>
      <c r="AB430" t="str">
        <f>Special[[#This Row],[服装]]&amp;Special[[#This Row],[名前]]&amp;Special[[#This Row],[レアリティ]]</f>
        <v>ユニフォーム湯川良明ICONIC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196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83</v>
      </c>
      <c r="F431" t="s">
        <v>23</v>
      </c>
      <c r="G431" t="s">
        <v>25</v>
      </c>
      <c r="H431" t="s">
        <v>75</v>
      </c>
      <c r="I431" t="s">
        <v>71</v>
      </c>
      <c r="J431">
        <v>1</v>
      </c>
      <c r="K431" t="s">
        <v>249</v>
      </c>
      <c r="L431" s="1" t="s">
        <v>191</v>
      </c>
      <c r="M431" s="1" t="s">
        <v>162</v>
      </c>
      <c r="N431">
        <v>14</v>
      </c>
      <c r="O431">
        <v>0</v>
      </c>
      <c r="P431">
        <v>0</v>
      </c>
      <c r="Q431">
        <v>0</v>
      </c>
      <c r="W431" t="s">
        <v>1055</v>
      </c>
      <c r="X431">
        <v>0</v>
      </c>
      <c r="AB431" t="str">
        <f>Special[[#This Row],[服装]]&amp;Special[[#This Row],[名前]]&amp;Special[[#This Row],[レアリティ]]</f>
        <v>ユニフォーム稲垣功ICONIC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197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86</v>
      </c>
      <c r="F432" t="s">
        <v>23</v>
      </c>
      <c r="G432" t="s">
        <v>26</v>
      </c>
      <c r="H432" t="s">
        <v>75</v>
      </c>
      <c r="I432" t="s">
        <v>71</v>
      </c>
      <c r="J432">
        <v>1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1055</v>
      </c>
      <c r="X432">
        <v>0</v>
      </c>
      <c r="AB432" t="str">
        <f>Special[[#This Row],[服装]]&amp;Special[[#This Row],[名前]]&amp;Special[[#This Row],[レアリティ]]</f>
        <v>ユニフォーム馬門英治ICONIC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198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88</v>
      </c>
      <c r="F433" t="s">
        <v>23</v>
      </c>
      <c r="G433" t="s">
        <v>25</v>
      </c>
      <c r="H433" t="s">
        <v>75</v>
      </c>
      <c r="I433" t="s">
        <v>71</v>
      </c>
      <c r="J433">
        <v>1</v>
      </c>
      <c r="K433" t="s">
        <v>249</v>
      </c>
      <c r="L433" s="1" t="s">
        <v>191</v>
      </c>
      <c r="M433" s="1" t="s">
        <v>162</v>
      </c>
      <c r="N433">
        <v>12</v>
      </c>
      <c r="O433">
        <v>0</v>
      </c>
      <c r="P433">
        <v>0</v>
      </c>
      <c r="Q433">
        <v>0</v>
      </c>
      <c r="W433" t="s">
        <v>1055</v>
      </c>
      <c r="X433">
        <v>0</v>
      </c>
      <c r="AB433" t="str">
        <f>Special[[#This Row],[服装]]&amp;Special[[#This Row],[名前]]&amp;Special[[#This Row],[レアリティ]]</f>
        <v>ユニフォーム百沢雄大ICONIC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199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553</v>
      </c>
      <c r="E434" t="s">
        <v>88</v>
      </c>
      <c r="F434" s="1" t="s">
        <v>90</v>
      </c>
      <c r="G434" t="s">
        <v>78</v>
      </c>
      <c r="H434" t="s">
        <v>75</v>
      </c>
      <c r="I434" t="s">
        <v>71</v>
      </c>
      <c r="J434">
        <v>1</v>
      </c>
      <c r="K434" t="s">
        <v>249</v>
      </c>
      <c r="L434" s="1" t="s">
        <v>191</v>
      </c>
      <c r="M434" s="1" t="s">
        <v>162</v>
      </c>
      <c r="N434">
        <v>12</v>
      </c>
      <c r="O434">
        <v>0</v>
      </c>
      <c r="P434">
        <v>0</v>
      </c>
      <c r="Q434">
        <v>0</v>
      </c>
      <c r="W434" t="s">
        <v>1055</v>
      </c>
      <c r="X434">
        <v>0</v>
      </c>
      <c r="AB434" t="str">
        <f>Special[[#This Row],[服装]]&amp;Special[[#This Row],[名前]]&amp;Special[[#This Row],[レアリティ]]</f>
        <v>職業体験百沢雄大ICONIC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200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108</v>
      </c>
      <c r="E435" t="s">
        <v>89</v>
      </c>
      <c r="F435" t="s">
        <v>90</v>
      </c>
      <c r="G435" t="s">
        <v>78</v>
      </c>
      <c r="H435" t="s">
        <v>91</v>
      </c>
      <c r="I435" t="s">
        <v>71</v>
      </c>
      <c r="J435">
        <v>1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1055</v>
      </c>
      <c r="X435">
        <v>0</v>
      </c>
      <c r="AB435" t="str">
        <f>Special[[#This Row],[服装]]&amp;Special[[#This Row],[名前]]&amp;Special[[#This Row],[レアリティ]]</f>
        <v>ユニフォーム照島游児ICONIC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200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t="s">
        <v>108</v>
      </c>
      <c r="E436" t="s">
        <v>89</v>
      </c>
      <c r="F436" t="s">
        <v>90</v>
      </c>
      <c r="G436" t="s">
        <v>78</v>
      </c>
      <c r="H436" t="s">
        <v>91</v>
      </c>
      <c r="I436" t="s">
        <v>71</v>
      </c>
      <c r="J436">
        <v>1</v>
      </c>
      <c r="K436" t="s">
        <v>249</v>
      </c>
      <c r="L436" s="1" t="s">
        <v>593</v>
      </c>
      <c r="M436" s="1" t="s">
        <v>224</v>
      </c>
      <c r="N436">
        <v>51</v>
      </c>
      <c r="O436">
        <v>0</v>
      </c>
      <c r="P436">
        <v>61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881</v>
      </c>
      <c r="X436">
        <v>1</v>
      </c>
      <c r="AB436" t="str">
        <f>Special[[#This Row],[服装]]&amp;Special[[#This Row],[名前]]&amp;Special[[#This Row],[レアリティ]]</f>
        <v>ユニフォーム照島游児ICONIC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201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149</v>
      </c>
      <c r="E437" t="s">
        <v>89</v>
      </c>
      <c r="F437" t="s">
        <v>77</v>
      </c>
      <c r="G437" t="s">
        <v>78</v>
      </c>
      <c r="H437" t="s">
        <v>91</v>
      </c>
      <c r="I437" t="s">
        <v>71</v>
      </c>
      <c r="J437">
        <v>1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1055</v>
      </c>
      <c r="X437">
        <v>0</v>
      </c>
      <c r="AB437" t="str">
        <f>Special[[#This Row],[服装]]&amp;Special[[#This Row],[名前]]&amp;Special[[#This Row],[レアリティ]]</f>
        <v>制服照島游児ICONIC</v>
      </c>
      <c r="AC437">
        <f>IF((A436&amp;L436&amp;M436)&lt;&gt;(Special[[#This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202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597</v>
      </c>
      <c r="E438" t="s">
        <v>89</v>
      </c>
      <c r="F438" s="1" t="s">
        <v>598</v>
      </c>
      <c r="G438" t="s">
        <v>78</v>
      </c>
      <c r="H438" t="s">
        <v>91</v>
      </c>
      <c r="I438" t="s">
        <v>71</v>
      </c>
      <c r="J438">
        <v>1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1055</v>
      </c>
      <c r="X438">
        <v>0</v>
      </c>
      <c r="AB438" t="str">
        <f>Special[[#This Row],[服装]]&amp;Special[[#This Row],[名前]]&amp;Special[[#This Row],[レアリティ]]</f>
        <v>雪遊び照島游児ICONIC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202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597</v>
      </c>
      <c r="E439" t="s">
        <v>89</v>
      </c>
      <c r="F439" s="1" t="s">
        <v>598</v>
      </c>
      <c r="G439" t="s">
        <v>78</v>
      </c>
      <c r="H439" t="s">
        <v>91</v>
      </c>
      <c r="I439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48</v>
      </c>
      <c r="O439">
        <v>0</v>
      </c>
      <c r="P439">
        <v>58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869</v>
      </c>
      <c r="X439">
        <v>2</v>
      </c>
      <c r="AB439" t="str">
        <f>Special[[#This Row],[服装]]&amp;Special[[#This Row],[名前]]&amp;Special[[#This Row],[レアリティ]]</f>
        <v>雪遊び照島游児ICONIC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203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735</v>
      </c>
      <c r="E440" s="1" t="s">
        <v>89</v>
      </c>
      <c r="F440" s="1" t="s">
        <v>90</v>
      </c>
      <c r="G440" s="1" t="s">
        <v>78</v>
      </c>
      <c r="H440" s="1" t="s">
        <v>91</v>
      </c>
      <c r="I440" s="1" t="s">
        <v>71</v>
      </c>
      <c r="J440">
        <v>1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1055</v>
      </c>
      <c r="X440">
        <v>0</v>
      </c>
      <c r="AB440" t="str">
        <f>Special[[#This Row],[服装]]&amp;Special[[#This Row],[名前]]&amp;Special[[#This Row],[レアリティ]]</f>
        <v>スパイ照島游児ICONIC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203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735</v>
      </c>
      <c r="E441" s="1" t="s">
        <v>89</v>
      </c>
      <c r="F441" s="1" t="s">
        <v>90</v>
      </c>
      <c r="G441" s="1" t="s">
        <v>78</v>
      </c>
      <c r="H441" s="1" t="s">
        <v>91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178</v>
      </c>
      <c r="N441">
        <v>16</v>
      </c>
      <c r="O441">
        <v>0</v>
      </c>
      <c r="P441">
        <v>0</v>
      </c>
      <c r="Q441">
        <v>0</v>
      </c>
      <c r="S441">
        <v>3.35</v>
      </c>
      <c r="T441">
        <v>20.010000000000002</v>
      </c>
      <c r="W441" s="1" t="s">
        <v>950</v>
      </c>
      <c r="X441">
        <v>1</v>
      </c>
      <c r="AB441" t="str">
        <f>Special[[#This Row],[服装]]&amp;Special[[#This Row],[名前]]&amp;Special[[#This Row],[レアリティ]]</f>
        <v>スパイ照島游児ICONIC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203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1</v>
      </c>
      <c r="D442" s="1" t="s">
        <v>735</v>
      </c>
      <c r="E442" s="1" t="s">
        <v>89</v>
      </c>
      <c r="F442" s="1" t="s">
        <v>90</v>
      </c>
      <c r="G442" s="1" t="s">
        <v>78</v>
      </c>
      <c r="H442" s="1" t="s">
        <v>91</v>
      </c>
      <c r="I442" s="1" t="s">
        <v>71</v>
      </c>
      <c r="J442">
        <v>1</v>
      </c>
      <c r="K442" t="s">
        <v>249</v>
      </c>
      <c r="L442" s="1" t="s">
        <v>776</v>
      </c>
      <c r="M442" s="1" t="s">
        <v>224</v>
      </c>
      <c r="N442">
        <v>48</v>
      </c>
      <c r="O442">
        <v>0</v>
      </c>
      <c r="P442">
        <v>58</v>
      </c>
      <c r="Q442">
        <v>0</v>
      </c>
      <c r="S442">
        <v>2.5</v>
      </c>
      <c r="T442">
        <v>15.24</v>
      </c>
      <c r="U442">
        <v>4.2</v>
      </c>
      <c r="V442">
        <v>25.76</v>
      </c>
      <c r="W442" s="1" t="s">
        <v>869</v>
      </c>
      <c r="X442">
        <v>1</v>
      </c>
      <c r="AB442" t="str">
        <f>Special[[#This Row],[服装]]&amp;Special[[#This Row],[名前]]&amp;Special[[#This Row],[レアリティ]]</f>
        <v>スパイ照島游児ICONIC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203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2</v>
      </c>
      <c r="D443" s="1" t="s">
        <v>735</v>
      </c>
      <c r="E443" s="1" t="s">
        <v>89</v>
      </c>
      <c r="F443" s="1" t="s">
        <v>90</v>
      </c>
      <c r="G443" s="1" t="s">
        <v>78</v>
      </c>
      <c r="H443" s="1" t="s">
        <v>91</v>
      </c>
      <c r="I443" s="1" t="s">
        <v>71</v>
      </c>
      <c r="J443">
        <v>1</v>
      </c>
      <c r="K443" t="s">
        <v>249</v>
      </c>
      <c r="L443" s="1" t="s">
        <v>776</v>
      </c>
      <c r="M443" s="1" t="s">
        <v>224</v>
      </c>
      <c r="N443">
        <v>48</v>
      </c>
      <c r="O443">
        <v>0</v>
      </c>
      <c r="P443">
        <v>58</v>
      </c>
      <c r="Q443">
        <v>0</v>
      </c>
      <c r="R443" s="1" t="s">
        <v>554</v>
      </c>
      <c r="S443">
        <v>2.5</v>
      </c>
      <c r="T443">
        <v>15.24</v>
      </c>
      <c r="U443">
        <v>4.2</v>
      </c>
      <c r="V443">
        <v>25.76</v>
      </c>
      <c r="W443" s="1" t="s">
        <v>869</v>
      </c>
      <c r="X443">
        <v>0</v>
      </c>
      <c r="AB443" t="str">
        <f>Special[[#This Row],[服装]]&amp;Special[[#This Row],[名前]]&amp;Special[[#This Row],[レアリティ]]</f>
        <v>スパイ照島游児ICONIC</v>
      </c>
      <c r="AC443">
        <f>IF((A442&amp;L442&amp;M442)&lt;&gt;(Special[[#This Row],[No]]&amp;L443&amp;M443),1,IF(Special[[#This Row],[追加属性]]="",1,0))</f>
        <v>0</v>
      </c>
    </row>
    <row r="444" spans="1:29" x14ac:dyDescent="0.35">
      <c r="A444">
        <f>VLOOKUP(Special[[#This Row],[No用]],SetNo[[No.用]:[vlookup 用]],2,FALSE)</f>
        <v>204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929</v>
      </c>
      <c r="E444" s="1" t="s">
        <v>89</v>
      </c>
      <c r="F444" s="1" t="s">
        <v>77</v>
      </c>
      <c r="G444" s="1" t="s">
        <v>78</v>
      </c>
      <c r="H444" s="1" t="s">
        <v>91</v>
      </c>
      <c r="I444" s="1" t="s">
        <v>71</v>
      </c>
      <c r="J444">
        <v>1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R444" s="1"/>
      <c r="W444" s="1" t="s">
        <v>1055</v>
      </c>
      <c r="X444">
        <v>0</v>
      </c>
      <c r="AB444" t="str">
        <f>Special[[#This Row],[服装]]&amp;Special[[#This Row],[名前]]&amp;Special[[#This Row],[レアリティ]]</f>
        <v>妖照島游児ICONIC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204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929</v>
      </c>
      <c r="E445" s="1" t="s">
        <v>89</v>
      </c>
      <c r="F445" s="1" t="s">
        <v>77</v>
      </c>
      <c r="G445" s="1" t="s">
        <v>78</v>
      </c>
      <c r="H445" s="1" t="s">
        <v>91</v>
      </c>
      <c r="I445" s="1" t="s">
        <v>71</v>
      </c>
      <c r="J445">
        <v>1</v>
      </c>
      <c r="K445" t="s">
        <v>249</v>
      </c>
      <c r="L445" s="1" t="s">
        <v>593</v>
      </c>
      <c r="M445" s="1" t="s">
        <v>224</v>
      </c>
      <c r="N445">
        <v>48</v>
      </c>
      <c r="O445">
        <v>0</v>
      </c>
      <c r="P445">
        <v>58</v>
      </c>
      <c r="Q445">
        <v>0</v>
      </c>
      <c r="R445" s="1"/>
      <c r="S445">
        <v>3.35</v>
      </c>
      <c r="T445">
        <v>20.010000000000002</v>
      </c>
      <c r="U445">
        <v>5</v>
      </c>
      <c r="V445">
        <v>30.48</v>
      </c>
      <c r="W445" s="1" t="s">
        <v>852</v>
      </c>
      <c r="X445">
        <v>1</v>
      </c>
      <c r="AB445" t="str">
        <f>Special[[#This Row],[服装]]&amp;Special[[#This Row],[名前]]&amp;Special[[#This Row],[レアリティ]]</f>
        <v>妖照島游児ICONIC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204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2</v>
      </c>
      <c r="D446" s="1" t="s">
        <v>929</v>
      </c>
      <c r="E446" s="1" t="s">
        <v>89</v>
      </c>
      <c r="F446" s="1" t="s">
        <v>77</v>
      </c>
      <c r="G446" s="1" t="s">
        <v>78</v>
      </c>
      <c r="H446" s="1" t="s">
        <v>91</v>
      </c>
      <c r="I446" s="1" t="s">
        <v>71</v>
      </c>
      <c r="J446">
        <v>1</v>
      </c>
      <c r="K446" t="s">
        <v>249</v>
      </c>
      <c r="L446" s="1" t="s">
        <v>593</v>
      </c>
      <c r="M446" s="1" t="s">
        <v>224</v>
      </c>
      <c r="N446">
        <v>48</v>
      </c>
      <c r="O446">
        <v>0</v>
      </c>
      <c r="P446">
        <v>58</v>
      </c>
      <c r="Q446">
        <v>0</v>
      </c>
      <c r="R446" s="1" t="s">
        <v>902</v>
      </c>
      <c r="S446">
        <v>10</v>
      </c>
      <c r="T446">
        <v>19.8</v>
      </c>
      <c r="U446">
        <v>15</v>
      </c>
      <c r="V446">
        <v>29.7</v>
      </c>
      <c r="W446" s="1" t="s">
        <v>852</v>
      </c>
      <c r="X446">
        <v>0</v>
      </c>
      <c r="AB446" t="str">
        <f>Special[[#This Row],[服装]]&amp;Special[[#This Row],[名前]]&amp;Special[[#This Row],[レアリティ]]</f>
        <v>妖照島游児ICONIC</v>
      </c>
      <c r="AC446">
        <f>IF((A445&amp;L445&amp;M445)&lt;&gt;(Special[[#This Row],[No]]&amp;L446&amp;M446),1,IF(Special[[#This Row],[追加属性]]="",1,0))</f>
        <v>0</v>
      </c>
    </row>
    <row r="447" spans="1:29" x14ac:dyDescent="0.35">
      <c r="A447">
        <f>VLOOKUP(Special[[#This Row],[No用]],SetNo[[No.用]:[vlookup 用]],2,FALSE)</f>
        <v>205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108</v>
      </c>
      <c r="E447" t="s">
        <v>92</v>
      </c>
      <c r="F447" t="s">
        <v>90</v>
      </c>
      <c r="G447" t="s">
        <v>82</v>
      </c>
      <c r="H447" t="s">
        <v>91</v>
      </c>
      <c r="I447" t="s">
        <v>71</v>
      </c>
      <c r="J447">
        <v>1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1055</v>
      </c>
      <c r="X447">
        <v>0</v>
      </c>
      <c r="AB447" t="str">
        <f>Special[[#This Row],[服装]]&amp;Special[[#This Row],[名前]]&amp;Special[[#This Row],[レアリティ]]</f>
        <v>ユニフォーム母畑和馬ICONIC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206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980</v>
      </c>
      <c r="E448" s="1" t="s">
        <v>92</v>
      </c>
      <c r="F448" s="1" t="s">
        <v>77</v>
      </c>
      <c r="G448" s="1" t="s">
        <v>82</v>
      </c>
      <c r="H448" s="1" t="s">
        <v>91</v>
      </c>
      <c r="I448" s="1" t="s">
        <v>71</v>
      </c>
      <c r="J448">
        <v>1</v>
      </c>
      <c r="K448" t="s">
        <v>249</v>
      </c>
      <c r="L448" s="1" t="s">
        <v>191</v>
      </c>
      <c r="M448" s="1" t="s">
        <v>162</v>
      </c>
      <c r="N448">
        <v>14</v>
      </c>
      <c r="O448">
        <v>0</v>
      </c>
      <c r="P448">
        <v>0</v>
      </c>
      <c r="Q448">
        <v>0</v>
      </c>
      <c r="W448" t="s">
        <v>1055</v>
      </c>
      <c r="X448">
        <v>0</v>
      </c>
      <c r="AB448" t="str">
        <f>Special[[#This Row],[服装]]&amp;Special[[#This Row],[名前]]&amp;Special[[#This Row],[レアリティ]]</f>
        <v>アート2母畑和馬ICONIC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207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108</v>
      </c>
      <c r="E449" t="s">
        <v>93</v>
      </c>
      <c r="F449" t="s">
        <v>73</v>
      </c>
      <c r="G449" t="s">
        <v>74</v>
      </c>
      <c r="H449" t="s">
        <v>91</v>
      </c>
      <c r="I449" t="s">
        <v>71</v>
      </c>
      <c r="J449">
        <v>1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1055</v>
      </c>
      <c r="X449">
        <v>0</v>
      </c>
      <c r="AB449" t="str">
        <f>Special[[#This Row],[服装]]&amp;Special[[#This Row],[名前]]&amp;Special[[#This Row],[レアリティ]]</f>
        <v>ユニフォーム二岐丈晴ICONIC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208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149</v>
      </c>
      <c r="E450" t="s">
        <v>93</v>
      </c>
      <c r="F450" t="s">
        <v>90</v>
      </c>
      <c r="G450" t="s">
        <v>74</v>
      </c>
      <c r="H450" t="s">
        <v>91</v>
      </c>
      <c r="I450" t="s">
        <v>71</v>
      </c>
      <c r="J450">
        <v>1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1055</v>
      </c>
      <c r="X450">
        <v>0</v>
      </c>
      <c r="AB450" t="str">
        <f>Special[[#This Row],[服装]]&amp;Special[[#This Row],[名前]]&amp;Special[[#This Row],[レアリティ]]</f>
        <v>制服二岐丈晴ICONIC</v>
      </c>
      <c r="AC450">
        <f>IF((A449&amp;L449&amp;M449)&lt;&gt;(Special[[#This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209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108</v>
      </c>
      <c r="E451" t="s">
        <v>99</v>
      </c>
      <c r="F451" t="s">
        <v>73</v>
      </c>
      <c r="G451" t="s">
        <v>78</v>
      </c>
      <c r="H451" t="s">
        <v>91</v>
      </c>
      <c r="I451" t="s">
        <v>71</v>
      </c>
      <c r="J451">
        <v>1</v>
      </c>
      <c r="K451" t="s">
        <v>249</v>
      </c>
      <c r="L451" s="1" t="s">
        <v>191</v>
      </c>
      <c r="M451" s="1" t="s">
        <v>162</v>
      </c>
      <c r="N451">
        <v>14</v>
      </c>
      <c r="O451">
        <v>0</v>
      </c>
      <c r="P451">
        <v>0</v>
      </c>
      <c r="Q451">
        <v>0</v>
      </c>
      <c r="W451" t="s">
        <v>1055</v>
      </c>
      <c r="X451">
        <v>0</v>
      </c>
      <c r="AB451" t="str">
        <f>Special[[#This Row],[服装]]&amp;Special[[#This Row],[名前]]&amp;Special[[#This Row],[レアリティ]]</f>
        <v>ユニフォーム沼尻凛太郎ICONIC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209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108</v>
      </c>
      <c r="E452" t="s">
        <v>99</v>
      </c>
      <c r="F452" t="s">
        <v>73</v>
      </c>
      <c r="G452" t="s">
        <v>78</v>
      </c>
      <c r="H452" t="s">
        <v>91</v>
      </c>
      <c r="I452" t="s">
        <v>71</v>
      </c>
      <c r="J452">
        <v>1</v>
      </c>
      <c r="K452" t="s">
        <v>249</v>
      </c>
      <c r="L452" s="1" t="s">
        <v>1059</v>
      </c>
      <c r="M452" s="1" t="s">
        <v>224</v>
      </c>
      <c r="N452">
        <v>45</v>
      </c>
      <c r="O452">
        <v>0</v>
      </c>
      <c r="P452">
        <v>55</v>
      </c>
      <c r="Q452">
        <v>0</v>
      </c>
      <c r="S452">
        <v>20</v>
      </c>
      <c r="T452">
        <v>79.78</v>
      </c>
      <c r="U452">
        <v>22.5</v>
      </c>
      <c r="V452">
        <v>89.14</v>
      </c>
      <c r="W452" s="1" t="s">
        <v>924</v>
      </c>
      <c r="X452">
        <v>0</v>
      </c>
      <c r="AB452" t="str">
        <f>Special[[#This Row],[服装]]&amp;Special[[#This Row],[名前]]&amp;Special[[#This Row],[レアリティ]]</f>
        <v>ユニフォーム沼尻凛太郎ICONIC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210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108</v>
      </c>
      <c r="E453" t="s">
        <v>94</v>
      </c>
      <c r="F453" t="s">
        <v>90</v>
      </c>
      <c r="G453" t="s">
        <v>82</v>
      </c>
      <c r="H453" t="s">
        <v>91</v>
      </c>
      <c r="I453" t="s">
        <v>71</v>
      </c>
      <c r="J453">
        <v>1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1055</v>
      </c>
      <c r="X453">
        <v>0</v>
      </c>
      <c r="AB453" t="str">
        <f>Special[[#This Row],[服装]]&amp;Special[[#This Row],[名前]]&amp;Special[[#This Row],[レアリティ]]</f>
        <v>ユニフォーム飯坂信義ICONIC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211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108</v>
      </c>
      <c r="E454" t="s">
        <v>95</v>
      </c>
      <c r="F454" t="s">
        <v>90</v>
      </c>
      <c r="G454" t="s">
        <v>78</v>
      </c>
      <c r="H454" t="s">
        <v>91</v>
      </c>
      <c r="I454" t="s">
        <v>71</v>
      </c>
      <c r="J454">
        <v>1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1055</v>
      </c>
      <c r="X454">
        <v>0</v>
      </c>
      <c r="AB454" t="str">
        <f>Special[[#This Row],[服装]]&amp;Special[[#This Row],[名前]]&amp;Special[[#This Row],[レアリティ]]</f>
        <v>ユニフォーム東山勝道ICONIC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212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108</v>
      </c>
      <c r="E455" t="s">
        <v>96</v>
      </c>
      <c r="F455" t="s">
        <v>90</v>
      </c>
      <c r="G455" t="s">
        <v>80</v>
      </c>
      <c r="H455" t="s">
        <v>91</v>
      </c>
      <c r="I455" t="s">
        <v>71</v>
      </c>
      <c r="J455">
        <v>1</v>
      </c>
      <c r="K455" t="s">
        <v>249</v>
      </c>
      <c r="L455" s="1" t="s">
        <v>195</v>
      </c>
      <c r="M455" s="1" t="s">
        <v>173</v>
      </c>
      <c r="N455">
        <v>43</v>
      </c>
      <c r="O455">
        <v>0</v>
      </c>
      <c r="P455">
        <v>0</v>
      </c>
      <c r="Q455">
        <v>0</v>
      </c>
      <c r="AB455" t="str">
        <f>Special[[#This Row],[服装]]&amp;Special[[#This Row],[名前]]&amp;Special[[#This Row],[レアリティ]]</f>
        <v>ユニフォーム土湯新ICONIC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213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463</v>
      </c>
      <c r="F456" t="s">
        <v>28</v>
      </c>
      <c r="G456" t="s">
        <v>25</v>
      </c>
      <c r="H456" t="s">
        <v>156</v>
      </c>
      <c r="I456" t="s">
        <v>71</v>
      </c>
      <c r="J456">
        <v>1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1055</v>
      </c>
      <c r="X456">
        <v>0</v>
      </c>
      <c r="AB456" t="str">
        <f>Special[[#This Row],[服装]]&amp;Special[[#This Row],[名前]]&amp;Special[[#This Row],[レアリティ]]</f>
        <v>ユニフォーム中島猛ICONIC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213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463</v>
      </c>
      <c r="F457" t="s">
        <v>28</v>
      </c>
      <c r="G457" t="s">
        <v>25</v>
      </c>
      <c r="H457" t="s">
        <v>156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48</v>
      </c>
      <c r="O457">
        <v>0</v>
      </c>
      <c r="P457">
        <v>58</v>
      </c>
      <c r="Q457">
        <v>0</v>
      </c>
      <c r="S457">
        <v>3.35</v>
      </c>
      <c r="T457">
        <v>20.010000000000002</v>
      </c>
      <c r="U457">
        <v>5</v>
      </c>
      <c r="V457">
        <v>30.48</v>
      </c>
      <c r="W457" s="1" t="s">
        <v>950</v>
      </c>
      <c r="X457">
        <v>1</v>
      </c>
      <c r="AB457" t="str">
        <f>Special[[#This Row],[服装]]&amp;Special[[#This Row],[名前]]&amp;Special[[#This Row],[レアリティ]]</f>
        <v>ユニフォーム中島猛ICONIC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213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1</v>
      </c>
      <c r="D458" t="s">
        <v>205</v>
      </c>
      <c r="E458" t="s">
        <v>463</v>
      </c>
      <c r="F458" t="s">
        <v>28</v>
      </c>
      <c r="G458" t="s">
        <v>25</v>
      </c>
      <c r="H458" t="s">
        <v>156</v>
      </c>
      <c r="I458" t="s">
        <v>71</v>
      </c>
      <c r="J458">
        <v>1</v>
      </c>
      <c r="K458" t="s">
        <v>249</v>
      </c>
      <c r="L458" s="1" t="s">
        <v>1059</v>
      </c>
      <c r="M458" s="1" t="s">
        <v>224</v>
      </c>
      <c r="N458">
        <v>48</v>
      </c>
      <c r="O458">
        <v>0</v>
      </c>
      <c r="P458">
        <v>58</v>
      </c>
      <c r="Q458">
        <v>0</v>
      </c>
      <c r="S458">
        <v>20</v>
      </c>
      <c r="T458">
        <v>79.78</v>
      </c>
      <c r="U458">
        <v>22.5</v>
      </c>
      <c r="V458">
        <v>89.14</v>
      </c>
      <c r="W458" s="1" t="s">
        <v>924</v>
      </c>
      <c r="X458">
        <v>0</v>
      </c>
      <c r="AB458" t="str">
        <f>Special[[#This Row],[服装]]&amp;Special[[#This Row],[名前]]&amp;Special[[#This Row],[レアリティ]]</f>
        <v>ユニフォーム中島猛ICONIC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214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735</v>
      </c>
      <c r="E459" s="1" t="s">
        <v>100</v>
      </c>
      <c r="F459" s="1" t="s">
        <v>73</v>
      </c>
      <c r="G459" s="1" t="s">
        <v>78</v>
      </c>
      <c r="H459" s="1" t="s">
        <v>130</v>
      </c>
      <c r="I459" s="1" t="s">
        <v>71</v>
      </c>
      <c r="J459">
        <v>1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1055</v>
      </c>
      <c r="X459">
        <v>0</v>
      </c>
      <c r="AB459" t="str">
        <f>Special[[#This Row],[服装]]&amp;Special[[#This Row],[名前]]&amp;Special[[#This Row],[レアリティ]]</f>
        <v>スパイ中島猛ICONIC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214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735</v>
      </c>
      <c r="E460" s="1" t="s">
        <v>100</v>
      </c>
      <c r="F460" s="1" t="s">
        <v>73</v>
      </c>
      <c r="G460" s="1" t="s">
        <v>78</v>
      </c>
      <c r="H460" s="1" t="s">
        <v>130</v>
      </c>
      <c r="I460" s="1" t="s">
        <v>71</v>
      </c>
      <c r="J460">
        <v>1</v>
      </c>
      <c r="K460" t="s">
        <v>249</v>
      </c>
      <c r="L460" s="1" t="s">
        <v>180</v>
      </c>
      <c r="M460" s="1" t="s">
        <v>178</v>
      </c>
      <c r="N460">
        <v>13</v>
      </c>
      <c r="O460">
        <v>0</v>
      </c>
      <c r="P460">
        <v>0</v>
      </c>
      <c r="Q460">
        <v>0</v>
      </c>
      <c r="S460">
        <v>3.35</v>
      </c>
      <c r="T460">
        <v>20.010000000000002</v>
      </c>
      <c r="W460" s="1" t="s">
        <v>950</v>
      </c>
      <c r="X460">
        <v>1</v>
      </c>
      <c r="AB460" t="str">
        <f>Special[[#This Row],[服装]]&amp;Special[[#This Row],[名前]]&amp;Special[[#This Row],[レアリティ]]</f>
        <v>スパイ中島猛ICONIC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214</v>
      </c>
      <c r="B461">
        <f>IF(ROW()=2,1,IF(A460&lt;&gt;Special[[#This Row],[No]],1,IF(Special[[#This Row],[枝番用]]=0,B460,B460+1)))</f>
        <v>3</v>
      </c>
      <c r="C461">
        <f>IF(ROW()=2,1,IF(Special[[#This Row],[枝番用]]=1,1,C460+1))</f>
        <v>1</v>
      </c>
      <c r="D461" s="1" t="s">
        <v>735</v>
      </c>
      <c r="E461" s="1" t="s">
        <v>100</v>
      </c>
      <c r="F461" s="1" t="s">
        <v>73</v>
      </c>
      <c r="G461" s="1" t="s">
        <v>78</v>
      </c>
      <c r="H461" s="1" t="s">
        <v>130</v>
      </c>
      <c r="I461" s="1" t="s">
        <v>71</v>
      </c>
      <c r="J461">
        <v>1</v>
      </c>
      <c r="K461" t="s">
        <v>249</v>
      </c>
      <c r="L461" s="1" t="s">
        <v>1059</v>
      </c>
      <c r="M461" s="1" t="s">
        <v>224</v>
      </c>
      <c r="N461">
        <v>45</v>
      </c>
      <c r="O461">
        <v>0</v>
      </c>
      <c r="P461">
        <v>55</v>
      </c>
      <c r="Q461">
        <v>0</v>
      </c>
      <c r="S461">
        <v>20</v>
      </c>
      <c r="T461">
        <v>79.78</v>
      </c>
      <c r="U461">
        <v>22.5</v>
      </c>
      <c r="V461">
        <v>89.14</v>
      </c>
      <c r="W461" s="1" t="s">
        <v>924</v>
      </c>
      <c r="X461">
        <v>0</v>
      </c>
      <c r="AB461" t="str">
        <f>Special[[#This Row],[服装]]&amp;Special[[#This Row],[名前]]&amp;Special[[#This Row],[レアリティ]]</f>
        <v>スパイ中島猛ICONIC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214</v>
      </c>
      <c r="B462">
        <f>IF(ROW()=2,1,IF(A461&lt;&gt;Special[[#This Row],[No]],1,IF(Special[[#This Row],[枝番用]]=0,B461,B461+1)))</f>
        <v>4</v>
      </c>
      <c r="C462">
        <f>IF(ROW()=2,1,IF(Special[[#This Row],[枝番用]]=1,1,C461+1))</f>
        <v>1</v>
      </c>
      <c r="D462" s="1" t="s">
        <v>735</v>
      </c>
      <c r="E462" s="1" t="s">
        <v>100</v>
      </c>
      <c r="F462" s="1" t="s">
        <v>73</v>
      </c>
      <c r="G462" s="1" t="s">
        <v>78</v>
      </c>
      <c r="H462" s="1" t="s">
        <v>130</v>
      </c>
      <c r="I462" s="1" t="s">
        <v>71</v>
      </c>
      <c r="J462">
        <v>1</v>
      </c>
      <c r="K462" t="s">
        <v>249</v>
      </c>
      <c r="L462" s="1" t="s">
        <v>180</v>
      </c>
      <c r="M462" s="1" t="s">
        <v>224</v>
      </c>
      <c r="N462">
        <v>45</v>
      </c>
      <c r="O462">
        <v>0</v>
      </c>
      <c r="P462">
        <v>55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950</v>
      </c>
      <c r="X462">
        <v>1</v>
      </c>
      <c r="Z462" s="1" t="s">
        <v>937</v>
      </c>
      <c r="AA462" s="1"/>
      <c r="AB462" t="str">
        <f>Special[[#This Row],[服装]]&amp;Special[[#This Row],[名前]]&amp;Special[[#This Row],[レアリティ]]</f>
        <v>スパイ中島猛ICONIC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214</v>
      </c>
      <c r="B463">
        <f>IF(ROW()=2,1,IF(A462&lt;&gt;Special[[#This Row],[No]],1,IF(Special[[#This Row],[枝番用]]=0,B462,B462+1)))</f>
        <v>4</v>
      </c>
      <c r="C463">
        <f>IF(ROW()=2,1,IF(Special[[#This Row],[枝番用]]=1,1,C462+1))</f>
        <v>2</v>
      </c>
      <c r="D463" s="1" t="s">
        <v>735</v>
      </c>
      <c r="E463" s="1" t="s">
        <v>100</v>
      </c>
      <c r="F463" s="1" t="s">
        <v>73</v>
      </c>
      <c r="G463" s="1" t="s">
        <v>78</v>
      </c>
      <c r="H463" s="1" t="s">
        <v>130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224</v>
      </c>
      <c r="N463">
        <v>45</v>
      </c>
      <c r="O463">
        <v>0</v>
      </c>
      <c r="P463">
        <v>55</v>
      </c>
      <c r="Q463">
        <v>0</v>
      </c>
      <c r="R463" s="1" t="s">
        <v>554</v>
      </c>
      <c r="S463">
        <v>7</v>
      </c>
      <c r="T463">
        <v>13.86</v>
      </c>
      <c r="U463">
        <v>10.5</v>
      </c>
      <c r="V463">
        <v>20.79</v>
      </c>
      <c r="W463" s="1" t="s">
        <v>950</v>
      </c>
      <c r="X463">
        <v>0</v>
      </c>
      <c r="Z463" s="1" t="s">
        <v>937</v>
      </c>
      <c r="AA463" s="1"/>
      <c r="AB463" t="str">
        <f>Special[[#This Row],[服装]]&amp;Special[[#This Row],[名前]]&amp;Special[[#This Row],[レアリティ]]</f>
        <v>スパイ中島猛ICONIC</v>
      </c>
      <c r="AC463">
        <f>IF((A462&amp;L462&amp;M462)&lt;&gt;(Special[[#This Row],[No]]&amp;L463&amp;M463),1,IF(Special[[#This Row],[追加属性]]="",1,0))</f>
        <v>0</v>
      </c>
    </row>
    <row r="464" spans="1:29" x14ac:dyDescent="0.35">
      <c r="A464">
        <f>VLOOKUP(Special[[#This Row],[No用]],SetNo[[No.用]:[vlookup 用]],2,FALSE)</f>
        <v>215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465</v>
      </c>
      <c r="F464" t="s">
        <v>24</v>
      </c>
      <c r="G464" t="s">
        <v>25</v>
      </c>
      <c r="H464" t="s">
        <v>156</v>
      </c>
      <c r="I464" t="s">
        <v>71</v>
      </c>
      <c r="J464">
        <v>1</v>
      </c>
      <c r="K464" t="s">
        <v>249</v>
      </c>
      <c r="L464" s="1" t="s">
        <v>191</v>
      </c>
      <c r="M464" s="1" t="s">
        <v>162</v>
      </c>
      <c r="N464">
        <v>12</v>
      </c>
      <c r="O464">
        <v>0</v>
      </c>
      <c r="P464">
        <v>0</v>
      </c>
      <c r="Q464">
        <v>0</v>
      </c>
      <c r="W464" t="s">
        <v>1055</v>
      </c>
      <c r="X464">
        <v>0</v>
      </c>
      <c r="AB464" t="str">
        <f>Special[[#This Row],[服装]]&amp;Special[[#This Row],[名前]]&amp;Special[[#This Row],[レアリティ]]</f>
        <v>ユニフォーム白石優希ICONIC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216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467</v>
      </c>
      <c r="F465" t="s">
        <v>28</v>
      </c>
      <c r="G465" t="s">
        <v>31</v>
      </c>
      <c r="H465" t="s">
        <v>156</v>
      </c>
      <c r="I465" t="s">
        <v>71</v>
      </c>
      <c r="J465">
        <v>1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1055</v>
      </c>
      <c r="X465">
        <v>0</v>
      </c>
      <c r="AB465" t="str">
        <f>Special[[#This Row],[服装]]&amp;Special[[#This Row],[名前]]&amp;Special[[#This Row],[レアリティ]]</f>
        <v>ユニフォーム花山一雅ICONIC</v>
      </c>
      <c r="AC465">
        <f>IF((A464&amp;L464&amp;M464)&lt;&gt;(Special[[#This Row],[No]]&amp;L465&amp;M465),1,IF(Special[[#This Row],[追加属性]]="",1,0))</f>
        <v>1</v>
      </c>
    </row>
    <row r="466" spans="1:29" x14ac:dyDescent="0.35">
      <c r="A466">
        <f>VLOOKUP(Special[[#This Row],[No用]],SetNo[[No.用]:[vlookup 用]],2,FALSE)</f>
        <v>217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469</v>
      </c>
      <c r="F466" t="s">
        <v>28</v>
      </c>
      <c r="G466" t="s">
        <v>26</v>
      </c>
      <c r="H466" t="s">
        <v>156</v>
      </c>
      <c r="I466" t="s">
        <v>71</v>
      </c>
      <c r="J466">
        <v>1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1055</v>
      </c>
      <c r="X466" s="6">
        <v>0</v>
      </c>
      <c r="AB466" t="str">
        <f>Special[[#This Row],[服装]]&amp;Special[[#This Row],[名前]]&amp;Special[[#This Row],[レアリティ]]</f>
        <v>ユニフォーム鳴子哲平ICONIC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218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471</v>
      </c>
      <c r="F467" t="s">
        <v>28</v>
      </c>
      <c r="G467" t="s">
        <v>21</v>
      </c>
      <c r="H467" t="s">
        <v>156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14</v>
      </c>
      <c r="O467">
        <v>0</v>
      </c>
      <c r="P467">
        <v>0</v>
      </c>
      <c r="Q467">
        <v>0</v>
      </c>
      <c r="AB467" t="str">
        <f>Special[[#This Row],[服装]]&amp;Special[[#This Row],[名前]]&amp;Special[[#This Row],[レアリティ]]</f>
        <v>ユニフォーム秋保和光ICONIC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219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473</v>
      </c>
      <c r="F468" t="s">
        <v>28</v>
      </c>
      <c r="G468" t="s">
        <v>26</v>
      </c>
      <c r="H468" t="s">
        <v>156</v>
      </c>
      <c r="I468" t="s">
        <v>71</v>
      </c>
      <c r="J468">
        <v>1</v>
      </c>
      <c r="K468" t="s">
        <v>249</v>
      </c>
      <c r="L468" s="1" t="s">
        <v>191</v>
      </c>
      <c r="M468" s="1" t="s">
        <v>162</v>
      </c>
      <c r="N468">
        <v>12</v>
      </c>
      <c r="O468">
        <v>0</v>
      </c>
      <c r="P468">
        <v>0</v>
      </c>
      <c r="Q468">
        <v>0</v>
      </c>
      <c r="W468" t="s">
        <v>1055</v>
      </c>
      <c r="X468">
        <v>0</v>
      </c>
      <c r="AB468" t="str">
        <f>Special[[#This Row],[服装]]&amp;Special[[#This Row],[名前]]&amp;Special[[#This Row],[レアリティ]]</f>
        <v>ユニフォーム松島剛ICONIC</v>
      </c>
      <c r="AC468">
        <f>IF((A467&amp;L467&amp;M467)&lt;&gt;(Special[[#This Row],[No]]&amp;L468&amp;M468),1,IF(Special[[#This Row],[追加属性]]="",1,0))</f>
        <v>1</v>
      </c>
    </row>
    <row r="469" spans="1:29" x14ac:dyDescent="0.35">
      <c r="A469">
        <f>VLOOKUP(Special[[#This Row],[No用]],SetNo[[No.用]:[vlookup 用]],2,FALSE)</f>
        <v>220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929</v>
      </c>
      <c r="E469" s="1" t="s">
        <v>105</v>
      </c>
      <c r="F469" s="1" t="s">
        <v>73</v>
      </c>
      <c r="G469" s="1" t="s">
        <v>82</v>
      </c>
      <c r="H469" s="1" t="s">
        <v>130</v>
      </c>
      <c r="I469" s="1" t="s">
        <v>71</v>
      </c>
      <c r="J469">
        <v>1</v>
      </c>
      <c r="K469" t="s">
        <v>249</v>
      </c>
      <c r="L469" s="1" t="s">
        <v>191</v>
      </c>
      <c r="M469" s="1" t="s">
        <v>162</v>
      </c>
      <c r="N469">
        <v>12</v>
      </c>
      <c r="O469">
        <v>0</v>
      </c>
      <c r="P469">
        <v>0</v>
      </c>
      <c r="Q469">
        <v>0</v>
      </c>
      <c r="W469" t="s">
        <v>1055</v>
      </c>
      <c r="X469">
        <v>0</v>
      </c>
      <c r="AB469" t="str">
        <f>Special[[#This Row],[服装]]&amp;Special[[#This Row],[名前]]&amp;Special[[#This Row],[レアリティ]]</f>
        <v>妖松島剛ICONIC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220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929</v>
      </c>
      <c r="E470" s="1" t="s">
        <v>105</v>
      </c>
      <c r="F470" s="1" t="s">
        <v>73</v>
      </c>
      <c r="G470" s="1" t="s">
        <v>82</v>
      </c>
      <c r="H470" s="1" t="s">
        <v>130</v>
      </c>
      <c r="I470" s="1" t="s">
        <v>71</v>
      </c>
      <c r="J470">
        <v>1</v>
      </c>
      <c r="K470" t="s">
        <v>249</v>
      </c>
      <c r="L470" s="1" t="s">
        <v>180</v>
      </c>
      <c r="M470" s="1" t="s">
        <v>178</v>
      </c>
      <c r="N470">
        <v>12</v>
      </c>
      <c r="O470">
        <v>0</v>
      </c>
      <c r="P470">
        <v>0</v>
      </c>
      <c r="Q470">
        <v>0</v>
      </c>
      <c r="S470">
        <v>3.35</v>
      </c>
      <c r="T470">
        <v>20.010000000000002</v>
      </c>
      <c r="U470">
        <v>0</v>
      </c>
      <c r="V470">
        <v>0</v>
      </c>
      <c r="W470" s="1" t="s">
        <v>870</v>
      </c>
      <c r="X470">
        <v>1</v>
      </c>
      <c r="AB470" t="str">
        <f>Special[[#This Row],[服装]]&amp;Special[[#This Row],[名前]]&amp;Special[[#This Row],[レアリティ]]</f>
        <v>妖松島剛ICONIC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221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475</v>
      </c>
      <c r="F471" t="s">
        <v>28</v>
      </c>
      <c r="G471" t="s">
        <v>25</v>
      </c>
      <c r="H471" t="s">
        <v>156</v>
      </c>
      <c r="I471" t="s">
        <v>71</v>
      </c>
      <c r="J471">
        <v>1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1055</v>
      </c>
      <c r="X471">
        <v>0</v>
      </c>
      <c r="AB471" t="str">
        <f>Special[[#This Row],[服装]]&amp;Special[[#This Row],[名前]]&amp;Special[[#This Row],[レアリティ]]</f>
        <v>ユニフォーム川渡瞬己ICONIC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221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475</v>
      </c>
      <c r="F472" t="s">
        <v>28</v>
      </c>
      <c r="G472" t="s">
        <v>25</v>
      </c>
      <c r="H472" t="s">
        <v>156</v>
      </c>
      <c r="I472" t="s">
        <v>71</v>
      </c>
      <c r="J472">
        <v>1</v>
      </c>
      <c r="K472" t="s">
        <v>249</v>
      </c>
      <c r="L472" s="1" t="s">
        <v>593</v>
      </c>
      <c r="M472" s="1" t="s">
        <v>224</v>
      </c>
      <c r="N472">
        <v>47</v>
      </c>
      <c r="O472">
        <v>0</v>
      </c>
      <c r="P472">
        <v>57</v>
      </c>
      <c r="Q472">
        <v>0</v>
      </c>
      <c r="S472">
        <v>3.35</v>
      </c>
      <c r="T472">
        <v>33.729999999999997</v>
      </c>
      <c r="U472">
        <v>5</v>
      </c>
      <c r="V472">
        <v>50.08</v>
      </c>
      <c r="W472" t="s">
        <v>881</v>
      </c>
      <c r="X472">
        <v>1</v>
      </c>
      <c r="AB472" t="str">
        <f>Special[[#This Row],[服装]]&amp;Special[[#This Row],[名前]]&amp;Special[[#This Row],[レアリティ]]</f>
        <v>ユニフォーム川渡瞬己ICONIC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222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987</v>
      </c>
      <c r="E473" s="1" t="s">
        <v>106</v>
      </c>
      <c r="F473" s="1" t="s">
        <v>73</v>
      </c>
      <c r="G473" s="1" t="s">
        <v>78</v>
      </c>
      <c r="H473" s="1" t="s">
        <v>130</v>
      </c>
      <c r="I473" s="1" t="s">
        <v>71</v>
      </c>
      <c r="J473">
        <v>1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1055</v>
      </c>
      <c r="X473">
        <v>0</v>
      </c>
      <c r="AB473" t="str">
        <f>Special[[#This Row],[服装]]&amp;Special[[#This Row],[名前]]&amp;Special[[#This Row],[レアリティ]]</f>
        <v>サバゲ2川渡瞬己ICONIC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222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987</v>
      </c>
      <c r="E474" s="1" t="s">
        <v>106</v>
      </c>
      <c r="F474" s="1" t="s">
        <v>73</v>
      </c>
      <c r="G474" s="1" t="s">
        <v>78</v>
      </c>
      <c r="H474" s="1" t="s">
        <v>130</v>
      </c>
      <c r="I474" s="1" t="s">
        <v>71</v>
      </c>
      <c r="J474">
        <v>1</v>
      </c>
      <c r="K474" t="s">
        <v>249</v>
      </c>
      <c r="L474" s="1" t="s">
        <v>593</v>
      </c>
      <c r="M474" s="1" t="s">
        <v>224</v>
      </c>
      <c r="N474">
        <v>47</v>
      </c>
      <c r="O474">
        <v>0</v>
      </c>
      <c r="P474">
        <v>57</v>
      </c>
      <c r="Q474">
        <v>0</v>
      </c>
      <c r="S474">
        <v>3.35</v>
      </c>
      <c r="T474">
        <v>33.729999999999997</v>
      </c>
      <c r="U474">
        <v>5</v>
      </c>
      <c r="V474">
        <v>50.08</v>
      </c>
      <c r="W474" t="s">
        <v>881</v>
      </c>
      <c r="X474">
        <v>1</v>
      </c>
      <c r="AB474" t="str">
        <f>Special[[#This Row],[服装]]&amp;Special[[#This Row],[名前]]&amp;Special[[#This Row],[レアリティ]]</f>
        <v>サバゲ2川渡瞬己ICONIC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223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109</v>
      </c>
      <c r="F475" t="s">
        <v>73</v>
      </c>
      <c r="G475" t="s">
        <v>78</v>
      </c>
      <c r="H475" t="s">
        <v>118</v>
      </c>
      <c r="I475" t="s">
        <v>71</v>
      </c>
      <c r="J475">
        <v>1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1055</v>
      </c>
      <c r="X475">
        <v>0</v>
      </c>
      <c r="AB475" t="str">
        <f>Special[[#This Row],[服装]]&amp;Special[[#This Row],[名前]]&amp;Special[[#This Row],[レアリティ]]</f>
        <v>ユニフォーム牛島若利ICONIC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224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116</v>
      </c>
      <c r="E476" t="s">
        <v>109</v>
      </c>
      <c r="F476" t="s">
        <v>90</v>
      </c>
      <c r="G476" t="s">
        <v>78</v>
      </c>
      <c r="H476" t="s">
        <v>118</v>
      </c>
      <c r="I476" t="s">
        <v>71</v>
      </c>
      <c r="J476">
        <v>1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1055</v>
      </c>
      <c r="X476">
        <v>0</v>
      </c>
      <c r="AB476" t="str">
        <f>Special[[#This Row],[服装]]&amp;Special[[#This Row],[名前]]&amp;Special[[#This Row],[レアリティ]]</f>
        <v>水着牛島若利ICONIC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224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116</v>
      </c>
      <c r="E477" t="s">
        <v>109</v>
      </c>
      <c r="F477" t="s">
        <v>90</v>
      </c>
      <c r="G477" t="s">
        <v>78</v>
      </c>
      <c r="H477" t="s">
        <v>118</v>
      </c>
      <c r="I477" t="s">
        <v>71</v>
      </c>
      <c r="J477">
        <v>1</v>
      </c>
      <c r="K477" t="s">
        <v>249</v>
      </c>
      <c r="L477" s="1" t="s">
        <v>554</v>
      </c>
      <c r="M477" s="1" t="s">
        <v>224</v>
      </c>
      <c r="N477">
        <v>51</v>
      </c>
      <c r="O477">
        <v>0</v>
      </c>
      <c r="P477">
        <v>61</v>
      </c>
      <c r="Q477">
        <v>0</v>
      </c>
      <c r="S477" s="13">
        <v>10</v>
      </c>
      <c r="T477" s="13">
        <v>19.8</v>
      </c>
      <c r="U477" s="13">
        <v>15</v>
      </c>
      <c r="V477" s="13">
        <v>29.7</v>
      </c>
      <c r="W477" s="13" t="s">
        <v>843</v>
      </c>
      <c r="X477" s="13">
        <v>0</v>
      </c>
      <c r="Y477" s="13"/>
      <c r="AB477" t="str">
        <f>Special[[#This Row],[服装]]&amp;Special[[#This Row],[名前]]&amp;Special[[#This Row],[レアリティ]]</f>
        <v>水着牛島若利ICONIC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225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591</v>
      </c>
      <c r="E478" t="s">
        <v>109</v>
      </c>
      <c r="F478" s="1" t="s">
        <v>77</v>
      </c>
      <c r="G478" t="s">
        <v>78</v>
      </c>
      <c r="H478" t="s">
        <v>118</v>
      </c>
      <c r="I478" t="s">
        <v>71</v>
      </c>
      <c r="J478">
        <v>1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1055</v>
      </c>
      <c r="X478">
        <v>0</v>
      </c>
      <c r="AB478" t="str">
        <f>Special[[#This Row],[服装]]&amp;Special[[#This Row],[名前]]&amp;Special[[#This Row],[レアリティ]]</f>
        <v>新年牛島若利ICONIC</v>
      </c>
      <c r="AC478">
        <f>IF((A477&amp;L477&amp;M477)&lt;&gt;(Special[[#This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225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591</v>
      </c>
      <c r="E479" t="s">
        <v>109</v>
      </c>
      <c r="F479" s="1" t="s">
        <v>77</v>
      </c>
      <c r="G479" t="s">
        <v>78</v>
      </c>
      <c r="H479" t="s">
        <v>118</v>
      </c>
      <c r="I479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48</v>
      </c>
      <c r="O479">
        <v>0</v>
      </c>
      <c r="P479">
        <v>58</v>
      </c>
      <c r="Q479">
        <v>0</v>
      </c>
      <c r="S479">
        <v>4.2</v>
      </c>
      <c r="T479">
        <v>25.76</v>
      </c>
      <c r="U479">
        <v>5.8</v>
      </c>
      <c r="V479">
        <v>35.200000000000003</v>
      </c>
      <c r="W479" s="1" t="s">
        <v>883</v>
      </c>
      <c r="X479">
        <v>2</v>
      </c>
      <c r="AB479" t="str">
        <f>Special[[#This Row],[服装]]&amp;Special[[#This Row],[名前]]&amp;Special[[#This Row],[レアリティ]]</f>
        <v>新年牛島若利ICONIC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226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149</v>
      </c>
      <c r="E480" s="1" t="s">
        <v>109</v>
      </c>
      <c r="F480" s="1" t="s">
        <v>73</v>
      </c>
      <c r="G480" s="1" t="s">
        <v>78</v>
      </c>
      <c r="H480" s="1" t="s">
        <v>118</v>
      </c>
      <c r="I480" s="1" t="s">
        <v>71</v>
      </c>
      <c r="J480">
        <v>1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1055</v>
      </c>
      <c r="X480">
        <v>0</v>
      </c>
      <c r="AB480" t="str">
        <f>Special[[#This Row],[服装]]&amp;Special[[#This Row],[名前]]&amp;Special[[#This Row],[レアリティ]]</f>
        <v>制服牛島若利ICONIC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226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149</v>
      </c>
      <c r="E481" s="1" t="s">
        <v>109</v>
      </c>
      <c r="F481" s="1" t="s">
        <v>73</v>
      </c>
      <c r="G481" s="1" t="s">
        <v>78</v>
      </c>
      <c r="H481" s="1" t="s">
        <v>118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178</v>
      </c>
      <c r="N481">
        <v>16</v>
      </c>
      <c r="O481">
        <v>0</v>
      </c>
      <c r="P481">
        <v>0</v>
      </c>
      <c r="Q481">
        <v>0</v>
      </c>
      <c r="S481">
        <v>3.35</v>
      </c>
      <c r="T481">
        <v>20.010000000000002</v>
      </c>
      <c r="U481">
        <v>0</v>
      </c>
      <c r="V481">
        <v>0</v>
      </c>
      <c r="W481" s="1" t="s">
        <v>870</v>
      </c>
      <c r="X481">
        <v>1</v>
      </c>
      <c r="AB481" t="str">
        <f>Special[[#This Row],[服装]]&amp;Special[[#This Row],[名前]]&amp;Special[[#This Row],[レアリティ]]</f>
        <v>制服牛島若利ICONIC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226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149</v>
      </c>
      <c r="E482" s="1" t="s">
        <v>109</v>
      </c>
      <c r="F482" s="1" t="s">
        <v>73</v>
      </c>
      <c r="G482" s="1" t="s">
        <v>78</v>
      </c>
      <c r="H482" s="1" t="s">
        <v>118</v>
      </c>
      <c r="I482" s="1" t="s">
        <v>71</v>
      </c>
      <c r="J482">
        <v>1</v>
      </c>
      <c r="K482" t="s">
        <v>249</v>
      </c>
      <c r="L482" s="1" t="s">
        <v>593</v>
      </c>
      <c r="M482" s="1" t="s">
        <v>224</v>
      </c>
      <c r="N482">
        <v>48</v>
      </c>
      <c r="O482">
        <v>0</v>
      </c>
      <c r="P482">
        <v>58</v>
      </c>
      <c r="Q482">
        <v>0</v>
      </c>
      <c r="S482">
        <v>4.2</v>
      </c>
      <c r="T482">
        <v>25.76</v>
      </c>
      <c r="U482">
        <v>5.8</v>
      </c>
      <c r="V482">
        <v>35.200000000000003</v>
      </c>
      <c r="W482" s="1" t="s">
        <v>883</v>
      </c>
      <c r="X482">
        <v>2</v>
      </c>
      <c r="AB482" t="str">
        <f>Special[[#This Row],[服装]]&amp;Special[[#This Row],[名前]]&amp;Special[[#This Row],[レアリティ]]</f>
        <v>制服牛島若利ICONIC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227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770</v>
      </c>
      <c r="E483" s="1" t="s">
        <v>109</v>
      </c>
      <c r="F483" s="1" t="s">
        <v>90</v>
      </c>
      <c r="G483" s="1" t="s">
        <v>78</v>
      </c>
      <c r="H483" s="1" t="s">
        <v>118</v>
      </c>
      <c r="I483" s="1" t="s">
        <v>71</v>
      </c>
      <c r="J483">
        <v>1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1055</v>
      </c>
      <c r="X483">
        <v>0</v>
      </c>
      <c r="AB483" t="str">
        <f>Special[[#This Row],[服装]]&amp;Special[[#This Row],[名前]]&amp;Special[[#This Row],[レアリティ]]</f>
        <v>文化祭2牛島若利ICONIC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227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770</v>
      </c>
      <c r="E484" s="1" t="s">
        <v>109</v>
      </c>
      <c r="F484" s="1" t="s">
        <v>90</v>
      </c>
      <c r="G484" s="1" t="s">
        <v>78</v>
      </c>
      <c r="H484" s="1" t="s">
        <v>118</v>
      </c>
      <c r="I484" s="1" t="s">
        <v>71</v>
      </c>
      <c r="J484">
        <v>1</v>
      </c>
      <c r="K484" t="s">
        <v>249</v>
      </c>
      <c r="L484" s="1" t="s">
        <v>180</v>
      </c>
      <c r="M484" s="1" t="s">
        <v>224</v>
      </c>
      <c r="N484">
        <v>48</v>
      </c>
      <c r="O484">
        <v>0</v>
      </c>
      <c r="P484">
        <v>58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869</v>
      </c>
      <c r="X484">
        <v>1</v>
      </c>
      <c r="AB484" t="str">
        <f>Special[[#This Row],[服装]]&amp;Special[[#This Row],[名前]]&amp;Special[[#This Row],[レアリティ]]</f>
        <v>文化祭2牛島若利ICONIC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227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2</v>
      </c>
      <c r="D485" s="1" t="s">
        <v>770</v>
      </c>
      <c r="E485" s="1" t="s">
        <v>109</v>
      </c>
      <c r="F485" s="1" t="s">
        <v>90</v>
      </c>
      <c r="G485" s="1" t="s">
        <v>78</v>
      </c>
      <c r="H485" s="1" t="s">
        <v>118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48</v>
      </c>
      <c r="O485">
        <v>0</v>
      </c>
      <c r="P485">
        <v>58</v>
      </c>
      <c r="Q485">
        <v>0</v>
      </c>
      <c r="R485" s="1" t="s">
        <v>714</v>
      </c>
      <c r="S485">
        <v>3.35</v>
      </c>
      <c r="T485">
        <v>20.010000000000002</v>
      </c>
      <c r="U485">
        <v>5</v>
      </c>
      <c r="V485">
        <v>30.48</v>
      </c>
      <c r="W485" s="1" t="s">
        <v>867</v>
      </c>
      <c r="X485">
        <v>1</v>
      </c>
      <c r="AB485" t="str">
        <f>Special[[#This Row],[服装]]&amp;Special[[#This Row],[名前]]&amp;Special[[#This Row],[レアリティ]]</f>
        <v>文化祭2牛島若利ICONIC</v>
      </c>
      <c r="AC485">
        <f>IF((A484&amp;L484&amp;M484)&lt;&gt;(Special[[#This Row],[No]]&amp;L485&amp;M485),1,IF(Special[[#This Row],[追加属性]]="",1,0))</f>
        <v>0</v>
      </c>
    </row>
    <row r="486" spans="1:29" x14ac:dyDescent="0.35">
      <c r="A486">
        <f>VLOOKUP(Special[[#This Row],[No用]],SetNo[[No.用]:[vlookup 用]],2,FALSE)</f>
        <v>228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929</v>
      </c>
      <c r="E486" s="1" t="s">
        <v>109</v>
      </c>
      <c r="F486" s="1" t="s">
        <v>77</v>
      </c>
      <c r="G486" s="1" t="s">
        <v>78</v>
      </c>
      <c r="H486" s="1" t="s">
        <v>118</v>
      </c>
      <c r="I486" s="1" t="s">
        <v>71</v>
      </c>
      <c r="J486">
        <v>1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1055</v>
      </c>
      <c r="X486">
        <v>0</v>
      </c>
      <c r="AB486" t="str">
        <f>Special[[#This Row],[服装]]&amp;Special[[#This Row],[名前]]&amp;Special[[#This Row],[レアリティ]]</f>
        <v>妖牛島若利ICONIC</v>
      </c>
      <c r="AC486">
        <f>IF((A485&amp;L485&amp;M485)&lt;&gt;(Special[[#This Row],[No]]&amp;L486&amp;M486),1,IF(Special[[#This Row],[追加属性]]="",1,0))</f>
        <v>1</v>
      </c>
    </row>
    <row r="487" spans="1:29" x14ac:dyDescent="0.35">
      <c r="A487">
        <f>VLOOKUP(Special[[#This Row],[No用]],SetNo[[No.用]:[vlookup 用]],2,FALSE)</f>
        <v>228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929</v>
      </c>
      <c r="E487" s="1" t="s">
        <v>109</v>
      </c>
      <c r="F487" s="1" t="s">
        <v>77</v>
      </c>
      <c r="G487" s="1" t="s">
        <v>78</v>
      </c>
      <c r="H487" s="1" t="s">
        <v>118</v>
      </c>
      <c r="I487" s="1" t="s">
        <v>71</v>
      </c>
      <c r="J487">
        <v>1</v>
      </c>
      <c r="K487" t="s">
        <v>249</v>
      </c>
      <c r="L487" s="1" t="s">
        <v>180</v>
      </c>
      <c r="M487" s="1" t="s">
        <v>224</v>
      </c>
      <c r="N487">
        <v>48</v>
      </c>
      <c r="O487">
        <v>0</v>
      </c>
      <c r="P487">
        <v>58</v>
      </c>
      <c r="Q487">
        <v>0</v>
      </c>
      <c r="S487">
        <v>4.2</v>
      </c>
      <c r="T487">
        <v>25.76</v>
      </c>
      <c r="U487">
        <v>5.8</v>
      </c>
      <c r="V487">
        <v>35.200000000000003</v>
      </c>
      <c r="W487" s="1" t="s">
        <v>870</v>
      </c>
      <c r="X487">
        <v>1</v>
      </c>
      <c r="AB487" t="str">
        <f>Special[[#This Row],[服装]]&amp;Special[[#This Row],[名前]]&amp;Special[[#This Row],[レアリティ]]</f>
        <v>妖牛島若利ICONIC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228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2</v>
      </c>
      <c r="D488" s="1" t="s">
        <v>929</v>
      </c>
      <c r="E488" s="1" t="s">
        <v>109</v>
      </c>
      <c r="F488" s="1" t="s">
        <v>77</v>
      </c>
      <c r="G488" s="1" t="s">
        <v>78</v>
      </c>
      <c r="H488" s="1" t="s">
        <v>118</v>
      </c>
      <c r="I488" s="1" t="s">
        <v>71</v>
      </c>
      <c r="J488">
        <v>1</v>
      </c>
      <c r="K488" t="s">
        <v>249</v>
      </c>
      <c r="L488" s="1" t="s">
        <v>180</v>
      </c>
      <c r="M488" s="1" t="s">
        <v>224</v>
      </c>
      <c r="N488">
        <v>48</v>
      </c>
      <c r="O488">
        <v>0</v>
      </c>
      <c r="P488">
        <v>58</v>
      </c>
      <c r="Q488">
        <v>0</v>
      </c>
      <c r="R488" s="1" t="s">
        <v>554</v>
      </c>
      <c r="S488">
        <v>7</v>
      </c>
      <c r="T488">
        <v>13.86</v>
      </c>
      <c r="U488">
        <v>10.5</v>
      </c>
      <c r="V488">
        <v>20.79</v>
      </c>
      <c r="W488" s="1" t="s">
        <v>932</v>
      </c>
      <c r="X488">
        <v>0</v>
      </c>
      <c r="AB488" t="str">
        <f>Special[[#This Row],[服装]]&amp;Special[[#This Row],[名前]]&amp;Special[[#This Row],[レアリティ]]</f>
        <v>妖牛島若利ICONIC</v>
      </c>
      <c r="AC488">
        <f>IF((A487&amp;L487&amp;M487)&lt;&gt;(Special[[#This Row],[No]]&amp;L488&amp;M488),1,IF(Special[[#This Row],[追加属性]]="",1,0))</f>
        <v>0</v>
      </c>
    </row>
    <row r="489" spans="1:29" x14ac:dyDescent="0.35">
      <c r="A489">
        <f>VLOOKUP(Special[[#This Row],[No用]],SetNo[[No.用]:[vlookup 用]],2,FALSE)</f>
        <v>229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108</v>
      </c>
      <c r="E489" t="s">
        <v>110</v>
      </c>
      <c r="F489" t="s">
        <v>73</v>
      </c>
      <c r="G489" t="s">
        <v>82</v>
      </c>
      <c r="H489" t="s">
        <v>118</v>
      </c>
      <c r="I489" t="s">
        <v>71</v>
      </c>
      <c r="J489">
        <v>1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1055</v>
      </c>
      <c r="X489">
        <v>0</v>
      </c>
      <c r="AB489" t="str">
        <f>Special[[#This Row],[服装]]&amp;Special[[#This Row],[名前]]&amp;Special[[#This Row],[レアリティ]]</f>
        <v>ユニフォーム天童覚ICONIC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229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t="s">
        <v>108</v>
      </c>
      <c r="E490" t="s">
        <v>110</v>
      </c>
      <c r="F490" t="s">
        <v>73</v>
      </c>
      <c r="G490" t="s">
        <v>82</v>
      </c>
      <c r="H490" t="s">
        <v>118</v>
      </c>
      <c r="I490" t="s">
        <v>71</v>
      </c>
      <c r="J490">
        <v>1</v>
      </c>
      <c r="K490" t="s">
        <v>249</v>
      </c>
      <c r="L490" s="1" t="s">
        <v>593</v>
      </c>
      <c r="M490" s="1" t="s">
        <v>224</v>
      </c>
      <c r="N490">
        <v>48</v>
      </c>
      <c r="O490">
        <v>0</v>
      </c>
      <c r="P490">
        <v>58</v>
      </c>
      <c r="Q490">
        <v>0</v>
      </c>
      <c r="S490">
        <v>3.35</v>
      </c>
      <c r="T490">
        <v>33.729999999999997</v>
      </c>
      <c r="U490">
        <v>5</v>
      </c>
      <c r="V490">
        <v>50.08</v>
      </c>
      <c r="W490" s="1" t="s">
        <v>882</v>
      </c>
      <c r="X490">
        <v>1</v>
      </c>
      <c r="AB490" t="str">
        <f>Special[[#This Row],[服装]]&amp;Special[[#This Row],[名前]]&amp;Special[[#This Row],[レアリティ]]</f>
        <v>ユニフォーム天童覚ICONIC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230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116</v>
      </c>
      <c r="E491" t="s">
        <v>110</v>
      </c>
      <c r="F491" t="s">
        <v>90</v>
      </c>
      <c r="G491" t="s">
        <v>82</v>
      </c>
      <c r="H491" t="s">
        <v>118</v>
      </c>
      <c r="I491" t="s">
        <v>71</v>
      </c>
      <c r="J491">
        <v>1</v>
      </c>
      <c r="K491" t="s">
        <v>249</v>
      </c>
      <c r="L491" s="1" t="s">
        <v>191</v>
      </c>
      <c r="M491" s="1" t="s">
        <v>162</v>
      </c>
      <c r="N491">
        <v>12</v>
      </c>
      <c r="O491">
        <v>0</v>
      </c>
      <c r="P491">
        <v>0</v>
      </c>
      <c r="Q491">
        <v>0</v>
      </c>
      <c r="W491" t="s">
        <v>1055</v>
      </c>
      <c r="X491">
        <v>0</v>
      </c>
      <c r="AB491" t="str">
        <f>Special[[#This Row],[服装]]&amp;Special[[#This Row],[名前]]&amp;Special[[#This Row],[レアリティ]]</f>
        <v>水着天童覚ICONIC</v>
      </c>
      <c r="AC491">
        <f>IF((A490&amp;L490&amp;M490)&lt;&gt;(Special[[#This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231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581</v>
      </c>
      <c r="E492" t="s">
        <v>110</v>
      </c>
      <c r="F492" s="1" t="s">
        <v>77</v>
      </c>
      <c r="G492" t="s">
        <v>82</v>
      </c>
      <c r="H492" t="s">
        <v>118</v>
      </c>
      <c r="I492" t="s">
        <v>71</v>
      </c>
      <c r="J492">
        <v>1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1055</v>
      </c>
      <c r="X492">
        <v>0</v>
      </c>
      <c r="AB492" t="str">
        <f>Special[[#This Row],[服装]]&amp;Special[[#This Row],[名前]]&amp;Special[[#This Row],[レアリティ]]</f>
        <v>文化祭天童覚ICONIC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231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581</v>
      </c>
      <c r="E493" t="s">
        <v>110</v>
      </c>
      <c r="F493" s="1" t="s">
        <v>77</v>
      </c>
      <c r="G493" t="s">
        <v>82</v>
      </c>
      <c r="H493" t="s">
        <v>118</v>
      </c>
      <c r="I493" t="s">
        <v>71</v>
      </c>
      <c r="J493">
        <v>1</v>
      </c>
      <c r="K493" t="s">
        <v>249</v>
      </c>
      <c r="L493" s="1" t="s">
        <v>554</v>
      </c>
      <c r="M493" s="1" t="s">
        <v>224</v>
      </c>
      <c r="N493">
        <v>48</v>
      </c>
      <c r="O493">
        <v>0</v>
      </c>
      <c r="P493">
        <v>58</v>
      </c>
      <c r="Q493">
        <v>0</v>
      </c>
      <c r="S493" s="13">
        <v>10</v>
      </c>
      <c r="T493" s="13">
        <v>19.8</v>
      </c>
      <c r="U493" s="13">
        <v>15</v>
      </c>
      <c r="V493" s="13">
        <v>29.7</v>
      </c>
      <c r="W493" s="13" t="s">
        <v>844</v>
      </c>
      <c r="X493" s="13">
        <v>0</v>
      </c>
      <c r="Y493" s="13"/>
      <c r="Z493" s="13"/>
      <c r="AA493" s="13"/>
      <c r="AB493" t="str">
        <f>Special[[#This Row],[服装]]&amp;Special[[#This Row],[名前]]&amp;Special[[#This Row],[レアリティ]]</f>
        <v>文化祭天童覚ICONIC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232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149</v>
      </c>
      <c r="E494" s="1" t="s">
        <v>110</v>
      </c>
      <c r="F494" s="1" t="s">
        <v>73</v>
      </c>
      <c r="G494" s="1" t="s">
        <v>82</v>
      </c>
      <c r="H494" s="1" t="s">
        <v>118</v>
      </c>
      <c r="I494" s="1" t="s">
        <v>71</v>
      </c>
      <c r="J494">
        <v>1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1055</v>
      </c>
      <c r="X494">
        <v>0</v>
      </c>
      <c r="AB494" t="str">
        <f>Special[[#This Row],[服装]]&amp;Special[[#This Row],[名前]]&amp;Special[[#This Row],[レアリティ]]</f>
        <v>制服天童覚ICONIC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232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149</v>
      </c>
      <c r="E495" s="1" t="s">
        <v>110</v>
      </c>
      <c r="F495" s="1" t="s">
        <v>73</v>
      </c>
      <c r="G495" s="1" t="s">
        <v>82</v>
      </c>
      <c r="H495" s="1" t="s">
        <v>118</v>
      </c>
      <c r="I495" s="1" t="s">
        <v>71</v>
      </c>
      <c r="J495">
        <v>1</v>
      </c>
      <c r="K495" t="s">
        <v>249</v>
      </c>
      <c r="L495" s="1" t="s">
        <v>857</v>
      </c>
      <c r="M495" s="1" t="s">
        <v>224</v>
      </c>
      <c r="N495">
        <v>45</v>
      </c>
      <c r="O495">
        <v>0</v>
      </c>
      <c r="P495">
        <v>55</v>
      </c>
      <c r="Q495">
        <v>0</v>
      </c>
      <c r="S495">
        <v>3.35</v>
      </c>
      <c r="T495">
        <v>33.729999999999997</v>
      </c>
      <c r="U495">
        <v>5</v>
      </c>
      <c r="V495">
        <v>50.08</v>
      </c>
      <c r="W495" s="1" t="s">
        <v>860</v>
      </c>
      <c r="X495">
        <v>1</v>
      </c>
      <c r="AB495" t="str">
        <f>Special[[#This Row],[服装]]&amp;Special[[#This Row],[名前]]&amp;Special[[#This Row],[レアリティ]]</f>
        <v>制服天童覚ICONIC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233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743</v>
      </c>
      <c r="E496" s="1" t="s">
        <v>110</v>
      </c>
      <c r="F496" s="1" t="s">
        <v>90</v>
      </c>
      <c r="G496" s="1" t="s">
        <v>82</v>
      </c>
      <c r="H496" s="1" t="s">
        <v>118</v>
      </c>
      <c r="I496" s="1" t="s">
        <v>71</v>
      </c>
      <c r="J496">
        <v>1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1055</v>
      </c>
      <c r="X496">
        <v>0</v>
      </c>
      <c r="AB496" t="str">
        <f>Special[[#This Row],[服装]]&amp;Special[[#This Row],[名前]]&amp;Special[[#This Row],[レアリティ]]</f>
        <v>仮装天童覚ICONIC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233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743</v>
      </c>
      <c r="E497" s="1" t="s">
        <v>110</v>
      </c>
      <c r="F497" s="1" t="s">
        <v>90</v>
      </c>
      <c r="G497" s="1" t="s">
        <v>82</v>
      </c>
      <c r="H497" s="1" t="s">
        <v>118</v>
      </c>
      <c r="I497" s="1" t="s">
        <v>71</v>
      </c>
      <c r="J497">
        <v>1</v>
      </c>
      <c r="K497" t="s">
        <v>249</v>
      </c>
      <c r="L497" s="1" t="s">
        <v>180</v>
      </c>
      <c r="M497" s="1" t="s">
        <v>224</v>
      </c>
      <c r="N497">
        <v>46</v>
      </c>
      <c r="O497">
        <v>0</v>
      </c>
      <c r="P497">
        <v>56</v>
      </c>
      <c r="Q497">
        <v>0</v>
      </c>
      <c r="S497">
        <v>3.35</v>
      </c>
      <c r="T497">
        <v>20.010000000000002</v>
      </c>
      <c r="U497">
        <v>5</v>
      </c>
      <c r="V497">
        <v>30.48</v>
      </c>
      <c r="W497" s="1" t="s">
        <v>950</v>
      </c>
      <c r="X497">
        <v>2</v>
      </c>
      <c r="Y497" s="1" t="s">
        <v>109</v>
      </c>
      <c r="Z497" s="1" t="s">
        <v>967</v>
      </c>
      <c r="AA497" s="1"/>
      <c r="AB497" t="str">
        <f>Special[[#This Row],[服装]]&amp;Special[[#This Row],[名前]]&amp;Special[[#This Row],[レアリティ]]</f>
        <v>仮装天童覚ICONIC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233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2</v>
      </c>
      <c r="D498" s="1" t="s">
        <v>743</v>
      </c>
      <c r="E498" s="1" t="s">
        <v>110</v>
      </c>
      <c r="F498" s="1" t="s">
        <v>90</v>
      </c>
      <c r="G498" s="1" t="s">
        <v>82</v>
      </c>
      <c r="H498" s="1" t="s">
        <v>118</v>
      </c>
      <c r="I498" s="1" t="s">
        <v>71</v>
      </c>
      <c r="J498">
        <v>1</v>
      </c>
      <c r="K498" t="s">
        <v>249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R498" s="1" t="s">
        <v>554</v>
      </c>
      <c r="S498">
        <v>7</v>
      </c>
      <c r="T498">
        <v>13.86</v>
      </c>
      <c r="U498">
        <v>10.5</v>
      </c>
      <c r="V498">
        <v>20.79</v>
      </c>
      <c r="W498" s="1" t="s">
        <v>968</v>
      </c>
      <c r="X498">
        <v>0</v>
      </c>
      <c r="Y498" s="1" t="s">
        <v>109</v>
      </c>
      <c r="Z498" s="1" t="s">
        <v>967</v>
      </c>
      <c r="AA498" s="1"/>
      <c r="AB498" t="str">
        <f>Special[[#This Row],[服装]]&amp;Special[[#This Row],[名前]]&amp;Special[[#This Row],[レアリティ]]</f>
        <v>仮装天童覚ICONIC</v>
      </c>
      <c r="AC498">
        <f>IF((A497&amp;L497&amp;M497)&lt;&gt;(Special[[#This Row],[No]]&amp;L498&amp;M498),1,IF(Special[[#This Row],[追加属性]]="",1,0))</f>
        <v>0</v>
      </c>
    </row>
    <row r="499" spans="1:29" x14ac:dyDescent="0.35">
      <c r="A499">
        <f>VLOOKUP(Special[[#This Row],[No用]],SetNo[[No.用]:[vlookup 用]],2,FALSE)</f>
        <v>234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918</v>
      </c>
      <c r="E499" s="1" t="s">
        <v>110</v>
      </c>
      <c r="F499" s="1" t="s">
        <v>77</v>
      </c>
      <c r="G499" s="1" t="s">
        <v>82</v>
      </c>
      <c r="H499" s="1" t="s">
        <v>118</v>
      </c>
      <c r="I499" s="1" t="s">
        <v>71</v>
      </c>
      <c r="J499">
        <v>1</v>
      </c>
      <c r="K499" t="s">
        <v>249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1055</v>
      </c>
      <c r="X499">
        <v>0</v>
      </c>
      <c r="Y499" s="1"/>
      <c r="AB499" t="str">
        <f>Special[[#This Row],[服装]]&amp;Special[[#This Row],[名前]]&amp;Special[[#This Row],[レアリティ]]</f>
        <v>遊園地天童覚ICONIC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234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918</v>
      </c>
      <c r="E500" s="1" t="s">
        <v>110</v>
      </c>
      <c r="F500" s="1" t="s">
        <v>77</v>
      </c>
      <c r="G500" s="1" t="s">
        <v>82</v>
      </c>
      <c r="H500" s="1" t="s">
        <v>118</v>
      </c>
      <c r="I500" s="1" t="s">
        <v>71</v>
      </c>
      <c r="J500">
        <v>1</v>
      </c>
      <c r="K500" t="s">
        <v>249</v>
      </c>
      <c r="L500" s="1" t="s">
        <v>588</v>
      </c>
      <c r="M500" s="1" t="s">
        <v>178</v>
      </c>
      <c r="N500">
        <v>15</v>
      </c>
      <c r="O500">
        <v>0</v>
      </c>
      <c r="P500">
        <v>0</v>
      </c>
      <c r="Q500">
        <v>0</v>
      </c>
      <c r="S500">
        <v>3.35</v>
      </c>
      <c r="T500">
        <v>33.729999999999997</v>
      </c>
      <c r="W500" s="1" t="s">
        <v>924</v>
      </c>
      <c r="X500">
        <v>1</v>
      </c>
      <c r="Y500" s="1"/>
      <c r="AB500" t="str">
        <f>Special[[#This Row],[服装]]&amp;Special[[#This Row],[名前]]&amp;Special[[#This Row],[レアリティ]]</f>
        <v>遊園地天童覚ICONIC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235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111</v>
      </c>
      <c r="F501" t="s">
        <v>77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1055</v>
      </c>
      <c r="X501">
        <v>0</v>
      </c>
      <c r="AB501" t="str">
        <f>Special[[#This Row],[服装]]&amp;Special[[#This Row],[名前]]&amp;Special[[#This Row],[レアリティ]]</f>
        <v>ユニフォーム五色工ICONIC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235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108</v>
      </c>
      <c r="E502" t="s">
        <v>111</v>
      </c>
      <c r="F502" t="s">
        <v>77</v>
      </c>
      <c r="G502" t="s">
        <v>78</v>
      </c>
      <c r="H502" t="s">
        <v>118</v>
      </c>
      <c r="I502" t="s">
        <v>71</v>
      </c>
      <c r="J502">
        <v>1</v>
      </c>
      <c r="K502" t="s">
        <v>249</v>
      </c>
      <c r="L502" s="1" t="s">
        <v>259</v>
      </c>
      <c r="M502" s="1" t="s">
        <v>173</v>
      </c>
      <c r="N502">
        <v>14</v>
      </c>
      <c r="O502">
        <v>0</v>
      </c>
      <c r="P502">
        <v>0</v>
      </c>
      <c r="Q502">
        <v>0</v>
      </c>
      <c r="S502">
        <v>15</v>
      </c>
      <c r="T502">
        <v>59.1</v>
      </c>
      <c r="U502">
        <v>0</v>
      </c>
      <c r="V502">
        <v>0</v>
      </c>
      <c r="W502" t="s">
        <v>1057</v>
      </c>
      <c r="X502">
        <v>0</v>
      </c>
      <c r="AB502" t="str">
        <f>Special[[#This Row],[服装]]&amp;Special[[#This Row],[名前]]&amp;Special[[#This Row],[レアリティ]]</f>
        <v>ユニフォーム五色工ICONIC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236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553</v>
      </c>
      <c r="E503" t="s">
        <v>111</v>
      </c>
      <c r="F503" s="1" t="s">
        <v>73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1055</v>
      </c>
      <c r="X503">
        <v>0</v>
      </c>
      <c r="AB503" t="str">
        <f>Special[[#This Row],[服装]]&amp;Special[[#This Row],[名前]]&amp;Special[[#This Row],[レアリティ]]</f>
        <v>職業体験五色工ICONIC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236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553</v>
      </c>
      <c r="E504" t="s">
        <v>111</v>
      </c>
      <c r="F504" s="1" t="s">
        <v>73</v>
      </c>
      <c r="G504" t="s">
        <v>78</v>
      </c>
      <c r="H504" t="s">
        <v>118</v>
      </c>
      <c r="I504" t="s">
        <v>71</v>
      </c>
      <c r="J504">
        <v>1</v>
      </c>
      <c r="K504" t="s">
        <v>249</v>
      </c>
      <c r="L504" s="1" t="s">
        <v>259</v>
      </c>
      <c r="M504" s="1" t="s">
        <v>173</v>
      </c>
      <c r="N504">
        <v>14</v>
      </c>
      <c r="O504">
        <v>0</v>
      </c>
      <c r="P504">
        <v>0</v>
      </c>
      <c r="Q504">
        <v>0</v>
      </c>
      <c r="S504">
        <v>15</v>
      </c>
      <c r="T504">
        <v>59.1</v>
      </c>
      <c r="U504">
        <v>0</v>
      </c>
      <c r="V504">
        <v>0</v>
      </c>
      <c r="W504" t="s">
        <v>1057</v>
      </c>
      <c r="X504">
        <v>0</v>
      </c>
      <c r="AB504" t="str">
        <f>Special[[#This Row],[服装]]&amp;Special[[#This Row],[名前]]&amp;Special[[#This Row],[レアリティ]]</f>
        <v>職業体験五色工ICONIC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237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149</v>
      </c>
      <c r="E505" s="1" t="s">
        <v>111</v>
      </c>
      <c r="F505" s="1" t="s">
        <v>90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1055</v>
      </c>
      <c r="X505">
        <v>0</v>
      </c>
      <c r="AB505" t="str">
        <f>Special[[#This Row],[服装]]&amp;Special[[#This Row],[名前]]&amp;Special[[#This Row],[レアリティ]]</f>
        <v>制服五色工ICONIC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237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149</v>
      </c>
      <c r="E506" s="1" t="s">
        <v>111</v>
      </c>
      <c r="F506" s="1" t="s">
        <v>90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180</v>
      </c>
      <c r="M506" s="1" t="s">
        <v>173</v>
      </c>
      <c r="N506">
        <v>17</v>
      </c>
      <c r="O506">
        <v>0</v>
      </c>
      <c r="P506">
        <v>0</v>
      </c>
      <c r="Q506">
        <v>0</v>
      </c>
      <c r="S506">
        <v>4.2</v>
      </c>
      <c r="T506">
        <v>25.76</v>
      </c>
      <c r="W506" s="1" t="s">
        <v>950</v>
      </c>
      <c r="X506">
        <v>1</v>
      </c>
      <c r="AB506" t="str">
        <f>Special[[#This Row],[服装]]&amp;Special[[#This Row],[名前]]&amp;Special[[#This Row],[レアリティ]]</f>
        <v>制服五色工ICONIC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237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149</v>
      </c>
      <c r="E507" s="1" t="s">
        <v>111</v>
      </c>
      <c r="F507" s="1" t="s">
        <v>90</v>
      </c>
      <c r="G507" s="1" t="s">
        <v>78</v>
      </c>
      <c r="H507" s="1" t="s">
        <v>118</v>
      </c>
      <c r="I507" s="1" t="s">
        <v>71</v>
      </c>
      <c r="J507">
        <v>1</v>
      </c>
      <c r="K507" t="s">
        <v>249</v>
      </c>
      <c r="L507" s="1" t="s">
        <v>776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15.24</v>
      </c>
      <c r="U507">
        <v>4.2</v>
      </c>
      <c r="V507">
        <v>25.76</v>
      </c>
      <c r="W507" s="1" t="s">
        <v>872</v>
      </c>
      <c r="X507">
        <v>2</v>
      </c>
      <c r="Y507" s="1" t="s">
        <v>109</v>
      </c>
      <c r="Z507" s="1" t="s">
        <v>871</v>
      </c>
      <c r="AA507" s="1"/>
      <c r="AB507" t="str">
        <f>Special[[#This Row],[服装]]&amp;Special[[#This Row],[名前]]&amp;Special[[#This Row],[レアリティ]]</f>
        <v>制服五色工ICONIC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238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713</v>
      </c>
      <c r="E508" s="1" t="s">
        <v>111</v>
      </c>
      <c r="F508" s="10" t="s">
        <v>77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1055</v>
      </c>
      <c r="X508">
        <v>0</v>
      </c>
      <c r="AB508" t="str">
        <f>Special[[#This Row],[服装]]&amp;Special[[#This Row],[名前]]&amp;Special[[#This Row],[レアリティ]]</f>
        <v>バカンス五色工ICONIC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238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713</v>
      </c>
      <c r="E509" s="1" t="s">
        <v>111</v>
      </c>
      <c r="F509" s="10" t="s">
        <v>77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259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15</v>
      </c>
      <c r="T509">
        <v>59.1</v>
      </c>
      <c r="U509">
        <v>0</v>
      </c>
      <c r="V509">
        <v>0</v>
      </c>
      <c r="W509" t="s">
        <v>1057</v>
      </c>
      <c r="X509">
        <v>0</v>
      </c>
      <c r="AB509" t="str">
        <f>Special[[#This Row],[服装]]&amp;Special[[#This Row],[名前]]&amp;Special[[#This Row],[レアリティ]]</f>
        <v>バカンス五色工ICONIC</v>
      </c>
      <c r="AC509">
        <f>IF((A508&amp;L508&amp;M508)&lt;&gt;(Special[[#This Row],[No]]&amp;L509&amp;M509),1,IF(Special[[#This Row],[追加属性]]="",1,0))</f>
        <v>1</v>
      </c>
    </row>
    <row r="510" spans="1:29" x14ac:dyDescent="0.35">
      <c r="A510">
        <f>VLOOKUP(Special[[#This Row],[No用]],SetNo[[No.用]:[vlookup 用]],2,FALSE)</f>
        <v>238</v>
      </c>
      <c r="B510">
        <f>IF(ROW()=2,1,IF(A509&lt;&gt;Special[[#This Row],[No]],1,IF(Special[[#This Row],[枝番用]]=0,B509,B509+1)))</f>
        <v>3</v>
      </c>
      <c r="C510">
        <f>IF(ROW()=2,1,IF(Special[[#This Row],[枝番用]]=1,1,C509+1))</f>
        <v>1</v>
      </c>
      <c r="D510" s="1" t="s">
        <v>713</v>
      </c>
      <c r="E510" s="1" t="s">
        <v>111</v>
      </c>
      <c r="F510" s="10" t="s">
        <v>77</v>
      </c>
      <c r="G510" s="1" t="s">
        <v>78</v>
      </c>
      <c r="H510" s="1" t="s">
        <v>118</v>
      </c>
      <c r="I510" s="1" t="s">
        <v>71</v>
      </c>
      <c r="J510">
        <v>1</v>
      </c>
      <c r="K510" t="s">
        <v>249</v>
      </c>
      <c r="L510" s="1" t="s">
        <v>776</v>
      </c>
      <c r="M510" s="1" t="s">
        <v>224</v>
      </c>
      <c r="N510">
        <v>46</v>
      </c>
      <c r="O510">
        <v>0</v>
      </c>
      <c r="P510">
        <v>56</v>
      </c>
      <c r="Q510">
        <v>0</v>
      </c>
      <c r="S510">
        <v>2.5</v>
      </c>
      <c r="T510">
        <v>15.24</v>
      </c>
      <c r="U510">
        <v>4.2</v>
      </c>
      <c r="V510">
        <v>25.76</v>
      </c>
      <c r="W510" s="1" t="s">
        <v>870</v>
      </c>
      <c r="X510">
        <v>2</v>
      </c>
      <c r="AB510" t="str">
        <f>Special[[#This Row],[服装]]&amp;Special[[#This Row],[名前]]&amp;Special[[#This Row],[レアリティ]]</f>
        <v>バカンス五色工ICONIC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239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801</v>
      </c>
      <c r="E511" s="1" t="s">
        <v>111</v>
      </c>
      <c r="F511" s="10" t="s">
        <v>73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1055</v>
      </c>
      <c r="X511">
        <v>0</v>
      </c>
      <c r="AB511" t="str">
        <f>Special[[#This Row],[服装]]&amp;Special[[#This Row],[名前]]&amp;Special[[#This Row],[レアリティ]]</f>
        <v>Xmas2五色工ICONIC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239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801</v>
      </c>
      <c r="E512" s="1" t="s">
        <v>111</v>
      </c>
      <c r="F512" s="10" t="s">
        <v>73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804</v>
      </c>
      <c r="M512" s="1" t="s">
        <v>173</v>
      </c>
      <c r="N512">
        <v>14</v>
      </c>
      <c r="O512">
        <v>0</v>
      </c>
      <c r="P512">
        <v>0</v>
      </c>
      <c r="Q512">
        <v>0</v>
      </c>
      <c r="S512">
        <v>15</v>
      </c>
      <c r="T512">
        <v>59.1</v>
      </c>
      <c r="U512">
        <v>0</v>
      </c>
      <c r="V512">
        <v>0</v>
      </c>
      <c r="W512" t="s">
        <v>1057</v>
      </c>
      <c r="X512">
        <v>0</v>
      </c>
      <c r="AB512" t="str">
        <f>Special[[#This Row],[服装]]&amp;Special[[#This Row],[名前]]&amp;Special[[#This Row],[レアリティ]]</f>
        <v>Xmas2五色工ICONIC</v>
      </c>
      <c r="AC512">
        <f>IF((A511&amp;L511&amp;M511)&lt;&gt;(Special[[#This Row],[No]]&amp;L512&amp;M512),1,IF(Special[[#This Row],[追加属性]]="",1,0))</f>
        <v>1</v>
      </c>
    </row>
    <row r="513" spans="1:29" x14ac:dyDescent="0.35">
      <c r="A513">
        <f>VLOOKUP(Special[[#This Row],[No用]],SetNo[[No.用]:[vlookup 用]],2,FALSE)</f>
        <v>239</v>
      </c>
      <c r="B513">
        <f>IF(ROW()=2,1,IF(A512&lt;&gt;Special[[#This Row],[No]],1,IF(Special[[#This Row],[枝番用]]=0,B512,B512+1)))</f>
        <v>3</v>
      </c>
      <c r="C513">
        <f>IF(ROW()=2,1,IF(Special[[#This Row],[枝番用]]=1,1,C512+1))</f>
        <v>1</v>
      </c>
      <c r="D513" s="1" t="s">
        <v>801</v>
      </c>
      <c r="E513" s="1" t="s">
        <v>111</v>
      </c>
      <c r="F513" s="10" t="s">
        <v>73</v>
      </c>
      <c r="G513" s="1" t="s">
        <v>78</v>
      </c>
      <c r="H513" s="1" t="s">
        <v>118</v>
      </c>
      <c r="I513" s="1" t="s">
        <v>71</v>
      </c>
      <c r="J513">
        <v>1</v>
      </c>
      <c r="K513" t="s">
        <v>249</v>
      </c>
      <c r="L513" s="1" t="s">
        <v>776</v>
      </c>
      <c r="M513" s="1" t="s">
        <v>224</v>
      </c>
      <c r="N513">
        <v>46</v>
      </c>
      <c r="O513">
        <v>0</v>
      </c>
      <c r="P513">
        <v>56</v>
      </c>
      <c r="Q513">
        <v>0</v>
      </c>
      <c r="S513">
        <v>2.5</v>
      </c>
      <c r="T513">
        <v>15.24</v>
      </c>
      <c r="U513">
        <v>4.2</v>
      </c>
      <c r="V513">
        <v>25.76</v>
      </c>
      <c r="W513" s="1" t="s">
        <v>870</v>
      </c>
      <c r="X513">
        <v>2</v>
      </c>
      <c r="AB513" t="str">
        <f>Special[[#This Row],[服装]]&amp;Special[[#This Row],[名前]]&amp;Special[[#This Row],[レアリティ]]</f>
        <v>Xmas2五色工ICONIC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240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988</v>
      </c>
      <c r="E514" s="1" t="s">
        <v>481</v>
      </c>
      <c r="F514" s="10" t="s">
        <v>24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s="1" t="s">
        <v>1055</v>
      </c>
      <c r="X514">
        <v>0</v>
      </c>
      <c r="AB514" t="str">
        <f>Special[[#This Row],[服装]]&amp;Special[[#This Row],[名前]]&amp;Special[[#This Row],[レアリティ]]</f>
        <v>サバゲ2五色工ICONIC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240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988</v>
      </c>
      <c r="E515" s="1" t="s">
        <v>481</v>
      </c>
      <c r="F515" s="10" t="s">
        <v>24</v>
      </c>
      <c r="G515" s="1" t="s">
        <v>25</v>
      </c>
      <c r="H515" s="1" t="s">
        <v>157</v>
      </c>
      <c r="I515" s="1" t="s">
        <v>71</v>
      </c>
      <c r="J515">
        <v>1</v>
      </c>
      <c r="K515" t="s">
        <v>249</v>
      </c>
      <c r="L515" s="1" t="s">
        <v>776</v>
      </c>
      <c r="M515" s="1" t="s">
        <v>224</v>
      </c>
      <c r="N515">
        <v>46</v>
      </c>
      <c r="O515">
        <v>0</v>
      </c>
      <c r="P515">
        <v>56</v>
      </c>
      <c r="Q515">
        <v>0</v>
      </c>
      <c r="S515">
        <v>2.5</v>
      </c>
      <c r="T515">
        <v>15.24</v>
      </c>
      <c r="U515">
        <v>4.2</v>
      </c>
      <c r="V515">
        <v>25.76</v>
      </c>
      <c r="W515" s="1" t="s">
        <v>870</v>
      </c>
      <c r="X515">
        <v>2</v>
      </c>
      <c r="AB515" t="str">
        <f>Special[[#This Row],[服装]]&amp;Special[[#This Row],[名前]]&amp;Special[[#This Row],[レアリティ]]</f>
        <v>サバゲ2五色工ICONIC</v>
      </c>
      <c r="AC515">
        <f>IF((A514&amp;L514&amp;M514)&lt;&gt;(Special[[#This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241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108</v>
      </c>
      <c r="E516" t="s">
        <v>112</v>
      </c>
      <c r="F516" t="s">
        <v>73</v>
      </c>
      <c r="G516" t="s">
        <v>74</v>
      </c>
      <c r="H516" t="s">
        <v>118</v>
      </c>
      <c r="I516" t="s">
        <v>71</v>
      </c>
      <c r="J516">
        <v>1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t="s">
        <v>1055</v>
      </c>
      <c r="X516">
        <v>0</v>
      </c>
      <c r="AB516" t="str">
        <f>Special[[#This Row],[服装]]&amp;Special[[#This Row],[名前]]&amp;Special[[#This Row],[レアリティ]]</f>
        <v>ユニフォーム白布賢二郎ICONIC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242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366</v>
      </c>
      <c r="E517" t="s">
        <v>367</v>
      </c>
      <c r="F517" t="s">
        <v>24</v>
      </c>
      <c r="G517" t="s">
        <v>31</v>
      </c>
      <c r="H517" t="s">
        <v>157</v>
      </c>
      <c r="I517" t="s">
        <v>71</v>
      </c>
      <c r="J517">
        <v>1</v>
      </c>
      <c r="K517" t="s">
        <v>249</v>
      </c>
      <c r="L517" t="s">
        <v>382</v>
      </c>
      <c r="M517" t="s">
        <v>261</v>
      </c>
      <c r="N517">
        <v>14</v>
      </c>
      <c r="O517">
        <v>0</v>
      </c>
      <c r="P517">
        <v>0</v>
      </c>
      <c r="Q517">
        <v>0</v>
      </c>
      <c r="W517" s="14" t="s">
        <v>1038</v>
      </c>
      <c r="AB517" t="str">
        <f>Special[[#This Row],[服装]]&amp;Special[[#This Row],[名前]]&amp;Special[[#This Row],[レアリティ]]</f>
        <v>探偵白布賢二郎ICONIC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242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366</v>
      </c>
      <c r="E518" t="s">
        <v>367</v>
      </c>
      <c r="F518" t="s">
        <v>24</v>
      </c>
      <c r="G518" t="s">
        <v>31</v>
      </c>
      <c r="H518" t="s">
        <v>157</v>
      </c>
      <c r="I518" t="s">
        <v>71</v>
      </c>
      <c r="J518">
        <v>1</v>
      </c>
      <c r="K518" t="s">
        <v>249</v>
      </c>
      <c r="L518" s="1" t="s">
        <v>714</v>
      </c>
      <c r="M518" t="s">
        <v>377</v>
      </c>
      <c r="N518">
        <v>49</v>
      </c>
      <c r="O518">
        <v>0</v>
      </c>
      <c r="P518">
        <v>59</v>
      </c>
      <c r="Q518">
        <v>0</v>
      </c>
      <c r="S518">
        <v>3.35</v>
      </c>
      <c r="T518">
        <v>33.729999999999997</v>
      </c>
      <c r="U518">
        <v>5</v>
      </c>
      <c r="V518">
        <v>50.08</v>
      </c>
      <c r="W518" s="1" t="s">
        <v>860</v>
      </c>
      <c r="X518">
        <v>1</v>
      </c>
      <c r="AB518" t="str">
        <f>Special[[#This Row],[服装]]&amp;Special[[#This Row],[名前]]&amp;Special[[#This Row],[レアリティ]]</f>
        <v>探偵白布賢二郎ICONIC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243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149</v>
      </c>
      <c r="E519" s="1" t="s">
        <v>367</v>
      </c>
      <c r="F519" s="1" t="s">
        <v>77</v>
      </c>
      <c r="G519" s="1" t="s">
        <v>31</v>
      </c>
      <c r="H519" s="1" t="s">
        <v>157</v>
      </c>
      <c r="I519" s="1" t="s">
        <v>71</v>
      </c>
      <c r="J519">
        <v>1</v>
      </c>
      <c r="K519" t="s">
        <v>249</v>
      </c>
      <c r="L519" s="1" t="s">
        <v>191</v>
      </c>
      <c r="M519" s="1" t="s">
        <v>162</v>
      </c>
      <c r="N519">
        <v>14</v>
      </c>
      <c r="O519">
        <v>0</v>
      </c>
      <c r="P519">
        <v>0</v>
      </c>
      <c r="Q519">
        <v>0</v>
      </c>
      <c r="W519" t="s">
        <v>1055</v>
      </c>
      <c r="X519">
        <v>0</v>
      </c>
      <c r="AB519" t="str">
        <f>Special[[#This Row],[服装]]&amp;Special[[#This Row],[名前]]&amp;Special[[#This Row],[レアリティ]]</f>
        <v>制服白布賢二郎ICONIC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244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713</v>
      </c>
      <c r="E520" s="1" t="s">
        <v>367</v>
      </c>
      <c r="F520" s="1" t="s">
        <v>73</v>
      </c>
      <c r="G520" s="1" t="s">
        <v>31</v>
      </c>
      <c r="H520" s="1" t="s">
        <v>157</v>
      </c>
      <c r="I520" s="1" t="s">
        <v>71</v>
      </c>
      <c r="J520">
        <v>1</v>
      </c>
      <c r="K520" t="s">
        <v>249</v>
      </c>
      <c r="L520" s="1" t="s">
        <v>263</v>
      </c>
      <c r="M520" s="1" t="s">
        <v>173</v>
      </c>
      <c r="N520">
        <v>14</v>
      </c>
      <c r="O520">
        <v>0</v>
      </c>
      <c r="P520">
        <v>0</v>
      </c>
      <c r="Q520">
        <v>0</v>
      </c>
      <c r="W520" s="14" t="s">
        <v>1038</v>
      </c>
      <c r="AB520" t="str">
        <f>Special[[#This Row],[服装]]&amp;Special[[#This Row],[名前]]&amp;Special[[#This Row],[レアリティ]]</f>
        <v>バカンス白布賢二郎ICONIC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244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713</v>
      </c>
      <c r="E521" s="1" t="s">
        <v>367</v>
      </c>
      <c r="F521" s="1" t="s">
        <v>73</v>
      </c>
      <c r="G521" s="1" t="s">
        <v>31</v>
      </c>
      <c r="H521" s="1" t="s">
        <v>157</v>
      </c>
      <c r="I521" s="1" t="s">
        <v>71</v>
      </c>
      <c r="J521">
        <v>1</v>
      </c>
      <c r="K521" t="s">
        <v>249</v>
      </c>
      <c r="L521" s="1" t="s">
        <v>776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2.5</v>
      </c>
      <c r="T521">
        <v>15.24</v>
      </c>
      <c r="U521">
        <v>4.2</v>
      </c>
      <c r="V521">
        <v>25.76</v>
      </c>
      <c r="W521" s="1" t="s">
        <v>873</v>
      </c>
      <c r="X521">
        <v>1</v>
      </c>
      <c r="Y521" s="1" t="s">
        <v>111</v>
      </c>
      <c r="Z521" s="1" t="s">
        <v>874</v>
      </c>
      <c r="AA521" s="1"/>
      <c r="AB521" t="str">
        <f>Special[[#This Row],[服装]]&amp;Special[[#This Row],[名前]]&amp;Special[[#This Row],[レアリティ]]</f>
        <v>バカンス白布賢二郎ICONIC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244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2</v>
      </c>
      <c r="D522" s="1" t="s">
        <v>713</v>
      </c>
      <c r="E522" s="1" t="s">
        <v>367</v>
      </c>
      <c r="F522" s="1" t="s">
        <v>73</v>
      </c>
      <c r="G522" s="1" t="s">
        <v>31</v>
      </c>
      <c r="H522" s="1" t="s">
        <v>157</v>
      </c>
      <c r="I522" s="1" t="s">
        <v>71</v>
      </c>
      <c r="J522">
        <v>1</v>
      </c>
      <c r="K522" t="s">
        <v>249</v>
      </c>
      <c r="L522" s="1" t="s">
        <v>776</v>
      </c>
      <c r="M522" s="1" t="s">
        <v>224</v>
      </c>
      <c r="N522">
        <v>46</v>
      </c>
      <c r="O522">
        <v>0</v>
      </c>
      <c r="P522">
        <v>56</v>
      </c>
      <c r="Q522">
        <v>0</v>
      </c>
      <c r="R522" s="1" t="s">
        <v>259</v>
      </c>
      <c r="S522">
        <v>20</v>
      </c>
      <c r="T522">
        <v>79.78</v>
      </c>
      <c r="U522">
        <v>22.5</v>
      </c>
      <c r="V522">
        <v>89.14</v>
      </c>
      <c r="W522" s="1" t="s">
        <v>873</v>
      </c>
      <c r="X522">
        <v>0</v>
      </c>
      <c r="Y522" s="1"/>
      <c r="Z522" s="1"/>
      <c r="AA522" s="1"/>
      <c r="AB522" t="str">
        <f>Special[[#This Row],[服装]]&amp;Special[[#This Row],[名前]]&amp;Special[[#This Row],[レアリティ]]</f>
        <v>バカンス白布賢二郎ICONIC</v>
      </c>
      <c r="AC522">
        <f>IF((A521&amp;L521&amp;M521)&lt;&gt;(Special[[#This Row],[No]]&amp;L522&amp;M522),1,IF(Special[[#This Row],[追加属性]]="",1,0))</f>
        <v>0</v>
      </c>
    </row>
    <row r="523" spans="1:29" x14ac:dyDescent="0.35">
      <c r="A523">
        <f>VLOOKUP(Special[[#This Row],[No用]],SetNo[[No.用]:[vlookup 用]],2,FALSE)</f>
        <v>245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835</v>
      </c>
      <c r="E523" s="1" t="s">
        <v>367</v>
      </c>
      <c r="F523" s="1" t="s">
        <v>90</v>
      </c>
      <c r="G523" s="1" t="s">
        <v>31</v>
      </c>
      <c r="H523" s="1" t="s">
        <v>157</v>
      </c>
      <c r="I523" s="1" t="s">
        <v>71</v>
      </c>
      <c r="J523">
        <v>1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s="1" t="s">
        <v>1055</v>
      </c>
      <c r="X523">
        <v>0</v>
      </c>
      <c r="Y523" s="1"/>
      <c r="Z523" s="1"/>
      <c r="AA523" s="1"/>
      <c r="AB523" t="str">
        <f>Special[[#This Row],[服装]]&amp;Special[[#This Row],[名前]]&amp;Special[[#This Row],[レアリティ]]</f>
        <v>路地裏2白布賢二郎ICONIC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246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108</v>
      </c>
      <c r="E524" t="s">
        <v>113</v>
      </c>
      <c r="F524" t="s">
        <v>73</v>
      </c>
      <c r="G524" t="s">
        <v>78</v>
      </c>
      <c r="H524" t="s">
        <v>118</v>
      </c>
      <c r="I524" t="s">
        <v>71</v>
      </c>
      <c r="J524">
        <v>1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1055</v>
      </c>
      <c r="X524">
        <v>0</v>
      </c>
      <c r="AB524" t="str">
        <f>Special[[#This Row],[服装]]&amp;Special[[#This Row],[名前]]&amp;Special[[#This Row],[レアリティ]]</f>
        <v>ユニフォーム大平獅音ICONIC</v>
      </c>
      <c r="AC524">
        <f>IF((A523&amp;L523&amp;M523)&lt;&gt;(Special[[#This Row],[No]]&amp;L524&amp;M524),1,IF(Special[[#This Row],[追加属性]]="",1,0))</f>
        <v>1</v>
      </c>
    </row>
    <row r="525" spans="1:29" x14ac:dyDescent="0.35">
      <c r="A525">
        <f>VLOOKUP(Special[[#This Row],[No用]],SetNo[[No.用]:[vlookup 用]],2,FALSE)</f>
        <v>247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108</v>
      </c>
      <c r="E525" t="s">
        <v>114</v>
      </c>
      <c r="F525" t="s">
        <v>73</v>
      </c>
      <c r="G525" t="s">
        <v>82</v>
      </c>
      <c r="H525" t="s">
        <v>118</v>
      </c>
      <c r="I525" t="s">
        <v>71</v>
      </c>
      <c r="J525">
        <v>1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1055</v>
      </c>
      <c r="X525">
        <v>0</v>
      </c>
      <c r="AB525" t="str">
        <f>Special[[#This Row],[服装]]&amp;Special[[#This Row],[名前]]&amp;Special[[#This Row],[レアリティ]]</f>
        <v>ユニフォーム川西太一ICONIC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248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650</v>
      </c>
      <c r="E526" s="1" t="s">
        <v>114</v>
      </c>
      <c r="F526" s="1" t="s">
        <v>90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1055</v>
      </c>
      <c r="X526">
        <v>0</v>
      </c>
      <c r="AB526" t="str">
        <f>Special[[#This Row],[服装]]&amp;Special[[#This Row],[名前]]&amp;Special[[#This Row],[レアリティ]]</f>
        <v>路地裏川西太一ICONIC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249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s="1" t="s">
        <v>522</v>
      </c>
      <c r="F527" t="s">
        <v>73</v>
      </c>
      <c r="G527" t="s">
        <v>74</v>
      </c>
      <c r="H527" t="s">
        <v>118</v>
      </c>
      <c r="I527" t="s">
        <v>71</v>
      </c>
      <c r="J527">
        <v>1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1055</v>
      </c>
      <c r="X527">
        <v>0</v>
      </c>
      <c r="AB527" t="str">
        <f>Special[[#This Row],[服装]]&amp;Special[[#This Row],[名前]]&amp;Special[[#This Row],[レアリティ]]</f>
        <v>ユニフォーム瀬見英太ICONIC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250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604</v>
      </c>
      <c r="E528" s="1" t="s">
        <v>522</v>
      </c>
      <c r="F528" s="1" t="s">
        <v>90</v>
      </c>
      <c r="G528" t="s">
        <v>74</v>
      </c>
      <c r="H528" t="s">
        <v>118</v>
      </c>
      <c r="I528" t="s">
        <v>71</v>
      </c>
      <c r="J528">
        <v>1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1055</v>
      </c>
      <c r="X528">
        <v>0</v>
      </c>
      <c r="AB528" t="str">
        <f>Special[[#This Row],[服装]]&amp;Special[[#This Row],[名前]]&amp;Special[[#This Row],[レアリティ]]</f>
        <v>雪遊び瀬見英太ICONIC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250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604</v>
      </c>
      <c r="E529" s="1" t="s">
        <v>522</v>
      </c>
      <c r="F529" s="1" t="s">
        <v>90</v>
      </c>
      <c r="G529" t="s">
        <v>74</v>
      </c>
      <c r="H529" t="s">
        <v>118</v>
      </c>
      <c r="I529" t="s">
        <v>71</v>
      </c>
      <c r="J529">
        <v>1</v>
      </c>
      <c r="K529" t="s">
        <v>249</v>
      </c>
      <c r="L529" s="1" t="s">
        <v>180</v>
      </c>
      <c r="M529" s="1" t="s">
        <v>224</v>
      </c>
      <c r="N529">
        <v>46</v>
      </c>
      <c r="O529">
        <v>0</v>
      </c>
      <c r="P529">
        <v>56</v>
      </c>
      <c r="Q529">
        <v>0</v>
      </c>
      <c r="R529" s="1"/>
      <c r="S529">
        <v>3.35</v>
      </c>
      <c r="T529">
        <v>20.010000000000002</v>
      </c>
      <c r="U529">
        <v>5</v>
      </c>
      <c r="V529">
        <v>30.48</v>
      </c>
      <c r="W529" s="1" t="s">
        <v>950</v>
      </c>
      <c r="X529">
        <v>2</v>
      </c>
      <c r="Y529" s="1" t="s">
        <v>110</v>
      </c>
      <c r="Z529" s="1" t="s">
        <v>1008</v>
      </c>
      <c r="AA529" s="1"/>
      <c r="AB529" t="str">
        <f>Special[[#This Row],[服装]]&amp;Special[[#This Row],[名前]]&amp;Special[[#This Row],[レアリティ]]</f>
        <v>雪遊び瀬見英太ICONIC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250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2</v>
      </c>
      <c r="D530" s="1" t="s">
        <v>604</v>
      </c>
      <c r="E530" s="1" t="s">
        <v>522</v>
      </c>
      <c r="F530" s="1" t="s">
        <v>90</v>
      </c>
      <c r="G530" t="s">
        <v>74</v>
      </c>
      <c r="H530" t="s">
        <v>118</v>
      </c>
      <c r="I530" t="s">
        <v>71</v>
      </c>
      <c r="J530">
        <v>1</v>
      </c>
      <c r="K530" t="s">
        <v>249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R530" s="1" t="s">
        <v>554</v>
      </c>
      <c r="S530">
        <v>10</v>
      </c>
      <c r="T530">
        <v>19.8</v>
      </c>
      <c r="U530">
        <v>15</v>
      </c>
      <c r="V530">
        <v>29.7</v>
      </c>
      <c r="W530" s="1" t="s">
        <v>950</v>
      </c>
      <c r="X530">
        <v>0</v>
      </c>
      <c r="Y530" s="1" t="s">
        <v>110</v>
      </c>
      <c r="Z530" s="1" t="s">
        <v>1008</v>
      </c>
      <c r="AA530" s="1"/>
      <c r="AB530" t="str">
        <f>Special[[#This Row],[服装]]&amp;Special[[#This Row],[名前]]&amp;Special[[#This Row],[レアリティ]]</f>
        <v>雪遊び瀬見英太ICONIC</v>
      </c>
      <c r="AC530">
        <f>IF((A529&amp;L529&amp;M529)&lt;&gt;(Special[[#This Row],[No]]&amp;L530&amp;M530),1,IF(Special[[#This Row],[追加属性]]="",1,0))</f>
        <v>0</v>
      </c>
    </row>
    <row r="531" spans="1:29" x14ac:dyDescent="0.35">
      <c r="A531">
        <f>VLOOKUP(Special[[#This Row],[No用]],SetNo[[No.用]:[vlookup 用]],2,FALSE)</f>
        <v>251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713</v>
      </c>
      <c r="E531" s="1" t="s">
        <v>522</v>
      </c>
      <c r="F531" s="10" t="s">
        <v>77</v>
      </c>
      <c r="G531" s="1" t="s">
        <v>74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1055</v>
      </c>
      <c r="X531">
        <v>0</v>
      </c>
      <c r="AB531" t="str">
        <f>Special[[#This Row],[服装]]&amp;Special[[#This Row],[名前]]&amp;Special[[#This Row],[レアリティ]]</f>
        <v>バカンス瀬見英太ICONIC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251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713</v>
      </c>
      <c r="E532" s="1" t="s">
        <v>522</v>
      </c>
      <c r="F532" s="10" t="s">
        <v>77</v>
      </c>
      <c r="G532" s="1" t="s">
        <v>74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776</v>
      </c>
      <c r="M532" s="1" t="s">
        <v>224</v>
      </c>
      <c r="N532">
        <v>46</v>
      </c>
      <c r="O532">
        <v>0</v>
      </c>
      <c r="P532">
        <v>56</v>
      </c>
      <c r="Q532">
        <v>0</v>
      </c>
      <c r="S532">
        <v>2.5</v>
      </c>
      <c r="T532">
        <v>15.24</v>
      </c>
      <c r="U532">
        <v>4.2</v>
      </c>
      <c r="V532">
        <v>25.76</v>
      </c>
      <c r="W532" s="1" t="s">
        <v>870</v>
      </c>
      <c r="X532">
        <v>2</v>
      </c>
      <c r="Y532" s="1" t="s">
        <v>112</v>
      </c>
      <c r="Z532" s="1" t="s">
        <v>875</v>
      </c>
      <c r="AA532" s="1"/>
      <c r="AB532" t="str">
        <f>Special[[#This Row],[服装]]&amp;Special[[#This Row],[名前]]&amp;Special[[#This Row],[レアリティ]]</f>
        <v>バカンス瀬見英太ICONIC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252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980</v>
      </c>
      <c r="E533" s="1" t="s">
        <v>522</v>
      </c>
      <c r="F533" s="10" t="s">
        <v>73</v>
      </c>
      <c r="G533" s="1" t="s">
        <v>74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263</v>
      </c>
      <c r="M533" s="1" t="s">
        <v>173</v>
      </c>
      <c r="N533">
        <v>13</v>
      </c>
      <c r="O533">
        <v>0</v>
      </c>
      <c r="P533">
        <v>0</v>
      </c>
      <c r="Q533">
        <v>0</v>
      </c>
      <c r="W533" s="14" t="s">
        <v>1038</v>
      </c>
      <c r="Y533" s="1"/>
      <c r="Z533" s="1"/>
      <c r="AA533" s="1"/>
      <c r="AB533" t="str">
        <f>Special[[#This Row],[服装]]&amp;Special[[#This Row],[名前]]&amp;Special[[#This Row],[レアリティ]]</f>
        <v>アート2瀬見英太ICONIC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252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980</v>
      </c>
      <c r="E534" s="1" t="s">
        <v>522</v>
      </c>
      <c r="F534" s="10" t="s">
        <v>73</v>
      </c>
      <c r="G534" s="1" t="s">
        <v>74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46</v>
      </c>
      <c r="O534">
        <v>0</v>
      </c>
      <c r="P534">
        <v>56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950</v>
      </c>
      <c r="X534">
        <v>2</v>
      </c>
      <c r="Y534" s="1" t="s">
        <v>110</v>
      </c>
      <c r="Z534" s="1" t="s">
        <v>984</v>
      </c>
      <c r="AA534" s="1"/>
      <c r="AB534" t="str">
        <f>Special[[#This Row],[服装]]&amp;Special[[#This Row],[名前]]&amp;Special[[#This Row],[レアリティ]]</f>
        <v>アート2瀬見英太ICONIC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252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2</v>
      </c>
      <c r="D535" s="1" t="s">
        <v>980</v>
      </c>
      <c r="E535" s="1" t="s">
        <v>522</v>
      </c>
      <c r="F535" s="10" t="s">
        <v>73</v>
      </c>
      <c r="G535" s="1" t="s">
        <v>74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224</v>
      </c>
      <c r="N535">
        <v>46</v>
      </c>
      <c r="O535">
        <v>0</v>
      </c>
      <c r="P535">
        <v>56</v>
      </c>
      <c r="Q535">
        <v>0</v>
      </c>
      <c r="R535" s="1" t="s">
        <v>554</v>
      </c>
      <c r="S535">
        <v>10</v>
      </c>
      <c r="T535">
        <v>19.8</v>
      </c>
      <c r="U535">
        <v>15</v>
      </c>
      <c r="V535">
        <v>29.7</v>
      </c>
      <c r="W535" s="1" t="s">
        <v>950</v>
      </c>
      <c r="X535">
        <v>0</v>
      </c>
      <c r="Y535" s="1" t="s">
        <v>110</v>
      </c>
      <c r="Z535" s="1" t="s">
        <v>984</v>
      </c>
      <c r="AA535" s="1"/>
      <c r="AB535" t="str">
        <f>Special[[#This Row],[服装]]&amp;Special[[#This Row],[名前]]&amp;Special[[#This Row],[レアリティ]]</f>
        <v>アート2瀬見英太ICONIC</v>
      </c>
      <c r="AC535">
        <f>IF((A534&amp;L534&amp;M534)&lt;&gt;(Special[[#This Row],[No]]&amp;L535&amp;M535),1,IF(Special[[#This Row],[追加属性]]="",1,0))</f>
        <v>0</v>
      </c>
    </row>
    <row r="536" spans="1:29" x14ac:dyDescent="0.35">
      <c r="A536">
        <f>VLOOKUP(Special[[#This Row],[No用]],SetNo[[No.用]:[vlookup 用]],2,FALSE)</f>
        <v>252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980</v>
      </c>
      <c r="E536" s="1" t="s">
        <v>522</v>
      </c>
      <c r="F536" s="10" t="s">
        <v>73</v>
      </c>
      <c r="G536" s="1" t="s">
        <v>74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950</v>
      </c>
      <c r="X536">
        <v>2</v>
      </c>
      <c r="Y536" s="1" t="s">
        <v>112</v>
      </c>
      <c r="Z536" s="1" t="s">
        <v>875</v>
      </c>
      <c r="AA536" s="1"/>
      <c r="AB536" t="str">
        <f>Special[[#This Row],[服装]]&amp;Special[[#This Row],[名前]]&amp;Special[[#This Row],[レアリティ]]</f>
        <v>アート2瀬見英太ICONIC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253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115</v>
      </c>
      <c r="F537" t="s">
        <v>73</v>
      </c>
      <c r="G537" t="s">
        <v>80</v>
      </c>
      <c r="H537" t="s">
        <v>118</v>
      </c>
      <c r="I537" t="s">
        <v>71</v>
      </c>
      <c r="J537">
        <v>1</v>
      </c>
      <c r="K537" t="s">
        <v>249</v>
      </c>
      <c r="L537" s="1" t="s">
        <v>195</v>
      </c>
      <c r="M537" s="1" t="s">
        <v>173</v>
      </c>
      <c r="N537">
        <v>14</v>
      </c>
      <c r="O537">
        <v>0</v>
      </c>
      <c r="P537">
        <v>0</v>
      </c>
      <c r="Q537">
        <v>0</v>
      </c>
      <c r="AB537" t="str">
        <f>Special[[#This Row],[服装]]&amp;Special[[#This Row],[名前]]&amp;Special[[#This Row],[レアリティ]]</f>
        <v>ユニフォーム山形隼人ICONIC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254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108</v>
      </c>
      <c r="E538" s="1" t="s">
        <v>715</v>
      </c>
      <c r="F538" s="1" t="s">
        <v>73</v>
      </c>
      <c r="G538" s="1" t="s">
        <v>78</v>
      </c>
      <c r="H538" s="1" t="s">
        <v>716</v>
      </c>
      <c r="I538" s="1" t="s">
        <v>71</v>
      </c>
      <c r="J538">
        <v>1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1055</v>
      </c>
      <c r="X538">
        <v>0</v>
      </c>
      <c r="AB538" t="str">
        <f>Special[[#This Row],[服装]]&amp;Special[[#This Row],[名前]]&amp;Special[[#This Row],[レアリティ]]</f>
        <v>ユニフォーム強羅昌己ICONIC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254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108</v>
      </c>
      <c r="E539" s="1" t="s">
        <v>715</v>
      </c>
      <c r="F539" s="1" t="s">
        <v>73</v>
      </c>
      <c r="G539" s="1" t="s">
        <v>78</v>
      </c>
      <c r="H539" s="1" t="s">
        <v>716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173</v>
      </c>
      <c r="N539">
        <v>26</v>
      </c>
      <c r="O539">
        <v>0</v>
      </c>
      <c r="P539">
        <v>0</v>
      </c>
      <c r="Q539">
        <v>0</v>
      </c>
      <c r="S539">
        <v>4.2</v>
      </c>
      <c r="T539">
        <v>25.76</v>
      </c>
      <c r="W539" s="1" t="s">
        <v>950</v>
      </c>
      <c r="X539">
        <v>1</v>
      </c>
      <c r="AB539" t="str">
        <f>Special[[#This Row],[服装]]&amp;Special[[#This Row],[名前]]&amp;Special[[#This Row],[レアリティ]]</f>
        <v>ユニフォーム強羅昌己ICONIC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255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108</v>
      </c>
      <c r="E540" s="1" t="s">
        <v>727</v>
      </c>
      <c r="F540" s="1" t="s">
        <v>77</v>
      </c>
      <c r="G540" s="1" t="s">
        <v>78</v>
      </c>
      <c r="H540" s="1" t="s">
        <v>716</v>
      </c>
      <c r="I540" s="1" t="s">
        <v>71</v>
      </c>
      <c r="J540">
        <v>1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1055</v>
      </c>
      <c r="X540">
        <v>0</v>
      </c>
      <c r="AB540" t="str">
        <f>Special[[#This Row],[服装]]&amp;Special[[#This Row],[名前]]&amp;Special[[#This Row],[レアリティ]]</f>
        <v>ユニフォーム芦谷洋平ICONIC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256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108</v>
      </c>
      <c r="E541" s="1" t="s">
        <v>731</v>
      </c>
      <c r="F541" s="1" t="s">
        <v>73</v>
      </c>
      <c r="G541" s="1" t="s">
        <v>82</v>
      </c>
      <c r="H541" s="1" t="s">
        <v>716</v>
      </c>
      <c r="I541" s="1" t="s">
        <v>71</v>
      </c>
      <c r="J541">
        <v>1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1055</v>
      </c>
      <c r="X541">
        <v>0</v>
      </c>
      <c r="AB541" t="str">
        <f>Special[[#This Row],[服装]]&amp;Special[[#This Row],[名前]]&amp;Special[[#This Row],[レアリティ]]</f>
        <v>ユニフォーム仙石伸吾ICONIC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256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108</v>
      </c>
      <c r="E542" s="1" t="s">
        <v>731</v>
      </c>
      <c r="F542" s="1" t="s">
        <v>73</v>
      </c>
      <c r="G542" s="1" t="s">
        <v>82</v>
      </c>
      <c r="H542" s="1" t="s">
        <v>716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173</v>
      </c>
      <c r="N542">
        <v>24</v>
      </c>
      <c r="O542">
        <v>0</v>
      </c>
      <c r="P542">
        <v>0</v>
      </c>
      <c r="Q542">
        <v>0</v>
      </c>
      <c r="S542">
        <v>4.2</v>
      </c>
      <c r="T542">
        <v>25.76</v>
      </c>
      <c r="W542" s="1" t="s">
        <v>950</v>
      </c>
      <c r="X542">
        <v>1</v>
      </c>
      <c r="AB542" t="str">
        <f>Special[[#This Row],[服装]]&amp;Special[[#This Row],[名前]]&amp;Special[[#This Row],[レアリティ]]</f>
        <v>ユニフォーム仙石伸吾ICONIC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257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108</v>
      </c>
      <c r="E543" s="1" t="s">
        <v>745</v>
      </c>
      <c r="F543" s="1" t="s">
        <v>73</v>
      </c>
      <c r="G543" s="1" t="s">
        <v>80</v>
      </c>
      <c r="H543" s="1" t="s">
        <v>716</v>
      </c>
      <c r="I543" s="1" t="s">
        <v>71</v>
      </c>
      <c r="J543">
        <v>1</v>
      </c>
      <c r="K543" t="s">
        <v>249</v>
      </c>
      <c r="L543" s="1" t="s">
        <v>195</v>
      </c>
      <c r="M543" s="1" t="s">
        <v>173</v>
      </c>
      <c r="N543">
        <v>13</v>
      </c>
      <c r="O543">
        <v>0</v>
      </c>
      <c r="P543">
        <v>0</v>
      </c>
      <c r="Q543">
        <v>0</v>
      </c>
      <c r="AB543" t="str">
        <f>Special[[#This Row],[服装]]&amp;Special[[#This Row],[名前]]&amp;Special[[#This Row],[レアリティ]]</f>
        <v>ユニフォーム中川俊美ICONIC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258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108</v>
      </c>
      <c r="E544" s="1" t="s">
        <v>749</v>
      </c>
      <c r="F544" s="1" t="s">
        <v>73</v>
      </c>
      <c r="G544" s="1" t="s">
        <v>74</v>
      </c>
      <c r="H544" s="1" t="s">
        <v>716</v>
      </c>
      <c r="I544" s="1" t="s">
        <v>71</v>
      </c>
      <c r="J544">
        <v>1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1055</v>
      </c>
      <c r="X544">
        <v>0</v>
      </c>
      <c r="AB544" t="str">
        <f>Special[[#This Row],[服装]]&amp;Special[[#This Row],[名前]]&amp;Special[[#This Row],[レアリティ]]</f>
        <v>ユニフォーム七沢健吾ICONIC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258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108</v>
      </c>
      <c r="E545" s="1" t="s">
        <v>749</v>
      </c>
      <c r="F545" s="1" t="s">
        <v>73</v>
      </c>
      <c r="G545" s="1" t="s">
        <v>74</v>
      </c>
      <c r="H545" s="1" t="s">
        <v>716</v>
      </c>
      <c r="I545" s="1" t="s">
        <v>71</v>
      </c>
      <c r="J545">
        <v>1</v>
      </c>
      <c r="K545" t="s">
        <v>249</v>
      </c>
      <c r="L545" s="1" t="s">
        <v>259</v>
      </c>
      <c r="M545" s="1" t="s">
        <v>173</v>
      </c>
      <c r="N545">
        <v>24</v>
      </c>
      <c r="O545">
        <v>0</v>
      </c>
      <c r="P545">
        <v>0</v>
      </c>
      <c r="Q545">
        <v>0</v>
      </c>
      <c r="S545">
        <v>15</v>
      </c>
      <c r="T545">
        <v>59.1</v>
      </c>
      <c r="U545">
        <v>0</v>
      </c>
      <c r="V545">
        <v>0</v>
      </c>
      <c r="W545" t="s">
        <v>1057</v>
      </c>
      <c r="X545">
        <v>0</v>
      </c>
      <c r="AB545" t="str">
        <f>Special[[#This Row],[服装]]&amp;Special[[#This Row],[名前]]&amp;Special[[#This Row],[レアリティ]]</f>
        <v>ユニフォーム七沢健吾ICONIC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259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108</v>
      </c>
      <c r="E546" s="1" t="s">
        <v>752</v>
      </c>
      <c r="F546" s="1" t="s">
        <v>73</v>
      </c>
      <c r="G546" s="1" t="s">
        <v>82</v>
      </c>
      <c r="H546" s="1" t="s">
        <v>716</v>
      </c>
      <c r="I546" s="1" t="s">
        <v>71</v>
      </c>
      <c r="J546">
        <v>1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1055</v>
      </c>
      <c r="X546">
        <v>0</v>
      </c>
      <c r="AB546" t="str">
        <f>Special[[#This Row],[服装]]&amp;Special[[#This Row],[名前]]&amp;Special[[#This Row],[レアリティ]]</f>
        <v>ユニフォーム伊勢原裕次ICONIC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260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108</v>
      </c>
      <c r="E547" s="1" t="s">
        <v>759</v>
      </c>
      <c r="F547" s="1" t="s">
        <v>73</v>
      </c>
      <c r="G547" s="1" t="s">
        <v>78</v>
      </c>
      <c r="H547" s="1" t="s">
        <v>716</v>
      </c>
      <c r="I547" s="1" t="s">
        <v>71</v>
      </c>
      <c r="J547">
        <v>1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1055</v>
      </c>
      <c r="X547">
        <v>0</v>
      </c>
      <c r="AB547" t="str">
        <f>Special[[#This Row],[服装]]&amp;Special[[#This Row],[名前]]&amp;Special[[#This Row],[レアリティ]]</f>
        <v>ユニフォーム湯河浩二ICONIC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261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108</v>
      </c>
      <c r="E548" s="1" t="s">
        <v>784</v>
      </c>
      <c r="F548" s="1" t="s">
        <v>785</v>
      </c>
      <c r="G548" s="1" t="s">
        <v>82</v>
      </c>
      <c r="H548" s="1" t="s">
        <v>787</v>
      </c>
      <c r="I548" s="1" t="s">
        <v>71</v>
      </c>
      <c r="J548">
        <v>1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1055</v>
      </c>
      <c r="X548">
        <v>0</v>
      </c>
      <c r="AB548" t="str">
        <f>Special[[#This Row],[服装]]&amp;Special[[#This Row],[名前]]&amp;Special[[#This Row],[レアリティ]]</f>
        <v>ユニフォーム千鹿谷栄吉ICONIC</v>
      </c>
      <c r="AC548">
        <f>IF((A547&amp;L547&amp;M547)&lt;&gt;(Special[[#This Row],[No]]&amp;L548&amp;M548),1,IF(Special[[#This Row],[追加属性]]="",1,0))</f>
        <v>1</v>
      </c>
    </row>
    <row r="549" spans="1:29" x14ac:dyDescent="0.35">
      <c r="A549">
        <f>VLOOKUP(Special[[#This Row],[No用]],SetNo[[No.用]:[vlookup 用]],2,FALSE)</f>
        <v>262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108</v>
      </c>
      <c r="E549" s="1" t="s">
        <v>793</v>
      </c>
      <c r="F549" s="1" t="s">
        <v>90</v>
      </c>
      <c r="G549" s="1" t="s">
        <v>794</v>
      </c>
      <c r="H549" s="1" t="s">
        <v>787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42</v>
      </c>
      <c r="O549">
        <v>0</v>
      </c>
      <c r="P549">
        <v>52</v>
      </c>
      <c r="Q549">
        <v>0</v>
      </c>
      <c r="R549" s="1"/>
      <c r="S549">
        <v>3.35</v>
      </c>
      <c r="T549">
        <v>20.010000000000002</v>
      </c>
      <c r="U549">
        <v>5</v>
      </c>
      <c r="V549">
        <v>30.48</v>
      </c>
      <c r="W549" s="1" t="s">
        <v>869</v>
      </c>
      <c r="X549">
        <v>1</v>
      </c>
      <c r="AB549" t="str">
        <f>Special[[#This Row],[服装]]&amp;Special[[#This Row],[名前]]&amp;Special[[#This Row],[レアリティ]]</f>
        <v>ユニフォーム小鹿野大樹ICONIC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262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s="1" t="s">
        <v>108</v>
      </c>
      <c r="E550" s="1" t="s">
        <v>793</v>
      </c>
      <c r="F550" s="1" t="s">
        <v>90</v>
      </c>
      <c r="G550" s="1" t="s">
        <v>794</v>
      </c>
      <c r="H550" s="1" t="s">
        <v>787</v>
      </c>
      <c r="I550" s="1" t="s">
        <v>71</v>
      </c>
      <c r="J550">
        <v>1</v>
      </c>
      <c r="K550" t="s">
        <v>249</v>
      </c>
      <c r="L550" s="1" t="s">
        <v>554</v>
      </c>
      <c r="M550" s="1" t="s">
        <v>224</v>
      </c>
      <c r="N550">
        <v>42</v>
      </c>
      <c r="O550">
        <v>0</v>
      </c>
      <c r="P550">
        <v>52</v>
      </c>
      <c r="Q550">
        <v>0</v>
      </c>
      <c r="S550" s="13">
        <v>10</v>
      </c>
      <c r="T550" s="13">
        <v>19.8</v>
      </c>
      <c r="U550" s="13">
        <v>15</v>
      </c>
      <c r="V550" s="13">
        <v>29.7</v>
      </c>
      <c r="W550" s="13" t="s">
        <v>844</v>
      </c>
      <c r="X550" s="13">
        <v>0</v>
      </c>
      <c r="Y550" s="13" t="s">
        <v>848</v>
      </c>
      <c r="Z550" s="14" t="s">
        <v>866</v>
      </c>
      <c r="AA550" s="14"/>
      <c r="AB550" t="str">
        <f>Special[[#This Row],[服装]]&amp;Special[[#This Row],[名前]]&amp;Special[[#This Row],[レアリティ]]</f>
        <v>ユニフォーム小鹿野大樹ICONIC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262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2</v>
      </c>
      <c r="D551" s="1" t="s">
        <v>108</v>
      </c>
      <c r="E551" s="1" t="s">
        <v>793</v>
      </c>
      <c r="F551" s="1" t="s">
        <v>90</v>
      </c>
      <c r="G551" s="1" t="s">
        <v>78</v>
      </c>
      <c r="H551" s="1" t="s">
        <v>787</v>
      </c>
      <c r="I551" s="1" t="s">
        <v>71</v>
      </c>
      <c r="J551">
        <v>1</v>
      </c>
      <c r="K551" t="s">
        <v>249</v>
      </c>
      <c r="L551" s="1" t="s">
        <v>554</v>
      </c>
      <c r="M551" s="1" t="s">
        <v>224</v>
      </c>
      <c r="N551">
        <v>42</v>
      </c>
      <c r="O551">
        <v>0</v>
      </c>
      <c r="P551">
        <v>52</v>
      </c>
      <c r="Q551">
        <v>0</v>
      </c>
      <c r="R551" s="14" t="s">
        <v>180</v>
      </c>
      <c r="S551" s="13">
        <v>3.35</v>
      </c>
      <c r="T551" s="13">
        <v>20.010000000000002</v>
      </c>
      <c r="U551" s="13">
        <v>5</v>
      </c>
      <c r="V551" s="13">
        <v>30.48</v>
      </c>
      <c r="W551" s="14" t="s">
        <v>799</v>
      </c>
      <c r="X551" s="13">
        <v>2</v>
      </c>
      <c r="Y551" s="13"/>
      <c r="Z551" s="14"/>
      <c r="AA551" s="14"/>
      <c r="AB551" t="str">
        <f>Special[[#This Row],[服装]]&amp;Special[[#This Row],[名前]]&amp;Special[[#This Row],[レアリティ]]</f>
        <v>ユニフォーム小鹿野大樹ICONIC</v>
      </c>
      <c r="AC551">
        <f>IF((A550&amp;L550&amp;M550)&lt;&gt;(Special[[#This Row],[No]]&amp;L551&amp;M551),1,IF(Special[[#This Row],[追加属性]]="",1,0))</f>
        <v>0</v>
      </c>
    </row>
    <row r="552" spans="1:29" x14ac:dyDescent="0.35">
      <c r="A552">
        <f>VLOOKUP(Special[[#This Row],[No用]],SetNo[[No.用]:[vlookup 用]],2,FALSE)</f>
        <v>263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108</v>
      </c>
      <c r="E552" s="1" t="s">
        <v>806</v>
      </c>
      <c r="F552" s="1" t="s">
        <v>77</v>
      </c>
      <c r="G552" s="1" t="s">
        <v>80</v>
      </c>
      <c r="H552" s="1" t="s">
        <v>787</v>
      </c>
      <c r="I552" s="1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9</v>
      </c>
      <c r="O552">
        <v>0</v>
      </c>
      <c r="P552">
        <v>0</v>
      </c>
      <c r="Q552">
        <v>0</v>
      </c>
      <c r="AB552" t="str">
        <f>Special[[#This Row],[服装]]&amp;Special[[#This Row],[名前]]&amp;Special[[#This Row],[レアリティ]]</f>
        <v>ユニフォーム赤谷勇ICONIC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264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108</v>
      </c>
      <c r="E553" s="1" t="s">
        <v>810</v>
      </c>
      <c r="F553" s="1" t="s">
        <v>77</v>
      </c>
      <c r="G553" s="1" t="s">
        <v>78</v>
      </c>
      <c r="H553" s="1" t="s">
        <v>787</v>
      </c>
      <c r="I553" s="1" t="s">
        <v>71</v>
      </c>
      <c r="J553">
        <v>1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1055</v>
      </c>
      <c r="X553">
        <v>0</v>
      </c>
      <c r="AB553" t="str">
        <f>Special[[#This Row],[服装]]&amp;Special[[#This Row],[名前]]&amp;Special[[#This Row],[レアリティ]]</f>
        <v>ユニフォーム児玉勝ICONIC</v>
      </c>
      <c r="AC553">
        <f>IF((A552&amp;L552&amp;M552)&lt;&gt;(Special[[#This Row],[No]]&amp;L553&amp;M553),1,IF(Special[[#This Row],[追加属性]]="",1,0))</f>
        <v>1</v>
      </c>
    </row>
    <row r="554" spans="1:29" x14ac:dyDescent="0.35">
      <c r="A554">
        <f>VLOOKUP(Special[[#This Row],[No用]],SetNo[[No.用]:[vlookup 用]],2,FALSE)</f>
        <v>265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108</v>
      </c>
      <c r="E554" s="1" t="s">
        <v>814</v>
      </c>
      <c r="F554" s="1" t="s">
        <v>77</v>
      </c>
      <c r="G554" s="1" t="s">
        <v>74</v>
      </c>
      <c r="H554" s="1" t="s">
        <v>787</v>
      </c>
      <c r="I554" s="1" t="s">
        <v>71</v>
      </c>
      <c r="J554">
        <v>1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1055</v>
      </c>
      <c r="X554">
        <v>0</v>
      </c>
      <c r="AB554" t="str">
        <f>Special[[#This Row],[服装]]&amp;Special[[#This Row],[名前]]&amp;Special[[#This Row],[レアリティ]]</f>
        <v>ユニフォーム名栗翔太ICONIC</v>
      </c>
      <c r="AC554">
        <f>IF((A553&amp;L553&amp;M553)&lt;&gt;(Special[[#This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266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108</v>
      </c>
      <c r="E555" s="1" t="s">
        <v>821</v>
      </c>
      <c r="F555" s="1" t="s">
        <v>77</v>
      </c>
      <c r="G555" s="1" t="s">
        <v>78</v>
      </c>
      <c r="H555" s="1" t="s">
        <v>787</v>
      </c>
      <c r="I555" s="1" t="s">
        <v>71</v>
      </c>
      <c r="J555">
        <v>1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1055</v>
      </c>
      <c r="X555">
        <v>0</v>
      </c>
      <c r="AB555" t="str">
        <f>Special[[#This Row],[服装]]&amp;Special[[#This Row],[名前]]&amp;Special[[#This Row],[レアリティ]]</f>
        <v>ユニフォーム島府典明ICONIC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267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108</v>
      </c>
      <c r="E556" s="1" t="s">
        <v>829</v>
      </c>
      <c r="F556" s="1" t="s">
        <v>77</v>
      </c>
      <c r="G556" s="1" t="s">
        <v>82</v>
      </c>
      <c r="H556" s="1" t="s">
        <v>787</v>
      </c>
      <c r="I556" s="1" t="s">
        <v>71</v>
      </c>
      <c r="J556">
        <v>1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1055</v>
      </c>
      <c r="X556">
        <v>0</v>
      </c>
      <c r="AB556" t="str">
        <f>Special[[#This Row],[服装]]&amp;Special[[#This Row],[名前]]&amp;Special[[#This Row],[レアリティ]]</f>
        <v>ユニフォーム吉川和孝ICONIC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268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186</v>
      </c>
      <c r="F557" t="s">
        <v>77</v>
      </c>
      <c r="G557" t="s">
        <v>74</v>
      </c>
      <c r="H557" t="s">
        <v>185</v>
      </c>
      <c r="I557" t="s">
        <v>71</v>
      </c>
      <c r="J557">
        <v>1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1055</v>
      </c>
      <c r="X557">
        <v>0</v>
      </c>
      <c r="AB557" t="str">
        <f>Special[[#This Row],[服装]]&amp;Special[[#This Row],[名前]]&amp;Special[[#This Row],[レアリティ]]</f>
        <v>ユニフォーム宮侑ICONIC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269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581</v>
      </c>
      <c r="E558" t="s">
        <v>186</v>
      </c>
      <c r="F558" s="1" t="s">
        <v>73</v>
      </c>
      <c r="G558" t="s">
        <v>74</v>
      </c>
      <c r="H558" t="s">
        <v>185</v>
      </c>
      <c r="I558" t="s">
        <v>71</v>
      </c>
      <c r="J558">
        <v>1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1055</v>
      </c>
      <c r="X558">
        <v>0</v>
      </c>
      <c r="AB558" t="str">
        <f>Special[[#This Row],[服装]]&amp;Special[[#This Row],[名前]]&amp;Special[[#This Row],[レアリティ]]</f>
        <v>文化祭宮侑ICONIC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269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581</v>
      </c>
      <c r="E559" t="s">
        <v>186</v>
      </c>
      <c r="F559" s="1" t="s">
        <v>73</v>
      </c>
      <c r="G559" t="s">
        <v>74</v>
      </c>
      <c r="H559" t="s">
        <v>185</v>
      </c>
      <c r="I559" t="s">
        <v>71</v>
      </c>
      <c r="J559">
        <v>1</v>
      </c>
      <c r="K559" t="s">
        <v>249</v>
      </c>
      <c r="L559" s="1" t="s">
        <v>260</v>
      </c>
      <c r="M559" s="1" t="s">
        <v>224</v>
      </c>
      <c r="N559">
        <v>50</v>
      </c>
      <c r="O559">
        <v>0</v>
      </c>
      <c r="P559">
        <v>60</v>
      </c>
      <c r="Q559">
        <v>0</v>
      </c>
      <c r="S559">
        <v>4.2</v>
      </c>
      <c r="T559">
        <v>25.76</v>
      </c>
      <c r="U559">
        <v>5</v>
      </c>
      <c r="V559">
        <v>30.48</v>
      </c>
      <c r="W559" s="1" t="s">
        <v>950</v>
      </c>
      <c r="X559">
        <v>1</v>
      </c>
      <c r="Z559" s="1" t="s">
        <v>937</v>
      </c>
      <c r="AA559" s="1"/>
      <c r="AB559" t="str">
        <f>Special[[#This Row],[服装]]&amp;Special[[#This Row],[名前]]&amp;Special[[#This Row],[レアリティ]]</f>
        <v>文化祭宮侑ICONIC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270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632</v>
      </c>
      <c r="E560" s="1" t="s">
        <v>186</v>
      </c>
      <c r="F560" s="1" t="s">
        <v>90</v>
      </c>
      <c r="G560" s="1" t="s">
        <v>74</v>
      </c>
      <c r="H560" s="1" t="s">
        <v>185</v>
      </c>
      <c r="I560" s="1" t="s">
        <v>71</v>
      </c>
      <c r="J560">
        <v>1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1055</v>
      </c>
      <c r="X560">
        <v>0</v>
      </c>
      <c r="AB560" t="str">
        <f>Special[[#This Row],[服装]]&amp;Special[[#This Row],[名前]]&amp;Special[[#This Row],[レアリティ]]</f>
        <v>RPG宮侑ICONIC</v>
      </c>
      <c r="AC560">
        <f>IF((A559&amp;L559&amp;M559)&lt;&gt;(Special[[#This Row],[No]]&amp;L560&amp;M560),1,IF(Special[[#This Row],[追加属性]]="",1,0))</f>
        <v>1</v>
      </c>
    </row>
    <row r="561" spans="1:29" x14ac:dyDescent="0.35">
      <c r="A561">
        <f>VLOOKUP(Special[[#This Row],[No用]],SetNo[[No.用]:[vlookup 用]],2,FALSE)</f>
        <v>270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632</v>
      </c>
      <c r="E561" s="1" t="s">
        <v>186</v>
      </c>
      <c r="F561" s="1" t="s">
        <v>90</v>
      </c>
      <c r="G561" s="1" t="s">
        <v>74</v>
      </c>
      <c r="H561" s="1" t="s">
        <v>185</v>
      </c>
      <c r="I561" s="1" t="s">
        <v>71</v>
      </c>
      <c r="J561">
        <v>1</v>
      </c>
      <c r="K561" t="s">
        <v>249</v>
      </c>
      <c r="L561" s="1" t="s">
        <v>260</v>
      </c>
      <c r="M561" s="1" t="s">
        <v>224</v>
      </c>
      <c r="N561">
        <v>50</v>
      </c>
      <c r="O561">
        <v>0</v>
      </c>
      <c r="P561">
        <v>60</v>
      </c>
      <c r="Q561">
        <v>0</v>
      </c>
      <c r="S561">
        <v>4.2</v>
      </c>
      <c r="T561">
        <v>25.76</v>
      </c>
      <c r="U561">
        <v>5</v>
      </c>
      <c r="V561">
        <v>30.48</v>
      </c>
      <c r="W561" s="1" t="s">
        <v>950</v>
      </c>
      <c r="X561">
        <v>1</v>
      </c>
      <c r="Z561" s="1" t="s">
        <v>937</v>
      </c>
      <c r="AA561" s="1"/>
      <c r="AB561" t="str">
        <f>Special[[#This Row],[服装]]&amp;Special[[#This Row],[名前]]&amp;Special[[#This Row],[レアリティ]]</f>
        <v>RPG宮侑ICONIC</v>
      </c>
      <c r="AC561">
        <f>IF((A560&amp;L560&amp;M560)&lt;&gt;(Special[[#This Row],[No]]&amp;L561&amp;M561),1,IF(Special[[#This Row],[追加属性]]="",1,0))</f>
        <v>1</v>
      </c>
    </row>
    <row r="562" spans="1:29" x14ac:dyDescent="0.35">
      <c r="A562">
        <f>VLOOKUP(Special[[#This Row],[No用]],SetNo[[No.用]:[vlookup 用]],2,FALSE)</f>
        <v>271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737</v>
      </c>
      <c r="E562" s="1" t="s">
        <v>186</v>
      </c>
      <c r="F562" s="1" t="s">
        <v>77</v>
      </c>
      <c r="G562" s="1" t="s">
        <v>74</v>
      </c>
      <c r="H562" s="1" t="s">
        <v>185</v>
      </c>
      <c r="I562" s="1" t="s">
        <v>71</v>
      </c>
      <c r="J562">
        <v>1</v>
      </c>
      <c r="K562" t="s">
        <v>249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1055</v>
      </c>
      <c r="X562">
        <v>0</v>
      </c>
      <c r="AB562" t="str">
        <f>Special[[#This Row],[服装]]&amp;Special[[#This Row],[名前]]&amp;Special[[#This Row],[レアリティ]]</f>
        <v>カンフー宮侑ICONIC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271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737</v>
      </c>
      <c r="E563" s="1" t="s">
        <v>186</v>
      </c>
      <c r="F563" s="1" t="s">
        <v>77</v>
      </c>
      <c r="G563" s="1" t="s">
        <v>74</v>
      </c>
      <c r="H563" s="1" t="s">
        <v>185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50</v>
      </c>
      <c r="O563">
        <v>0</v>
      </c>
      <c r="P563">
        <v>60</v>
      </c>
      <c r="Q563">
        <v>0</v>
      </c>
      <c r="S563">
        <v>4.2</v>
      </c>
      <c r="T563">
        <v>25.76</v>
      </c>
      <c r="U563">
        <v>5.8</v>
      </c>
      <c r="V563">
        <v>35.72</v>
      </c>
      <c r="W563" s="1" t="s">
        <v>1009</v>
      </c>
      <c r="X563">
        <v>1</v>
      </c>
      <c r="Y563" s="1" t="s">
        <v>187</v>
      </c>
      <c r="Z563" s="1" t="s">
        <v>1010</v>
      </c>
      <c r="AA563" s="1"/>
      <c r="AB563" t="str">
        <f>Special[[#This Row],[服装]]&amp;Special[[#This Row],[名前]]&amp;Special[[#This Row],[レアリティ]]</f>
        <v>カンフー宮侑ICONIC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272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826</v>
      </c>
      <c r="E564" s="1" t="s">
        <v>186</v>
      </c>
      <c r="F564" s="1" t="s">
        <v>73</v>
      </c>
      <c r="G564" s="1" t="s">
        <v>74</v>
      </c>
      <c r="H564" s="1" t="s">
        <v>185</v>
      </c>
      <c r="I564" s="1" t="s">
        <v>71</v>
      </c>
      <c r="J564">
        <v>1</v>
      </c>
      <c r="K564" t="s">
        <v>249</v>
      </c>
      <c r="L564" s="1" t="s">
        <v>263</v>
      </c>
      <c r="M564" s="1" t="s">
        <v>173</v>
      </c>
      <c r="N564">
        <v>14</v>
      </c>
      <c r="O564">
        <v>0</v>
      </c>
      <c r="P564">
        <v>0</v>
      </c>
      <c r="Q564">
        <v>0</v>
      </c>
      <c r="W564" s="14" t="s">
        <v>1038</v>
      </c>
      <c r="AB564" t="str">
        <f>Special[[#This Row],[服装]]&amp;Special[[#This Row],[名前]]&amp;Special[[#This Row],[レアリティ]]</f>
        <v>新年2宮侑ICONIC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272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826</v>
      </c>
      <c r="E565" s="1" t="s">
        <v>186</v>
      </c>
      <c r="F565" s="1" t="s">
        <v>73</v>
      </c>
      <c r="G565" s="1" t="s">
        <v>74</v>
      </c>
      <c r="H565" s="1" t="s">
        <v>185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50</v>
      </c>
      <c r="O565">
        <v>0</v>
      </c>
      <c r="P565">
        <v>60</v>
      </c>
      <c r="Q565">
        <v>0</v>
      </c>
      <c r="R565" s="1"/>
      <c r="S565">
        <v>4.2</v>
      </c>
      <c r="T565">
        <v>25.76</v>
      </c>
      <c r="U565">
        <v>5.8</v>
      </c>
      <c r="V565">
        <v>35.200000000000003</v>
      </c>
      <c r="W565" s="1" t="s">
        <v>1014</v>
      </c>
      <c r="X565">
        <v>1</v>
      </c>
      <c r="Y565" s="1" t="s">
        <v>187</v>
      </c>
      <c r="Z565" s="1" t="s">
        <v>1010</v>
      </c>
      <c r="AA565" s="1"/>
      <c r="AB565" t="str">
        <f>Special[[#This Row],[服装]]&amp;Special[[#This Row],[名前]]&amp;Special[[#This Row],[レアリティ]]</f>
        <v>新年2宮侑ICONIC</v>
      </c>
      <c r="AC565">
        <f>IF((A564&amp;L564&amp;M564)&lt;&gt;(Special[[#This Row],[No]]&amp;L565&amp;M565),1,IF(Special[[#This Row],[追加属性]]="",1,0))</f>
        <v>1</v>
      </c>
    </row>
    <row r="566" spans="1:29" x14ac:dyDescent="0.35">
      <c r="A566">
        <f>VLOOKUP(Special[[#This Row],[No用]],SetNo[[No.用]:[vlookup 用]],2,FALSE)</f>
        <v>272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2</v>
      </c>
      <c r="D566" s="1" t="s">
        <v>826</v>
      </c>
      <c r="E566" s="1" t="s">
        <v>186</v>
      </c>
      <c r="F566" s="1" t="s">
        <v>73</v>
      </c>
      <c r="G566" s="1" t="s">
        <v>74</v>
      </c>
      <c r="H566" s="1" t="s">
        <v>185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50</v>
      </c>
      <c r="O566">
        <v>0</v>
      </c>
      <c r="P566">
        <v>60</v>
      </c>
      <c r="Q566">
        <v>0</v>
      </c>
      <c r="R566" s="1" t="s">
        <v>554</v>
      </c>
      <c r="S566">
        <v>7</v>
      </c>
      <c r="T566">
        <v>13.86</v>
      </c>
      <c r="U566">
        <v>10.5</v>
      </c>
      <c r="V566">
        <v>20.79</v>
      </c>
      <c r="W566" s="1" t="s">
        <v>1014</v>
      </c>
      <c r="X566">
        <v>0</v>
      </c>
      <c r="Y566" s="1" t="s">
        <v>187</v>
      </c>
      <c r="Z566" s="1" t="s">
        <v>1010</v>
      </c>
      <c r="AA566" s="1"/>
      <c r="AB566" t="str">
        <f>Special[[#This Row],[服装]]&amp;Special[[#This Row],[名前]]&amp;Special[[#This Row],[レアリティ]]</f>
        <v>新年2宮侑ICONIC</v>
      </c>
      <c r="AC566">
        <f>IF((A565&amp;L565&amp;M565)&lt;&gt;(Special[[#This Row],[No]]&amp;L566&amp;M566),1,IF(Special[[#This Row],[追加属性]]="",1,0))</f>
        <v>0</v>
      </c>
    </row>
    <row r="567" spans="1:29" x14ac:dyDescent="0.35">
      <c r="A567">
        <f>VLOOKUP(Special[[#This Row],[No用]],SetNo[[No.用]:[vlookup 用]],2,FALSE)</f>
        <v>273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987</v>
      </c>
      <c r="E567" s="1" t="s">
        <v>186</v>
      </c>
      <c r="F567" s="1" t="s">
        <v>90</v>
      </c>
      <c r="G567" s="1" t="s">
        <v>74</v>
      </c>
      <c r="H567" s="1" t="s">
        <v>185</v>
      </c>
      <c r="I567" s="1" t="s">
        <v>71</v>
      </c>
      <c r="J567">
        <v>1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1055</v>
      </c>
      <c r="X567">
        <v>0</v>
      </c>
      <c r="Y567" s="1"/>
      <c r="AB567" t="str">
        <f>Special[[#This Row],[服装]]&amp;Special[[#This Row],[名前]]&amp;Special[[#This Row],[レアリティ]]</f>
        <v>サバゲ2宮侑ICONIC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274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108</v>
      </c>
      <c r="E568" t="s">
        <v>187</v>
      </c>
      <c r="F568" t="s">
        <v>90</v>
      </c>
      <c r="G568" t="s">
        <v>78</v>
      </c>
      <c r="H568" t="s">
        <v>185</v>
      </c>
      <c r="I568" t="s">
        <v>71</v>
      </c>
      <c r="J568">
        <v>1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1055</v>
      </c>
      <c r="X568">
        <v>0</v>
      </c>
      <c r="AB568" t="str">
        <f>Special[[#This Row],[服装]]&amp;Special[[#This Row],[名前]]&amp;Special[[#This Row],[レアリティ]]</f>
        <v>ユニフォーム宮治ICONIC</v>
      </c>
      <c r="AC568">
        <f>IF((A567&amp;L567&amp;M567)&lt;&gt;(Special[[#This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275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632</v>
      </c>
      <c r="E569" s="1" t="s">
        <v>187</v>
      </c>
      <c r="F569" s="1" t="s">
        <v>90</v>
      </c>
      <c r="G569" s="1" t="s">
        <v>78</v>
      </c>
      <c r="H569" s="1" t="s">
        <v>185</v>
      </c>
      <c r="I569" s="1" t="s">
        <v>71</v>
      </c>
      <c r="J569">
        <v>1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1055</v>
      </c>
      <c r="X569">
        <v>0</v>
      </c>
      <c r="AB569" t="str">
        <f>Special[[#This Row],[服装]]&amp;Special[[#This Row],[名前]]&amp;Special[[#This Row],[レアリティ]]</f>
        <v>RPG宮治ICONIC</v>
      </c>
      <c r="AC569">
        <f>IF((A568&amp;L568&amp;M568)&lt;&gt;(Special[[#This Row],[No]]&amp;L569&amp;M569),1,IF(Special[[#This Row],[追加属性]]="",1,0))</f>
        <v>1</v>
      </c>
    </row>
    <row r="570" spans="1:29" x14ac:dyDescent="0.35">
      <c r="A570">
        <f>VLOOKUP(Special[[#This Row],[No用]],SetNo[[No.用]:[vlookup 用]],2,FALSE)</f>
        <v>275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632</v>
      </c>
      <c r="E570" s="1" t="s">
        <v>187</v>
      </c>
      <c r="F570" s="1" t="s">
        <v>90</v>
      </c>
      <c r="G570" s="1" t="s">
        <v>78</v>
      </c>
      <c r="H570" s="1" t="s">
        <v>185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49</v>
      </c>
      <c r="O570">
        <v>0</v>
      </c>
      <c r="P570">
        <v>59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1012</v>
      </c>
      <c r="X570">
        <v>2</v>
      </c>
      <c r="Y570" s="1" t="s">
        <v>186</v>
      </c>
      <c r="Z570" s="1" t="s">
        <v>1011</v>
      </c>
      <c r="AA570" s="1"/>
      <c r="AB570" t="str">
        <f>Special[[#This Row],[服装]]&amp;Special[[#This Row],[名前]]&amp;Special[[#This Row],[レアリティ]]</f>
        <v>RPG宮治ICONIC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276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737</v>
      </c>
      <c r="E571" s="1" t="s">
        <v>187</v>
      </c>
      <c r="F571" s="1" t="s">
        <v>73</v>
      </c>
      <c r="G571" s="1" t="s">
        <v>78</v>
      </c>
      <c r="H571" s="1" t="s">
        <v>185</v>
      </c>
      <c r="I571" s="1" t="s">
        <v>71</v>
      </c>
      <c r="J571">
        <v>1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1055</v>
      </c>
      <c r="X571">
        <v>0</v>
      </c>
      <c r="AB571" t="str">
        <f>Special[[#This Row],[服装]]&amp;Special[[#This Row],[名前]]&amp;Special[[#This Row],[レアリティ]]</f>
        <v>カンフー宮治ICONIC</v>
      </c>
      <c r="AC571">
        <f>IF((A570&amp;L570&amp;M570)&lt;&gt;(Special[[#This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276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737</v>
      </c>
      <c r="E572" s="1" t="s">
        <v>187</v>
      </c>
      <c r="F572" s="1" t="s">
        <v>73</v>
      </c>
      <c r="G572" s="1" t="s">
        <v>78</v>
      </c>
      <c r="H572" s="1" t="s">
        <v>185</v>
      </c>
      <c r="I572" s="1" t="s">
        <v>71</v>
      </c>
      <c r="J572">
        <v>1</v>
      </c>
      <c r="K572" t="s">
        <v>249</v>
      </c>
      <c r="L572" s="1" t="s">
        <v>593</v>
      </c>
      <c r="M572" s="1" t="s">
        <v>224</v>
      </c>
      <c r="N572">
        <v>47</v>
      </c>
      <c r="O572">
        <v>0</v>
      </c>
      <c r="P572">
        <v>57</v>
      </c>
      <c r="Q572">
        <v>0</v>
      </c>
      <c r="S572">
        <v>3.35</v>
      </c>
      <c r="T572">
        <v>33.729999999999997</v>
      </c>
      <c r="U572">
        <v>5</v>
      </c>
      <c r="V572">
        <v>50.08</v>
      </c>
      <c r="W572" s="1" t="s">
        <v>882</v>
      </c>
      <c r="X572">
        <v>1</v>
      </c>
      <c r="AB572" t="str">
        <f>Special[[#This Row],[服装]]&amp;Special[[#This Row],[名前]]&amp;Special[[#This Row],[レアリティ]]</f>
        <v>カンフー宮治ICONIC</v>
      </c>
      <c r="AC572">
        <f>IF((A571&amp;L571&amp;M571)&lt;&gt;(Special[[#This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277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918</v>
      </c>
      <c r="E573" s="1" t="s">
        <v>187</v>
      </c>
      <c r="F573" s="1" t="s">
        <v>90</v>
      </c>
      <c r="G573" s="1" t="s">
        <v>78</v>
      </c>
      <c r="H573" s="1" t="s">
        <v>185</v>
      </c>
      <c r="I573" s="1" t="s">
        <v>71</v>
      </c>
      <c r="J573">
        <v>1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s="1" t="s">
        <v>1055</v>
      </c>
      <c r="X573">
        <v>0</v>
      </c>
      <c r="AB573" t="str">
        <f>Special[[#This Row],[服装]]&amp;Special[[#This Row],[名前]]&amp;Special[[#This Row],[レアリティ]]</f>
        <v>遊園地宮治ICONIC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277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918</v>
      </c>
      <c r="E574" s="1" t="s">
        <v>187</v>
      </c>
      <c r="F574" s="1" t="s">
        <v>90</v>
      </c>
      <c r="G574" s="1" t="s">
        <v>78</v>
      </c>
      <c r="H574" s="1" t="s">
        <v>185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178</v>
      </c>
      <c r="N574">
        <v>13</v>
      </c>
      <c r="O574">
        <v>0</v>
      </c>
      <c r="P574">
        <v>0</v>
      </c>
      <c r="Q574">
        <v>0</v>
      </c>
      <c r="S574">
        <v>3.35</v>
      </c>
      <c r="T574">
        <v>20.010000000000002</v>
      </c>
      <c r="W574" s="1" t="s">
        <v>950</v>
      </c>
      <c r="X574">
        <v>1</v>
      </c>
      <c r="AB574" t="str">
        <f>Special[[#This Row],[服装]]&amp;Special[[#This Row],[名前]]&amp;Special[[#This Row],[レアリティ]]</f>
        <v>遊園地宮治ICONIC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277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918</v>
      </c>
      <c r="E575" s="1" t="s">
        <v>187</v>
      </c>
      <c r="F575" s="1" t="s">
        <v>90</v>
      </c>
      <c r="G575" s="1" t="s">
        <v>78</v>
      </c>
      <c r="H575" s="1" t="s">
        <v>185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47</v>
      </c>
      <c r="O575">
        <v>0</v>
      </c>
      <c r="P575">
        <v>57</v>
      </c>
      <c r="Q575">
        <v>0</v>
      </c>
      <c r="S575">
        <v>4.2</v>
      </c>
      <c r="T575">
        <v>25.76</v>
      </c>
      <c r="U575">
        <v>5.8</v>
      </c>
      <c r="V575">
        <v>35.200000000000003</v>
      </c>
      <c r="W575" s="1" t="s">
        <v>870</v>
      </c>
      <c r="X575">
        <v>1</v>
      </c>
      <c r="Y575" s="1" t="s">
        <v>186</v>
      </c>
      <c r="Z575" s="1" t="s">
        <v>927</v>
      </c>
      <c r="AA575" s="1"/>
      <c r="AB575" t="str">
        <f>Special[[#This Row],[服装]]&amp;Special[[#This Row],[名前]]&amp;Special[[#This Row],[レアリティ]]</f>
        <v>遊園地宮治ICONIC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277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2</v>
      </c>
      <c r="D576" s="1" t="s">
        <v>918</v>
      </c>
      <c r="E576" s="1" t="s">
        <v>187</v>
      </c>
      <c r="F576" s="1" t="s">
        <v>90</v>
      </c>
      <c r="G576" s="1" t="s">
        <v>78</v>
      </c>
      <c r="H576" s="1" t="s">
        <v>185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47</v>
      </c>
      <c r="O576">
        <v>0</v>
      </c>
      <c r="P576">
        <v>57</v>
      </c>
      <c r="Q576">
        <v>0</v>
      </c>
      <c r="R576" s="1" t="s">
        <v>554</v>
      </c>
      <c r="S576">
        <v>7</v>
      </c>
      <c r="T576">
        <v>13.86</v>
      </c>
      <c r="U576">
        <v>10.5</v>
      </c>
      <c r="V576">
        <v>20.79</v>
      </c>
      <c r="W576" s="1" t="s">
        <v>926</v>
      </c>
      <c r="X576">
        <v>0</v>
      </c>
      <c r="AB576" t="str">
        <f>Special[[#This Row],[服装]]&amp;Special[[#This Row],[名前]]&amp;Special[[#This Row],[レアリティ]]</f>
        <v>遊園地宮治ICONIC</v>
      </c>
      <c r="AC576">
        <f>IF((A575&amp;L575&amp;M575)&lt;&gt;(Special[[#This Row],[No]]&amp;L576&amp;M576),1,IF(Special[[#This Row],[追加属性]]="",1,0))</f>
        <v>0</v>
      </c>
    </row>
    <row r="577" spans="1:29" x14ac:dyDescent="0.35">
      <c r="A577">
        <f>VLOOKUP(Special[[#This Row],[No用]],SetNo[[No.用]:[vlookup 用]],2,FALSE)</f>
        <v>278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999</v>
      </c>
      <c r="E577" s="1" t="s">
        <v>187</v>
      </c>
      <c r="F577" s="1" t="s">
        <v>77</v>
      </c>
      <c r="G577" s="1" t="s">
        <v>78</v>
      </c>
      <c r="H577" s="1" t="s">
        <v>185</v>
      </c>
      <c r="I577" s="1" t="s">
        <v>71</v>
      </c>
      <c r="J577">
        <v>1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R577" s="1"/>
      <c r="W577" s="1" t="s">
        <v>1055</v>
      </c>
      <c r="X577">
        <v>0</v>
      </c>
      <c r="AB577" t="str">
        <f>Special[[#This Row],[服装]]&amp;Special[[#This Row],[名前]]&amp;Special[[#This Row],[レアリティ]]</f>
        <v>夏祭り2宮治ICONIC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278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999</v>
      </c>
      <c r="E578" s="1" t="s">
        <v>187</v>
      </c>
      <c r="F578" s="1" t="s">
        <v>77</v>
      </c>
      <c r="G578" s="1" t="s">
        <v>78</v>
      </c>
      <c r="H578" s="1" t="s">
        <v>185</v>
      </c>
      <c r="I578" s="1" t="s">
        <v>71</v>
      </c>
      <c r="J578">
        <v>1</v>
      </c>
      <c r="K578" t="s">
        <v>249</v>
      </c>
      <c r="L578" s="1" t="s">
        <v>994</v>
      </c>
      <c r="M578" s="1" t="s">
        <v>178</v>
      </c>
      <c r="N578">
        <v>13</v>
      </c>
      <c r="O578">
        <v>0</v>
      </c>
      <c r="P578">
        <v>0</v>
      </c>
      <c r="Q578">
        <v>0</v>
      </c>
      <c r="R578" s="1"/>
      <c r="S578">
        <v>9.26</v>
      </c>
      <c r="T578">
        <v>56.3</v>
      </c>
      <c r="W578" s="1" t="s">
        <v>852</v>
      </c>
      <c r="X578">
        <v>1</v>
      </c>
      <c r="AB578" t="str">
        <f>Special[[#This Row],[服装]]&amp;Special[[#This Row],[名前]]&amp;Special[[#This Row],[レアリティ]]</f>
        <v>夏祭り2宮治ICONIC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279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108</v>
      </c>
      <c r="E579" t="s">
        <v>188</v>
      </c>
      <c r="F579" t="s">
        <v>77</v>
      </c>
      <c r="G579" t="s">
        <v>82</v>
      </c>
      <c r="H579" t="s">
        <v>185</v>
      </c>
      <c r="I579" t="s">
        <v>71</v>
      </c>
      <c r="J579">
        <v>1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W579" t="s">
        <v>1055</v>
      </c>
      <c r="X579">
        <v>0</v>
      </c>
      <c r="AB579" t="str">
        <f>Special[[#This Row],[服装]]&amp;Special[[#This Row],[名前]]&amp;Special[[#This Row],[レアリティ]]</f>
        <v>ユニフォーム角名倫太郎ICONIC</v>
      </c>
      <c r="AC579">
        <f>IF((A576&amp;L576&amp;M576)&lt;&gt;(Special[[#This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279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108</v>
      </c>
      <c r="E580" t="s">
        <v>188</v>
      </c>
      <c r="F580" t="s">
        <v>77</v>
      </c>
      <c r="G580" t="s">
        <v>82</v>
      </c>
      <c r="H580" t="s">
        <v>185</v>
      </c>
      <c r="I580" t="s">
        <v>71</v>
      </c>
      <c r="J580">
        <v>1</v>
      </c>
      <c r="K580" t="s">
        <v>249</v>
      </c>
      <c r="L580" s="1" t="s">
        <v>593</v>
      </c>
      <c r="M580" s="1" t="s">
        <v>162</v>
      </c>
      <c r="N580">
        <v>26</v>
      </c>
      <c r="O580">
        <v>0</v>
      </c>
      <c r="P580">
        <v>0</v>
      </c>
      <c r="Q580">
        <v>0</v>
      </c>
      <c r="S580" s="13">
        <v>2.5</v>
      </c>
      <c r="T580" s="13">
        <v>25.04</v>
      </c>
      <c r="U580" s="13">
        <v>0</v>
      </c>
      <c r="V580" s="13">
        <v>0</v>
      </c>
      <c r="W580" s="14" t="s">
        <v>886</v>
      </c>
      <c r="X580" s="13">
        <v>1</v>
      </c>
      <c r="Y580" s="13"/>
      <c r="Z580" s="13"/>
      <c r="AA580" s="13"/>
      <c r="AB580" t="str">
        <f>Special[[#This Row],[服装]]&amp;Special[[#This Row],[名前]]&amp;Special[[#This Row],[レアリティ]]</f>
        <v>ユニフォーム角名倫太郎ICONIC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280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631</v>
      </c>
      <c r="E581" s="1" t="s">
        <v>188</v>
      </c>
      <c r="F581" s="1" t="s">
        <v>73</v>
      </c>
      <c r="G581" s="1" t="s">
        <v>82</v>
      </c>
      <c r="H581" s="1" t="s">
        <v>185</v>
      </c>
      <c r="I581" s="1" t="s">
        <v>71</v>
      </c>
      <c r="J581">
        <v>1</v>
      </c>
      <c r="K581" t="s">
        <v>249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1055</v>
      </c>
      <c r="X581">
        <v>0</v>
      </c>
      <c r="AB581" t="str">
        <f>Special[[#This Row],[服装]]&amp;Special[[#This Row],[名前]]&amp;Special[[#This Row],[レアリティ]]</f>
        <v>サバゲ角名倫太郎ICONIC</v>
      </c>
      <c r="AC581">
        <f>IF((A580&amp;L580&amp;M580)&lt;&gt;(Special[[#This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280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631</v>
      </c>
      <c r="E582" s="1" t="s">
        <v>188</v>
      </c>
      <c r="F582" s="1" t="s">
        <v>73</v>
      </c>
      <c r="G582" s="1" t="s">
        <v>82</v>
      </c>
      <c r="H582" s="1" t="s">
        <v>185</v>
      </c>
      <c r="I582" s="1" t="s">
        <v>71</v>
      </c>
      <c r="J582">
        <v>1</v>
      </c>
      <c r="K582" t="s">
        <v>249</v>
      </c>
      <c r="L582" s="1" t="s">
        <v>593</v>
      </c>
      <c r="M582" s="1" t="s">
        <v>162</v>
      </c>
      <c r="N582">
        <v>26</v>
      </c>
      <c r="O582">
        <v>0</v>
      </c>
      <c r="P582">
        <v>0</v>
      </c>
      <c r="Q582">
        <v>0</v>
      </c>
      <c r="S582" s="13">
        <v>2.5</v>
      </c>
      <c r="T582" s="13">
        <v>25.04</v>
      </c>
      <c r="U582" s="13">
        <v>0</v>
      </c>
      <c r="V582" s="13">
        <v>0</v>
      </c>
      <c r="W582" s="14" t="s">
        <v>886</v>
      </c>
      <c r="X582" s="13">
        <v>1</v>
      </c>
      <c r="Y582" s="13"/>
      <c r="Z582" s="13"/>
      <c r="AA582" s="13"/>
      <c r="AB582" t="str">
        <f>Special[[#This Row],[服装]]&amp;Special[[#This Row],[名前]]&amp;Special[[#This Row],[レアリティ]]</f>
        <v>サバゲ角名倫太郎ICONIC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281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708</v>
      </c>
      <c r="E583" s="1" t="s">
        <v>188</v>
      </c>
      <c r="F583" s="1" t="s">
        <v>90</v>
      </c>
      <c r="G583" s="1" t="s">
        <v>82</v>
      </c>
      <c r="H583" s="1" t="s">
        <v>185</v>
      </c>
      <c r="I583" s="1" t="s">
        <v>71</v>
      </c>
      <c r="J583">
        <v>1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1055</v>
      </c>
      <c r="X583">
        <v>0</v>
      </c>
      <c r="AB583" t="str">
        <f>Special[[#This Row],[服装]]&amp;Special[[#This Row],[名前]]&amp;Special[[#This Row],[レアリティ]]</f>
        <v>花火角名倫太郎ICONIC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281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708</v>
      </c>
      <c r="E584" s="1" t="s">
        <v>188</v>
      </c>
      <c r="F584" s="1" t="s">
        <v>90</v>
      </c>
      <c r="G584" s="1" t="s">
        <v>82</v>
      </c>
      <c r="H584" s="1" t="s">
        <v>185</v>
      </c>
      <c r="I584" s="1" t="s">
        <v>71</v>
      </c>
      <c r="J584">
        <v>1</v>
      </c>
      <c r="K584" t="s">
        <v>249</v>
      </c>
      <c r="L584" s="1" t="s">
        <v>593</v>
      </c>
      <c r="M584" s="1" t="s">
        <v>162</v>
      </c>
      <c r="N584">
        <v>26</v>
      </c>
      <c r="O584">
        <v>0</v>
      </c>
      <c r="P584">
        <v>0</v>
      </c>
      <c r="Q584">
        <v>0</v>
      </c>
      <c r="S584" s="13">
        <v>2.5</v>
      </c>
      <c r="T584" s="13">
        <v>25.04</v>
      </c>
      <c r="U584" s="13">
        <v>0</v>
      </c>
      <c r="V584" s="13">
        <v>0</v>
      </c>
      <c r="W584" s="14" t="s">
        <v>886</v>
      </c>
      <c r="X584" s="13">
        <v>1</v>
      </c>
      <c r="Y584" s="13"/>
      <c r="Z584" s="13"/>
      <c r="AA584" s="13"/>
      <c r="AB584" t="str">
        <f>Special[[#This Row],[服装]]&amp;Special[[#This Row],[名前]]&amp;Special[[#This Row],[レアリティ]]</f>
        <v>花火角名倫太郎ICONIC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281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1</v>
      </c>
      <c r="D585" s="1" t="s">
        <v>708</v>
      </c>
      <c r="E585" s="1" t="s">
        <v>188</v>
      </c>
      <c r="F585" s="1" t="s">
        <v>90</v>
      </c>
      <c r="G585" s="1" t="s">
        <v>82</v>
      </c>
      <c r="H585" s="1" t="s">
        <v>185</v>
      </c>
      <c r="I585" s="1" t="s">
        <v>71</v>
      </c>
      <c r="J585">
        <v>1</v>
      </c>
      <c r="K585" t="s">
        <v>249</v>
      </c>
      <c r="L585" s="1" t="s">
        <v>714</v>
      </c>
      <c r="M585" s="1" t="s">
        <v>224</v>
      </c>
      <c r="N585">
        <v>44</v>
      </c>
      <c r="O585">
        <v>0</v>
      </c>
      <c r="P585">
        <v>54</v>
      </c>
      <c r="Q585">
        <v>0</v>
      </c>
      <c r="S585">
        <v>3.35</v>
      </c>
      <c r="T585">
        <v>33.729999999999997</v>
      </c>
      <c r="U585">
        <v>5</v>
      </c>
      <c r="V585">
        <v>50.08</v>
      </c>
      <c r="W585" s="1" t="s">
        <v>861</v>
      </c>
      <c r="X585">
        <v>2</v>
      </c>
      <c r="AB585" t="str">
        <f>Special[[#This Row],[服装]]&amp;Special[[#This Row],[名前]]&amp;Special[[#This Row],[レアリティ]]</f>
        <v>花火角名倫太郎ICONIC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282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835</v>
      </c>
      <c r="E586" s="1" t="s">
        <v>188</v>
      </c>
      <c r="F586" s="1" t="s">
        <v>77</v>
      </c>
      <c r="G586" s="1" t="s">
        <v>82</v>
      </c>
      <c r="H586" s="1" t="s">
        <v>185</v>
      </c>
      <c r="I586" s="1" t="s">
        <v>71</v>
      </c>
      <c r="J586">
        <v>1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1055</v>
      </c>
      <c r="X586">
        <v>0</v>
      </c>
      <c r="AB586" t="str">
        <f>Special[[#This Row],[服装]]&amp;Special[[#This Row],[名前]]&amp;Special[[#This Row],[レアリティ]]</f>
        <v>路地裏2角名倫太郎ICONIC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282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835</v>
      </c>
      <c r="E587" s="1" t="s">
        <v>188</v>
      </c>
      <c r="F587" s="1" t="s">
        <v>77</v>
      </c>
      <c r="G587" s="1" t="s">
        <v>82</v>
      </c>
      <c r="H587" s="1" t="s">
        <v>185</v>
      </c>
      <c r="I587" s="1" t="s">
        <v>71</v>
      </c>
      <c r="J587">
        <v>1</v>
      </c>
      <c r="K587" t="s">
        <v>249</v>
      </c>
      <c r="L587" s="1" t="s">
        <v>593</v>
      </c>
      <c r="M587" s="1" t="s">
        <v>162</v>
      </c>
      <c r="N587">
        <v>26</v>
      </c>
      <c r="O587">
        <v>0</v>
      </c>
      <c r="P587">
        <v>0</v>
      </c>
      <c r="Q587">
        <v>0</v>
      </c>
      <c r="S587" s="13">
        <v>2.5</v>
      </c>
      <c r="T587" s="13">
        <v>25.04</v>
      </c>
      <c r="U587" s="13">
        <v>0</v>
      </c>
      <c r="V587" s="13">
        <v>0</v>
      </c>
      <c r="W587" s="14" t="s">
        <v>886</v>
      </c>
      <c r="X587" s="13">
        <v>1</v>
      </c>
      <c r="Y587" s="13"/>
      <c r="Z587" s="13"/>
      <c r="AA587" s="13"/>
      <c r="AB587" t="str">
        <f>Special[[#This Row],[服装]]&amp;Special[[#This Row],[名前]]&amp;Special[[#This Row],[レアリティ]]</f>
        <v>路地裏2角名倫太郎ICONIC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35">
      <c r="A588">
        <f>VLOOKUP(Special[[#This Row],[No用]],SetNo[[No.用]:[vlookup 用]],2,FALSE)</f>
        <v>282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s="1" t="s">
        <v>835</v>
      </c>
      <c r="E588" s="1" t="s">
        <v>188</v>
      </c>
      <c r="F588" s="1" t="s">
        <v>77</v>
      </c>
      <c r="G588" s="1" t="s">
        <v>82</v>
      </c>
      <c r="H588" s="1" t="s">
        <v>185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44</v>
      </c>
      <c r="O588">
        <v>0</v>
      </c>
      <c r="P588">
        <v>54</v>
      </c>
      <c r="Q588">
        <v>0</v>
      </c>
      <c r="R588" s="1"/>
      <c r="S588">
        <v>3.35</v>
      </c>
      <c r="T588">
        <v>20.010000000000002</v>
      </c>
      <c r="U588">
        <v>5</v>
      </c>
      <c r="V588">
        <v>30.48</v>
      </c>
      <c r="W588" s="1" t="s">
        <v>950</v>
      </c>
      <c r="X588">
        <v>1</v>
      </c>
      <c r="AB588" t="str">
        <f>Special[[#This Row],[服装]]&amp;Special[[#This Row],[名前]]&amp;Special[[#This Row],[レアリティ]]</f>
        <v>路地裏2角名倫太郎ICONIC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282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2</v>
      </c>
      <c r="D589" s="1" t="s">
        <v>835</v>
      </c>
      <c r="E589" s="1" t="s">
        <v>188</v>
      </c>
      <c r="F589" s="1" t="s">
        <v>77</v>
      </c>
      <c r="G589" s="1" t="s">
        <v>82</v>
      </c>
      <c r="H589" s="1" t="s">
        <v>185</v>
      </c>
      <c r="I589" s="1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44</v>
      </c>
      <c r="O589">
        <v>0</v>
      </c>
      <c r="P589">
        <v>54</v>
      </c>
      <c r="Q589">
        <v>0</v>
      </c>
      <c r="R589" s="1" t="s">
        <v>714</v>
      </c>
      <c r="S589">
        <v>3.35</v>
      </c>
      <c r="T589">
        <v>20.010000000000002</v>
      </c>
      <c r="U589">
        <v>5</v>
      </c>
      <c r="V589">
        <v>30.48</v>
      </c>
      <c r="W589" s="1" t="s">
        <v>1015</v>
      </c>
      <c r="X589">
        <v>1</v>
      </c>
      <c r="AB589" t="str">
        <f>Special[[#This Row],[服装]]&amp;Special[[#This Row],[名前]]&amp;Special[[#This Row],[レアリティ]]</f>
        <v>路地裏2角名倫太郎ICONIC</v>
      </c>
      <c r="AC589">
        <f>IF((A588&amp;L588&amp;M588)&lt;&gt;(Special[[#This Row],[No]]&amp;L589&amp;M589),1,IF(Special[[#This Row],[追加属性]]="",1,0))</f>
        <v>0</v>
      </c>
    </row>
    <row r="590" spans="1:29" x14ac:dyDescent="0.35">
      <c r="A590">
        <f>VLOOKUP(Special[[#This Row],[No用]],SetNo[[No.用]:[vlookup 用]],2,FALSE)</f>
        <v>283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990</v>
      </c>
      <c r="E590" s="1" t="s">
        <v>188</v>
      </c>
      <c r="F590" s="1" t="s">
        <v>73</v>
      </c>
      <c r="G590" s="1" t="s">
        <v>82</v>
      </c>
      <c r="H590" s="1" t="s">
        <v>185</v>
      </c>
      <c r="I590" s="1" t="s">
        <v>71</v>
      </c>
      <c r="J590">
        <v>1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1055</v>
      </c>
      <c r="X590">
        <v>0</v>
      </c>
      <c r="AB590" t="str">
        <f>Special[[#This Row],[服装]]&amp;Special[[#This Row],[名前]]&amp;Special[[#This Row],[レアリティ]]</f>
        <v>水着2角名倫太郎ICONIC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283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990</v>
      </c>
      <c r="E591" s="1" t="s">
        <v>188</v>
      </c>
      <c r="F591" s="1" t="s">
        <v>73</v>
      </c>
      <c r="G591" s="1" t="s">
        <v>82</v>
      </c>
      <c r="H591" s="1" t="s">
        <v>185</v>
      </c>
      <c r="I591" s="1" t="s">
        <v>71</v>
      </c>
      <c r="J591">
        <v>1</v>
      </c>
      <c r="K591" t="s">
        <v>249</v>
      </c>
      <c r="L591" s="1" t="s">
        <v>994</v>
      </c>
      <c r="M591" s="1" t="s">
        <v>162</v>
      </c>
      <c r="N591">
        <v>13</v>
      </c>
      <c r="O591">
        <v>0</v>
      </c>
      <c r="P591">
        <v>0</v>
      </c>
      <c r="Q591">
        <v>0</v>
      </c>
      <c r="S591">
        <v>6.94</v>
      </c>
      <c r="T591">
        <v>42.22</v>
      </c>
      <c r="W591" s="1" t="s">
        <v>860</v>
      </c>
      <c r="X591">
        <v>1</v>
      </c>
      <c r="AB591" t="str">
        <f>Special[[#This Row],[服装]]&amp;Special[[#This Row],[名前]]&amp;Special[[#This Row],[レアリティ]]</f>
        <v>水着2角名倫太郎ICONIC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283</v>
      </c>
      <c r="B592">
        <f>IF(ROW()=2,1,IF(A591&lt;&gt;Special[[#This Row],[No]],1,IF(Special[[#This Row],[枝番用]]=0,B591,B591+1)))</f>
        <v>3</v>
      </c>
      <c r="C592">
        <f>IF(ROW()=2,1,IF(Special[[#This Row],[枝番用]]=1,1,C591+1))</f>
        <v>1</v>
      </c>
      <c r="D592" s="1" t="s">
        <v>990</v>
      </c>
      <c r="E592" s="1" t="s">
        <v>188</v>
      </c>
      <c r="F592" s="1" t="s">
        <v>73</v>
      </c>
      <c r="G592" s="1" t="s">
        <v>82</v>
      </c>
      <c r="H592" s="1" t="s">
        <v>185</v>
      </c>
      <c r="I592" s="1" t="s">
        <v>71</v>
      </c>
      <c r="J592">
        <v>1</v>
      </c>
      <c r="K592" t="s">
        <v>249</v>
      </c>
      <c r="L592" s="1" t="s">
        <v>868</v>
      </c>
      <c r="M592" s="1" t="s">
        <v>224</v>
      </c>
      <c r="N592">
        <v>44</v>
      </c>
      <c r="O592">
        <v>0</v>
      </c>
      <c r="P592">
        <v>54</v>
      </c>
      <c r="Q592">
        <v>0</v>
      </c>
      <c r="S592">
        <v>4.2</v>
      </c>
      <c r="T592">
        <v>25.76</v>
      </c>
      <c r="U592">
        <v>5.8</v>
      </c>
      <c r="V592">
        <v>35.200000000000003</v>
      </c>
      <c r="W592" s="1" t="s">
        <v>953</v>
      </c>
      <c r="X592">
        <v>2</v>
      </c>
      <c r="Z592" s="1" t="s">
        <v>995</v>
      </c>
      <c r="AA592" s="1"/>
      <c r="AB592" t="str">
        <f>Special[[#This Row],[服装]]&amp;Special[[#This Row],[名前]]&amp;Special[[#This Row],[レアリティ]]</f>
        <v>水着2角名倫太郎ICONIC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284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108</v>
      </c>
      <c r="E593" t="s">
        <v>189</v>
      </c>
      <c r="F593" t="s">
        <v>77</v>
      </c>
      <c r="G593" t="s">
        <v>78</v>
      </c>
      <c r="H593" t="s">
        <v>185</v>
      </c>
      <c r="I593" t="s">
        <v>71</v>
      </c>
      <c r="J593">
        <v>1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1055</v>
      </c>
      <c r="X593">
        <v>0</v>
      </c>
      <c r="AB593" t="str">
        <f>Special[[#This Row],[服装]]&amp;Special[[#This Row],[名前]]&amp;Special[[#This Row],[レアリティ]]</f>
        <v>ユニフォーム北信介ICONIC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284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108</v>
      </c>
      <c r="E594" t="s">
        <v>189</v>
      </c>
      <c r="F594" t="s">
        <v>77</v>
      </c>
      <c r="G594" t="s">
        <v>78</v>
      </c>
      <c r="H594" t="s">
        <v>185</v>
      </c>
      <c r="I594" t="s">
        <v>71</v>
      </c>
      <c r="J594">
        <v>1</v>
      </c>
      <c r="K594" t="s">
        <v>249</v>
      </c>
      <c r="L594" s="1" t="s">
        <v>1059</v>
      </c>
      <c r="M594" s="1" t="s">
        <v>224</v>
      </c>
      <c r="N594">
        <v>47</v>
      </c>
      <c r="O594">
        <v>0</v>
      </c>
      <c r="P594">
        <v>57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t="s">
        <v>1035</v>
      </c>
      <c r="X594">
        <v>0</v>
      </c>
      <c r="AB594" t="str">
        <f>Special[[#This Row],[服装]]&amp;Special[[#This Row],[名前]]&amp;Special[[#This Row],[レアリティ]]</f>
        <v>ユニフォーム北信介ICONIC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285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587</v>
      </c>
      <c r="E595" t="s">
        <v>189</v>
      </c>
      <c r="F595" s="1" t="s">
        <v>73</v>
      </c>
      <c r="G595" t="s">
        <v>78</v>
      </c>
      <c r="H595" t="s">
        <v>185</v>
      </c>
      <c r="I595" t="s">
        <v>71</v>
      </c>
      <c r="J595">
        <v>1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1055</v>
      </c>
      <c r="X595">
        <v>0</v>
      </c>
      <c r="AB595" t="str">
        <f>Special[[#This Row],[服装]]&amp;Special[[#This Row],[名前]]&amp;Special[[#This Row],[レアリティ]]</f>
        <v>Xmas北信介ICONIC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285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587</v>
      </c>
      <c r="E596" t="s">
        <v>189</v>
      </c>
      <c r="F596" s="1" t="s">
        <v>73</v>
      </c>
      <c r="G596" t="s">
        <v>78</v>
      </c>
      <c r="H596" t="s">
        <v>185</v>
      </c>
      <c r="I596" t="s">
        <v>71</v>
      </c>
      <c r="J596">
        <v>1</v>
      </c>
      <c r="K596" t="s">
        <v>249</v>
      </c>
      <c r="L596" s="1" t="s">
        <v>180</v>
      </c>
      <c r="M596" s="1" t="s">
        <v>173</v>
      </c>
      <c r="N596">
        <v>13</v>
      </c>
      <c r="O596">
        <v>0</v>
      </c>
      <c r="P596">
        <v>0</v>
      </c>
      <c r="Q596">
        <v>0</v>
      </c>
      <c r="S596">
        <v>4.2</v>
      </c>
      <c r="T596">
        <v>25.76</v>
      </c>
      <c r="W596" s="1" t="s">
        <v>950</v>
      </c>
      <c r="X596">
        <v>1</v>
      </c>
      <c r="AB596" t="str">
        <f>Special[[#This Row],[服装]]&amp;Special[[#This Row],[名前]]&amp;Special[[#This Row],[レアリティ]]</f>
        <v>Xmas北信介ICONIC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286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735</v>
      </c>
      <c r="E597" s="1" t="s">
        <v>189</v>
      </c>
      <c r="F597" s="1" t="s">
        <v>90</v>
      </c>
      <c r="G597" s="1" t="s">
        <v>78</v>
      </c>
      <c r="H597" s="1" t="s">
        <v>185</v>
      </c>
      <c r="I597" s="1" t="s">
        <v>71</v>
      </c>
      <c r="J597">
        <v>1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1055</v>
      </c>
      <c r="X597">
        <v>0</v>
      </c>
      <c r="AB597" t="str">
        <f>Special[[#This Row],[服装]]&amp;Special[[#This Row],[名前]]&amp;Special[[#This Row],[レアリティ]]</f>
        <v>スパイ北信介ICONIC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286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735</v>
      </c>
      <c r="E598" s="1" t="s">
        <v>189</v>
      </c>
      <c r="F598" s="1" t="s">
        <v>90</v>
      </c>
      <c r="G598" s="1" t="s">
        <v>78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173</v>
      </c>
      <c r="N598">
        <v>13</v>
      </c>
      <c r="O598">
        <v>0</v>
      </c>
      <c r="P598">
        <v>0</v>
      </c>
      <c r="Q598">
        <v>0</v>
      </c>
      <c r="S598">
        <v>4.2</v>
      </c>
      <c r="T598">
        <v>25.76</v>
      </c>
      <c r="W598" s="1" t="s">
        <v>950</v>
      </c>
      <c r="X598">
        <v>1</v>
      </c>
      <c r="AB598" t="str">
        <f>Special[[#This Row],[服装]]&amp;Special[[#This Row],[名前]]&amp;Special[[#This Row],[レアリティ]]</f>
        <v>スパイ北信介ICONIC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286</v>
      </c>
      <c r="B599">
        <f>IF(ROW()=2,1,IF(A598&lt;&gt;Special[[#This Row],[No]],1,IF(Special[[#This Row],[枝番用]]=0,B598,B598+1)))</f>
        <v>3</v>
      </c>
      <c r="C599">
        <f>IF(ROW()=2,1,IF(Special[[#This Row],[枝番用]]=1,1,C598+1))</f>
        <v>1</v>
      </c>
      <c r="D599" s="1" t="s">
        <v>735</v>
      </c>
      <c r="E599" s="1" t="s">
        <v>189</v>
      </c>
      <c r="F599" s="1" t="s">
        <v>90</v>
      </c>
      <c r="G599" s="1" t="s">
        <v>78</v>
      </c>
      <c r="H599" s="1" t="s">
        <v>185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44</v>
      </c>
      <c r="O599">
        <v>0</v>
      </c>
      <c r="P599">
        <v>54</v>
      </c>
      <c r="Q599">
        <v>0</v>
      </c>
      <c r="R599" s="1"/>
      <c r="S599">
        <v>3.35</v>
      </c>
      <c r="T599">
        <v>20.010000000000002</v>
      </c>
      <c r="U599">
        <v>5</v>
      </c>
      <c r="V599">
        <v>30.48</v>
      </c>
      <c r="W599" s="1" t="s">
        <v>926</v>
      </c>
      <c r="X599">
        <v>2</v>
      </c>
      <c r="Y599" s="1" t="s">
        <v>186</v>
      </c>
      <c r="Z599" s="1" t="s">
        <v>927</v>
      </c>
      <c r="AA599" s="1"/>
      <c r="AB599" t="str">
        <f>Special[[#This Row],[服装]]&amp;Special[[#This Row],[名前]]&amp;Special[[#This Row],[レアリティ]]</f>
        <v>スパイ北信介ICONIC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286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2</v>
      </c>
      <c r="D600" s="1" t="s">
        <v>735</v>
      </c>
      <c r="E600" s="1" t="s">
        <v>189</v>
      </c>
      <c r="F600" s="1" t="s">
        <v>90</v>
      </c>
      <c r="G600" s="1" t="s">
        <v>78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44</v>
      </c>
      <c r="O600">
        <v>0</v>
      </c>
      <c r="P600">
        <v>54</v>
      </c>
      <c r="Q600">
        <v>0</v>
      </c>
      <c r="R600" s="1" t="s">
        <v>714</v>
      </c>
      <c r="S600">
        <v>3.35</v>
      </c>
      <c r="T600">
        <v>33.729999999999997</v>
      </c>
      <c r="U600">
        <v>5</v>
      </c>
      <c r="V600">
        <v>50.08</v>
      </c>
      <c r="W600" s="1" t="s">
        <v>1016</v>
      </c>
      <c r="X600">
        <v>2</v>
      </c>
      <c r="Y600" s="1" t="s">
        <v>186</v>
      </c>
      <c r="Z600" s="1" t="s">
        <v>927</v>
      </c>
      <c r="AA600" s="1"/>
      <c r="AB600" t="str">
        <f>Special[[#This Row],[服装]]&amp;Special[[#This Row],[名前]]&amp;Special[[#This Row],[レアリティ]]</f>
        <v>スパイ北信介ICONIC</v>
      </c>
      <c r="AC600">
        <f>IF((A599&amp;L599&amp;M599)&lt;&gt;(Special[[#This Row],[No]]&amp;L600&amp;M600),1,IF(Special[[#This Row],[追加属性]]="",1,0))</f>
        <v>0</v>
      </c>
    </row>
    <row r="601" spans="1:29" x14ac:dyDescent="0.35">
      <c r="A601">
        <f>VLOOKUP(Special[[#This Row],[No用]],SetNo[[No.用]:[vlookup 用]],2,FALSE)</f>
        <v>287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189</v>
      </c>
      <c r="F601" s="1" t="s">
        <v>77</v>
      </c>
      <c r="G601" s="1" t="s">
        <v>78</v>
      </c>
      <c r="H601" s="1" t="s">
        <v>185</v>
      </c>
      <c r="I601" s="1" t="s">
        <v>71</v>
      </c>
      <c r="J601">
        <v>1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1055</v>
      </c>
      <c r="X601">
        <v>0</v>
      </c>
      <c r="AB601" t="str">
        <f>Special[[#This Row],[服装]]&amp;Special[[#This Row],[名前]]&amp;Special[[#This Row],[レアリティ]]</f>
        <v>新年2北信介ICONIC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287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189</v>
      </c>
      <c r="F602" s="1" t="s">
        <v>77</v>
      </c>
      <c r="G602" s="1" t="s">
        <v>78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588</v>
      </c>
      <c r="M602" s="1" t="s">
        <v>224</v>
      </c>
      <c r="N602">
        <v>44</v>
      </c>
      <c r="O602">
        <v>0</v>
      </c>
      <c r="P602">
        <v>54</v>
      </c>
      <c r="Q602">
        <v>0</v>
      </c>
      <c r="S602">
        <v>5</v>
      </c>
      <c r="T602">
        <v>30.48</v>
      </c>
      <c r="U602">
        <v>6.65</v>
      </c>
      <c r="V602">
        <v>40.950000000000003</v>
      </c>
      <c r="W602" s="1" t="s">
        <v>1026</v>
      </c>
      <c r="X602">
        <v>2</v>
      </c>
      <c r="Y602" s="1" t="s">
        <v>827</v>
      </c>
      <c r="Z602" s="1" t="s">
        <v>1025</v>
      </c>
      <c r="AA602" s="1"/>
      <c r="AB602" t="str">
        <f>Special[[#This Row],[服装]]&amp;Special[[#This Row],[名前]]&amp;Special[[#This Row],[レアリティ]]</f>
        <v>新年2北信介ICONIC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288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963</v>
      </c>
      <c r="E603" s="1" t="s">
        <v>189</v>
      </c>
      <c r="F603" s="1" t="s">
        <v>73</v>
      </c>
      <c r="G603" s="1" t="s">
        <v>78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1055</v>
      </c>
      <c r="X603">
        <v>0</v>
      </c>
      <c r="Y603" s="1"/>
      <c r="AB603" t="str">
        <f>Special[[#This Row],[服装]]&amp;Special[[#This Row],[名前]]&amp;Special[[#This Row],[レアリティ]]</f>
        <v>職業体験2北信介ICONIC</v>
      </c>
      <c r="AC603">
        <f>IF((A602&amp;L602&amp;M602)&lt;&gt;(Special[[#This Row],[No]]&amp;L603&amp;M603),1,IF(Special[[#This Row],[追加属性]]="",1,0))</f>
        <v>1</v>
      </c>
    </row>
    <row r="604" spans="1:29" x14ac:dyDescent="0.35">
      <c r="A604">
        <f>VLOOKUP(Special[[#This Row],[No用]],SetNo[[No.用]:[vlookup 用]],2,FALSE)</f>
        <v>288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963</v>
      </c>
      <c r="E604" s="1" t="s">
        <v>189</v>
      </c>
      <c r="F604" s="1" t="s">
        <v>73</v>
      </c>
      <c r="G604" s="1" t="s">
        <v>78</v>
      </c>
      <c r="H604" s="1" t="s">
        <v>185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162</v>
      </c>
      <c r="N604">
        <v>13</v>
      </c>
      <c r="O604">
        <v>0</v>
      </c>
      <c r="P604">
        <v>0</v>
      </c>
      <c r="Q604">
        <v>0</v>
      </c>
      <c r="S604">
        <v>2.5</v>
      </c>
      <c r="T604">
        <v>15.24</v>
      </c>
      <c r="Y604" s="1"/>
      <c r="AB604" t="str">
        <f>Special[[#This Row],[服装]]&amp;Special[[#This Row],[名前]]&amp;Special[[#This Row],[レアリティ]]</f>
        <v>職業体験2北信介ICONIC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288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1</v>
      </c>
      <c r="D605" s="1" t="s">
        <v>963</v>
      </c>
      <c r="E605" s="1" t="s">
        <v>189</v>
      </c>
      <c r="F605" s="1" t="s">
        <v>73</v>
      </c>
      <c r="G605" s="1" t="s">
        <v>78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44</v>
      </c>
      <c r="O605">
        <v>0</v>
      </c>
      <c r="P605">
        <v>54</v>
      </c>
      <c r="Q605">
        <v>0</v>
      </c>
      <c r="S605">
        <v>5</v>
      </c>
      <c r="T605">
        <v>30.48</v>
      </c>
      <c r="U605">
        <v>6.65</v>
      </c>
      <c r="V605">
        <v>40.950000000000003</v>
      </c>
      <c r="W605" s="1" t="s">
        <v>1024</v>
      </c>
      <c r="X605">
        <v>2</v>
      </c>
      <c r="Y605" s="1" t="s">
        <v>972</v>
      </c>
      <c r="Z605" s="1" t="s">
        <v>973</v>
      </c>
      <c r="AA605" s="1"/>
      <c r="AB605" t="str">
        <f>Special[[#This Row],[服装]]&amp;Special[[#This Row],[名前]]&amp;Special[[#This Row],[レアリティ]]</f>
        <v>職業体験2北信介ICONIC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289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s="1" t="s">
        <v>523</v>
      </c>
      <c r="F606" t="s">
        <v>77</v>
      </c>
      <c r="G606" s="1" t="s">
        <v>78</v>
      </c>
      <c r="H606" t="s">
        <v>185</v>
      </c>
      <c r="I606" t="s">
        <v>71</v>
      </c>
      <c r="J606">
        <v>1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1055</v>
      </c>
      <c r="X606">
        <v>0</v>
      </c>
      <c r="AB606" t="str">
        <f>Special[[#This Row],[服装]]&amp;Special[[#This Row],[名前]]&amp;Special[[#This Row],[レアリティ]]</f>
        <v>ユニフォーム尾白アランICONIC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290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597</v>
      </c>
      <c r="E607" s="1" t="s">
        <v>523</v>
      </c>
      <c r="F607" s="1" t="s">
        <v>602</v>
      </c>
      <c r="G607" s="1" t="s">
        <v>78</v>
      </c>
      <c r="H607" t="s">
        <v>185</v>
      </c>
      <c r="I607" t="s">
        <v>71</v>
      </c>
      <c r="J607">
        <v>1</v>
      </c>
      <c r="K607" t="s">
        <v>249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1055</v>
      </c>
      <c r="X607">
        <v>0</v>
      </c>
      <c r="AB607" t="str">
        <f>Special[[#This Row],[服装]]&amp;Special[[#This Row],[名前]]&amp;Special[[#This Row],[レアリティ]]</f>
        <v>雪遊び尾白アランICONIC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291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999</v>
      </c>
      <c r="E608" s="1" t="s">
        <v>523</v>
      </c>
      <c r="F608" s="1" t="s">
        <v>73</v>
      </c>
      <c r="G608" s="1" t="s">
        <v>78</v>
      </c>
      <c r="H608" s="1" t="s">
        <v>185</v>
      </c>
      <c r="I608" s="1" t="s">
        <v>71</v>
      </c>
      <c r="J608">
        <v>1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1055</v>
      </c>
      <c r="X608">
        <v>0</v>
      </c>
      <c r="AB608" t="str">
        <f>Special[[#This Row],[服装]]&amp;Special[[#This Row],[名前]]&amp;Special[[#This Row],[レアリティ]]</f>
        <v>夏祭り2尾白アランICONIC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291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999</v>
      </c>
      <c r="E609" s="1" t="s">
        <v>523</v>
      </c>
      <c r="F609" s="1" t="s">
        <v>73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173</v>
      </c>
      <c r="N609">
        <v>13</v>
      </c>
      <c r="O609">
        <v>0</v>
      </c>
      <c r="P609">
        <v>0</v>
      </c>
      <c r="Q609">
        <v>0</v>
      </c>
      <c r="S609">
        <v>4.2</v>
      </c>
      <c r="T609">
        <v>25.76</v>
      </c>
      <c r="W609" s="1" t="s">
        <v>950</v>
      </c>
      <c r="X609">
        <v>1</v>
      </c>
      <c r="AB609" t="str">
        <f>Special[[#This Row],[服装]]&amp;Special[[#This Row],[名前]]&amp;Special[[#This Row],[レアリティ]]</f>
        <v>夏祭り2尾白アランICONIC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292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s="1" t="s">
        <v>525</v>
      </c>
      <c r="F610" t="s">
        <v>77</v>
      </c>
      <c r="G610" s="1" t="s">
        <v>80</v>
      </c>
      <c r="H610" t="s">
        <v>185</v>
      </c>
      <c r="I610" t="s">
        <v>71</v>
      </c>
      <c r="J610">
        <v>1</v>
      </c>
      <c r="K610" t="s">
        <v>249</v>
      </c>
      <c r="L610" s="1" t="s">
        <v>195</v>
      </c>
      <c r="M610" s="1" t="s">
        <v>173</v>
      </c>
      <c r="N610">
        <v>36</v>
      </c>
      <c r="O610">
        <v>0</v>
      </c>
      <c r="P610">
        <v>0</v>
      </c>
      <c r="Q610">
        <v>0</v>
      </c>
      <c r="AB610" t="str">
        <f>Special[[#This Row],[服装]]&amp;Special[[#This Row],[名前]]&amp;Special[[#This Row],[レアリティ]]</f>
        <v>ユニフォーム赤木路成ICONIC</v>
      </c>
      <c r="AC610">
        <f>IF((A607&amp;L607&amp;M607)&lt;&gt;(Special[[#This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293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801</v>
      </c>
      <c r="E611" s="1" t="s">
        <v>525</v>
      </c>
      <c r="F611" s="1" t="s">
        <v>73</v>
      </c>
      <c r="G611" s="1" t="s">
        <v>80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195</v>
      </c>
      <c r="M611" s="1" t="s">
        <v>173</v>
      </c>
      <c r="N611">
        <v>36</v>
      </c>
      <c r="O611">
        <v>0</v>
      </c>
      <c r="P611">
        <v>0</v>
      </c>
      <c r="Q611">
        <v>0</v>
      </c>
      <c r="AB611" t="str">
        <f>Special[[#This Row],[服装]]&amp;Special[[#This Row],[名前]]&amp;Special[[#This Row],[レアリティ]]</f>
        <v>Xmas2赤木路成ICONIC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294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s="1" t="s">
        <v>527</v>
      </c>
      <c r="F612" t="s">
        <v>77</v>
      </c>
      <c r="G612" s="1" t="s">
        <v>82</v>
      </c>
      <c r="H612" t="s">
        <v>185</v>
      </c>
      <c r="I612" t="s">
        <v>71</v>
      </c>
      <c r="J612">
        <v>1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1055</v>
      </c>
      <c r="X612">
        <v>0</v>
      </c>
      <c r="AB612" t="str">
        <f>Special[[#This Row],[服装]]&amp;Special[[#This Row],[名前]]&amp;Special[[#This Row],[レアリティ]]</f>
        <v>ユニフォーム大耳練ICONIC</v>
      </c>
      <c r="AC612">
        <f>IF((A611&amp;L611&amp;M611)&lt;&gt;(Special[[#This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295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s="1" t="s">
        <v>529</v>
      </c>
      <c r="F613" t="s">
        <v>77</v>
      </c>
      <c r="G613" s="1" t="s">
        <v>78</v>
      </c>
      <c r="H613" t="s">
        <v>185</v>
      </c>
      <c r="I613" t="s">
        <v>71</v>
      </c>
      <c r="J613">
        <v>1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1055</v>
      </c>
      <c r="X613">
        <v>0</v>
      </c>
      <c r="AB613" t="str">
        <f>Special[[#This Row],[服装]]&amp;Special[[#This Row],[名前]]&amp;Special[[#This Row],[レアリティ]]</f>
        <v>ユニフォーム理石平介ICONIC</v>
      </c>
      <c r="AC613">
        <f>IF((A612&amp;L612&amp;M612)&lt;&gt;(Special[[#This Row],[No]]&amp;L613&amp;M613),1,IF(Special[[#This Row],[追加属性]]="",1,0))</f>
        <v>1</v>
      </c>
    </row>
    <row r="614" spans="1:29" x14ac:dyDescent="0.35">
      <c r="A614">
        <f>VLOOKUP(Special[[#This Row],[No用]],SetNo[[No.用]:[vlookup 用]],2,FALSE)</f>
        <v>295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t="s">
        <v>108</v>
      </c>
      <c r="E614" s="1" t="s">
        <v>529</v>
      </c>
      <c r="F614" t="s">
        <v>77</v>
      </c>
      <c r="G614" s="1" t="s">
        <v>78</v>
      </c>
      <c r="H614" t="s">
        <v>185</v>
      </c>
      <c r="I614" t="s">
        <v>71</v>
      </c>
      <c r="J614">
        <v>1</v>
      </c>
      <c r="K614" t="s">
        <v>249</v>
      </c>
      <c r="L614" s="1" t="s">
        <v>180</v>
      </c>
      <c r="M614" s="1" t="s">
        <v>173</v>
      </c>
      <c r="N614">
        <v>29</v>
      </c>
      <c r="O614">
        <v>0</v>
      </c>
      <c r="P614">
        <v>0</v>
      </c>
      <c r="Q614">
        <v>0</v>
      </c>
      <c r="S614">
        <v>4.2</v>
      </c>
      <c r="T614">
        <v>25.76</v>
      </c>
      <c r="W614" s="1" t="s">
        <v>950</v>
      </c>
      <c r="X614">
        <v>1</v>
      </c>
      <c r="AB614" t="str">
        <f>Special[[#This Row],[服装]]&amp;Special[[#This Row],[名前]]&amp;Special[[#This Row],[レアリティ]]</f>
        <v>ユニフォーム理石平介ICONIC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296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108</v>
      </c>
      <c r="E615" s="1" t="s">
        <v>675</v>
      </c>
      <c r="F615" s="1" t="s">
        <v>77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1055</v>
      </c>
      <c r="X615">
        <v>0</v>
      </c>
      <c r="AB615" t="str">
        <f>Special[[#This Row],[服装]]&amp;Special[[#This Row],[名前]]&amp;Special[[#This Row],[レアリティ]]</f>
        <v>ユニフォーム銀島結ICONIC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297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801</v>
      </c>
      <c r="E616" s="1" t="s">
        <v>675</v>
      </c>
      <c r="F616" s="1" t="s">
        <v>73</v>
      </c>
      <c r="G616" s="1" t="s">
        <v>78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1055</v>
      </c>
      <c r="X616">
        <v>0</v>
      </c>
      <c r="AB616" t="str">
        <f>Special[[#This Row],[服装]]&amp;Special[[#This Row],[名前]]&amp;Special[[#This Row],[レアリティ]]</f>
        <v>Xmas2銀島結ICONIC</v>
      </c>
      <c r="AC616">
        <f>IF((A615&amp;L615&amp;M615)&lt;&gt;(Special[[#This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298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122</v>
      </c>
      <c r="F617" t="s">
        <v>90</v>
      </c>
      <c r="G617" t="s">
        <v>78</v>
      </c>
      <c r="H617" t="s">
        <v>128</v>
      </c>
      <c r="I617" t="s">
        <v>71</v>
      </c>
      <c r="J617">
        <v>1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1055</v>
      </c>
      <c r="X617">
        <v>0</v>
      </c>
      <c r="AB617" t="str">
        <f>Special[[#This Row],[服装]]&amp;Special[[#This Row],[名前]]&amp;Special[[#This Row],[レアリティ]]</f>
        <v>ユニフォーム木兎光太郎ICONIC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298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t="s">
        <v>108</v>
      </c>
      <c r="E618" t="s">
        <v>122</v>
      </c>
      <c r="F618" t="s">
        <v>90</v>
      </c>
      <c r="G618" t="s">
        <v>78</v>
      </c>
      <c r="H618" t="s">
        <v>128</v>
      </c>
      <c r="I618" t="s">
        <v>71</v>
      </c>
      <c r="J618">
        <v>1</v>
      </c>
      <c r="K618" t="s">
        <v>249</v>
      </c>
      <c r="L618" s="1" t="s">
        <v>554</v>
      </c>
      <c r="M618" s="1" t="s">
        <v>224</v>
      </c>
      <c r="N618">
        <v>51</v>
      </c>
      <c r="O618">
        <v>0</v>
      </c>
      <c r="P618">
        <v>61</v>
      </c>
      <c r="Q618">
        <v>0</v>
      </c>
      <c r="S618" s="13">
        <v>10</v>
      </c>
      <c r="T618" s="13">
        <v>19.8</v>
      </c>
      <c r="U618" s="13">
        <v>15</v>
      </c>
      <c r="V618" s="13">
        <v>29.7</v>
      </c>
      <c r="W618" s="14" t="s">
        <v>843</v>
      </c>
      <c r="X618" s="13">
        <v>0</v>
      </c>
      <c r="Y618" s="13"/>
      <c r="AB618" t="str">
        <f>Special[[#This Row],[服装]]&amp;Special[[#This Row],[名前]]&amp;Special[[#This Row],[レアリティ]]</f>
        <v>ユニフォーム木兎光太郎ICONIC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298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t="s">
        <v>108</v>
      </c>
      <c r="E619" t="s">
        <v>122</v>
      </c>
      <c r="F619" t="s">
        <v>90</v>
      </c>
      <c r="G619" t="s">
        <v>78</v>
      </c>
      <c r="H619" t="s">
        <v>128</v>
      </c>
      <c r="I619" t="s">
        <v>71</v>
      </c>
      <c r="J619">
        <v>1</v>
      </c>
      <c r="K619" t="s">
        <v>249</v>
      </c>
      <c r="L619" s="1" t="s">
        <v>554</v>
      </c>
      <c r="M619" s="1" t="s">
        <v>224</v>
      </c>
      <c r="N619">
        <v>51</v>
      </c>
      <c r="O619">
        <v>0</v>
      </c>
      <c r="P619">
        <v>61</v>
      </c>
      <c r="Q619">
        <v>0</v>
      </c>
      <c r="S619" s="13">
        <v>10</v>
      </c>
      <c r="T619" s="13">
        <v>19.8</v>
      </c>
      <c r="U619" s="13">
        <v>15</v>
      </c>
      <c r="V619" s="13">
        <v>29.7</v>
      </c>
      <c r="W619" s="13" t="s">
        <v>849</v>
      </c>
      <c r="X619" s="13">
        <v>0</v>
      </c>
      <c r="Y619" s="1" t="s">
        <v>913</v>
      </c>
      <c r="Z619" s="1" t="s">
        <v>876</v>
      </c>
      <c r="AA619" s="1"/>
      <c r="AB619" t="str">
        <f>Special[[#This Row],[服装]]&amp;Special[[#This Row],[名前]]&amp;Special[[#This Row],[レアリティ]]</f>
        <v>ユニフォーム木兎光太郎ICONIC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299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t="s">
        <v>150</v>
      </c>
      <c r="E620" t="s">
        <v>122</v>
      </c>
      <c r="F620" t="s">
        <v>77</v>
      </c>
      <c r="G620" t="s">
        <v>78</v>
      </c>
      <c r="H620" t="s">
        <v>128</v>
      </c>
      <c r="I620" t="s">
        <v>71</v>
      </c>
      <c r="J620">
        <v>1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1055</v>
      </c>
      <c r="X620">
        <v>0</v>
      </c>
      <c r="AB620" t="str">
        <f>Special[[#This Row],[服装]]&amp;Special[[#This Row],[名前]]&amp;Special[[#This Row],[レアリティ]]</f>
        <v>夏祭り木兎光太郎ICONIC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299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t="s">
        <v>150</v>
      </c>
      <c r="E621" t="s">
        <v>122</v>
      </c>
      <c r="F621" t="s">
        <v>77</v>
      </c>
      <c r="G621" t="s">
        <v>78</v>
      </c>
      <c r="H621" t="s">
        <v>128</v>
      </c>
      <c r="I621" t="s">
        <v>71</v>
      </c>
      <c r="J621">
        <v>1</v>
      </c>
      <c r="K621" t="s">
        <v>249</v>
      </c>
      <c r="L621" s="1" t="s">
        <v>180</v>
      </c>
      <c r="M621" s="1" t="s">
        <v>173</v>
      </c>
      <c r="N621">
        <v>15</v>
      </c>
      <c r="O621">
        <v>0</v>
      </c>
      <c r="P621">
        <v>0</v>
      </c>
      <c r="Q621">
        <v>0</v>
      </c>
      <c r="S621">
        <v>4.2</v>
      </c>
      <c r="T621">
        <v>25.76</v>
      </c>
      <c r="W621" s="1" t="s">
        <v>950</v>
      </c>
      <c r="X621">
        <v>1</v>
      </c>
      <c r="AB621" t="str">
        <f>Special[[#This Row],[服装]]&amp;Special[[#This Row],[名前]]&amp;Special[[#This Row],[レアリティ]]</f>
        <v>夏祭り木兎光太郎ICONIC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300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587</v>
      </c>
      <c r="E622" t="s">
        <v>122</v>
      </c>
      <c r="F622" s="1" t="s">
        <v>73</v>
      </c>
      <c r="G622" t="s">
        <v>78</v>
      </c>
      <c r="H622" t="s">
        <v>128</v>
      </c>
      <c r="I622" t="s">
        <v>71</v>
      </c>
      <c r="J622">
        <v>1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1055</v>
      </c>
      <c r="X622">
        <v>0</v>
      </c>
      <c r="AB622" t="str">
        <f>Special[[#This Row],[服装]]&amp;Special[[#This Row],[名前]]&amp;Special[[#This Row],[レアリティ]]</f>
        <v>Xmas木兎光太郎ICONIC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300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587</v>
      </c>
      <c r="E623" t="s">
        <v>122</v>
      </c>
      <c r="F623" s="1" t="s">
        <v>73</v>
      </c>
      <c r="G623" t="s">
        <v>78</v>
      </c>
      <c r="H623" t="s">
        <v>128</v>
      </c>
      <c r="I623" t="s">
        <v>71</v>
      </c>
      <c r="J623">
        <v>1</v>
      </c>
      <c r="K623" t="s">
        <v>249</v>
      </c>
      <c r="L623" s="1" t="s">
        <v>593</v>
      </c>
      <c r="M623" s="1" t="s">
        <v>224</v>
      </c>
      <c r="N623">
        <v>48</v>
      </c>
      <c r="O623">
        <v>0</v>
      </c>
      <c r="P623">
        <v>58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867</v>
      </c>
      <c r="X623">
        <v>2</v>
      </c>
      <c r="AB623" t="str">
        <f>Special[[#This Row],[服装]]&amp;Special[[#This Row],[名前]]&amp;Special[[#This Row],[レアリティ]]</f>
        <v>Xmas木兎光太郎ICONIC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301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149</v>
      </c>
      <c r="E624" t="s">
        <v>122</v>
      </c>
      <c r="F624" s="1" t="s">
        <v>90</v>
      </c>
      <c r="G624" t="s">
        <v>78</v>
      </c>
      <c r="H624" t="s">
        <v>128</v>
      </c>
      <c r="I624" t="s">
        <v>71</v>
      </c>
      <c r="J624">
        <v>1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1055</v>
      </c>
      <c r="X624">
        <v>0</v>
      </c>
      <c r="AB624" t="str">
        <f>Special[[#This Row],[服装]]&amp;Special[[#This Row],[名前]]&amp;Special[[#This Row],[レアリティ]]</f>
        <v>制服木兎光太郎ICONIC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301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149</v>
      </c>
      <c r="E625" t="s">
        <v>122</v>
      </c>
      <c r="F625" s="1" t="s">
        <v>90</v>
      </c>
      <c r="G625" t="s">
        <v>78</v>
      </c>
      <c r="H625" t="s">
        <v>128</v>
      </c>
      <c r="I625" t="s">
        <v>71</v>
      </c>
      <c r="J625">
        <v>1</v>
      </c>
      <c r="K625" t="s">
        <v>249</v>
      </c>
      <c r="L625" s="1" t="s">
        <v>180</v>
      </c>
      <c r="M625" s="1" t="s">
        <v>173</v>
      </c>
      <c r="N625">
        <v>15</v>
      </c>
      <c r="O625">
        <v>0</v>
      </c>
      <c r="P625">
        <v>0</v>
      </c>
      <c r="Q625">
        <v>0</v>
      </c>
      <c r="S625">
        <v>4.2</v>
      </c>
      <c r="T625">
        <v>25.76</v>
      </c>
      <c r="W625" t="s">
        <v>948</v>
      </c>
      <c r="X625">
        <v>1</v>
      </c>
      <c r="AB625" t="str">
        <f>Special[[#This Row],[服装]]&amp;Special[[#This Row],[名前]]&amp;Special[[#This Row],[レアリティ]]</f>
        <v>制服木兎光太郎ICONIC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301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149</v>
      </c>
      <c r="E626" t="s">
        <v>122</v>
      </c>
      <c r="F626" s="1" t="s">
        <v>90</v>
      </c>
      <c r="G626" t="s">
        <v>78</v>
      </c>
      <c r="H626" t="s">
        <v>128</v>
      </c>
      <c r="I626" t="s">
        <v>71</v>
      </c>
      <c r="J626">
        <v>1</v>
      </c>
      <c r="K626" t="s">
        <v>249</v>
      </c>
      <c r="L626" s="1" t="s">
        <v>593</v>
      </c>
      <c r="M626" s="1" t="s">
        <v>224</v>
      </c>
      <c r="N626">
        <v>48</v>
      </c>
      <c r="O626">
        <v>0</v>
      </c>
      <c r="P626">
        <v>58</v>
      </c>
      <c r="Q626">
        <v>0</v>
      </c>
      <c r="S626">
        <v>3.35</v>
      </c>
      <c r="T626">
        <v>33.729999999999997</v>
      </c>
      <c r="U626">
        <v>5</v>
      </c>
      <c r="V626">
        <v>50.08</v>
      </c>
      <c r="W626" t="s">
        <v>881</v>
      </c>
      <c r="X626">
        <v>1</v>
      </c>
      <c r="AB626" t="str">
        <f>Special[[#This Row],[服装]]&amp;Special[[#This Row],[名前]]&amp;Special[[#This Row],[レアリティ]]</f>
        <v>制服木兎光太郎ICONIC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35">
      <c r="A627">
        <f>VLOOKUP(Special[[#This Row],[No用]],SetNo[[No.用]:[vlookup 用]],2,FALSE)</f>
        <v>302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684</v>
      </c>
      <c r="E627" s="1" t="s">
        <v>122</v>
      </c>
      <c r="F627" s="1" t="s">
        <v>77</v>
      </c>
      <c r="G627" s="1" t="s">
        <v>78</v>
      </c>
      <c r="H627" s="1" t="s">
        <v>128</v>
      </c>
      <c r="I627" s="1" t="s">
        <v>71</v>
      </c>
      <c r="J627">
        <v>1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1055</v>
      </c>
      <c r="X627">
        <v>0</v>
      </c>
      <c r="AB627" t="str">
        <f>Special[[#This Row],[服装]]&amp;Special[[#This Row],[名前]]&amp;Special[[#This Row],[レアリティ]]</f>
        <v>キャンプ木兎光太郎ICONIC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302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684</v>
      </c>
      <c r="E628" s="1" t="s">
        <v>122</v>
      </c>
      <c r="F628" s="1" t="s">
        <v>77</v>
      </c>
      <c r="G628" s="1" t="s">
        <v>78</v>
      </c>
      <c r="H628" s="1" t="s">
        <v>128</v>
      </c>
      <c r="I628" s="1" t="s">
        <v>71</v>
      </c>
      <c r="J628">
        <v>1</v>
      </c>
      <c r="K628" t="s">
        <v>249</v>
      </c>
      <c r="L628" s="1" t="s">
        <v>180</v>
      </c>
      <c r="M628" s="1" t="s">
        <v>224</v>
      </c>
      <c r="N628">
        <v>48</v>
      </c>
      <c r="O628">
        <v>0</v>
      </c>
      <c r="P628">
        <v>58</v>
      </c>
      <c r="Q628">
        <v>0</v>
      </c>
      <c r="R628" s="1"/>
      <c r="S628">
        <v>3.35</v>
      </c>
      <c r="T628">
        <v>20.010000000000002</v>
      </c>
      <c r="U628">
        <v>5</v>
      </c>
      <c r="V628">
        <v>30.48</v>
      </c>
      <c r="W628" s="1" t="s">
        <v>1017</v>
      </c>
      <c r="X628">
        <v>1</v>
      </c>
      <c r="Y628" s="1" t="s">
        <v>686</v>
      </c>
      <c r="Z628" s="1" t="s">
        <v>1019</v>
      </c>
      <c r="AA628" s="1"/>
      <c r="AB628" t="str">
        <f>Special[[#This Row],[服装]]&amp;Special[[#This Row],[名前]]&amp;Special[[#This Row],[レアリティ]]</f>
        <v>キャンプ木兎光太郎ICONIC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302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2</v>
      </c>
      <c r="D629" s="1" t="s">
        <v>684</v>
      </c>
      <c r="E629" s="1" t="s">
        <v>122</v>
      </c>
      <c r="F629" s="1" t="s">
        <v>77</v>
      </c>
      <c r="G629" s="1" t="s">
        <v>78</v>
      </c>
      <c r="H629" s="1" t="s">
        <v>128</v>
      </c>
      <c r="I629" s="1" t="s">
        <v>71</v>
      </c>
      <c r="J629">
        <v>1</v>
      </c>
      <c r="K629" t="s">
        <v>249</v>
      </c>
      <c r="L629" s="1" t="s">
        <v>180</v>
      </c>
      <c r="M629" s="1" t="s">
        <v>224</v>
      </c>
      <c r="N629">
        <v>48</v>
      </c>
      <c r="O629">
        <v>0</v>
      </c>
      <c r="P629">
        <v>58</v>
      </c>
      <c r="Q629">
        <v>0</v>
      </c>
      <c r="R629" s="1" t="s">
        <v>554</v>
      </c>
      <c r="S629">
        <v>7</v>
      </c>
      <c r="T629">
        <v>13.86</v>
      </c>
      <c r="U629">
        <v>10.5</v>
      </c>
      <c r="V629">
        <v>20.79</v>
      </c>
      <c r="W629" s="1" t="s">
        <v>1018</v>
      </c>
      <c r="X629">
        <v>0</v>
      </c>
      <c r="Y629" s="1" t="s">
        <v>686</v>
      </c>
      <c r="Z629" s="1" t="s">
        <v>1019</v>
      </c>
      <c r="AA629" s="1"/>
      <c r="AB629" t="str">
        <f>Special[[#This Row],[服装]]&amp;Special[[#This Row],[名前]]&amp;Special[[#This Row],[レアリティ]]</f>
        <v>キャンプ木兎光太郎ICONIC</v>
      </c>
      <c r="AC629">
        <f>IF((A628&amp;L628&amp;M628)&lt;&gt;(Special[[#This Row],[No]]&amp;L629&amp;M629),1,IF(Special[[#This Row],[追加属性]]="",1,0))</f>
        <v>0</v>
      </c>
    </row>
    <row r="630" spans="1:29" x14ac:dyDescent="0.35">
      <c r="A630">
        <f>VLOOKUP(Special[[#This Row],[No用]],SetNo[[No.用]:[vlookup 用]],2,FALSE)</f>
        <v>303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888</v>
      </c>
      <c r="E630" s="1" t="s">
        <v>499</v>
      </c>
      <c r="F630" s="1" t="s">
        <v>23</v>
      </c>
      <c r="G630" s="1" t="s">
        <v>25</v>
      </c>
      <c r="H630" s="1" t="s">
        <v>154</v>
      </c>
      <c r="I630" s="1" t="s">
        <v>71</v>
      </c>
      <c r="J630">
        <v>1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1055</v>
      </c>
      <c r="X630">
        <v>0</v>
      </c>
      <c r="Y630" s="1"/>
      <c r="AB630" t="str">
        <f>Special[[#This Row],[服装]]&amp;Special[[#This Row],[名前]]&amp;Special[[#This Row],[レアリティ]]</f>
        <v>2周年木兎光太郎ICONIC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303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888</v>
      </c>
      <c r="E631" s="1" t="s">
        <v>499</v>
      </c>
      <c r="F631" s="1" t="s">
        <v>23</v>
      </c>
      <c r="G631" s="1" t="s">
        <v>25</v>
      </c>
      <c r="H631" s="1" t="s">
        <v>154</v>
      </c>
      <c r="I631" s="1" t="s">
        <v>71</v>
      </c>
      <c r="J631">
        <v>1</v>
      </c>
      <c r="K631" t="s">
        <v>249</v>
      </c>
      <c r="L631" s="1" t="s">
        <v>554</v>
      </c>
      <c r="M631" s="1" t="s">
        <v>224</v>
      </c>
      <c r="N631">
        <v>48</v>
      </c>
      <c r="O631">
        <v>0</v>
      </c>
      <c r="P631">
        <v>58</v>
      </c>
      <c r="Q631">
        <v>0</v>
      </c>
      <c r="S631">
        <v>10</v>
      </c>
      <c r="T631">
        <v>19.8</v>
      </c>
      <c r="U631">
        <v>15</v>
      </c>
      <c r="V631">
        <v>29.7</v>
      </c>
      <c r="W631" s="1" t="s">
        <v>907</v>
      </c>
      <c r="X631">
        <v>0</v>
      </c>
      <c r="Y631" s="1" t="s">
        <v>913</v>
      </c>
      <c r="Z631" s="1" t="s">
        <v>876</v>
      </c>
      <c r="AA631" s="1"/>
      <c r="AB631" t="str">
        <f>Special[[#This Row],[服装]]&amp;Special[[#This Row],[名前]]&amp;Special[[#This Row],[レアリティ]]</f>
        <v>2周年木兎光太郎ICONIC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304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1061</v>
      </c>
      <c r="E632" s="1" t="s">
        <v>122</v>
      </c>
      <c r="F632" s="1" t="s">
        <v>90</v>
      </c>
      <c r="G632" s="1" t="s">
        <v>78</v>
      </c>
      <c r="H632" s="1" t="s">
        <v>128</v>
      </c>
      <c r="I632" s="1" t="s">
        <v>71</v>
      </c>
      <c r="J632">
        <v>1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1055</v>
      </c>
      <c r="X632">
        <v>0</v>
      </c>
      <c r="Y632" s="1"/>
      <c r="Z632" s="1"/>
      <c r="AA632" s="1"/>
      <c r="AB632" t="str">
        <f>Special[[#This Row],[服装]]&amp;Special[[#This Row],[名前]]&amp;Special[[#This Row],[レアリティ]]</f>
        <v>焼き芋木兎光太郎ICONIC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304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1061</v>
      </c>
      <c r="E633" s="1" t="s">
        <v>122</v>
      </c>
      <c r="F633" s="1" t="s">
        <v>90</v>
      </c>
      <c r="G633" s="1" t="s">
        <v>78</v>
      </c>
      <c r="H633" s="1" t="s">
        <v>128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178</v>
      </c>
      <c r="N633">
        <v>15</v>
      </c>
      <c r="O633">
        <v>0</v>
      </c>
      <c r="P633">
        <v>0</v>
      </c>
      <c r="Q633">
        <v>0</v>
      </c>
      <c r="S633">
        <v>3.35</v>
      </c>
      <c r="T633">
        <v>20.010000000000002</v>
      </c>
      <c r="U633">
        <v>0</v>
      </c>
      <c r="V633">
        <v>0</v>
      </c>
      <c r="W633" s="1" t="s">
        <v>950</v>
      </c>
      <c r="X633">
        <v>1</v>
      </c>
      <c r="Y633" s="1"/>
      <c r="Z633" s="1"/>
      <c r="AA633" s="1"/>
      <c r="AB633" t="str">
        <f>Special[[#This Row],[服装]]&amp;Special[[#This Row],[名前]]&amp;Special[[#This Row],[レアリティ]]</f>
        <v>焼き芋木兎光太郎ICONIC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304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1061</v>
      </c>
      <c r="E634" s="1" t="s">
        <v>122</v>
      </c>
      <c r="F634" s="1" t="s">
        <v>90</v>
      </c>
      <c r="G634" s="1" t="s">
        <v>78</v>
      </c>
      <c r="H634" s="1" t="s">
        <v>128</v>
      </c>
      <c r="I634" s="1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49</v>
      </c>
      <c r="O634">
        <v>0</v>
      </c>
      <c r="P634">
        <v>59</v>
      </c>
      <c r="Q634">
        <v>0</v>
      </c>
      <c r="S634">
        <v>3.35</v>
      </c>
      <c r="T634">
        <v>20.010000000000002</v>
      </c>
      <c r="U634">
        <v>5</v>
      </c>
      <c r="V634">
        <v>30.48</v>
      </c>
      <c r="W634" s="1" t="s">
        <v>950</v>
      </c>
      <c r="X634">
        <v>2</v>
      </c>
      <c r="Y634" s="1" t="s">
        <v>686</v>
      </c>
      <c r="Z634" s="1" t="s">
        <v>1019</v>
      </c>
      <c r="AA634" s="1"/>
      <c r="AB634" t="str">
        <f>Special[[#This Row],[服装]]&amp;Special[[#This Row],[名前]]&amp;Special[[#This Row],[レアリティ]]</f>
        <v>焼き芋木兎光太郎ICONIC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304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2</v>
      </c>
      <c r="D635" s="1" t="s">
        <v>1061</v>
      </c>
      <c r="E635" s="1" t="s">
        <v>122</v>
      </c>
      <c r="F635" s="1" t="s">
        <v>90</v>
      </c>
      <c r="G635" s="1" t="s">
        <v>78</v>
      </c>
      <c r="H635" s="1" t="s">
        <v>128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49</v>
      </c>
      <c r="O635">
        <v>0</v>
      </c>
      <c r="P635">
        <v>59</v>
      </c>
      <c r="Q635">
        <v>0</v>
      </c>
      <c r="R635" s="1" t="s">
        <v>588</v>
      </c>
      <c r="S635">
        <v>3.35</v>
      </c>
      <c r="T635">
        <v>20.010000000000002</v>
      </c>
      <c r="U635">
        <v>5</v>
      </c>
      <c r="V635">
        <v>30.48</v>
      </c>
      <c r="W635" s="1" t="s">
        <v>1018</v>
      </c>
      <c r="X635">
        <v>2</v>
      </c>
      <c r="Y635" s="1" t="s">
        <v>686</v>
      </c>
      <c r="Z635" s="1" t="s">
        <v>1019</v>
      </c>
      <c r="AA635" s="1"/>
      <c r="AB635" t="str">
        <f>Special[[#This Row],[服装]]&amp;Special[[#This Row],[名前]]&amp;Special[[#This Row],[レアリティ]]</f>
        <v>焼き芋木兎光太郎ICONIC</v>
      </c>
      <c r="AC635">
        <f>IF((A634&amp;L634&amp;M634)&lt;&gt;(Special[[#This Row],[No]]&amp;L635&amp;M635),1,IF(Special[[#This Row],[追加属性]]="",1,0))</f>
        <v>0</v>
      </c>
    </row>
    <row r="636" spans="1:29" x14ac:dyDescent="0.35">
      <c r="A636">
        <f>VLOOKUP(Special[[#This Row],[No用]],SetNo[[No.用]:[vlookup 用]],2,FALSE)</f>
        <v>305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t="s">
        <v>108</v>
      </c>
      <c r="E636" t="s">
        <v>123</v>
      </c>
      <c r="F636" t="s">
        <v>90</v>
      </c>
      <c r="G636" t="s">
        <v>78</v>
      </c>
      <c r="H636" t="s">
        <v>128</v>
      </c>
      <c r="I636" t="s">
        <v>71</v>
      </c>
      <c r="J636">
        <v>1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1055</v>
      </c>
      <c r="X636">
        <v>0</v>
      </c>
      <c r="AB636" t="str">
        <f>Special[[#This Row],[服装]]&amp;Special[[#This Row],[名前]]&amp;Special[[#This Row],[レアリティ]]</f>
        <v>ユニフォーム木葉秋紀ICONIC</v>
      </c>
      <c r="AC636">
        <f>IF((A631&amp;L631&amp;M631)&lt;&gt;(Special[[#This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306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364</v>
      </c>
      <c r="E637" t="s">
        <v>123</v>
      </c>
      <c r="F637" s="1" t="s">
        <v>77</v>
      </c>
      <c r="G637" t="s">
        <v>78</v>
      </c>
      <c r="H637" t="s">
        <v>128</v>
      </c>
      <c r="I637" t="s">
        <v>71</v>
      </c>
      <c r="J637">
        <v>1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1055</v>
      </c>
      <c r="X637">
        <v>0</v>
      </c>
      <c r="AB637" t="str">
        <f>Special[[#This Row],[服装]]&amp;Special[[#This Row],[名前]]&amp;Special[[#This Row],[レアリティ]]</f>
        <v>探偵木葉秋紀ICONIC</v>
      </c>
      <c r="AC637">
        <f>IF((A636&amp;L636&amp;M636)&lt;&gt;(Special[[#This Row],[No]]&amp;L637&amp;M637),1,IF(Special[[#This Row],[追加属性]]="",1,0))</f>
        <v>1</v>
      </c>
    </row>
    <row r="638" spans="1:29" x14ac:dyDescent="0.35">
      <c r="A638">
        <f>VLOOKUP(Special[[#This Row],[No用]],SetNo[[No.用]:[vlookup 用]],2,FALSE)</f>
        <v>307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679</v>
      </c>
      <c r="E638" s="1" t="s">
        <v>123</v>
      </c>
      <c r="F638" s="1" t="s">
        <v>73</v>
      </c>
      <c r="G638" s="1" t="s">
        <v>78</v>
      </c>
      <c r="H638" s="1" t="s">
        <v>128</v>
      </c>
      <c r="I638" s="1" t="s">
        <v>71</v>
      </c>
      <c r="J638">
        <v>1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1055</v>
      </c>
      <c r="X638">
        <v>0</v>
      </c>
      <c r="AB638" t="str">
        <f>Special[[#This Row],[服装]]&amp;Special[[#This Row],[名前]]&amp;Special[[#This Row],[レアリティ]]</f>
        <v>梅雨木葉秋紀ICONIC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308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834</v>
      </c>
      <c r="E639" s="1" t="s">
        <v>123</v>
      </c>
      <c r="F639" s="1" t="s">
        <v>90</v>
      </c>
      <c r="G639" s="1" t="s">
        <v>78</v>
      </c>
      <c r="H639" s="1" t="s">
        <v>128</v>
      </c>
      <c r="I639" s="1" t="s">
        <v>71</v>
      </c>
      <c r="J639">
        <v>1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1055</v>
      </c>
      <c r="X639">
        <v>0</v>
      </c>
      <c r="AB639" t="str">
        <f>Special[[#This Row],[服装]]&amp;Special[[#This Row],[名前]]&amp;Special[[#This Row],[レアリティ]]</f>
        <v>路地裏2木葉秋紀ICONIC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308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834</v>
      </c>
      <c r="E640" s="1" t="s">
        <v>123</v>
      </c>
      <c r="F640" s="1" t="s">
        <v>90</v>
      </c>
      <c r="G640" s="1" t="s">
        <v>78</v>
      </c>
      <c r="H640" s="1" t="s">
        <v>128</v>
      </c>
      <c r="I640" s="1" t="s">
        <v>71</v>
      </c>
      <c r="J640">
        <v>1</v>
      </c>
      <c r="K640" t="s">
        <v>249</v>
      </c>
      <c r="L640" s="1" t="s">
        <v>588</v>
      </c>
      <c r="M640" s="1" t="s">
        <v>162</v>
      </c>
      <c r="N640">
        <v>13</v>
      </c>
      <c r="O640">
        <v>0</v>
      </c>
      <c r="P640">
        <v>0</v>
      </c>
      <c r="Q640">
        <v>0</v>
      </c>
      <c r="S640">
        <v>2.5</v>
      </c>
      <c r="T640">
        <v>25.04</v>
      </c>
      <c r="W640" s="1" t="s">
        <v>924</v>
      </c>
      <c r="X640">
        <v>1</v>
      </c>
      <c r="AB640" t="str">
        <f>Special[[#This Row],[服装]]&amp;Special[[#This Row],[名前]]&amp;Special[[#This Row],[レアリティ]]</f>
        <v>路地裏2木葉秋紀ICONIC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309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990</v>
      </c>
      <c r="E641" s="1" t="s">
        <v>123</v>
      </c>
      <c r="F641" s="1" t="s">
        <v>77</v>
      </c>
      <c r="G641" s="1" t="s">
        <v>78</v>
      </c>
      <c r="H641" s="1" t="s">
        <v>128</v>
      </c>
      <c r="I641" s="1" t="s">
        <v>71</v>
      </c>
      <c r="J641">
        <v>1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s="1" t="s">
        <v>1055</v>
      </c>
      <c r="X641">
        <v>0</v>
      </c>
      <c r="AB641" t="str">
        <f>Special[[#This Row],[服装]]&amp;Special[[#This Row],[名前]]&amp;Special[[#This Row],[レアリティ]]</f>
        <v>水着2木葉秋紀ICONIC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309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990</v>
      </c>
      <c r="E642" s="1" t="s">
        <v>123</v>
      </c>
      <c r="F642" s="1" t="s">
        <v>77</v>
      </c>
      <c r="G642" s="1" t="s">
        <v>78</v>
      </c>
      <c r="H642" s="1" t="s">
        <v>128</v>
      </c>
      <c r="I642" s="1" t="s">
        <v>71</v>
      </c>
      <c r="J642">
        <v>1</v>
      </c>
      <c r="K642" t="s">
        <v>249</v>
      </c>
      <c r="L642" s="1" t="s">
        <v>994</v>
      </c>
      <c r="M642" s="1" t="s">
        <v>162</v>
      </c>
      <c r="N642">
        <v>13</v>
      </c>
      <c r="O642">
        <v>0</v>
      </c>
      <c r="P642">
        <v>0</v>
      </c>
      <c r="Q642">
        <v>0</v>
      </c>
      <c r="S642">
        <v>6.94</v>
      </c>
      <c r="T642">
        <v>42.22</v>
      </c>
      <c r="W642" s="1" t="s">
        <v>852</v>
      </c>
      <c r="X642">
        <v>1</v>
      </c>
      <c r="AB642" t="str">
        <f>Special[[#This Row],[服装]]&amp;Special[[#This Row],[名前]]&amp;Special[[#This Row],[レアリティ]]</f>
        <v>水着2木葉秋紀ICONIC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310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t="s">
        <v>124</v>
      </c>
      <c r="F643" t="s">
        <v>90</v>
      </c>
      <c r="G643" t="s">
        <v>78</v>
      </c>
      <c r="H643" t="s">
        <v>128</v>
      </c>
      <c r="I643" t="s">
        <v>71</v>
      </c>
      <c r="J643">
        <v>1</v>
      </c>
      <c r="K643" t="s">
        <v>249</v>
      </c>
      <c r="L643" s="1" t="s">
        <v>191</v>
      </c>
      <c r="M643" s="1" t="s">
        <v>162</v>
      </c>
      <c r="N643">
        <v>12</v>
      </c>
      <c r="O643">
        <v>0</v>
      </c>
      <c r="P643">
        <v>0</v>
      </c>
      <c r="Q643">
        <v>0</v>
      </c>
      <c r="W643" t="s">
        <v>1055</v>
      </c>
      <c r="X643">
        <v>0</v>
      </c>
      <c r="AB643" t="str">
        <f>Special[[#This Row],[服装]]&amp;Special[[#This Row],[名前]]&amp;Special[[#This Row],[レアリティ]]</f>
        <v>ユニフォーム猿杙大和ICONIC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311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1079</v>
      </c>
      <c r="E644" s="1" t="s">
        <v>124</v>
      </c>
      <c r="F644" s="1" t="s">
        <v>77</v>
      </c>
      <c r="G644" s="1" t="s">
        <v>78</v>
      </c>
      <c r="H644" s="1" t="s">
        <v>128</v>
      </c>
      <c r="I644" s="1" t="s">
        <v>71</v>
      </c>
      <c r="J644">
        <v>1</v>
      </c>
      <c r="K644" t="s">
        <v>249</v>
      </c>
      <c r="L644" s="1" t="s">
        <v>191</v>
      </c>
      <c r="M644" s="1" t="s">
        <v>162</v>
      </c>
      <c r="N644">
        <v>12</v>
      </c>
      <c r="O644">
        <v>0</v>
      </c>
      <c r="P644">
        <v>0</v>
      </c>
      <c r="Q644">
        <v>0</v>
      </c>
      <c r="W644" t="s">
        <v>1055</v>
      </c>
      <c r="X644">
        <v>0</v>
      </c>
      <c r="AB644" t="str">
        <f>Special[[#This Row],[服装]]&amp;Special[[#This Row],[名前]]&amp;Special[[#This Row],[レアリティ]]</f>
        <v>ハロウィン猿杙大和ICONIC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311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1079</v>
      </c>
      <c r="E645" s="1" t="s">
        <v>124</v>
      </c>
      <c r="F645" s="1" t="s">
        <v>77</v>
      </c>
      <c r="G645" s="1" t="s">
        <v>78</v>
      </c>
      <c r="H645" s="1" t="s">
        <v>128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178</v>
      </c>
      <c r="N645">
        <v>15</v>
      </c>
      <c r="O645">
        <v>0</v>
      </c>
      <c r="P645">
        <v>0</v>
      </c>
      <c r="Q645">
        <v>0</v>
      </c>
      <c r="S645">
        <v>3.35</v>
      </c>
      <c r="T645">
        <v>20.010000000000002</v>
      </c>
      <c r="W645" s="1" t="s">
        <v>950</v>
      </c>
      <c r="X645">
        <v>1</v>
      </c>
      <c r="AB645" t="str">
        <f>Special[[#This Row],[服装]]&amp;Special[[#This Row],[名前]]&amp;Special[[#This Row],[レアリティ]]</f>
        <v>ハロウィン猿杙大和ICONIC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312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t="s">
        <v>108</v>
      </c>
      <c r="E646" t="s">
        <v>125</v>
      </c>
      <c r="F646" t="s">
        <v>90</v>
      </c>
      <c r="G646" t="s">
        <v>80</v>
      </c>
      <c r="H646" t="s">
        <v>128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12</v>
      </c>
      <c r="O646">
        <v>0</v>
      </c>
      <c r="P646">
        <v>0</v>
      </c>
      <c r="Q646">
        <v>0</v>
      </c>
      <c r="AB646" t="str">
        <f>Special[[#This Row],[服装]]&amp;Special[[#This Row],[名前]]&amp;Special[[#This Row],[レアリティ]]</f>
        <v>ユニフォーム小見春樹ICONIC</v>
      </c>
      <c r="AC646">
        <f>IF((A643&amp;L643&amp;M643)&lt;&gt;(Special[[#This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313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835</v>
      </c>
      <c r="E647" s="1" t="s">
        <v>125</v>
      </c>
      <c r="F647" s="1" t="s">
        <v>77</v>
      </c>
      <c r="G647" s="1" t="s">
        <v>80</v>
      </c>
      <c r="H647" s="1" t="s">
        <v>128</v>
      </c>
      <c r="I647" s="1" t="s">
        <v>71</v>
      </c>
      <c r="J647">
        <v>1</v>
      </c>
      <c r="K647" t="s">
        <v>249</v>
      </c>
      <c r="L647" s="1" t="s">
        <v>195</v>
      </c>
      <c r="M647" s="1" t="s">
        <v>173</v>
      </c>
      <c r="N647">
        <v>12</v>
      </c>
      <c r="O647">
        <v>0</v>
      </c>
      <c r="P647">
        <v>0</v>
      </c>
      <c r="Q647">
        <v>0</v>
      </c>
      <c r="AB647" t="str">
        <f>Special[[#This Row],[服装]]&amp;Special[[#This Row],[名前]]&amp;Special[[#This Row],[レアリティ]]</f>
        <v>路地裏2小見春樹ICONIC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313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835</v>
      </c>
      <c r="E648" s="1" t="s">
        <v>125</v>
      </c>
      <c r="F648" s="1" t="s">
        <v>77</v>
      </c>
      <c r="G648" s="1" t="s">
        <v>80</v>
      </c>
      <c r="H648" s="1" t="s">
        <v>128</v>
      </c>
      <c r="I648" s="1" t="s">
        <v>71</v>
      </c>
      <c r="J648">
        <v>1</v>
      </c>
      <c r="K648" t="s">
        <v>249</v>
      </c>
      <c r="L648" s="1" t="s">
        <v>588</v>
      </c>
      <c r="M648" s="1" t="s">
        <v>178</v>
      </c>
      <c r="N648">
        <v>10</v>
      </c>
      <c r="O648">
        <v>0</v>
      </c>
      <c r="P648">
        <v>0</v>
      </c>
      <c r="Q648">
        <v>0</v>
      </c>
      <c r="S648">
        <v>3.35</v>
      </c>
      <c r="T648">
        <v>33.729999999999997</v>
      </c>
      <c r="W648" s="1" t="s">
        <v>924</v>
      </c>
      <c r="X648">
        <v>1</v>
      </c>
      <c r="AB648" t="str">
        <f>Special[[#This Row],[服装]]&amp;Special[[#This Row],[名前]]&amp;Special[[#This Row],[レアリティ]]</f>
        <v>路地裏2小見春樹ICONIC</v>
      </c>
      <c r="AC648">
        <f>IF((A647&amp;L647&amp;M647)&lt;&gt;(Special[[#This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314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t="s">
        <v>108</v>
      </c>
      <c r="E649" t="s">
        <v>126</v>
      </c>
      <c r="F649" t="s">
        <v>90</v>
      </c>
      <c r="G649" t="s">
        <v>82</v>
      </c>
      <c r="H649" t="s">
        <v>128</v>
      </c>
      <c r="I649" t="s">
        <v>71</v>
      </c>
      <c r="J649">
        <v>1</v>
      </c>
      <c r="K649" t="s">
        <v>249</v>
      </c>
      <c r="L649" s="1" t="s">
        <v>191</v>
      </c>
      <c r="M649" s="1" t="s">
        <v>162</v>
      </c>
      <c r="N649">
        <v>12</v>
      </c>
      <c r="O649">
        <v>0</v>
      </c>
      <c r="P649">
        <v>0</v>
      </c>
      <c r="Q649">
        <v>0</v>
      </c>
      <c r="W649" t="s">
        <v>1055</v>
      </c>
      <c r="X649">
        <v>0</v>
      </c>
      <c r="AB649" t="str">
        <f>Special[[#This Row],[服装]]&amp;Special[[#This Row],[名前]]&amp;Special[[#This Row],[レアリティ]]</f>
        <v>ユニフォーム尾長渉ICONIC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315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t="s">
        <v>108</v>
      </c>
      <c r="E650" t="s">
        <v>127</v>
      </c>
      <c r="F650" t="s">
        <v>90</v>
      </c>
      <c r="G650" t="s">
        <v>82</v>
      </c>
      <c r="H650" t="s">
        <v>128</v>
      </c>
      <c r="I650" t="s">
        <v>71</v>
      </c>
      <c r="J650">
        <v>1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1055</v>
      </c>
      <c r="X650">
        <v>0</v>
      </c>
      <c r="AB650" t="str">
        <f>Special[[#This Row],[服装]]&amp;Special[[#This Row],[名前]]&amp;Special[[#This Row],[レアリティ]]</f>
        <v>ユニフォーム鷲尾辰生ICONIC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316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1079</v>
      </c>
      <c r="E651" s="1" t="s">
        <v>127</v>
      </c>
      <c r="F651" s="1" t="s">
        <v>77</v>
      </c>
      <c r="G651" s="1" t="s">
        <v>82</v>
      </c>
      <c r="H651" s="1" t="s">
        <v>128</v>
      </c>
      <c r="I651" s="1" t="s">
        <v>71</v>
      </c>
      <c r="J651">
        <v>1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1055</v>
      </c>
      <c r="X651">
        <v>0</v>
      </c>
      <c r="AB651" t="str">
        <f>Special[[#This Row],[服装]]&amp;Special[[#This Row],[名前]]&amp;Special[[#This Row],[レアリティ]]</f>
        <v>ハロウィン鷲尾辰生ICONIC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316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1079</v>
      </c>
      <c r="E652" s="1" t="s">
        <v>127</v>
      </c>
      <c r="F652" s="1" t="s">
        <v>77</v>
      </c>
      <c r="G652" s="1" t="s">
        <v>82</v>
      </c>
      <c r="H652" s="1" t="s">
        <v>128</v>
      </c>
      <c r="I652" s="1" t="s">
        <v>71</v>
      </c>
      <c r="J652">
        <v>1</v>
      </c>
      <c r="K652" t="s">
        <v>249</v>
      </c>
      <c r="L652" s="1" t="s">
        <v>588</v>
      </c>
      <c r="M652" s="1" t="s">
        <v>178</v>
      </c>
      <c r="N652">
        <v>16</v>
      </c>
      <c r="O652">
        <v>0</v>
      </c>
      <c r="P652">
        <v>0</v>
      </c>
      <c r="Q652">
        <v>0</v>
      </c>
      <c r="S652">
        <v>3.35</v>
      </c>
      <c r="T652">
        <v>33.729999999999997</v>
      </c>
      <c r="W652" s="1" t="s">
        <v>924</v>
      </c>
      <c r="X652">
        <v>1</v>
      </c>
      <c r="AB652" t="str">
        <f>Special[[#This Row],[服装]]&amp;Special[[#This Row],[名前]]&amp;Special[[#This Row],[レアリティ]]</f>
        <v>ハロウィン鷲尾辰生ICONIC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317</v>
      </c>
      <c r="B653">
        <f>IF(ROW()=2,1,IF(A650&lt;&gt;Special[[#This Row],[No]],1,IF(Special[[#This Row],[枝番用]]=0,B650,B650+1)))</f>
        <v>1</v>
      </c>
      <c r="C653">
        <f>IF(ROW()=2,1,IF(Special[[#This Row],[枝番用]]=1,1,C650+1))</f>
        <v>1</v>
      </c>
      <c r="D653" t="s">
        <v>108</v>
      </c>
      <c r="E653" t="s">
        <v>129</v>
      </c>
      <c r="F653" t="s">
        <v>73</v>
      </c>
      <c r="G653" t="s">
        <v>74</v>
      </c>
      <c r="H653" t="s">
        <v>128</v>
      </c>
      <c r="I653" t="s">
        <v>71</v>
      </c>
      <c r="J653">
        <v>1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1055</v>
      </c>
      <c r="X653">
        <v>0</v>
      </c>
      <c r="AB653" t="str">
        <f>Special[[#This Row],[服装]]&amp;Special[[#This Row],[名前]]&amp;Special[[#This Row],[レアリティ]]</f>
        <v>ユニフォーム赤葦京治ICONIC</v>
      </c>
      <c r="AC653">
        <f>IF((A650&amp;L650&amp;M650)&lt;&gt;(Special[[#This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317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t="s">
        <v>108</v>
      </c>
      <c r="E654" t="s">
        <v>129</v>
      </c>
      <c r="F654" t="s">
        <v>73</v>
      </c>
      <c r="G654" t="s">
        <v>74</v>
      </c>
      <c r="H654" t="s">
        <v>128</v>
      </c>
      <c r="I654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50</v>
      </c>
      <c r="O654">
        <v>0</v>
      </c>
      <c r="P654">
        <v>60</v>
      </c>
      <c r="Q654">
        <v>0</v>
      </c>
      <c r="S654">
        <v>3.35</v>
      </c>
      <c r="T654">
        <v>33.729999999999997</v>
      </c>
      <c r="U654">
        <v>5</v>
      </c>
      <c r="V654">
        <v>50.08</v>
      </c>
      <c r="W654" s="1" t="s">
        <v>1013</v>
      </c>
      <c r="X654">
        <v>1</v>
      </c>
      <c r="AB654" t="str">
        <f>Special[[#This Row],[服装]]&amp;Special[[#This Row],[名前]]&amp;Special[[#This Row],[レアリティ]]</f>
        <v>ユニフォーム赤葦京治ICONIC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318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t="s">
        <v>150</v>
      </c>
      <c r="E655" t="s">
        <v>129</v>
      </c>
      <c r="F655" t="s">
        <v>90</v>
      </c>
      <c r="G655" t="s">
        <v>74</v>
      </c>
      <c r="H655" t="s">
        <v>128</v>
      </c>
      <c r="I655" t="s">
        <v>71</v>
      </c>
      <c r="J655">
        <v>1</v>
      </c>
      <c r="K655" t="s">
        <v>249</v>
      </c>
      <c r="L655" s="1" t="s">
        <v>263</v>
      </c>
      <c r="M655" s="1" t="s">
        <v>173</v>
      </c>
      <c r="N655">
        <v>13</v>
      </c>
      <c r="O655">
        <v>0</v>
      </c>
      <c r="P655">
        <v>0</v>
      </c>
      <c r="Q655">
        <v>0</v>
      </c>
      <c r="W655" s="14" t="s">
        <v>1038</v>
      </c>
      <c r="AB655" t="str">
        <f>Special[[#This Row],[服装]]&amp;Special[[#This Row],[名前]]&amp;Special[[#This Row],[レアリティ]]</f>
        <v>夏祭り赤葦京治ICONIC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319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149</v>
      </c>
      <c r="E656" s="1" t="s">
        <v>129</v>
      </c>
      <c r="F656" s="1" t="s">
        <v>77</v>
      </c>
      <c r="G656" s="1" t="s">
        <v>74</v>
      </c>
      <c r="H656" s="1" t="s">
        <v>128</v>
      </c>
      <c r="I656" s="1" t="s">
        <v>71</v>
      </c>
      <c r="J656">
        <v>1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1055</v>
      </c>
      <c r="X656">
        <v>0</v>
      </c>
      <c r="AB656" t="str">
        <f>Special[[#This Row],[服装]]&amp;Special[[#This Row],[名前]]&amp;Special[[#This Row],[レアリティ]]</f>
        <v>制服赤葦京治ICONIC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320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673</v>
      </c>
      <c r="E657" s="1" t="s">
        <v>129</v>
      </c>
      <c r="F657" s="1" t="s">
        <v>73</v>
      </c>
      <c r="G657" s="1" t="s">
        <v>74</v>
      </c>
      <c r="H657" s="1" t="s">
        <v>128</v>
      </c>
      <c r="I657" s="1" t="s">
        <v>71</v>
      </c>
      <c r="J657">
        <v>1</v>
      </c>
      <c r="K657" t="s">
        <v>249</v>
      </c>
      <c r="L657" s="1" t="s">
        <v>263</v>
      </c>
      <c r="M657" s="1" t="s">
        <v>659</v>
      </c>
      <c r="N657">
        <v>13</v>
      </c>
      <c r="O657">
        <v>0</v>
      </c>
      <c r="P657">
        <v>0</v>
      </c>
      <c r="Q657">
        <v>0</v>
      </c>
      <c r="W657" s="14" t="s">
        <v>1038</v>
      </c>
      <c r="AB657" t="str">
        <f>Special[[#This Row],[服装]]&amp;Special[[#This Row],[名前]]&amp;Special[[#This Row],[レアリティ]]</f>
        <v>バーガー赤葦京治ICONIC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320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673</v>
      </c>
      <c r="E658" s="1" t="s">
        <v>129</v>
      </c>
      <c r="F658" s="1" t="s">
        <v>73</v>
      </c>
      <c r="G658" s="1" t="s">
        <v>74</v>
      </c>
      <c r="H658" s="1" t="s">
        <v>128</v>
      </c>
      <c r="I658" s="1" t="s">
        <v>71</v>
      </c>
      <c r="J658">
        <v>1</v>
      </c>
      <c r="K658" t="s">
        <v>249</v>
      </c>
      <c r="L658" s="1" t="s">
        <v>593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3.35</v>
      </c>
      <c r="T658">
        <v>20.010000000000002</v>
      </c>
      <c r="U658">
        <v>5</v>
      </c>
      <c r="V658">
        <v>30.48</v>
      </c>
      <c r="W658" s="1" t="s">
        <v>852</v>
      </c>
      <c r="X658">
        <v>2</v>
      </c>
      <c r="AB658" t="str">
        <f>Special[[#This Row],[服装]]&amp;Special[[#This Row],[名前]]&amp;Special[[#This Row],[レアリティ]]</f>
        <v>バーガー赤葦京治ICONIC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321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743</v>
      </c>
      <c r="E659" s="1" t="s">
        <v>129</v>
      </c>
      <c r="F659" s="1" t="s">
        <v>90</v>
      </c>
      <c r="G659" s="1" t="s">
        <v>74</v>
      </c>
      <c r="H659" s="1" t="s">
        <v>128</v>
      </c>
      <c r="I659" s="1" t="s">
        <v>71</v>
      </c>
      <c r="J659">
        <v>1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1055</v>
      </c>
      <c r="X659">
        <v>0</v>
      </c>
      <c r="AB659" t="str">
        <f>Special[[#This Row],[服装]]&amp;Special[[#This Row],[名前]]&amp;Special[[#This Row],[レアリティ]]</f>
        <v>仮装赤葦京治ICONIC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321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743</v>
      </c>
      <c r="E660" s="1" t="s">
        <v>129</v>
      </c>
      <c r="F660" s="1" t="s">
        <v>90</v>
      </c>
      <c r="G660" s="1" t="s">
        <v>74</v>
      </c>
      <c r="H660" s="1" t="s">
        <v>128</v>
      </c>
      <c r="I660" s="1" t="s">
        <v>71</v>
      </c>
      <c r="J660">
        <v>1</v>
      </c>
      <c r="K660" t="s">
        <v>249</v>
      </c>
      <c r="L660" s="1" t="s">
        <v>1059</v>
      </c>
      <c r="M660" s="1" t="s">
        <v>224</v>
      </c>
      <c r="N660">
        <v>47</v>
      </c>
      <c r="O660">
        <v>0</v>
      </c>
      <c r="P660">
        <v>57</v>
      </c>
      <c r="Q660">
        <v>0</v>
      </c>
      <c r="S660">
        <v>20</v>
      </c>
      <c r="T660">
        <v>79.78</v>
      </c>
      <c r="U660">
        <v>22.5</v>
      </c>
      <c r="V660">
        <v>89.14</v>
      </c>
      <c r="W660" t="s">
        <v>1035</v>
      </c>
      <c r="X660">
        <v>0</v>
      </c>
      <c r="AB660" t="str">
        <f>Special[[#This Row],[服装]]&amp;Special[[#This Row],[名前]]&amp;Special[[#This Row],[レアリティ]]</f>
        <v>仮装赤葦京治ICONIC</v>
      </c>
      <c r="AC660">
        <f>IF((A659&amp;L659&amp;M659)&lt;&gt;(Special[[#This Row],[No]]&amp;L660&amp;M660),1,IF(Special[[#This Row],[追加属性]]="",1,0))</f>
        <v>1</v>
      </c>
    </row>
    <row r="661" spans="1:29" x14ac:dyDescent="0.35">
      <c r="A661">
        <f>VLOOKUP(Special[[#This Row],[No用]],SetNo[[No.用]:[vlookup 用]],2,FALSE)</f>
        <v>321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1</v>
      </c>
      <c r="D661" s="1" t="s">
        <v>743</v>
      </c>
      <c r="E661" s="1" t="s">
        <v>129</v>
      </c>
      <c r="F661" s="1" t="s">
        <v>90</v>
      </c>
      <c r="G661" s="1" t="s">
        <v>74</v>
      </c>
      <c r="H661" s="1" t="s">
        <v>128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224</v>
      </c>
      <c r="N661">
        <v>47</v>
      </c>
      <c r="O661">
        <v>0</v>
      </c>
      <c r="P661">
        <v>57</v>
      </c>
      <c r="Q661">
        <v>0</v>
      </c>
      <c r="R661" s="1"/>
      <c r="S661">
        <v>4.2</v>
      </c>
      <c r="T661">
        <v>25.76</v>
      </c>
      <c r="U661">
        <v>5.8</v>
      </c>
      <c r="V661">
        <v>35.200000000000003</v>
      </c>
      <c r="W661" s="1" t="s">
        <v>1022</v>
      </c>
      <c r="X661">
        <v>2</v>
      </c>
      <c r="Y661" s="1" t="s">
        <v>122</v>
      </c>
      <c r="Z661" s="1" t="s">
        <v>1023</v>
      </c>
      <c r="AA661" s="1"/>
      <c r="AB661" t="str">
        <f>Special[[#This Row],[服装]]&amp;Special[[#This Row],[名前]]&amp;Special[[#This Row],[レアリティ]]</f>
        <v>仮装赤葦京治ICONIC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321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2</v>
      </c>
      <c r="D662" s="1" t="s">
        <v>743</v>
      </c>
      <c r="E662" s="1" t="s">
        <v>129</v>
      </c>
      <c r="F662" s="1" t="s">
        <v>90</v>
      </c>
      <c r="G662" s="1" t="s">
        <v>74</v>
      </c>
      <c r="H662" s="1" t="s">
        <v>128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224</v>
      </c>
      <c r="N662">
        <v>47</v>
      </c>
      <c r="O662">
        <v>0</v>
      </c>
      <c r="P662">
        <v>57</v>
      </c>
      <c r="Q662">
        <v>0</v>
      </c>
      <c r="R662" s="1" t="s">
        <v>1020</v>
      </c>
      <c r="S662">
        <v>15</v>
      </c>
      <c r="T662">
        <v>15</v>
      </c>
      <c r="U662">
        <v>10</v>
      </c>
      <c r="V662">
        <v>10</v>
      </c>
      <c r="W662" s="1" t="s">
        <v>1021</v>
      </c>
      <c r="X662">
        <v>0</v>
      </c>
      <c r="Y662" s="1" t="s">
        <v>122</v>
      </c>
      <c r="Z662" s="1" t="s">
        <v>1023</v>
      </c>
      <c r="AA662" s="1"/>
      <c r="AB662" t="str">
        <f>Special[[#This Row],[服装]]&amp;Special[[#This Row],[名前]]&amp;Special[[#This Row],[レアリティ]]</f>
        <v>仮装赤葦京治ICONIC</v>
      </c>
      <c r="AC662">
        <f>IF((A661&amp;L661&amp;M661)&lt;&gt;(Special[[#This Row],[No]]&amp;L662&amp;M662),1,IF(Special[[#This Row],[追加属性]]="",1,0))</f>
        <v>0</v>
      </c>
    </row>
    <row r="663" spans="1:29" x14ac:dyDescent="0.35">
      <c r="A663">
        <f>VLOOKUP(Special[[#This Row],[No用]],SetNo[[No.用]:[vlookup 用]],2,FALSE)</f>
        <v>322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929</v>
      </c>
      <c r="E663" s="1" t="s">
        <v>129</v>
      </c>
      <c r="F663" s="1" t="s">
        <v>77</v>
      </c>
      <c r="G663" s="1" t="s">
        <v>74</v>
      </c>
      <c r="H663" s="1" t="s">
        <v>128</v>
      </c>
      <c r="I663" s="1" t="s">
        <v>71</v>
      </c>
      <c r="J663">
        <v>1</v>
      </c>
      <c r="K663" t="s">
        <v>249</v>
      </c>
      <c r="L663" s="1" t="s">
        <v>263</v>
      </c>
      <c r="M663" s="1" t="s">
        <v>173</v>
      </c>
      <c r="N663">
        <v>13</v>
      </c>
      <c r="O663">
        <v>0</v>
      </c>
      <c r="P663">
        <v>0</v>
      </c>
      <c r="Q663">
        <v>0</v>
      </c>
      <c r="W663" s="14" t="s">
        <v>1038</v>
      </c>
      <c r="Y663" s="1"/>
      <c r="AB663" t="str">
        <f>Special[[#This Row],[服装]]&amp;Special[[#This Row],[名前]]&amp;Special[[#This Row],[レアリティ]]</f>
        <v>妖赤葦京治ICONIC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323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1061</v>
      </c>
      <c r="E664" s="1" t="s">
        <v>129</v>
      </c>
      <c r="F664" s="1" t="s">
        <v>73</v>
      </c>
      <c r="G664" s="1" t="s">
        <v>74</v>
      </c>
      <c r="H664" s="1" t="s">
        <v>128</v>
      </c>
      <c r="I664" s="1" t="s">
        <v>71</v>
      </c>
      <c r="J664">
        <v>1</v>
      </c>
      <c r="K664" t="s">
        <v>249</v>
      </c>
      <c r="L664" s="1" t="s">
        <v>263</v>
      </c>
      <c r="M664" s="1" t="s">
        <v>173</v>
      </c>
      <c r="N664">
        <v>14</v>
      </c>
      <c r="O664">
        <v>0</v>
      </c>
      <c r="P664">
        <v>0</v>
      </c>
      <c r="Q664">
        <v>0</v>
      </c>
      <c r="W664" s="14" t="s">
        <v>1038</v>
      </c>
      <c r="Y664" s="1"/>
      <c r="AB664" t="str">
        <f>Special[[#This Row],[服装]]&amp;Special[[#This Row],[名前]]&amp;Special[[#This Row],[レアリティ]]</f>
        <v>焼き芋赤葦京治ICONIC</v>
      </c>
      <c r="AC664">
        <f>IF((A663&amp;L663&amp;M663)&lt;&gt;(Special[[#This Row],[No]]&amp;L664&amp;M664),1,IF(Special[[#This Row],[追加属性]]="",1,0))</f>
        <v>1</v>
      </c>
    </row>
    <row r="665" spans="1:29" x14ac:dyDescent="0.35">
      <c r="A665">
        <f>VLOOKUP(Special[[#This Row],[No用]],SetNo[[No.用]:[vlookup 用]],2,FALSE)</f>
        <v>323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1061</v>
      </c>
      <c r="E665" s="1" t="s">
        <v>129</v>
      </c>
      <c r="F665" s="1" t="s">
        <v>73</v>
      </c>
      <c r="G665" s="1" t="s">
        <v>74</v>
      </c>
      <c r="H665" s="1" t="s">
        <v>128</v>
      </c>
      <c r="I665" s="1" t="s">
        <v>71</v>
      </c>
      <c r="J665">
        <v>1</v>
      </c>
      <c r="K665" t="s">
        <v>249</v>
      </c>
      <c r="L665" s="1" t="s">
        <v>994</v>
      </c>
      <c r="M665" s="1" t="s">
        <v>178</v>
      </c>
      <c r="N665">
        <v>14</v>
      </c>
      <c r="O665">
        <v>0</v>
      </c>
      <c r="P665">
        <v>0</v>
      </c>
      <c r="Q665">
        <v>0</v>
      </c>
      <c r="S665">
        <v>9.26</v>
      </c>
      <c r="T665">
        <v>56.3</v>
      </c>
      <c r="U665">
        <v>0</v>
      </c>
      <c r="V665">
        <v>0</v>
      </c>
      <c r="W665" s="14" t="s">
        <v>860</v>
      </c>
      <c r="X665">
        <v>1</v>
      </c>
      <c r="Y665" s="1"/>
      <c r="AB665" t="str">
        <f>Special[[#This Row],[服装]]&amp;Special[[#This Row],[名前]]&amp;Special[[#This Row],[レアリティ]]</f>
        <v>焼き芋赤葦京治ICONIC</v>
      </c>
      <c r="AC665">
        <f>IF((A664&amp;L664&amp;M664)&lt;&gt;(Special[[#This Row],[No]]&amp;L665&amp;M665),1,IF(Special[[#This Row],[追加属性]]="",1,0))</f>
        <v>1</v>
      </c>
    </row>
    <row r="666" spans="1:29" x14ac:dyDescent="0.35">
      <c r="A666">
        <f>VLOOKUP(Special[[#This Row],[No用]],SetNo[[No.用]:[vlookup 用]],2,FALSE)</f>
        <v>323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1061</v>
      </c>
      <c r="E666" s="1" t="s">
        <v>129</v>
      </c>
      <c r="F666" s="1" t="s">
        <v>73</v>
      </c>
      <c r="G666" s="1" t="s">
        <v>74</v>
      </c>
      <c r="H666" s="1" t="s">
        <v>128</v>
      </c>
      <c r="I666" s="1" t="s">
        <v>71</v>
      </c>
      <c r="J666">
        <v>1</v>
      </c>
      <c r="K666" t="s">
        <v>249</v>
      </c>
      <c r="L666" s="1" t="s">
        <v>180</v>
      </c>
      <c r="M666" s="1" t="s">
        <v>224</v>
      </c>
      <c r="N666">
        <v>48</v>
      </c>
      <c r="O666">
        <v>0</v>
      </c>
      <c r="P666">
        <v>58</v>
      </c>
      <c r="Q666">
        <v>0</v>
      </c>
      <c r="S666">
        <v>4.2</v>
      </c>
      <c r="T666">
        <v>25.76</v>
      </c>
      <c r="U666">
        <v>5.8</v>
      </c>
      <c r="V666">
        <v>35.200000000000003</v>
      </c>
      <c r="W666" s="14" t="s">
        <v>1022</v>
      </c>
      <c r="X666">
        <v>2</v>
      </c>
      <c r="Y666" s="1" t="s">
        <v>122</v>
      </c>
      <c r="Z666" s="1" t="s">
        <v>1023</v>
      </c>
      <c r="AA666" s="1"/>
      <c r="AB666" t="str">
        <f>Special[[#This Row],[服装]]&amp;Special[[#This Row],[名前]]&amp;Special[[#This Row],[レアリティ]]</f>
        <v>焼き芋赤葦京治ICONIC</v>
      </c>
      <c r="AC666">
        <f>IF((A665&amp;L665&amp;M665)&lt;&gt;(Special[[#This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323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2</v>
      </c>
      <c r="D667" s="1" t="s">
        <v>1061</v>
      </c>
      <c r="E667" s="1" t="s">
        <v>129</v>
      </c>
      <c r="F667" s="1" t="s">
        <v>73</v>
      </c>
      <c r="G667" s="1" t="s">
        <v>74</v>
      </c>
      <c r="H667" s="1" t="s">
        <v>128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48</v>
      </c>
      <c r="O667">
        <v>0</v>
      </c>
      <c r="P667">
        <v>58</v>
      </c>
      <c r="Q667">
        <v>0</v>
      </c>
      <c r="R667" s="1" t="s">
        <v>1020</v>
      </c>
      <c r="S667">
        <v>-15</v>
      </c>
      <c r="T667">
        <v>-15</v>
      </c>
      <c r="U667">
        <v>-10</v>
      </c>
      <c r="V667">
        <v>-10</v>
      </c>
      <c r="W667" s="14" t="s">
        <v>1021</v>
      </c>
      <c r="X667">
        <v>0</v>
      </c>
      <c r="Y667" s="1" t="s">
        <v>122</v>
      </c>
      <c r="Z667" s="1" t="s">
        <v>1023</v>
      </c>
      <c r="AA667" s="1"/>
      <c r="AB667" t="str">
        <f>Special[[#This Row],[服装]]&amp;Special[[#This Row],[名前]]&amp;Special[[#This Row],[レアリティ]]</f>
        <v>焼き芋赤葦京治ICONIC</v>
      </c>
      <c r="AC667">
        <f>IF((A666&amp;L666&amp;M666)&lt;&gt;(Special[[#This Row],[No]]&amp;L667&amp;M667),1,IF(Special[[#This Row],[追加属性]]="",1,0))</f>
        <v>0</v>
      </c>
    </row>
    <row r="668" spans="1:29" x14ac:dyDescent="0.35">
      <c r="A668">
        <f>VLOOKUP(Special[[#This Row],[No用]],SetNo[[No.用]:[vlookup 用]],2,FALSE)</f>
        <v>324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108</v>
      </c>
      <c r="E668" s="1" t="s">
        <v>646</v>
      </c>
      <c r="F668" s="1" t="s">
        <v>90</v>
      </c>
      <c r="G668" s="1" t="s">
        <v>78</v>
      </c>
      <c r="H668" s="1" t="s">
        <v>637</v>
      </c>
      <c r="I668" s="1" t="s">
        <v>544</v>
      </c>
      <c r="J668">
        <v>1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1055</v>
      </c>
      <c r="X668">
        <v>0</v>
      </c>
      <c r="AB668" t="str">
        <f>Special[[#This Row],[服装]]&amp;Special[[#This Row],[名前]]&amp;Special[[#This Row],[レアリティ]]</f>
        <v>ユニフォーム姫川葵ICONIC</v>
      </c>
      <c r="AC668">
        <f>IF((A663&amp;L663&amp;M663)&lt;&gt;(Special[[#This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324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108</v>
      </c>
      <c r="E669" s="1" t="s">
        <v>646</v>
      </c>
      <c r="F669" s="1" t="s">
        <v>90</v>
      </c>
      <c r="G669" s="1" t="s">
        <v>78</v>
      </c>
      <c r="H669" s="1" t="s">
        <v>637</v>
      </c>
      <c r="I669" s="1" t="s">
        <v>544</v>
      </c>
      <c r="J669">
        <v>1</v>
      </c>
      <c r="K669" t="s">
        <v>249</v>
      </c>
      <c r="L669" s="1" t="s">
        <v>180</v>
      </c>
      <c r="M669" s="1" t="s">
        <v>224</v>
      </c>
      <c r="N669">
        <v>44</v>
      </c>
      <c r="O669">
        <v>0</v>
      </c>
      <c r="P669">
        <v>54</v>
      </c>
      <c r="Q669">
        <v>0</v>
      </c>
      <c r="S669">
        <v>3.35</v>
      </c>
      <c r="T669">
        <v>20.010000000000002</v>
      </c>
      <c r="U669">
        <v>5</v>
      </c>
      <c r="V669">
        <v>30.48</v>
      </c>
      <c r="W669" s="1" t="s">
        <v>870</v>
      </c>
      <c r="X669">
        <v>1</v>
      </c>
      <c r="Z669" s="1" t="s">
        <v>937</v>
      </c>
      <c r="AA669" s="1"/>
      <c r="AB669" t="str">
        <f>Special[[#This Row],[服装]]&amp;Special[[#This Row],[名前]]&amp;Special[[#This Row],[レアリティ]]</f>
        <v>ユニフォーム姫川葵ICONIC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325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708</v>
      </c>
      <c r="E670" s="1" t="s">
        <v>646</v>
      </c>
      <c r="F670" s="10" t="s">
        <v>77</v>
      </c>
      <c r="G670" s="1" t="s">
        <v>78</v>
      </c>
      <c r="H670" s="1" t="s">
        <v>637</v>
      </c>
      <c r="I670" s="1" t="s">
        <v>544</v>
      </c>
      <c r="J670">
        <v>1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1055</v>
      </c>
      <c r="X670">
        <v>0</v>
      </c>
      <c r="AB670" t="str">
        <f>Special[[#This Row],[服装]]&amp;Special[[#This Row],[名前]]&amp;Special[[#This Row],[レアリティ]]</f>
        <v>花火姫川葵ICONIC</v>
      </c>
      <c r="AC670">
        <f>IF((A669&amp;L669&amp;M669)&lt;&gt;(Special[[#This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325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708</v>
      </c>
      <c r="E671" s="1" t="s">
        <v>646</v>
      </c>
      <c r="F671" s="10" t="s">
        <v>77</v>
      </c>
      <c r="G671" s="1" t="s">
        <v>78</v>
      </c>
      <c r="H671" s="1" t="s">
        <v>637</v>
      </c>
      <c r="I671" s="1" t="s">
        <v>544</v>
      </c>
      <c r="J671">
        <v>1</v>
      </c>
      <c r="K671" t="s">
        <v>249</v>
      </c>
      <c r="L671" s="1" t="s">
        <v>180</v>
      </c>
      <c r="M671" s="1" t="s">
        <v>173</v>
      </c>
      <c r="N671">
        <v>13</v>
      </c>
      <c r="O671">
        <v>0</v>
      </c>
      <c r="P671">
        <v>0</v>
      </c>
      <c r="Q671">
        <v>0</v>
      </c>
      <c r="S671">
        <v>4.2</v>
      </c>
      <c r="T671">
        <v>25.76</v>
      </c>
      <c r="W671" t="s">
        <v>948</v>
      </c>
      <c r="X671">
        <v>1</v>
      </c>
      <c r="AB671" t="str">
        <f>Special[[#This Row],[服装]]&amp;Special[[#This Row],[名前]]&amp;Special[[#This Row],[レアリティ]]</f>
        <v>花火姫川葵ICONIC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326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108</v>
      </c>
      <c r="E672" s="1" t="s">
        <v>652</v>
      </c>
      <c r="F672" s="1" t="s">
        <v>90</v>
      </c>
      <c r="G672" s="1" t="s">
        <v>82</v>
      </c>
      <c r="H672" s="1" t="s">
        <v>637</v>
      </c>
      <c r="I672" s="1" t="s">
        <v>71</v>
      </c>
      <c r="J672">
        <v>1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1055</v>
      </c>
      <c r="X672">
        <v>0</v>
      </c>
      <c r="AB672" t="str">
        <f>Special[[#This Row],[服装]]&amp;Special[[#This Row],[名前]]&amp;Special[[#This Row],[レアリティ]]</f>
        <v>ユニフォーム当間義友ICONIC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327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635</v>
      </c>
      <c r="F673" s="1" t="s">
        <v>90</v>
      </c>
      <c r="G673" s="1" t="s">
        <v>74</v>
      </c>
      <c r="H673" s="1" t="s">
        <v>637</v>
      </c>
      <c r="I673" s="1" t="s">
        <v>71</v>
      </c>
      <c r="J673">
        <v>1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1055</v>
      </c>
      <c r="X673">
        <v>0</v>
      </c>
      <c r="AB673" t="str">
        <f>Special[[#This Row],[服装]]&amp;Special[[#This Row],[名前]]&amp;Special[[#This Row],[レアリティ]]</f>
        <v>ユニフォーム越後栄ICONIC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327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108</v>
      </c>
      <c r="E674" s="1" t="s">
        <v>635</v>
      </c>
      <c r="F674" s="1" t="s">
        <v>90</v>
      </c>
      <c r="G674" s="1" t="s">
        <v>74</v>
      </c>
      <c r="H674" s="1" t="s">
        <v>637</v>
      </c>
      <c r="I674" s="1" t="s">
        <v>71</v>
      </c>
      <c r="J674">
        <v>1</v>
      </c>
      <c r="K674" t="s">
        <v>249</v>
      </c>
      <c r="L674" s="1" t="s">
        <v>554</v>
      </c>
      <c r="M674" s="1" t="s">
        <v>224</v>
      </c>
      <c r="N674">
        <v>45</v>
      </c>
      <c r="O674">
        <v>0</v>
      </c>
      <c r="P674">
        <v>55</v>
      </c>
      <c r="Q674">
        <v>0</v>
      </c>
      <c r="S674" s="13">
        <v>7</v>
      </c>
      <c r="T674" s="13">
        <v>13.86</v>
      </c>
      <c r="U674" s="13">
        <v>10.5</v>
      </c>
      <c r="V674" s="13">
        <v>20.79</v>
      </c>
      <c r="W674" s="13" t="s">
        <v>850</v>
      </c>
      <c r="X674" s="13">
        <v>0</v>
      </c>
      <c r="Y674" s="13"/>
      <c r="Z674" s="13"/>
      <c r="AA674" s="13"/>
      <c r="AB674" t="str">
        <f>Special[[#This Row],[服装]]&amp;Special[[#This Row],[名前]]&amp;Special[[#This Row],[レアリティ]]</f>
        <v>ユニフォーム越後栄ICONIC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328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656</v>
      </c>
      <c r="F675" s="1" t="s">
        <v>90</v>
      </c>
      <c r="G675" s="1" t="s">
        <v>80</v>
      </c>
      <c r="H675" s="1" t="s">
        <v>637</v>
      </c>
      <c r="I675" s="1" t="s">
        <v>71</v>
      </c>
      <c r="J675">
        <v>1</v>
      </c>
      <c r="K675" t="s">
        <v>249</v>
      </c>
      <c r="L675" s="1" t="s">
        <v>195</v>
      </c>
      <c r="M675" s="1" t="s">
        <v>173</v>
      </c>
      <c r="N675">
        <v>13</v>
      </c>
      <c r="O675">
        <v>0</v>
      </c>
      <c r="P675">
        <v>0</v>
      </c>
      <c r="Q675">
        <v>0</v>
      </c>
      <c r="AB675" t="str">
        <f>Special[[#This Row],[服装]]&amp;Special[[#This Row],[名前]]&amp;Special[[#This Row],[レアリティ]]</f>
        <v>ユニフォーム貝掛亮文ICONIC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329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661</v>
      </c>
      <c r="F676" s="1" t="s">
        <v>73</v>
      </c>
      <c r="G676" s="1" t="s">
        <v>78</v>
      </c>
      <c r="H676" s="1" t="s">
        <v>637</v>
      </c>
      <c r="I676" s="1" t="s">
        <v>71</v>
      </c>
      <c r="J676">
        <v>1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1055</v>
      </c>
      <c r="X676">
        <v>0</v>
      </c>
      <c r="AB676" t="str">
        <f>Special[[#This Row],[服装]]&amp;Special[[#This Row],[名前]]&amp;Special[[#This Row],[レアリティ]]</f>
        <v>ユニフォーム丸山一喜ICONIC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330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108</v>
      </c>
      <c r="E677" s="1" t="s">
        <v>664</v>
      </c>
      <c r="F677" s="1" t="s">
        <v>90</v>
      </c>
      <c r="G677" s="1" t="s">
        <v>78</v>
      </c>
      <c r="H677" s="1" t="s">
        <v>637</v>
      </c>
      <c r="I677" s="1" t="s">
        <v>71</v>
      </c>
      <c r="J677">
        <v>1</v>
      </c>
      <c r="K677" t="s">
        <v>249</v>
      </c>
      <c r="L677" s="1" t="s">
        <v>191</v>
      </c>
      <c r="M677" s="1" t="s">
        <v>162</v>
      </c>
      <c r="N677">
        <v>8</v>
      </c>
      <c r="O677">
        <v>0</v>
      </c>
      <c r="P677">
        <v>0</v>
      </c>
      <c r="Q677">
        <v>0</v>
      </c>
      <c r="W677" t="s">
        <v>1055</v>
      </c>
      <c r="X677">
        <v>0</v>
      </c>
      <c r="AB677" t="str">
        <f>Special[[#This Row],[服装]]&amp;Special[[#This Row],[名前]]&amp;Special[[#This Row],[レアリティ]]</f>
        <v>ユニフォーム舞子侑志ICONIC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331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108</v>
      </c>
      <c r="E678" s="1" t="s">
        <v>642</v>
      </c>
      <c r="F678" s="1" t="s">
        <v>90</v>
      </c>
      <c r="G678" s="1" t="s">
        <v>78</v>
      </c>
      <c r="H678" s="1" t="s">
        <v>637</v>
      </c>
      <c r="I678" s="1" t="s">
        <v>71</v>
      </c>
      <c r="J678">
        <v>1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1055</v>
      </c>
      <c r="X678">
        <v>0</v>
      </c>
      <c r="AB678" t="str">
        <f>Special[[#This Row],[服装]]&amp;Special[[#This Row],[名前]]&amp;Special[[#This Row],[レアリティ]]</f>
        <v>ユニフォーム寺泊基希ICONIC</v>
      </c>
      <c r="AC678">
        <f>IF((A677&amp;L677&amp;M677)&lt;&gt;(Special[[#This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331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108</v>
      </c>
      <c r="E679" s="1" t="s">
        <v>642</v>
      </c>
      <c r="F679" s="1" t="s">
        <v>90</v>
      </c>
      <c r="G679" s="1" t="s">
        <v>78</v>
      </c>
      <c r="H679" s="1" t="s">
        <v>637</v>
      </c>
      <c r="I679" s="1" t="s">
        <v>71</v>
      </c>
      <c r="J679">
        <v>1</v>
      </c>
      <c r="K679" t="s">
        <v>249</v>
      </c>
      <c r="L679" s="1" t="s">
        <v>593</v>
      </c>
      <c r="M679" s="1" t="s">
        <v>162</v>
      </c>
      <c r="N679">
        <v>13</v>
      </c>
      <c r="O679">
        <v>0</v>
      </c>
      <c r="P679">
        <v>0</v>
      </c>
      <c r="Q679">
        <v>0</v>
      </c>
      <c r="S679" s="13">
        <v>2.5</v>
      </c>
      <c r="T679" s="13">
        <v>25.04</v>
      </c>
      <c r="U679" s="13">
        <v>0</v>
      </c>
      <c r="V679" s="13">
        <v>0</v>
      </c>
      <c r="W679" s="14" t="s">
        <v>886</v>
      </c>
      <c r="X679" s="13">
        <v>1</v>
      </c>
      <c r="Y679" s="13"/>
      <c r="Z679" s="13"/>
      <c r="AA679" s="13"/>
      <c r="AB679" t="str">
        <f>Special[[#This Row],[服装]]&amp;Special[[#This Row],[名前]]&amp;Special[[#This Row],[レアリティ]]</f>
        <v>ユニフォーム寺泊基希ICONIC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332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t="s">
        <v>108</v>
      </c>
      <c r="E680" t="s">
        <v>264</v>
      </c>
      <c r="F680" t="s">
        <v>77</v>
      </c>
      <c r="G680" t="s">
        <v>78</v>
      </c>
      <c r="H680" t="s">
        <v>134</v>
      </c>
      <c r="I680" t="s">
        <v>71</v>
      </c>
      <c r="J680">
        <v>1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1055</v>
      </c>
      <c r="X680">
        <v>0</v>
      </c>
      <c r="AB680" t="str">
        <f>Special[[#This Row],[服装]]&amp;Special[[#This Row],[名前]]&amp;Special[[#This Row],[レアリティ]]</f>
        <v>ユニフォーム星海光来ICONIC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332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t="s">
        <v>108</v>
      </c>
      <c r="E681" t="s">
        <v>264</v>
      </c>
      <c r="F681" t="s">
        <v>77</v>
      </c>
      <c r="G681" t="s">
        <v>78</v>
      </c>
      <c r="H681" t="s">
        <v>134</v>
      </c>
      <c r="I681" t="s">
        <v>71</v>
      </c>
      <c r="J681">
        <v>1</v>
      </c>
      <c r="K681" t="s">
        <v>249</v>
      </c>
      <c r="L681" s="1" t="s">
        <v>180</v>
      </c>
      <c r="M681" s="1" t="s">
        <v>162</v>
      </c>
      <c r="N681">
        <v>14</v>
      </c>
      <c r="O681">
        <v>0</v>
      </c>
      <c r="P681">
        <v>0</v>
      </c>
      <c r="Q681">
        <v>0</v>
      </c>
      <c r="S681">
        <v>2.5</v>
      </c>
      <c r="T681">
        <v>15.24</v>
      </c>
      <c r="W681" s="1" t="s">
        <v>870</v>
      </c>
      <c r="X681">
        <v>1</v>
      </c>
      <c r="AB681" t="str">
        <f>Special[[#This Row],[服装]]&amp;Special[[#This Row],[名前]]&amp;Special[[#This Row],[レアリティ]]</f>
        <v>ユニフォーム星海光来ICONIC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332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1</v>
      </c>
      <c r="D682" t="s">
        <v>108</v>
      </c>
      <c r="E682" t="s">
        <v>264</v>
      </c>
      <c r="F682" t="s">
        <v>77</v>
      </c>
      <c r="G682" t="s">
        <v>78</v>
      </c>
      <c r="H682" t="s">
        <v>134</v>
      </c>
      <c r="I682" t="s">
        <v>71</v>
      </c>
      <c r="J682">
        <v>1</v>
      </c>
      <c r="K682" t="s">
        <v>249</v>
      </c>
      <c r="L682" s="1" t="s">
        <v>593</v>
      </c>
      <c r="M682" s="1" t="s">
        <v>224</v>
      </c>
      <c r="N682">
        <v>51</v>
      </c>
      <c r="O682">
        <v>0</v>
      </c>
      <c r="P682">
        <v>61</v>
      </c>
      <c r="Q682">
        <v>0</v>
      </c>
      <c r="S682">
        <v>3.35</v>
      </c>
      <c r="T682">
        <v>33.729999999999997</v>
      </c>
      <c r="U682">
        <v>5</v>
      </c>
      <c r="V682">
        <v>50.08</v>
      </c>
      <c r="W682" t="s">
        <v>881</v>
      </c>
      <c r="X682">
        <v>1</v>
      </c>
      <c r="AB682" t="str">
        <f>Special[[#This Row],[服装]]&amp;Special[[#This Row],[名前]]&amp;Special[[#This Row],[レアリティ]]</f>
        <v>ユニフォーム星海光来ICONIC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333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581</v>
      </c>
      <c r="E683" t="s">
        <v>264</v>
      </c>
      <c r="F683" s="1" t="s">
        <v>73</v>
      </c>
      <c r="G683" t="s">
        <v>78</v>
      </c>
      <c r="H683" t="s">
        <v>134</v>
      </c>
      <c r="I683" t="s">
        <v>71</v>
      </c>
      <c r="J683">
        <v>1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1055</v>
      </c>
      <c r="X683">
        <v>0</v>
      </c>
      <c r="AB683" t="str">
        <f>Special[[#This Row],[服装]]&amp;Special[[#This Row],[名前]]&amp;Special[[#This Row],[レアリティ]]</f>
        <v>文化祭星海光来ICONIC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333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581</v>
      </c>
      <c r="E684" t="s">
        <v>264</v>
      </c>
      <c r="F684" s="1" t="s">
        <v>73</v>
      </c>
      <c r="G684" t="s">
        <v>78</v>
      </c>
      <c r="H684" t="s">
        <v>134</v>
      </c>
      <c r="I684" t="s">
        <v>71</v>
      </c>
      <c r="J684">
        <v>1</v>
      </c>
      <c r="K684" t="s">
        <v>249</v>
      </c>
      <c r="L684" s="1" t="s">
        <v>180</v>
      </c>
      <c r="M684" s="1" t="s">
        <v>162</v>
      </c>
      <c r="N684">
        <v>14</v>
      </c>
      <c r="O684">
        <v>0</v>
      </c>
      <c r="P684">
        <v>0</v>
      </c>
      <c r="Q684">
        <v>0</v>
      </c>
      <c r="S684">
        <v>2.5</v>
      </c>
      <c r="T684">
        <v>15.24</v>
      </c>
      <c r="W684" s="1" t="s">
        <v>870</v>
      </c>
      <c r="X684">
        <v>1</v>
      </c>
      <c r="AB684" t="str">
        <f>Special[[#This Row],[服装]]&amp;Special[[#This Row],[名前]]&amp;Special[[#This Row],[レアリティ]]</f>
        <v>文化祭星海光来ICONIC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334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631</v>
      </c>
      <c r="E685" s="1" t="s">
        <v>264</v>
      </c>
      <c r="F685" s="1" t="s">
        <v>90</v>
      </c>
      <c r="G685" s="1" t="s">
        <v>78</v>
      </c>
      <c r="H685" s="1" t="s">
        <v>134</v>
      </c>
      <c r="I685" s="1" t="s">
        <v>71</v>
      </c>
      <c r="J685">
        <v>1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1055</v>
      </c>
      <c r="X685">
        <v>0</v>
      </c>
      <c r="AB685" t="str">
        <f>Special[[#This Row],[服装]]&amp;Special[[#This Row],[名前]]&amp;Special[[#This Row],[レアリティ]]</f>
        <v>サバゲ星海光来ICONIC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334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631</v>
      </c>
      <c r="E686" s="1" t="s">
        <v>264</v>
      </c>
      <c r="F686" s="1" t="s">
        <v>90</v>
      </c>
      <c r="G686" s="1" t="s">
        <v>78</v>
      </c>
      <c r="H686" s="1" t="s">
        <v>134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162</v>
      </c>
      <c r="N686">
        <v>14</v>
      </c>
      <c r="O686">
        <v>0</v>
      </c>
      <c r="P686">
        <v>0</v>
      </c>
      <c r="Q686">
        <v>0</v>
      </c>
      <c r="S686">
        <v>2.5</v>
      </c>
      <c r="T686">
        <v>15.24</v>
      </c>
      <c r="W686" s="1" t="s">
        <v>870</v>
      </c>
      <c r="X686">
        <v>1</v>
      </c>
      <c r="AB686" t="str">
        <f>Special[[#This Row],[服装]]&amp;Special[[#This Row],[名前]]&amp;Special[[#This Row],[レアリティ]]</f>
        <v>サバゲ星海光来ICONIC</v>
      </c>
      <c r="AC686">
        <f>IF((A685&amp;L685&amp;M685)&lt;&gt;(Special[[#This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334</v>
      </c>
      <c r="B687">
        <f>IF(ROW()=2,1,IF(A686&lt;&gt;Special[[#This Row],[No]],1,IF(Special[[#This Row],[枝番用]]=0,B686,B686+1)))</f>
        <v>3</v>
      </c>
      <c r="C687">
        <f>IF(ROW()=2,1,IF(Special[[#This Row],[枝番用]]=1,1,C686+1))</f>
        <v>1</v>
      </c>
      <c r="D687" s="1" t="s">
        <v>631</v>
      </c>
      <c r="E687" s="1" t="s">
        <v>264</v>
      </c>
      <c r="F687" s="1" t="s">
        <v>90</v>
      </c>
      <c r="G687" s="1" t="s">
        <v>78</v>
      </c>
      <c r="H687" s="1" t="s">
        <v>134</v>
      </c>
      <c r="I687" s="1" t="s">
        <v>71</v>
      </c>
      <c r="J687">
        <v>1</v>
      </c>
      <c r="K687" t="s">
        <v>249</v>
      </c>
      <c r="L687" s="1" t="s">
        <v>588</v>
      </c>
      <c r="M687" s="1" t="s">
        <v>224</v>
      </c>
      <c r="N687">
        <v>48</v>
      </c>
      <c r="O687">
        <v>0</v>
      </c>
      <c r="P687">
        <v>58</v>
      </c>
      <c r="Q687">
        <v>0</v>
      </c>
      <c r="S687">
        <v>3.35</v>
      </c>
      <c r="T687">
        <v>20.010000000000002</v>
      </c>
      <c r="U687">
        <v>5</v>
      </c>
      <c r="V687">
        <v>30.48</v>
      </c>
      <c r="W687" s="1" t="s">
        <v>950</v>
      </c>
      <c r="X687">
        <v>1</v>
      </c>
      <c r="AB687" t="str">
        <f>Special[[#This Row],[服装]]&amp;Special[[#This Row],[名前]]&amp;Special[[#This Row],[レアリティ]]</f>
        <v>サバゲ星海光来ICONIC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335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708</v>
      </c>
      <c r="E688" s="1" t="s">
        <v>264</v>
      </c>
      <c r="F688" s="1" t="s">
        <v>77</v>
      </c>
      <c r="G688" s="1" t="s">
        <v>78</v>
      </c>
      <c r="H688" s="1" t="s">
        <v>134</v>
      </c>
      <c r="I688" s="1" t="s">
        <v>71</v>
      </c>
      <c r="J688">
        <v>1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1055</v>
      </c>
      <c r="X688">
        <v>0</v>
      </c>
      <c r="AB688" t="str">
        <f>Special[[#This Row],[服装]]&amp;Special[[#This Row],[名前]]&amp;Special[[#This Row],[レアリティ]]</f>
        <v>花火星海光来ICONIC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335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708</v>
      </c>
      <c r="E689" s="1" t="s">
        <v>264</v>
      </c>
      <c r="F689" s="1" t="s">
        <v>77</v>
      </c>
      <c r="G689" s="1" t="s">
        <v>78</v>
      </c>
      <c r="H689" s="1" t="s">
        <v>134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162</v>
      </c>
      <c r="N689">
        <v>14</v>
      </c>
      <c r="O689">
        <v>0</v>
      </c>
      <c r="P689">
        <v>0</v>
      </c>
      <c r="Q689">
        <v>0</v>
      </c>
      <c r="S689">
        <v>2.5</v>
      </c>
      <c r="T689">
        <v>15.24</v>
      </c>
      <c r="W689" s="1" t="s">
        <v>870</v>
      </c>
      <c r="X689">
        <v>1</v>
      </c>
      <c r="AB689" t="str">
        <f>Special[[#This Row],[服装]]&amp;Special[[#This Row],[名前]]&amp;Special[[#This Row],[レアリティ]]</f>
        <v>花火星海光来ICONIC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335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708</v>
      </c>
      <c r="E690" s="1" t="s">
        <v>264</v>
      </c>
      <c r="F690" s="1" t="s">
        <v>77</v>
      </c>
      <c r="G690" s="1" t="s">
        <v>78</v>
      </c>
      <c r="H690" s="1" t="s">
        <v>134</v>
      </c>
      <c r="I690" s="1" t="s">
        <v>71</v>
      </c>
      <c r="J690">
        <v>1</v>
      </c>
      <c r="K690" t="s">
        <v>249</v>
      </c>
      <c r="L690" s="1" t="s">
        <v>588</v>
      </c>
      <c r="M690" s="1" t="s">
        <v>224</v>
      </c>
      <c r="N690">
        <v>48</v>
      </c>
      <c r="O690">
        <v>0</v>
      </c>
      <c r="P690">
        <v>58</v>
      </c>
      <c r="Q690">
        <v>0</v>
      </c>
      <c r="S690">
        <v>3.35</v>
      </c>
      <c r="T690">
        <v>20.010000000000002</v>
      </c>
      <c r="U690">
        <v>5</v>
      </c>
      <c r="V690">
        <v>30.48</v>
      </c>
      <c r="W690" s="1" t="s">
        <v>950</v>
      </c>
      <c r="X690">
        <v>1</v>
      </c>
      <c r="AB690" t="str">
        <f>Special[[#This Row],[服装]]&amp;Special[[#This Row],[名前]]&amp;Special[[#This Row],[レアリティ]]</f>
        <v>花火星海光来ICONIC</v>
      </c>
      <c r="AC690">
        <f>IF((A689&amp;L689&amp;M689)&lt;&gt;(Special[[#This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336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826</v>
      </c>
      <c r="E691" s="1" t="s">
        <v>264</v>
      </c>
      <c r="F691" s="1" t="s">
        <v>73</v>
      </c>
      <c r="G691" s="1" t="s">
        <v>78</v>
      </c>
      <c r="H691" s="1" t="s">
        <v>134</v>
      </c>
      <c r="I691" s="1" t="s">
        <v>71</v>
      </c>
      <c r="J691">
        <v>1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1055</v>
      </c>
      <c r="X691">
        <v>0</v>
      </c>
      <c r="AB691" t="str">
        <f>Special[[#This Row],[服装]]&amp;Special[[#This Row],[名前]]&amp;Special[[#This Row],[レアリティ]]</f>
        <v>新年2星海光来ICONIC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336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826</v>
      </c>
      <c r="E692" s="1" t="s">
        <v>264</v>
      </c>
      <c r="F692" s="1" t="s">
        <v>73</v>
      </c>
      <c r="G692" s="1" t="s">
        <v>78</v>
      </c>
      <c r="H692" s="1" t="s">
        <v>134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178</v>
      </c>
      <c r="N692">
        <v>17</v>
      </c>
      <c r="O692">
        <v>0</v>
      </c>
      <c r="P692">
        <v>0</v>
      </c>
      <c r="Q692">
        <v>0</v>
      </c>
      <c r="S692">
        <v>3.35</v>
      </c>
      <c r="T692">
        <v>20.010000000000002</v>
      </c>
      <c r="W692" s="1" t="s">
        <v>870</v>
      </c>
      <c r="X692">
        <v>1</v>
      </c>
      <c r="AB692" t="str">
        <f>Special[[#This Row],[服装]]&amp;Special[[#This Row],[名前]]&amp;Special[[#This Row],[レアリティ]]</f>
        <v>新年2星海光来ICONIC</v>
      </c>
      <c r="AC692">
        <f>IF((A691&amp;L691&amp;M691)&lt;&gt;(Special[[#This Row],[No]]&amp;L692&amp;M692),1,IF(Special[[#This Row],[追加属性]]="",1,0))</f>
        <v>1</v>
      </c>
    </row>
    <row r="693" spans="1:29" x14ac:dyDescent="0.35">
      <c r="A693">
        <f>VLOOKUP(Special[[#This Row],[No用]],SetNo[[No.用]:[vlookup 用]],2,FALSE)</f>
        <v>336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1</v>
      </c>
      <c r="D693" s="1" t="s">
        <v>826</v>
      </c>
      <c r="E693" s="1" t="s">
        <v>264</v>
      </c>
      <c r="F693" s="1" t="s">
        <v>73</v>
      </c>
      <c r="G693" s="1" t="s">
        <v>78</v>
      </c>
      <c r="H693" s="1" t="s">
        <v>134</v>
      </c>
      <c r="I693" s="1" t="s">
        <v>71</v>
      </c>
      <c r="J693">
        <v>1</v>
      </c>
      <c r="K693" t="s">
        <v>249</v>
      </c>
      <c r="L693" s="1" t="s">
        <v>776</v>
      </c>
      <c r="M693" s="1" t="s">
        <v>224</v>
      </c>
      <c r="N693">
        <v>48</v>
      </c>
      <c r="O693">
        <v>0</v>
      </c>
      <c r="P693">
        <v>58</v>
      </c>
      <c r="Q693">
        <v>0</v>
      </c>
      <c r="S693">
        <v>2.5</v>
      </c>
      <c r="T693">
        <v>15.24</v>
      </c>
      <c r="U693">
        <v>4.2</v>
      </c>
      <c r="V693">
        <v>25.76</v>
      </c>
      <c r="W693" s="1" t="s">
        <v>870</v>
      </c>
      <c r="X693">
        <v>2</v>
      </c>
      <c r="AB693" t="str">
        <f>Special[[#This Row],[服装]]&amp;Special[[#This Row],[名前]]&amp;Special[[#This Row],[レアリティ]]</f>
        <v>新年2星海光来ICONIC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336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2</v>
      </c>
      <c r="D694" s="1" t="s">
        <v>826</v>
      </c>
      <c r="E694" s="1" t="s">
        <v>264</v>
      </c>
      <c r="F694" s="1" t="s">
        <v>73</v>
      </c>
      <c r="G694" s="1" t="s">
        <v>78</v>
      </c>
      <c r="H694" s="1" t="s">
        <v>134</v>
      </c>
      <c r="I694" s="1" t="s">
        <v>71</v>
      </c>
      <c r="J694">
        <v>1</v>
      </c>
      <c r="K694" t="s">
        <v>249</v>
      </c>
      <c r="L694" s="1" t="s">
        <v>776</v>
      </c>
      <c r="M694" s="1" t="s">
        <v>224</v>
      </c>
      <c r="N694">
        <v>48</v>
      </c>
      <c r="O694">
        <v>0</v>
      </c>
      <c r="P694">
        <v>58</v>
      </c>
      <c r="Q694">
        <v>0</v>
      </c>
      <c r="R694" s="1" t="s">
        <v>554</v>
      </c>
      <c r="S694">
        <v>2.5</v>
      </c>
      <c r="T694">
        <v>15.24</v>
      </c>
      <c r="U694">
        <v>4.2</v>
      </c>
      <c r="V694">
        <v>25.76</v>
      </c>
      <c r="W694" s="1" t="s">
        <v>870</v>
      </c>
      <c r="X694">
        <v>0</v>
      </c>
      <c r="AB694" t="str">
        <f>Special[[#This Row],[服装]]&amp;Special[[#This Row],[名前]]&amp;Special[[#This Row],[レアリティ]]</f>
        <v>新年2星海光来ICONIC</v>
      </c>
      <c r="AC694">
        <f>IF((A693&amp;L693&amp;M693)&lt;&gt;(Special[[#This Row],[No]]&amp;L694&amp;M694),1,IF(Special[[#This Row],[追加属性]]="",1,0))</f>
        <v>0</v>
      </c>
    </row>
    <row r="695" spans="1:29" x14ac:dyDescent="0.35">
      <c r="A695">
        <f>VLOOKUP(Special[[#This Row],[No用]],SetNo[[No.用]:[vlookup 用]],2,FALSE)</f>
        <v>337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t="s">
        <v>108</v>
      </c>
      <c r="E695" t="s">
        <v>133</v>
      </c>
      <c r="F695" t="s">
        <v>77</v>
      </c>
      <c r="G695" t="s">
        <v>82</v>
      </c>
      <c r="H695" t="s">
        <v>134</v>
      </c>
      <c r="I695" t="s">
        <v>71</v>
      </c>
      <c r="J695">
        <v>1</v>
      </c>
      <c r="K695" t="s">
        <v>249</v>
      </c>
      <c r="L695" s="1" t="s">
        <v>191</v>
      </c>
      <c r="M695" s="1" t="s">
        <v>162</v>
      </c>
      <c r="N695">
        <v>12</v>
      </c>
      <c r="O695">
        <v>0</v>
      </c>
      <c r="P695">
        <v>0</v>
      </c>
      <c r="Q695">
        <v>0</v>
      </c>
      <c r="W695" t="s">
        <v>1055</v>
      </c>
      <c r="X695">
        <v>0</v>
      </c>
      <c r="AB695" t="str">
        <f>Special[[#This Row],[服装]]&amp;Special[[#This Row],[名前]]&amp;Special[[#This Row],[レアリティ]]</f>
        <v>ユニフォーム昼神幸郎ICONIC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338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587</v>
      </c>
      <c r="E696" t="s">
        <v>133</v>
      </c>
      <c r="F696" s="1" t="s">
        <v>73</v>
      </c>
      <c r="G696" t="s">
        <v>82</v>
      </c>
      <c r="H696" t="s">
        <v>134</v>
      </c>
      <c r="I696" t="s">
        <v>71</v>
      </c>
      <c r="J696">
        <v>1</v>
      </c>
      <c r="K696" t="s">
        <v>249</v>
      </c>
      <c r="L696" s="1" t="s">
        <v>191</v>
      </c>
      <c r="M696" s="1" t="s">
        <v>162</v>
      </c>
      <c r="N696">
        <v>12</v>
      </c>
      <c r="O696">
        <v>0</v>
      </c>
      <c r="P696">
        <v>0</v>
      </c>
      <c r="Q696">
        <v>0</v>
      </c>
      <c r="W696" t="s">
        <v>1055</v>
      </c>
      <c r="X696">
        <v>0</v>
      </c>
      <c r="AB696" t="str">
        <f>Special[[#This Row],[服装]]&amp;Special[[#This Row],[名前]]&amp;Special[[#This Row],[レアリティ]]</f>
        <v>Xmas昼神幸郎ICONIC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338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587</v>
      </c>
      <c r="E697" t="s">
        <v>133</v>
      </c>
      <c r="F697" s="1" t="s">
        <v>73</v>
      </c>
      <c r="G697" t="s">
        <v>82</v>
      </c>
      <c r="H697" t="s">
        <v>134</v>
      </c>
      <c r="I697" t="s">
        <v>71</v>
      </c>
      <c r="J697">
        <v>1</v>
      </c>
      <c r="K697" t="s">
        <v>249</v>
      </c>
      <c r="L697" s="1" t="s">
        <v>588</v>
      </c>
      <c r="M697" s="1" t="s">
        <v>224</v>
      </c>
      <c r="N697">
        <v>48</v>
      </c>
      <c r="O697">
        <v>0</v>
      </c>
      <c r="P697">
        <v>58</v>
      </c>
      <c r="Q697">
        <v>0</v>
      </c>
      <c r="S697">
        <v>3.35</v>
      </c>
      <c r="T697">
        <v>20.010000000000002</v>
      </c>
      <c r="U697">
        <v>5</v>
      </c>
      <c r="V697">
        <v>30.48</v>
      </c>
      <c r="W697" s="1" t="s">
        <v>950</v>
      </c>
      <c r="X697">
        <v>1</v>
      </c>
      <c r="Z697" s="1" t="s">
        <v>954</v>
      </c>
      <c r="AA697" s="1"/>
      <c r="AB697" t="str">
        <f>Special[[#This Row],[服装]]&amp;Special[[#This Row],[名前]]&amp;Special[[#This Row],[レアリティ]]</f>
        <v>Xmas昼神幸郎ICONIC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339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963</v>
      </c>
      <c r="E698" s="1" t="s">
        <v>133</v>
      </c>
      <c r="F698" s="1" t="s">
        <v>90</v>
      </c>
      <c r="G698" s="1" t="s">
        <v>82</v>
      </c>
      <c r="H698" s="1" t="s">
        <v>134</v>
      </c>
      <c r="I698" s="1" t="s">
        <v>71</v>
      </c>
      <c r="J698">
        <v>1</v>
      </c>
      <c r="K698" t="s">
        <v>249</v>
      </c>
      <c r="L698" s="1" t="s">
        <v>191</v>
      </c>
      <c r="M698" s="1" t="s">
        <v>162</v>
      </c>
      <c r="N698">
        <v>12</v>
      </c>
      <c r="O698">
        <v>0</v>
      </c>
      <c r="P698">
        <v>0</v>
      </c>
      <c r="Q698">
        <v>0</v>
      </c>
      <c r="W698" t="s">
        <v>1055</v>
      </c>
      <c r="X698">
        <v>0</v>
      </c>
      <c r="AB698" t="str">
        <f>Special[[#This Row],[服装]]&amp;Special[[#This Row],[名前]]&amp;Special[[#This Row],[レアリティ]]</f>
        <v>職業体験2昼神幸郎ICONIC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339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963</v>
      </c>
      <c r="E699" s="1" t="s">
        <v>133</v>
      </c>
      <c r="F699" s="1" t="s">
        <v>90</v>
      </c>
      <c r="G699" s="1" t="s">
        <v>82</v>
      </c>
      <c r="H699" s="1" t="s">
        <v>134</v>
      </c>
      <c r="I699" s="1" t="s">
        <v>71</v>
      </c>
      <c r="J699">
        <v>1</v>
      </c>
      <c r="K699" t="s">
        <v>249</v>
      </c>
      <c r="L699" s="1" t="s">
        <v>588</v>
      </c>
      <c r="M699" s="1" t="s">
        <v>224</v>
      </c>
      <c r="N699">
        <v>48</v>
      </c>
      <c r="O699">
        <v>0</v>
      </c>
      <c r="P699">
        <v>58</v>
      </c>
      <c r="Q699">
        <v>0</v>
      </c>
      <c r="S699">
        <v>3.35</v>
      </c>
      <c r="T699">
        <v>20.010000000000002</v>
      </c>
      <c r="U699">
        <v>5</v>
      </c>
      <c r="V699">
        <v>30.48</v>
      </c>
      <c r="W699" s="1" t="s">
        <v>870</v>
      </c>
      <c r="X699">
        <v>1</v>
      </c>
      <c r="Z699" s="1" t="s">
        <v>954</v>
      </c>
      <c r="AA699" s="1"/>
      <c r="AB699" t="str">
        <f>Special[[#This Row],[服装]]&amp;Special[[#This Row],[名前]]&amp;Special[[#This Row],[レアリティ]]</f>
        <v>職業体験2昼神幸郎ICONIC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340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t="s">
        <v>108</v>
      </c>
      <c r="E700" t="s">
        <v>131</v>
      </c>
      <c r="F700" t="s">
        <v>77</v>
      </c>
      <c r="G700" t="s">
        <v>78</v>
      </c>
      <c r="H700" t="s">
        <v>135</v>
      </c>
      <c r="I700" t="s">
        <v>71</v>
      </c>
      <c r="J700">
        <v>1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1055</v>
      </c>
      <c r="X700">
        <v>0</v>
      </c>
      <c r="AB700" t="str">
        <f>Special[[#This Row],[服装]]&amp;Special[[#This Row],[名前]]&amp;Special[[#This Row],[レアリティ]]</f>
        <v>ユニフォーム佐久早聖臣ICONIC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340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t="s">
        <v>108</v>
      </c>
      <c r="E701" t="s">
        <v>131</v>
      </c>
      <c r="F701" t="s">
        <v>77</v>
      </c>
      <c r="G701" t="s">
        <v>78</v>
      </c>
      <c r="H701" t="s">
        <v>135</v>
      </c>
      <c r="I701" t="s">
        <v>71</v>
      </c>
      <c r="J701">
        <v>1</v>
      </c>
      <c r="K701" t="s">
        <v>249</v>
      </c>
      <c r="L701" s="1" t="s">
        <v>593</v>
      </c>
      <c r="M701" s="1" t="s">
        <v>224</v>
      </c>
      <c r="N701">
        <v>51</v>
      </c>
      <c r="O701">
        <v>0</v>
      </c>
      <c r="P701">
        <v>61</v>
      </c>
      <c r="Q701">
        <v>0</v>
      </c>
      <c r="S701">
        <v>3.35</v>
      </c>
      <c r="T701">
        <v>33.729999999999997</v>
      </c>
      <c r="U701">
        <v>5</v>
      </c>
      <c r="V701">
        <v>50.08</v>
      </c>
      <c r="W701" t="s">
        <v>881</v>
      </c>
      <c r="X701">
        <v>1</v>
      </c>
      <c r="AB701" t="str">
        <f>Special[[#This Row],[服装]]&amp;Special[[#This Row],[名前]]&amp;Special[[#This Row],[レアリティ]]</f>
        <v>ユニフォーム佐久早聖臣ICONIC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341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631</v>
      </c>
      <c r="E702" s="1" t="s">
        <v>131</v>
      </c>
      <c r="F702" s="1" t="s">
        <v>73</v>
      </c>
      <c r="G702" s="1" t="s">
        <v>78</v>
      </c>
      <c r="H702" s="1" t="s">
        <v>135</v>
      </c>
      <c r="I702" s="1" t="s">
        <v>71</v>
      </c>
      <c r="J702">
        <v>1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1055</v>
      </c>
      <c r="X702">
        <v>0</v>
      </c>
      <c r="AB702" t="str">
        <f>Special[[#This Row],[服装]]&amp;Special[[#This Row],[名前]]&amp;Special[[#This Row],[レアリティ]]</f>
        <v>サバゲ佐久早聖臣ICONIC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342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825</v>
      </c>
      <c r="E703" s="1" t="s">
        <v>515</v>
      </c>
      <c r="F703" s="1" t="s">
        <v>24</v>
      </c>
      <c r="G703" s="1" t="s">
        <v>25</v>
      </c>
      <c r="H703" s="1" t="s">
        <v>158</v>
      </c>
      <c r="I703" s="1" t="s">
        <v>71</v>
      </c>
      <c r="J703">
        <v>1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1055</v>
      </c>
      <c r="X703">
        <v>0</v>
      </c>
      <c r="AB703" t="str">
        <f>Special[[#This Row],[服装]]&amp;Special[[#This Row],[名前]]&amp;Special[[#This Row],[レアリティ]]</f>
        <v>新年2佐久早聖臣ICONIC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342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825</v>
      </c>
      <c r="E704" s="1" t="s">
        <v>515</v>
      </c>
      <c r="F704" s="1" t="s">
        <v>24</v>
      </c>
      <c r="G704" s="1" t="s">
        <v>25</v>
      </c>
      <c r="H704" s="1" t="s">
        <v>158</v>
      </c>
      <c r="I704" s="1" t="s">
        <v>71</v>
      </c>
      <c r="J704">
        <v>1</v>
      </c>
      <c r="K704" t="s">
        <v>249</v>
      </c>
      <c r="L704" s="1" t="s">
        <v>593</v>
      </c>
      <c r="M704" s="1" t="s">
        <v>224</v>
      </c>
      <c r="N704">
        <v>48</v>
      </c>
      <c r="O704">
        <v>0</v>
      </c>
      <c r="P704">
        <v>58</v>
      </c>
      <c r="Q704">
        <v>0</v>
      </c>
      <c r="S704">
        <v>3.35</v>
      </c>
      <c r="T704">
        <v>33.729999999999997</v>
      </c>
      <c r="U704">
        <v>5</v>
      </c>
      <c r="V704">
        <v>50.08</v>
      </c>
      <c r="W704" t="s">
        <v>881</v>
      </c>
      <c r="X704">
        <v>1</v>
      </c>
      <c r="AB704" t="str">
        <f>Special[[#This Row],[服装]]&amp;Special[[#This Row],[名前]]&amp;Special[[#This Row],[レアリティ]]</f>
        <v>新年2佐久早聖臣ICONIC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343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t="s">
        <v>108</v>
      </c>
      <c r="E705" t="s">
        <v>132</v>
      </c>
      <c r="F705" t="s">
        <v>77</v>
      </c>
      <c r="G705" t="s">
        <v>80</v>
      </c>
      <c r="H705" t="s">
        <v>135</v>
      </c>
      <c r="I705" t="s">
        <v>71</v>
      </c>
      <c r="J705">
        <v>1</v>
      </c>
      <c r="K705" t="s">
        <v>381</v>
      </c>
      <c r="L705" s="1" t="s">
        <v>259</v>
      </c>
      <c r="M705" s="1" t="s">
        <v>173</v>
      </c>
      <c r="N705">
        <v>32</v>
      </c>
      <c r="O705">
        <v>0</v>
      </c>
      <c r="P705">
        <v>0</v>
      </c>
      <c r="Q705">
        <v>0</v>
      </c>
      <c r="S705">
        <v>15</v>
      </c>
      <c r="T705">
        <v>59.1</v>
      </c>
      <c r="U705">
        <v>0</v>
      </c>
      <c r="V705">
        <v>0</v>
      </c>
      <c r="W705" t="s">
        <v>1057</v>
      </c>
      <c r="X705">
        <v>0</v>
      </c>
      <c r="AB705" t="str">
        <f>Special[[#This Row],[服装]]&amp;Special[[#This Row],[名前]]&amp;Special[[#This Row],[レアリティ]]</f>
        <v>ユニフォーム小森元也ICONIC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343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t="s">
        <v>108</v>
      </c>
      <c r="E706" t="s">
        <v>132</v>
      </c>
      <c r="F706" t="s">
        <v>77</v>
      </c>
      <c r="G706" t="s">
        <v>80</v>
      </c>
      <c r="H706" t="s">
        <v>135</v>
      </c>
      <c r="I706" t="s">
        <v>71</v>
      </c>
      <c r="J706">
        <v>1</v>
      </c>
      <c r="K706" t="s">
        <v>381</v>
      </c>
      <c r="L706" s="1" t="s">
        <v>195</v>
      </c>
      <c r="M706" s="1" t="s">
        <v>224</v>
      </c>
      <c r="N706">
        <v>47</v>
      </c>
      <c r="O706">
        <v>0</v>
      </c>
      <c r="P706">
        <v>57</v>
      </c>
      <c r="Q706">
        <v>0</v>
      </c>
      <c r="AB706" t="str">
        <f>Special[[#This Row],[服装]]&amp;Special[[#This Row],[名前]]&amp;Special[[#This Row],[レアリティ]]</f>
        <v>ユニフォーム小森元也ICONIC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344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684</v>
      </c>
      <c r="E707" s="1" t="s">
        <v>132</v>
      </c>
      <c r="F707" s="1" t="s">
        <v>73</v>
      </c>
      <c r="G707" s="1" t="s">
        <v>80</v>
      </c>
      <c r="H707" s="1" t="s">
        <v>135</v>
      </c>
      <c r="I707" s="1" t="s">
        <v>71</v>
      </c>
      <c r="J707">
        <v>1</v>
      </c>
      <c r="K707" t="s">
        <v>381</v>
      </c>
      <c r="L707" s="1" t="s">
        <v>259</v>
      </c>
      <c r="M707" s="1" t="s">
        <v>173</v>
      </c>
      <c r="N707">
        <v>32</v>
      </c>
      <c r="O707">
        <v>0</v>
      </c>
      <c r="P707">
        <v>0</v>
      </c>
      <c r="Q707">
        <v>0</v>
      </c>
      <c r="S707">
        <v>15</v>
      </c>
      <c r="T707">
        <v>59.1</v>
      </c>
      <c r="U707">
        <v>0</v>
      </c>
      <c r="V707">
        <v>0</v>
      </c>
      <c r="W707" t="s">
        <v>1057</v>
      </c>
      <c r="X707">
        <v>0</v>
      </c>
      <c r="AB707" t="str">
        <f>Special[[#This Row],[服装]]&amp;Special[[#This Row],[名前]]&amp;Special[[#This Row],[レアリティ]]</f>
        <v>キャンプ小森元也ICONIC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344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684</v>
      </c>
      <c r="E708" s="1" t="s">
        <v>132</v>
      </c>
      <c r="F708" s="1" t="s">
        <v>73</v>
      </c>
      <c r="G708" s="1" t="s">
        <v>80</v>
      </c>
      <c r="H708" s="1" t="s">
        <v>135</v>
      </c>
      <c r="I708" s="1" t="s">
        <v>71</v>
      </c>
      <c r="J708">
        <v>1</v>
      </c>
      <c r="K708" t="s">
        <v>381</v>
      </c>
      <c r="L708" s="1" t="s">
        <v>195</v>
      </c>
      <c r="M708" s="1" t="s">
        <v>224</v>
      </c>
      <c r="N708">
        <v>47</v>
      </c>
      <c r="O708">
        <v>0</v>
      </c>
      <c r="P708">
        <v>57</v>
      </c>
      <c r="Q708">
        <v>0</v>
      </c>
      <c r="AB708" t="str">
        <f>Special[[#This Row],[服装]]&amp;Special[[#This Row],[名前]]&amp;Special[[#This Row],[レアリティ]]</f>
        <v>キャンプ小森元也ICONIC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345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t="s">
        <v>108</v>
      </c>
      <c r="E709" s="1" t="s">
        <v>541</v>
      </c>
      <c r="F709" s="1" t="s">
        <v>90</v>
      </c>
      <c r="G709" s="1" t="s">
        <v>78</v>
      </c>
      <c r="H709" s="1" t="s">
        <v>543</v>
      </c>
      <c r="I709" t="s">
        <v>71</v>
      </c>
      <c r="J709">
        <v>1</v>
      </c>
      <c r="K709" t="s">
        <v>381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1055</v>
      </c>
      <c r="X709">
        <v>0</v>
      </c>
      <c r="AB709" t="str">
        <f>Special[[#This Row],[服装]]&amp;Special[[#This Row],[名前]]&amp;Special[[#This Row],[レアリティ]]</f>
        <v>ユニフォーム大将優ICONIC</v>
      </c>
      <c r="AC709">
        <f>IF((A708&amp;L708&amp;M708)&lt;&gt;(Special[[#This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345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t="s">
        <v>108</v>
      </c>
      <c r="E710" s="1" t="s">
        <v>541</v>
      </c>
      <c r="F710" s="1" t="s">
        <v>90</v>
      </c>
      <c r="G710" s="1" t="s">
        <v>78</v>
      </c>
      <c r="H710" s="1" t="s">
        <v>543</v>
      </c>
      <c r="I710" t="s">
        <v>71</v>
      </c>
      <c r="J710">
        <v>1</v>
      </c>
      <c r="K710" t="s">
        <v>381</v>
      </c>
      <c r="L710" s="1" t="s">
        <v>593</v>
      </c>
      <c r="M710" s="1" t="s">
        <v>224</v>
      </c>
      <c r="N710">
        <v>44</v>
      </c>
      <c r="O710">
        <v>0</v>
      </c>
      <c r="P710">
        <v>54</v>
      </c>
      <c r="Q710">
        <v>0</v>
      </c>
      <c r="S710">
        <v>3.35</v>
      </c>
      <c r="T710">
        <v>33.729999999999997</v>
      </c>
      <c r="U710">
        <v>5</v>
      </c>
      <c r="V710">
        <v>50.08</v>
      </c>
      <c r="W710" t="s">
        <v>881</v>
      </c>
      <c r="X710">
        <v>1</v>
      </c>
      <c r="AB710" t="str">
        <f>Special[[#This Row],[服装]]&amp;Special[[#This Row],[名前]]&amp;Special[[#This Row],[レアリティ]]</f>
        <v>ユニフォーム大将優ICONIC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346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591</v>
      </c>
      <c r="E711" s="1" t="s">
        <v>541</v>
      </c>
      <c r="F711" s="1" t="s">
        <v>77</v>
      </c>
      <c r="G711" s="1" t="s">
        <v>78</v>
      </c>
      <c r="H711" s="1" t="s">
        <v>543</v>
      </c>
      <c r="I711" s="1" t="s">
        <v>544</v>
      </c>
      <c r="J711">
        <v>1</v>
      </c>
      <c r="K711" t="s">
        <v>381</v>
      </c>
      <c r="L711" s="1" t="s">
        <v>191</v>
      </c>
      <c r="M711" s="1" t="s">
        <v>162</v>
      </c>
      <c r="N711">
        <v>14</v>
      </c>
      <c r="O711">
        <v>0</v>
      </c>
      <c r="P711">
        <v>0</v>
      </c>
      <c r="Q711">
        <v>0</v>
      </c>
      <c r="W711" t="s">
        <v>1055</v>
      </c>
      <c r="X711">
        <v>0</v>
      </c>
      <c r="AB711" t="str">
        <f>Special[[#This Row],[服装]]&amp;Special[[#This Row],[名前]]&amp;Special[[#This Row],[レアリティ]]</f>
        <v>新年大将優ICONIC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347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737</v>
      </c>
      <c r="E712" s="1" t="s">
        <v>541</v>
      </c>
      <c r="F712" s="1" t="s">
        <v>73</v>
      </c>
      <c r="G712" s="1" t="s">
        <v>78</v>
      </c>
      <c r="H712" s="1" t="s">
        <v>543</v>
      </c>
      <c r="I712" s="1" t="s">
        <v>544</v>
      </c>
      <c r="J712">
        <v>1</v>
      </c>
      <c r="K712" t="s">
        <v>381</v>
      </c>
      <c r="L712" s="1" t="s">
        <v>191</v>
      </c>
      <c r="M712" s="1" t="s">
        <v>162</v>
      </c>
      <c r="N712">
        <v>14</v>
      </c>
      <c r="O712">
        <v>0</v>
      </c>
      <c r="P712">
        <v>0</v>
      </c>
      <c r="Q712">
        <v>0</v>
      </c>
      <c r="W712" t="s">
        <v>1055</v>
      </c>
      <c r="X712">
        <v>0</v>
      </c>
      <c r="AB712" t="str">
        <f>Special[[#This Row],[服装]]&amp;Special[[#This Row],[名前]]&amp;Special[[#This Row],[レアリティ]]</f>
        <v>カンフー大将優ICONIC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347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737</v>
      </c>
      <c r="E713" s="1" t="s">
        <v>541</v>
      </c>
      <c r="F713" s="1" t="s">
        <v>73</v>
      </c>
      <c r="G713" s="1" t="s">
        <v>78</v>
      </c>
      <c r="H713" s="1" t="s">
        <v>543</v>
      </c>
      <c r="I713" s="1" t="s">
        <v>544</v>
      </c>
      <c r="J713">
        <v>1</v>
      </c>
      <c r="K713" t="s">
        <v>381</v>
      </c>
      <c r="L713" s="1" t="s">
        <v>180</v>
      </c>
      <c r="M713" s="1" t="s">
        <v>224</v>
      </c>
      <c r="N713">
        <v>46</v>
      </c>
      <c r="O713">
        <v>0</v>
      </c>
      <c r="P713">
        <v>56</v>
      </c>
      <c r="Q713">
        <v>0</v>
      </c>
      <c r="S713">
        <v>2.5</v>
      </c>
      <c r="T713">
        <v>25.04</v>
      </c>
      <c r="U713">
        <v>4.2</v>
      </c>
      <c r="V713">
        <v>42.42</v>
      </c>
      <c r="W713" s="1" t="s">
        <v>856</v>
      </c>
      <c r="X713">
        <v>1</v>
      </c>
      <c r="AB713" t="str">
        <f>Special[[#This Row],[服装]]&amp;Special[[#This Row],[名前]]&amp;Special[[#This Row],[レアリティ]]</f>
        <v>カンフー大将優ICONIC</v>
      </c>
      <c r="AC713">
        <f>IF((A712&amp;L712&amp;M712)&lt;&gt;(Special[[#This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348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929</v>
      </c>
      <c r="E714" s="1" t="s">
        <v>541</v>
      </c>
      <c r="F714" s="1" t="s">
        <v>90</v>
      </c>
      <c r="G714" s="1" t="s">
        <v>78</v>
      </c>
      <c r="H714" s="1" t="s">
        <v>543</v>
      </c>
      <c r="I714" s="1" t="s">
        <v>544</v>
      </c>
      <c r="J714">
        <v>1</v>
      </c>
      <c r="K714" t="s">
        <v>381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1055</v>
      </c>
      <c r="X714">
        <v>0</v>
      </c>
      <c r="AB714" t="str">
        <f>Special[[#This Row],[服装]]&amp;Special[[#This Row],[名前]]&amp;Special[[#This Row],[レアリティ]]</f>
        <v>妖大将優ICONIC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348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929</v>
      </c>
      <c r="E715" s="1" t="s">
        <v>541</v>
      </c>
      <c r="F715" s="1" t="s">
        <v>90</v>
      </c>
      <c r="G715" s="1" t="s">
        <v>78</v>
      </c>
      <c r="H715" s="1" t="s">
        <v>543</v>
      </c>
      <c r="I715" s="1" t="s">
        <v>544</v>
      </c>
      <c r="J715">
        <v>1</v>
      </c>
      <c r="K715" t="s">
        <v>381</v>
      </c>
      <c r="L715" s="1" t="s">
        <v>857</v>
      </c>
      <c r="M715" s="1" t="s">
        <v>224</v>
      </c>
      <c r="N715">
        <v>46</v>
      </c>
      <c r="O715">
        <v>0</v>
      </c>
      <c r="P715">
        <v>56</v>
      </c>
      <c r="Q715">
        <v>0</v>
      </c>
      <c r="S715">
        <v>4.2</v>
      </c>
      <c r="T715">
        <v>25.76</v>
      </c>
      <c r="U715">
        <v>5.8</v>
      </c>
      <c r="V715">
        <v>35.200000000000003</v>
      </c>
      <c r="W715" s="1" t="s">
        <v>953</v>
      </c>
      <c r="X715">
        <v>2</v>
      </c>
      <c r="Z715" s="1" t="s">
        <v>995</v>
      </c>
      <c r="AA715" s="1"/>
      <c r="AB715" t="str">
        <f>Special[[#This Row],[服装]]&amp;Special[[#This Row],[名前]]&amp;Special[[#This Row],[レアリティ]]</f>
        <v>妖大将優ICONIC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349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s="1" t="s">
        <v>546</v>
      </c>
      <c r="F716" s="1" t="s">
        <v>90</v>
      </c>
      <c r="G716" s="1" t="s">
        <v>78</v>
      </c>
      <c r="H716" s="1" t="s">
        <v>543</v>
      </c>
      <c r="I716" t="s">
        <v>71</v>
      </c>
      <c r="J716">
        <v>1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1055</v>
      </c>
      <c r="X716">
        <v>0</v>
      </c>
      <c r="AB716" t="str">
        <f>Special[[#This Row],[服装]]&amp;Special[[#This Row],[名前]]&amp;Special[[#This Row],[レアリティ]]</f>
        <v>ユニフォーム沼井和馬ICONIC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349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s="1" t="s">
        <v>546</v>
      </c>
      <c r="F717" s="1" t="s">
        <v>90</v>
      </c>
      <c r="G717" s="1" t="s">
        <v>78</v>
      </c>
      <c r="H717" s="1" t="s">
        <v>543</v>
      </c>
      <c r="I717" t="s">
        <v>71</v>
      </c>
      <c r="J717">
        <v>1</v>
      </c>
      <c r="K717" t="s">
        <v>381</v>
      </c>
      <c r="L717" s="1" t="s">
        <v>1059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20</v>
      </c>
      <c r="T717">
        <v>79.78</v>
      </c>
      <c r="U717">
        <v>22.5</v>
      </c>
      <c r="V717">
        <v>89.14</v>
      </c>
      <c r="W717" s="1" t="s">
        <v>1060</v>
      </c>
      <c r="X717">
        <v>0</v>
      </c>
      <c r="AB717" t="str">
        <f>Special[[#This Row],[服装]]&amp;Special[[#This Row],[名前]]&amp;Special[[#This Row],[レアリティ]]</f>
        <v>ユニフォーム沼井和馬ICONIC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350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t="s">
        <v>108</v>
      </c>
      <c r="E718" s="1" t="s">
        <v>557</v>
      </c>
      <c r="F718" s="1" t="s">
        <v>90</v>
      </c>
      <c r="G718" s="1" t="s">
        <v>78</v>
      </c>
      <c r="H718" s="1" t="s">
        <v>543</v>
      </c>
      <c r="I718" t="s">
        <v>71</v>
      </c>
      <c r="J718">
        <v>1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1055</v>
      </c>
      <c r="X718">
        <v>0</v>
      </c>
      <c r="AB718" t="str">
        <f>Special[[#This Row],[服装]]&amp;Special[[#This Row],[名前]]&amp;Special[[#This Row],[レアリティ]]</f>
        <v>ユニフォーム潜尚保ICONIC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350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t="s">
        <v>108</v>
      </c>
      <c r="E719" s="1" t="s">
        <v>557</v>
      </c>
      <c r="F719" s="1" t="s">
        <v>90</v>
      </c>
      <c r="G719" s="1" t="s">
        <v>78</v>
      </c>
      <c r="H719" s="1" t="s">
        <v>543</v>
      </c>
      <c r="I719" t="s">
        <v>71</v>
      </c>
      <c r="J719">
        <v>1</v>
      </c>
      <c r="K719" t="s">
        <v>381</v>
      </c>
      <c r="L719" s="1" t="s">
        <v>259</v>
      </c>
      <c r="M719" s="1" t="s">
        <v>162</v>
      </c>
      <c r="N719">
        <v>29</v>
      </c>
      <c r="O719">
        <v>0</v>
      </c>
      <c r="P719">
        <v>0</v>
      </c>
      <c r="Q719">
        <v>0</v>
      </c>
      <c r="S719">
        <v>10</v>
      </c>
      <c r="T719">
        <v>39.4</v>
      </c>
      <c r="U719">
        <v>0</v>
      </c>
      <c r="V719">
        <v>0</v>
      </c>
      <c r="W719" s="1" t="s">
        <v>921</v>
      </c>
      <c r="X719">
        <v>0</v>
      </c>
      <c r="AB719" t="str">
        <f>Special[[#This Row],[服装]]&amp;Special[[#This Row],[名前]]&amp;Special[[#This Row],[レアリティ]]</f>
        <v>ユニフォーム潜尚保ICONIC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351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673</v>
      </c>
      <c r="E720" s="1" t="s">
        <v>557</v>
      </c>
      <c r="F720" s="1" t="s">
        <v>77</v>
      </c>
      <c r="G720" s="1" t="s">
        <v>78</v>
      </c>
      <c r="H720" s="1" t="s">
        <v>543</v>
      </c>
      <c r="I720" s="1" t="s">
        <v>544</v>
      </c>
      <c r="J720">
        <v>1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1055</v>
      </c>
      <c r="X720">
        <v>0</v>
      </c>
      <c r="AB720" t="str">
        <f>Special[[#This Row],[服装]]&amp;Special[[#This Row],[名前]]&amp;Special[[#This Row],[レアリティ]]</f>
        <v>バーガー潜尚保ICONIC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351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673</v>
      </c>
      <c r="E721" s="1" t="s">
        <v>557</v>
      </c>
      <c r="F721" s="1" t="s">
        <v>77</v>
      </c>
      <c r="G721" s="1" t="s">
        <v>78</v>
      </c>
      <c r="H721" s="1" t="s">
        <v>543</v>
      </c>
      <c r="I721" s="1" t="s">
        <v>544</v>
      </c>
      <c r="J721">
        <v>1</v>
      </c>
      <c r="K721" t="s">
        <v>381</v>
      </c>
      <c r="L721" s="1" t="s">
        <v>259</v>
      </c>
      <c r="M721" s="1" t="s">
        <v>162</v>
      </c>
      <c r="N721">
        <v>29</v>
      </c>
      <c r="O721">
        <v>0</v>
      </c>
      <c r="P721">
        <v>0</v>
      </c>
      <c r="Q721">
        <v>0</v>
      </c>
      <c r="S721">
        <v>10</v>
      </c>
      <c r="T721">
        <v>39.4</v>
      </c>
      <c r="U721">
        <v>0</v>
      </c>
      <c r="V721">
        <v>0</v>
      </c>
      <c r="W721" s="1" t="s">
        <v>921</v>
      </c>
      <c r="X721">
        <v>0</v>
      </c>
      <c r="AB721" t="str">
        <f>Special[[#This Row],[服装]]&amp;Special[[#This Row],[名前]]&amp;Special[[#This Row],[レアリティ]]</f>
        <v>バーガー潜尚保ICONIC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352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t="s">
        <v>108</v>
      </c>
      <c r="E722" s="1" t="s">
        <v>559</v>
      </c>
      <c r="F722" s="1" t="s">
        <v>90</v>
      </c>
      <c r="G722" s="1" t="s">
        <v>78</v>
      </c>
      <c r="H722" s="1" t="s">
        <v>543</v>
      </c>
      <c r="I722" t="s">
        <v>71</v>
      </c>
      <c r="J722">
        <v>1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1055</v>
      </c>
      <c r="X722">
        <v>0</v>
      </c>
      <c r="AB722" t="str">
        <f>Special[[#This Row],[服装]]&amp;Special[[#This Row],[名前]]&amp;Special[[#This Row],[レアリティ]]</f>
        <v>ユニフォーム高千穂恵也ICONIC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352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t="s">
        <v>108</v>
      </c>
      <c r="E723" s="1" t="s">
        <v>559</v>
      </c>
      <c r="F723" s="1" t="s">
        <v>90</v>
      </c>
      <c r="G723" s="1" t="s">
        <v>78</v>
      </c>
      <c r="H723" s="1" t="s">
        <v>543</v>
      </c>
      <c r="I723" t="s">
        <v>71</v>
      </c>
      <c r="J723">
        <v>1</v>
      </c>
      <c r="K723" t="s">
        <v>381</v>
      </c>
      <c r="L723" s="1" t="s">
        <v>180</v>
      </c>
      <c r="M723" s="1" t="s">
        <v>173</v>
      </c>
      <c r="N723">
        <v>29</v>
      </c>
      <c r="O723">
        <v>0</v>
      </c>
      <c r="P723">
        <v>0</v>
      </c>
      <c r="Q723">
        <v>0</v>
      </c>
      <c r="S723">
        <v>4.2</v>
      </c>
      <c r="T723">
        <v>25.76</v>
      </c>
      <c r="W723" t="s">
        <v>948</v>
      </c>
      <c r="X723">
        <v>1</v>
      </c>
      <c r="AB723" t="str">
        <f>Special[[#This Row],[服装]]&amp;Special[[#This Row],[名前]]&amp;Special[[#This Row],[レアリティ]]</f>
        <v>ユニフォーム高千穂恵也ICONIC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353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t="s">
        <v>108</v>
      </c>
      <c r="E724" s="1" t="s">
        <v>561</v>
      </c>
      <c r="F724" s="1" t="s">
        <v>90</v>
      </c>
      <c r="G724" s="1" t="s">
        <v>82</v>
      </c>
      <c r="H724" s="1" t="s">
        <v>543</v>
      </c>
      <c r="I724" t="s">
        <v>71</v>
      </c>
      <c r="J724">
        <v>1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1055</v>
      </c>
      <c r="X724">
        <v>0</v>
      </c>
      <c r="AB724" t="str">
        <f>Special[[#This Row],[服装]]&amp;Special[[#This Row],[名前]]&amp;Special[[#This Row],[レアリティ]]</f>
        <v>ユニフォーム広尾倖児ICONIC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353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t="s">
        <v>108</v>
      </c>
      <c r="E725" s="1" t="s">
        <v>561</v>
      </c>
      <c r="F725" s="1" t="s">
        <v>90</v>
      </c>
      <c r="G725" s="1" t="s">
        <v>82</v>
      </c>
      <c r="H725" s="1" t="s">
        <v>543</v>
      </c>
      <c r="I725" t="s">
        <v>71</v>
      </c>
      <c r="J725">
        <v>1</v>
      </c>
      <c r="K725" t="s">
        <v>249</v>
      </c>
      <c r="L725" s="1" t="s">
        <v>879</v>
      </c>
      <c r="M725" s="1" t="s">
        <v>173</v>
      </c>
      <c r="N725">
        <v>24</v>
      </c>
      <c r="O725">
        <v>0</v>
      </c>
      <c r="P725">
        <v>0</v>
      </c>
      <c r="Q725">
        <v>0</v>
      </c>
      <c r="S725">
        <v>4.2</v>
      </c>
      <c r="T725">
        <v>42.42</v>
      </c>
      <c r="U725" s="13">
        <v>0</v>
      </c>
      <c r="V725" s="13">
        <v>0</v>
      </c>
      <c r="W725" s="14" t="s">
        <v>886</v>
      </c>
      <c r="X725">
        <v>1</v>
      </c>
      <c r="AB725" t="str">
        <f>Special[[#This Row],[服装]]&amp;Special[[#This Row],[名前]]&amp;Special[[#This Row],[レアリティ]]</f>
        <v>ユニフォーム広尾倖児ICONIC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354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737</v>
      </c>
      <c r="E726" s="1" t="s">
        <v>561</v>
      </c>
      <c r="F726" s="1" t="s">
        <v>77</v>
      </c>
      <c r="G726" s="1" t="s">
        <v>82</v>
      </c>
      <c r="H726" s="1" t="s">
        <v>543</v>
      </c>
      <c r="I726" s="1" t="s">
        <v>544</v>
      </c>
      <c r="J726">
        <v>1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1055</v>
      </c>
      <c r="X726">
        <v>0</v>
      </c>
      <c r="AB726" t="str">
        <f>Special[[#This Row],[服装]]&amp;Special[[#This Row],[名前]]&amp;Special[[#This Row],[レアリティ]]</f>
        <v>カンフー広尾倖児ICONIC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354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737</v>
      </c>
      <c r="E727" s="1" t="s">
        <v>561</v>
      </c>
      <c r="F727" s="1" t="s">
        <v>77</v>
      </c>
      <c r="G727" s="1" t="s">
        <v>82</v>
      </c>
      <c r="H727" s="1" t="s">
        <v>543</v>
      </c>
      <c r="I727" s="1" t="s">
        <v>544</v>
      </c>
      <c r="J727">
        <v>1</v>
      </c>
      <c r="K727" t="s">
        <v>249</v>
      </c>
      <c r="L727" s="1" t="s">
        <v>879</v>
      </c>
      <c r="M727" s="1" t="s">
        <v>173</v>
      </c>
      <c r="N727">
        <v>24</v>
      </c>
      <c r="O727">
        <v>0</v>
      </c>
      <c r="P727">
        <v>0</v>
      </c>
      <c r="Q727">
        <v>0</v>
      </c>
      <c r="S727">
        <v>4.2</v>
      </c>
      <c r="T727">
        <v>42.42</v>
      </c>
      <c r="U727" s="13">
        <v>0</v>
      </c>
      <c r="V727" s="13">
        <v>0</v>
      </c>
      <c r="W727" s="14" t="s">
        <v>886</v>
      </c>
      <c r="X727">
        <v>1</v>
      </c>
      <c r="AB727" t="str">
        <f>Special[[#This Row],[服装]]&amp;Special[[#This Row],[名前]]&amp;Special[[#This Row],[レアリティ]]</f>
        <v>カンフー広尾倖児ICONIC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354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737</v>
      </c>
      <c r="E728" s="1" t="s">
        <v>561</v>
      </c>
      <c r="F728" s="1" t="s">
        <v>77</v>
      </c>
      <c r="G728" s="1" t="s">
        <v>82</v>
      </c>
      <c r="H728" s="1" t="s">
        <v>543</v>
      </c>
      <c r="I728" s="1" t="s">
        <v>544</v>
      </c>
      <c r="J728">
        <v>1</v>
      </c>
      <c r="K728" t="s">
        <v>249</v>
      </c>
      <c r="L728" s="1" t="s">
        <v>593</v>
      </c>
      <c r="M728" s="1" t="s">
        <v>224</v>
      </c>
      <c r="N728">
        <v>42</v>
      </c>
      <c r="O728">
        <v>0</v>
      </c>
      <c r="P728">
        <v>52</v>
      </c>
      <c r="Q728">
        <v>0</v>
      </c>
      <c r="S728">
        <v>3.35</v>
      </c>
      <c r="T728">
        <v>33.729999999999997</v>
      </c>
      <c r="U728">
        <v>5</v>
      </c>
      <c r="V728">
        <v>50.08</v>
      </c>
      <c r="W728" s="1" t="s">
        <v>884</v>
      </c>
      <c r="X728">
        <v>3</v>
      </c>
      <c r="Z728" s="1" t="s">
        <v>885</v>
      </c>
      <c r="AA728" s="1"/>
      <c r="AB728" t="str">
        <f>Special[[#This Row],[服装]]&amp;Special[[#This Row],[名前]]&amp;Special[[#This Row],[レアリティ]]</f>
        <v>カンフー広尾倖児ICONIC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355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s="1" t="s">
        <v>563</v>
      </c>
      <c r="F729" s="1" t="s">
        <v>90</v>
      </c>
      <c r="G729" s="1" t="s">
        <v>74</v>
      </c>
      <c r="H729" s="1" t="s">
        <v>543</v>
      </c>
      <c r="I729" t="s">
        <v>71</v>
      </c>
      <c r="J729">
        <v>1</v>
      </c>
      <c r="K729" t="s">
        <v>381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1055</v>
      </c>
      <c r="X729">
        <v>0</v>
      </c>
      <c r="AB729" t="str">
        <f>Special[[#This Row],[服装]]&amp;Special[[#This Row],[名前]]&amp;Special[[#This Row],[レアリティ]]</f>
        <v>ユニフォーム先島伊澄ICONIC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356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s="1" t="s">
        <v>565</v>
      </c>
      <c r="F730" s="1" t="s">
        <v>90</v>
      </c>
      <c r="G730" s="1" t="s">
        <v>82</v>
      </c>
      <c r="H730" s="1" t="s">
        <v>543</v>
      </c>
      <c r="I730" t="s">
        <v>71</v>
      </c>
      <c r="J730">
        <v>1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1055</v>
      </c>
      <c r="X730">
        <v>0</v>
      </c>
      <c r="AB730" t="str">
        <f>Special[[#This Row],[服装]]&amp;Special[[#This Row],[名前]]&amp;Special[[#This Row],[レアリティ]]</f>
        <v>ユニフォーム背黒晃彦ICONIC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357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t="s">
        <v>108</v>
      </c>
      <c r="E731" s="1" t="s">
        <v>567</v>
      </c>
      <c r="F731" s="1" t="s">
        <v>90</v>
      </c>
      <c r="G731" s="1" t="s">
        <v>80</v>
      </c>
      <c r="H731" s="1" t="s">
        <v>543</v>
      </c>
      <c r="I731" t="s">
        <v>71</v>
      </c>
      <c r="J731">
        <v>1</v>
      </c>
      <c r="K731" t="s">
        <v>381</v>
      </c>
      <c r="L731" s="1" t="s">
        <v>195</v>
      </c>
      <c r="M731" s="1" t="s">
        <v>173</v>
      </c>
      <c r="N731">
        <v>13</v>
      </c>
      <c r="O731">
        <v>0</v>
      </c>
      <c r="P731">
        <v>0</v>
      </c>
      <c r="Q731">
        <v>0</v>
      </c>
      <c r="AB731" t="str">
        <f>Special[[#This Row],[服装]]&amp;Special[[#This Row],[名前]]&amp;Special[[#This Row],[レアリティ]]</f>
        <v>ユニフォーム赤間颯ICONIC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358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108</v>
      </c>
      <c r="E732" s="1" t="s">
        <v>1080</v>
      </c>
      <c r="F732" s="1" t="s">
        <v>77</v>
      </c>
      <c r="G732" s="1" t="s">
        <v>74</v>
      </c>
      <c r="H732" s="1" t="s">
        <v>1081</v>
      </c>
      <c r="I732" s="1" t="s">
        <v>544</v>
      </c>
      <c r="J732">
        <v>1</v>
      </c>
      <c r="K732" t="s">
        <v>381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s="1" t="s">
        <v>1083</v>
      </c>
      <c r="X732">
        <v>0</v>
      </c>
      <c r="AB732" t="str">
        <f>Special[[#This Row],[服装]]&amp;Special[[#This Row],[名前]]&amp;Special[[#This Row],[レアリティ]]</f>
        <v>ユニフォーム白峰周ICONIC</v>
      </c>
      <c r="AC732">
        <f>IF((A731&amp;L731&amp;M731)&lt;&gt;(Special[[#This Row],[No]]&amp;L732&amp;M732),1,IF(Special[[#This Row],[追加属性]]="",1,0))</f>
        <v>1</v>
      </c>
    </row>
    <row r="733" spans="1:29" x14ac:dyDescent="0.35">
      <c r="A733">
        <f>VLOOKUP(Special[[#This Row],[No用]],SetNo[[No.用]:[vlookup 用]],2,FALSE)</f>
        <v>358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108</v>
      </c>
      <c r="E733" s="1" t="s">
        <v>1080</v>
      </c>
      <c r="F733" s="1" t="s">
        <v>77</v>
      </c>
      <c r="G733" s="1" t="s">
        <v>74</v>
      </c>
      <c r="H733" s="1" t="s">
        <v>1081</v>
      </c>
      <c r="I733" s="1" t="s">
        <v>544</v>
      </c>
      <c r="J733">
        <v>1</v>
      </c>
      <c r="K733" t="s">
        <v>249</v>
      </c>
      <c r="L733" s="1" t="s">
        <v>180</v>
      </c>
      <c r="M733" s="1" t="s">
        <v>224</v>
      </c>
      <c r="N733">
        <v>46</v>
      </c>
      <c r="O733">
        <v>0</v>
      </c>
      <c r="P733">
        <v>56</v>
      </c>
      <c r="Q733">
        <v>0</v>
      </c>
      <c r="S733">
        <v>3.35</v>
      </c>
      <c r="T733">
        <v>20.010000000000002</v>
      </c>
      <c r="U733">
        <v>5</v>
      </c>
      <c r="V733">
        <v>30.48</v>
      </c>
      <c r="W733" s="1" t="s">
        <v>1084</v>
      </c>
      <c r="X733">
        <v>1</v>
      </c>
      <c r="AB733" t="str">
        <f>Special[[#This Row],[服装]]&amp;Special[[#This Row],[名前]]&amp;Special[[#This Row],[レアリティ]]</f>
        <v>ユニフォーム白峰周ICONIC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358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2</v>
      </c>
      <c r="D734" s="1" t="s">
        <v>108</v>
      </c>
      <c r="E734" s="1" t="s">
        <v>1080</v>
      </c>
      <c r="F734" s="1" t="s">
        <v>77</v>
      </c>
      <c r="G734" s="1" t="s">
        <v>74</v>
      </c>
      <c r="H734" s="1" t="s">
        <v>1081</v>
      </c>
      <c r="I734" s="1" t="s">
        <v>544</v>
      </c>
      <c r="J734">
        <v>1</v>
      </c>
      <c r="K734" t="s">
        <v>381</v>
      </c>
      <c r="L734" s="1" t="s">
        <v>180</v>
      </c>
      <c r="M734" s="1" t="s">
        <v>224</v>
      </c>
      <c r="N734">
        <v>46</v>
      </c>
      <c r="O734">
        <v>0</v>
      </c>
      <c r="P734">
        <v>56</v>
      </c>
      <c r="Q734">
        <v>0</v>
      </c>
      <c r="R734" s="1" t="s">
        <v>554</v>
      </c>
      <c r="S734">
        <v>7</v>
      </c>
      <c r="T734">
        <v>13.86</v>
      </c>
      <c r="U734">
        <v>10.5</v>
      </c>
      <c r="V734">
        <v>20.79</v>
      </c>
      <c r="W734" s="1" t="s">
        <v>1084</v>
      </c>
      <c r="X734">
        <v>1</v>
      </c>
      <c r="AB734" t="str">
        <f>Special[[#This Row],[服装]]&amp;Special[[#This Row],[名前]]&amp;Special[[#This Row],[レアリティ]]</f>
        <v>ユニフォーム白峰周ICONIC</v>
      </c>
      <c r="AC734">
        <f>IF((A733&amp;L733&amp;M733)&lt;&gt;(Special[[#This Row],[No]]&amp;L734&amp;M734),1,IF(Special[[#This Row],[追加属性]]="",1,0))</f>
        <v>0</v>
      </c>
    </row>
    <row r="735" spans="1:29" x14ac:dyDescent="0.35">
      <c r="A735">
        <f>VLOOKUP(Special[[#This Row],[No用]],SetNo[[No.用]:[vlookup 用]],2,FALSE)</f>
        <v>358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1</v>
      </c>
      <c r="D735" s="1" t="s">
        <v>108</v>
      </c>
      <c r="E735" s="1" t="s">
        <v>1080</v>
      </c>
      <c r="F735" s="1" t="s">
        <v>77</v>
      </c>
      <c r="G735" s="1" t="s">
        <v>74</v>
      </c>
      <c r="H735" s="1" t="s">
        <v>1081</v>
      </c>
      <c r="I735" s="1" t="s">
        <v>544</v>
      </c>
      <c r="J735">
        <v>1</v>
      </c>
      <c r="K735" t="s">
        <v>381</v>
      </c>
      <c r="L735" s="1" t="s">
        <v>857</v>
      </c>
      <c r="M735" s="1" t="s">
        <v>224</v>
      </c>
      <c r="N735">
        <v>16</v>
      </c>
      <c r="O735">
        <v>0</v>
      </c>
      <c r="P735">
        <v>56</v>
      </c>
      <c r="Q735">
        <v>0</v>
      </c>
      <c r="S735">
        <v>2.5</v>
      </c>
      <c r="T735">
        <v>15.24</v>
      </c>
      <c r="U735">
        <v>4.2</v>
      </c>
      <c r="V735">
        <v>25.76</v>
      </c>
      <c r="W735" s="1" t="s">
        <v>1085</v>
      </c>
      <c r="X735">
        <v>1</v>
      </c>
      <c r="AB735" t="str">
        <f>Special[[#This Row],[服装]]&amp;Special[[#This Row],[名前]]&amp;Special[[#This Row],[レアリティ]]</f>
        <v>ユニフォーム白峰周ICONIC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358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2</v>
      </c>
      <c r="D736" s="1" t="s">
        <v>108</v>
      </c>
      <c r="E736" s="1" t="s">
        <v>1080</v>
      </c>
      <c r="F736" s="1" t="s">
        <v>77</v>
      </c>
      <c r="G736" s="1" t="s">
        <v>74</v>
      </c>
      <c r="H736" s="1" t="s">
        <v>1081</v>
      </c>
      <c r="I736" s="1" t="s">
        <v>544</v>
      </c>
      <c r="J736">
        <v>1</v>
      </c>
      <c r="K736" t="s">
        <v>249</v>
      </c>
      <c r="L736" s="1" t="s">
        <v>857</v>
      </c>
      <c r="M736" s="1" t="s">
        <v>224</v>
      </c>
      <c r="N736">
        <v>16</v>
      </c>
      <c r="O736">
        <v>0</v>
      </c>
      <c r="P736">
        <v>56</v>
      </c>
      <c r="Q736">
        <v>0</v>
      </c>
      <c r="R736" s="1" t="s">
        <v>1020</v>
      </c>
      <c r="S736">
        <v>10</v>
      </c>
      <c r="T736">
        <v>19.8</v>
      </c>
      <c r="U736">
        <v>15</v>
      </c>
      <c r="V736">
        <v>29.7</v>
      </c>
      <c r="W736" s="1" t="s">
        <v>1085</v>
      </c>
      <c r="X736">
        <v>1</v>
      </c>
      <c r="AB736" t="str">
        <f>Special[[#This Row],[服装]]&amp;Special[[#This Row],[名前]]&amp;Special[[#This Row],[レアリティ]]</f>
        <v>ユニフォーム白峰周ICONIC</v>
      </c>
      <c r="AC736">
        <f>IF((A735&amp;L735&amp;M735)&lt;&gt;(Special[[#This Row],[No]]&amp;L736&amp;M736),1,IF(Special[[#This Row],[追加属性]]="",1,0))</f>
        <v>0</v>
      </c>
    </row>
    <row r="737" spans="1:29" x14ac:dyDescent="0.35">
      <c r="A737">
        <f>VLOOKUP(Special[[#This Row],[No用]],SetNo[[No.用]:[vlookup 用]],2,FALSE)</f>
        <v>359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1090</v>
      </c>
      <c r="F737" s="1" t="s">
        <v>77</v>
      </c>
      <c r="G737" s="1" t="s">
        <v>82</v>
      </c>
      <c r="H737" s="1" t="s">
        <v>1081</v>
      </c>
      <c r="I737" s="1" t="s">
        <v>544</v>
      </c>
      <c r="J737">
        <v>1</v>
      </c>
      <c r="K737" t="s">
        <v>381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s="1" t="s">
        <v>1083</v>
      </c>
      <c r="X737">
        <v>0</v>
      </c>
      <c r="AB737" t="str">
        <f>Special[[#This Row],[服装]]&amp;Special[[#This Row],[名前]]&amp;Special[[#This Row],[レアリティ]]</f>
        <v>ユニフォーム和倉久彦ICONIC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359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108</v>
      </c>
      <c r="E738" s="1" t="s">
        <v>1090</v>
      </c>
      <c r="F738" s="1" t="s">
        <v>77</v>
      </c>
      <c r="G738" s="1" t="s">
        <v>82</v>
      </c>
      <c r="H738" s="1" t="s">
        <v>1081</v>
      </c>
      <c r="I738" s="1" t="s">
        <v>544</v>
      </c>
      <c r="J738">
        <v>1</v>
      </c>
      <c r="K738" t="s">
        <v>381</v>
      </c>
      <c r="L738" s="1" t="s">
        <v>588</v>
      </c>
      <c r="M738" s="1" t="s">
        <v>173</v>
      </c>
      <c r="N738">
        <v>35</v>
      </c>
      <c r="O738">
        <v>0</v>
      </c>
      <c r="P738">
        <v>0</v>
      </c>
      <c r="Q738">
        <v>0</v>
      </c>
      <c r="S738">
        <v>4.2</v>
      </c>
      <c r="T738">
        <v>42.42</v>
      </c>
      <c r="W738" s="1" t="s">
        <v>924</v>
      </c>
      <c r="X738">
        <v>1</v>
      </c>
      <c r="AB738" t="str">
        <f>Special[[#This Row],[服装]]&amp;Special[[#This Row],[名前]]&amp;Special[[#This Row],[レアリティ]]</f>
        <v>ユニフォーム和倉久彦ICONIC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360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108</v>
      </c>
      <c r="E739" s="1" t="s">
        <v>1094</v>
      </c>
      <c r="F739" s="1" t="s">
        <v>77</v>
      </c>
      <c r="G739" s="1" t="s">
        <v>78</v>
      </c>
      <c r="H739" s="1" t="s">
        <v>1081</v>
      </c>
      <c r="I739" s="1" t="s">
        <v>544</v>
      </c>
      <c r="J739">
        <v>1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s="1" t="s">
        <v>1083</v>
      </c>
      <c r="X739">
        <v>0</v>
      </c>
      <c r="AB739" t="str">
        <f>Special[[#This Row],[服装]]&amp;Special[[#This Row],[名前]]&amp;Special[[#This Row],[レアリティ]]</f>
        <v>ユニフォーム金沢伊織ICONIC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360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108</v>
      </c>
      <c r="E740" s="1" t="s">
        <v>1094</v>
      </c>
      <c r="F740" s="1" t="s">
        <v>77</v>
      </c>
      <c r="G740" s="1" t="s">
        <v>78</v>
      </c>
      <c r="H740" s="1" t="s">
        <v>1081</v>
      </c>
      <c r="I740" s="1" t="s">
        <v>544</v>
      </c>
      <c r="J740">
        <v>1</v>
      </c>
      <c r="K740" t="s">
        <v>381</v>
      </c>
      <c r="L740" s="1" t="s">
        <v>180</v>
      </c>
      <c r="M740" s="1" t="s">
        <v>162</v>
      </c>
      <c r="N740">
        <v>13</v>
      </c>
      <c r="O740">
        <v>0</v>
      </c>
      <c r="P740">
        <v>0</v>
      </c>
      <c r="Q740">
        <v>0</v>
      </c>
      <c r="S740">
        <v>2.5</v>
      </c>
      <c r="T740">
        <v>15.24</v>
      </c>
      <c r="AB740" t="str">
        <f>Special[[#This Row],[服装]]&amp;Special[[#This Row],[名前]]&amp;Special[[#This Row],[レアリティ]]</f>
        <v>ユニフォーム金沢伊織ICONIC</v>
      </c>
      <c r="AC740">
        <f>IF((A739&amp;L739&amp;M739)&lt;&gt;(Special[[#This Row],[No]]&amp;L740&amp;M740),1,IF(Special[[#This Row],[追加属性]]="",1,0))</f>
        <v>1</v>
      </c>
    </row>
    <row r="741" spans="1:29" x14ac:dyDescent="0.35">
      <c r="A741">
        <f>VLOOKUP(Special[[#This Row],[No用]],SetNo[[No.用]:[vlookup 用]],2,FALSE)</f>
        <v>360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1</v>
      </c>
      <c r="D741" s="1" t="s">
        <v>108</v>
      </c>
      <c r="E741" s="1" t="s">
        <v>1094</v>
      </c>
      <c r="F741" s="1" t="s">
        <v>77</v>
      </c>
      <c r="G741" s="1" t="s">
        <v>78</v>
      </c>
      <c r="H741" s="1" t="s">
        <v>1081</v>
      </c>
      <c r="I741" s="1" t="s">
        <v>544</v>
      </c>
      <c r="J741">
        <v>1</v>
      </c>
      <c r="K741" t="s">
        <v>381</v>
      </c>
      <c r="L741" s="1" t="s">
        <v>259</v>
      </c>
      <c r="M741" s="1" t="s">
        <v>224</v>
      </c>
      <c r="N741">
        <v>41</v>
      </c>
      <c r="O741">
        <v>0</v>
      </c>
      <c r="P741">
        <v>51</v>
      </c>
      <c r="Q741">
        <v>0</v>
      </c>
      <c r="R741" s="1"/>
      <c r="S741">
        <v>20</v>
      </c>
      <c r="T741">
        <v>79.78</v>
      </c>
      <c r="U741">
        <v>22.5</v>
      </c>
      <c r="V741">
        <v>89.14</v>
      </c>
      <c r="W741" s="1" t="s">
        <v>869</v>
      </c>
      <c r="X741">
        <v>0</v>
      </c>
      <c r="AB741" t="str">
        <f>Special[[#This Row],[服装]]&amp;Special[[#This Row],[名前]]&amp;Special[[#This Row],[レアリティ]]</f>
        <v>ユニフォーム金沢伊織ICONIC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360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2</v>
      </c>
      <c r="D742" s="1" t="s">
        <v>108</v>
      </c>
      <c r="E742" s="1" t="s">
        <v>1094</v>
      </c>
      <c r="F742" s="1" t="s">
        <v>77</v>
      </c>
      <c r="G742" s="1" t="s">
        <v>78</v>
      </c>
      <c r="H742" s="1" t="s">
        <v>1081</v>
      </c>
      <c r="I742" s="1" t="s">
        <v>544</v>
      </c>
      <c r="J742">
        <v>1</v>
      </c>
      <c r="K742" t="s">
        <v>381</v>
      </c>
      <c r="L742" s="1" t="s">
        <v>259</v>
      </c>
      <c r="M742" s="1" t="s">
        <v>224</v>
      </c>
      <c r="N742">
        <v>41</v>
      </c>
      <c r="O742">
        <v>0</v>
      </c>
      <c r="P742">
        <v>51</v>
      </c>
      <c r="Q742">
        <v>0</v>
      </c>
      <c r="R742" s="1" t="s">
        <v>588</v>
      </c>
      <c r="S742">
        <v>2.5</v>
      </c>
      <c r="T742">
        <v>15.24</v>
      </c>
      <c r="U742">
        <v>4.2</v>
      </c>
      <c r="V742">
        <v>25.76</v>
      </c>
      <c r="W742" s="1" t="s">
        <v>869</v>
      </c>
      <c r="X742">
        <v>1</v>
      </c>
      <c r="AB742" t="str">
        <f>Special[[#This Row],[服装]]&amp;Special[[#This Row],[名前]]&amp;Special[[#This Row],[レアリティ]]</f>
        <v>ユニフォーム金沢伊織ICONIC</v>
      </c>
      <c r="AC742">
        <f>IF((A741&amp;L741&amp;M741)&lt;&gt;(Special[[#This Row],[No]]&amp;L742&amp;M742),1,IF(Special[[#This Row],[追加属性]]="",1,0))</f>
        <v>0</v>
      </c>
    </row>
    <row r="743" spans="1:29" x14ac:dyDescent="0.35">
      <c r="A743">
        <f>VLOOKUP(Special[[#This Row],[No用]],SetNo[[No.用]:[vlookup 用]],2,FALSE)</f>
        <v>361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108</v>
      </c>
      <c r="E743" s="1" t="s">
        <v>1098</v>
      </c>
      <c r="F743" s="1" t="s">
        <v>77</v>
      </c>
      <c r="G743" s="1" t="s">
        <v>82</v>
      </c>
      <c r="H743" s="1" t="s">
        <v>1081</v>
      </c>
      <c r="I743" s="1" t="s">
        <v>544</v>
      </c>
      <c r="J743">
        <v>1</v>
      </c>
      <c r="K743" t="s">
        <v>381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s="1" t="s">
        <v>1083</v>
      </c>
      <c r="X743">
        <v>0</v>
      </c>
      <c r="AB743" t="str">
        <f>Special[[#This Row],[服装]]&amp;Special[[#This Row],[名前]]&amp;Special[[#This Row],[レアリティ]]</f>
        <v>ユニフォーム志賀智也ICONIC</v>
      </c>
      <c r="AC743">
        <f>IF((A742&amp;L742&amp;M742)&lt;&gt;(Special[[#This Row],[No]]&amp;L743&amp;M743),1,IF(Special[[#This Row],[追加属性]]="",1,0))</f>
        <v>1</v>
      </c>
    </row>
    <row r="744" spans="1:29" x14ac:dyDescent="0.35">
      <c r="A744">
        <f>VLOOKUP(Special[[#This Row],[No用]],SetNo[[No.用]:[vlookup 用]],2,FALSE)</f>
        <v>362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108</v>
      </c>
      <c r="E744" s="1" t="s">
        <v>1111</v>
      </c>
      <c r="F744" s="1" t="s">
        <v>77</v>
      </c>
      <c r="G744" s="1" t="s">
        <v>80</v>
      </c>
      <c r="H744" s="1" t="s">
        <v>1081</v>
      </c>
      <c r="I744" s="1" t="s">
        <v>544</v>
      </c>
      <c r="J744">
        <v>1</v>
      </c>
      <c r="K744" t="s">
        <v>381</v>
      </c>
      <c r="L744" s="1" t="s">
        <v>195</v>
      </c>
      <c r="M744" s="1" t="s">
        <v>173</v>
      </c>
      <c r="N744">
        <v>13</v>
      </c>
      <c r="O744">
        <v>0</v>
      </c>
      <c r="P744">
        <v>0</v>
      </c>
      <c r="Q744">
        <v>0</v>
      </c>
      <c r="S744">
        <v>18.75</v>
      </c>
      <c r="T744">
        <v>74.61</v>
      </c>
      <c r="W744" s="1" t="s">
        <v>852</v>
      </c>
      <c r="X744">
        <v>1</v>
      </c>
      <c r="AB744" t="str">
        <f>Special[[#This Row],[服装]]&amp;Special[[#This Row],[名前]]&amp;Special[[#This Row],[レアリティ]]</f>
        <v>ユニフォーム輪島友和ICONIC</v>
      </c>
      <c r="AC744">
        <f>IF((A743&amp;L743&amp;M743)&lt;&gt;(Special[[#This Row],[No]]&amp;L744&amp;M744),1,IF(Special[[#This Row],[追加属性]]="",1,0))</f>
        <v>1</v>
      </c>
    </row>
    <row r="745" spans="1:29" x14ac:dyDescent="0.35">
      <c r="A745">
        <f>VLOOKUP(Special[[#This Row],[No用]],SetNo[[No.用]:[vlookup 用]],2,FALSE)</f>
        <v>362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2</v>
      </c>
      <c r="D745" s="1" t="s">
        <v>108</v>
      </c>
      <c r="E745" s="1" t="s">
        <v>1111</v>
      </c>
      <c r="F745" s="1" t="s">
        <v>77</v>
      </c>
      <c r="G745" s="1" t="s">
        <v>80</v>
      </c>
      <c r="H745" s="1" t="s">
        <v>1081</v>
      </c>
      <c r="I745" s="1" t="s">
        <v>544</v>
      </c>
      <c r="J745">
        <v>1</v>
      </c>
      <c r="K745" t="s">
        <v>381</v>
      </c>
      <c r="L745" s="1" t="s">
        <v>195</v>
      </c>
      <c r="M745" s="1" t="s">
        <v>173</v>
      </c>
      <c r="N745">
        <v>13</v>
      </c>
      <c r="O745">
        <v>0</v>
      </c>
      <c r="P745">
        <v>0</v>
      </c>
      <c r="Q745">
        <v>0</v>
      </c>
      <c r="R745" s="1" t="s">
        <v>588</v>
      </c>
      <c r="S745">
        <v>16.8</v>
      </c>
      <c r="T745">
        <v>58.94</v>
      </c>
      <c r="W745" s="1" t="s">
        <v>950</v>
      </c>
      <c r="X745">
        <v>1</v>
      </c>
      <c r="AB745" t="str">
        <f>Special[[#This Row],[服装]]&amp;Special[[#This Row],[名前]]&amp;Special[[#This Row],[レアリティ]]</f>
        <v>ユニフォーム輪島友和ICONIC</v>
      </c>
      <c r="AC745">
        <f>IF((A744&amp;L744&amp;M744)&lt;&gt;(Special[[#This Row],[No]]&amp;L745&amp;M745),1,IF(Special[[#This Row],[追加属性]]="",1,0))</f>
        <v>0</v>
      </c>
    </row>
    <row r="746" spans="1:29" x14ac:dyDescent="0.35">
      <c r="A746">
        <f>VLOOKUP(Special[[#This Row],[No用]],SetNo[[No.用]:[vlookup 用]],2,FALSE)</f>
        <v>363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108</v>
      </c>
      <c r="E746" s="1" t="s">
        <v>1128</v>
      </c>
      <c r="F746" s="1" t="s">
        <v>77</v>
      </c>
      <c r="G746" s="1" t="s">
        <v>78</v>
      </c>
      <c r="H746" s="1" t="s">
        <v>1081</v>
      </c>
      <c r="I746" s="1" t="s">
        <v>544</v>
      </c>
      <c r="J746">
        <v>1</v>
      </c>
      <c r="K746" t="s">
        <v>381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s="1" t="s">
        <v>1083</v>
      </c>
      <c r="X746">
        <v>0</v>
      </c>
      <c r="AB746" t="str">
        <f>Special[[#This Row],[服装]]&amp;Special[[#This Row],[名前]]&amp;Special[[#This Row],[レアリティ]]</f>
        <v>ユニフォーム深谷謙朗ICONIC</v>
      </c>
      <c r="AC746">
        <f>IF((A745&amp;L745&amp;M745)&lt;&gt;(Special[[#This Row],[No]]&amp;L746&amp;M746),1,IF(Special[[#This Row],[追加属性]]="",1,0))</f>
        <v>1</v>
      </c>
    </row>
    <row r="747" spans="1:29" x14ac:dyDescent="0.35">
      <c r="A747">
        <f>VLOOKUP(Special[[#This Row],[No用]],SetNo[[No.用]:[vlookup 用]],2,FALSE)</f>
        <v>363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108</v>
      </c>
      <c r="E747" s="1" t="s">
        <v>1128</v>
      </c>
      <c r="F747" s="1" t="s">
        <v>77</v>
      </c>
      <c r="G747" s="1" t="s">
        <v>78</v>
      </c>
      <c r="H747" s="1" t="s">
        <v>1081</v>
      </c>
      <c r="I747" s="1" t="s">
        <v>544</v>
      </c>
      <c r="J747">
        <v>1</v>
      </c>
      <c r="K747" t="s">
        <v>381</v>
      </c>
      <c r="L747" s="1" t="s">
        <v>1131</v>
      </c>
      <c r="M747" s="1" t="s">
        <v>162</v>
      </c>
      <c r="N747">
        <v>33</v>
      </c>
      <c r="O747">
        <v>0</v>
      </c>
      <c r="P747">
        <v>0</v>
      </c>
      <c r="Q747">
        <v>0</v>
      </c>
      <c r="S747">
        <v>10</v>
      </c>
      <c r="T747">
        <v>39.4</v>
      </c>
      <c r="W747" s="1" t="s">
        <v>921</v>
      </c>
      <c r="X747">
        <v>0</v>
      </c>
      <c r="AB747" t="str">
        <f>Special[[#This Row],[服装]]&amp;Special[[#This Row],[名前]]&amp;Special[[#This Row],[レアリティ]]</f>
        <v>ユニフォーム深谷謙朗ICONIC</v>
      </c>
      <c r="AC747">
        <f>IF((A746&amp;L746&amp;M746)&lt;&gt;(Special[[#This Row],[No]]&amp;L747&amp;M747),1,IF(Special[[#This Row],[追加属性]]="",1,0))</f>
        <v>1</v>
      </c>
    </row>
    <row r="748" spans="1:29" x14ac:dyDescent="0.35">
      <c r="A748">
        <f>VLOOKUP(Special[[#This Row],[No用]],SetNo[[No.用]:[vlookup 用]],2,FALSE)</f>
        <v>363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1</v>
      </c>
      <c r="D748" s="1" t="s">
        <v>108</v>
      </c>
      <c r="E748" s="1" t="s">
        <v>1128</v>
      </c>
      <c r="F748" s="1" t="s">
        <v>77</v>
      </c>
      <c r="G748" s="1" t="s">
        <v>78</v>
      </c>
      <c r="H748" s="1" t="s">
        <v>1081</v>
      </c>
      <c r="I748" s="1" t="s">
        <v>544</v>
      </c>
      <c r="J748">
        <v>1</v>
      </c>
      <c r="K748" t="s">
        <v>381</v>
      </c>
      <c r="L748" s="1" t="s">
        <v>180</v>
      </c>
      <c r="M748" s="1" t="s">
        <v>178</v>
      </c>
      <c r="N748">
        <v>3.35</v>
      </c>
      <c r="O748">
        <v>20.010000000000002</v>
      </c>
      <c r="P748">
        <v>0</v>
      </c>
      <c r="Q748">
        <v>0</v>
      </c>
      <c r="S748">
        <v>3.35</v>
      </c>
      <c r="T748">
        <v>20.010000000000002</v>
      </c>
      <c r="W748" s="1" t="s">
        <v>950</v>
      </c>
      <c r="X748">
        <v>1</v>
      </c>
      <c r="AB748" t="str">
        <f>Special[[#This Row],[服装]]&amp;Special[[#This Row],[名前]]&amp;Special[[#This Row],[レアリティ]]</f>
        <v>ユニフォーム深谷謙朗ICONIC</v>
      </c>
      <c r="AC748">
        <f>IF((A747&amp;L747&amp;M747)&lt;&gt;(Special[[#This Row],[No]]&amp;L748&amp;M748),1,IF(Special[[#This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2"/>
  <sheetViews>
    <sheetView topLeftCell="A304" zoomScaleNormal="100" workbookViewId="0">
      <selection activeCell="A362" activeCellId="1" sqref="A315:XFD315 A362:XFD362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20" t="s">
        <v>205</v>
      </c>
      <c r="C2" s="20" t="s">
        <v>229</v>
      </c>
      <c r="D2" s="20" t="s">
        <v>28</v>
      </c>
      <c r="E2" s="20" t="s">
        <v>26</v>
      </c>
      <c r="F2" s="20" t="s">
        <v>153</v>
      </c>
      <c r="G2" s="20" t="s">
        <v>385</v>
      </c>
      <c r="H2" s="16">
        <v>95.503401670000002</v>
      </c>
      <c r="I2" s="16">
        <v>94.098214690000006</v>
      </c>
      <c r="J2" s="16">
        <v>97.109329639999999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95.624931349999997</v>
      </c>
      <c r="S2" s="16">
        <v>95.094620000000006</v>
      </c>
      <c r="T2" s="16">
        <v>91.809767320000006</v>
      </c>
      <c r="U2" s="16">
        <v>97.109329639999999</v>
      </c>
      <c r="V2" s="16">
        <v>103.74716530000001</v>
      </c>
      <c r="W2" s="16">
        <v>109.1975875</v>
      </c>
    </row>
    <row r="3" spans="1:23" x14ac:dyDescent="0.35">
      <c r="A3">
        <v>2</v>
      </c>
      <c r="B3" s="20" t="s">
        <v>207</v>
      </c>
      <c r="C3" s="20" t="s">
        <v>229</v>
      </c>
      <c r="D3" s="20" t="s">
        <v>28</v>
      </c>
      <c r="E3" s="20" t="s">
        <v>26</v>
      </c>
      <c r="F3" s="20" t="s">
        <v>153</v>
      </c>
      <c r="G3" s="20" t="s">
        <v>385</v>
      </c>
      <c r="H3" s="16">
        <v>97.751700830000004</v>
      </c>
      <c r="I3" s="16">
        <v>94.941326880000005</v>
      </c>
      <c r="J3" s="16">
        <v>98.072886429999997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98.177054729999995</v>
      </c>
      <c r="S3" s="16">
        <v>96.934137500000006</v>
      </c>
      <c r="T3" s="16">
        <v>92.773324110000004</v>
      </c>
      <c r="U3" s="16">
        <v>98.072886429999997</v>
      </c>
      <c r="V3" s="16">
        <v>105.24603140000001</v>
      </c>
      <c r="W3" s="16">
        <v>112.8766225</v>
      </c>
    </row>
    <row r="4" spans="1:23" x14ac:dyDescent="0.35">
      <c r="A4">
        <v>3</v>
      </c>
      <c r="B4" s="20" t="s">
        <v>208</v>
      </c>
      <c r="C4" s="20" t="s">
        <v>229</v>
      </c>
      <c r="D4" s="20" t="s">
        <v>23</v>
      </c>
      <c r="E4" s="20" t="s">
        <v>26</v>
      </c>
      <c r="F4" s="20" t="s">
        <v>153</v>
      </c>
      <c r="G4" s="20" t="s">
        <v>385</v>
      </c>
      <c r="H4" s="16">
        <v>97.751700830000004</v>
      </c>
      <c r="I4" s="16">
        <v>93.255102500000007</v>
      </c>
      <c r="J4" s="16">
        <v>96.145772859999994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98.177054729999995</v>
      </c>
      <c r="S4" s="16">
        <v>96.934137500000006</v>
      </c>
      <c r="T4" s="16">
        <v>90.846210540000001</v>
      </c>
      <c r="U4" s="16">
        <v>96.145772859999994</v>
      </c>
      <c r="V4" s="16">
        <v>106.74489749999999</v>
      </c>
      <c r="W4" s="16">
        <v>115.3293125</v>
      </c>
    </row>
    <row r="5" spans="1:23" x14ac:dyDescent="0.35">
      <c r="A5">
        <v>4</v>
      </c>
      <c r="B5" s="20" t="s">
        <v>607</v>
      </c>
      <c r="C5" s="20" t="s">
        <v>229</v>
      </c>
      <c r="D5" s="20" t="s">
        <v>24</v>
      </c>
      <c r="E5" s="20" t="s">
        <v>26</v>
      </c>
      <c r="F5" s="20" t="s">
        <v>153</v>
      </c>
      <c r="G5" s="20" t="s">
        <v>385</v>
      </c>
      <c r="H5" s="16">
        <v>97.751700830000004</v>
      </c>
      <c r="I5" s="16">
        <v>94.941326880000005</v>
      </c>
      <c r="J5" s="16">
        <v>100.96355680000001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98.359349260000002</v>
      </c>
      <c r="S5" s="16">
        <v>96.934137500000006</v>
      </c>
      <c r="T5" s="16">
        <v>91.809767320000006</v>
      </c>
      <c r="U5" s="16">
        <v>100.96355680000001</v>
      </c>
      <c r="V5" s="16">
        <v>109.74262969999999</v>
      </c>
      <c r="W5" s="16">
        <v>109.1975875</v>
      </c>
    </row>
    <row r="6" spans="1:23" x14ac:dyDescent="0.35">
      <c r="A6">
        <v>5</v>
      </c>
      <c r="B6" s="20" t="s">
        <v>709</v>
      </c>
      <c r="C6" s="20" t="s">
        <v>229</v>
      </c>
      <c r="D6" s="20" t="s">
        <v>28</v>
      </c>
      <c r="E6" s="20" t="s">
        <v>26</v>
      </c>
      <c r="F6" s="20" t="s">
        <v>153</v>
      </c>
      <c r="G6" s="20" t="s">
        <v>385</v>
      </c>
      <c r="H6" s="16">
        <v>100</v>
      </c>
      <c r="I6" s="16">
        <v>94.941326880000005</v>
      </c>
      <c r="J6" s="16">
        <v>99.036443210000002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99.036443210000002</v>
      </c>
      <c r="V6" s="16">
        <v>106.74489749999999</v>
      </c>
      <c r="W6" s="16">
        <v>115.3293125</v>
      </c>
    </row>
    <row r="7" spans="1:23" x14ac:dyDescent="0.35">
      <c r="A7">
        <v>6</v>
      </c>
      <c r="B7" s="20" t="s">
        <v>781</v>
      </c>
      <c r="C7" s="20" t="s">
        <v>229</v>
      </c>
      <c r="D7" s="20" t="s">
        <v>23</v>
      </c>
      <c r="E7" s="20" t="s">
        <v>26</v>
      </c>
      <c r="F7" s="20" t="s">
        <v>153</v>
      </c>
      <c r="G7" s="20" t="s">
        <v>385</v>
      </c>
      <c r="H7" s="16">
        <v>99.250566939999999</v>
      </c>
      <c r="I7" s="16">
        <v>94.941326880000005</v>
      </c>
      <c r="J7" s="16">
        <v>99.036443210000002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100.1822945</v>
      </c>
      <c r="S7" s="16">
        <v>98.160482500000001</v>
      </c>
      <c r="T7" s="16">
        <v>92.773324110000004</v>
      </c>
      <c r="U7" s="16">
        <v>99.036443210000002</v>
      </c>
      <c r="V7" s="16">
        <v>108.9931967</v>
      </c>
      <c r="W7" s="16">
        <v>114.71614</v>
      </c>
    </row>
    <row r="8" spans="1:23" x14ac:dyDescent="0.35">
      <c r="A8">
        <v>7</v>
      </c>
      <c r="B8" s="20" t="s">
        <v>917</v>
      </c>
      <c r="C8" s="20" t="s">
        <v>229</v>
      </c>
      <c r="D8" s="20" t="s">
        <v>24</v>
      </c>
      <c r="E8" s="20" t="s">
        <v>26</v>
      </c>
      <c r="F8" s="20" t="s">
        <v>153</v>
      </c>
      <c r="G8" s="20" t="s">
        <v>385</v>
      </c>
      <c r="H8" s="16">
        <v>99.250566939999999</v>
      </c>
      <c r="I8" s="16">
        <v>94.941326880000005</v>
      </c>
      <c r="J8" s="16">
        <v>99.036443210000002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100.5468836</v>
      </c>
      <c r="S8" s="16">
        <v>98.160482500000001</v>
      </c>
      <c r="T8" s="16">
        <v>93.255102500000007</v>
      </c>
      <c r="U8" s="16">
        <v>99.036443210000002</v>
      </c>
      <c r="V8" s="16">
        <v>107.4943306</v>
      </c>
      <c r="W8" s="16">
        <v>116.5556575</v>
      </c>
    </row>
    <row r="9" spans="1:23" x14ac:dyDescent="0.35">
      <c r="A9">
        <v>8</v>
      </c>
      <c r="B9" s="20" t="s">
        <v>1078</v>
      </c>
      <c r="C9" s="20" t="s">
        <v>229</v>
      </c>
      <c r="D9" s="20" t="s">
        <v>28</v>
      </c>
      <c r="E9" s="20" t="s">
        <v>26</v>
      </c>
      <c r="F9" s="20" t="s">
        <v>153</v>
      </c>
      <c r="G9" s="20" t="s">
        <v>385</v>
      </c>
      <c r="H9" s="16">
        <v>100.7494331</v>
      </c>
      <c r="I9" s="16">
        <v>95.784439059999997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102.0052398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20" t="s">
        <v>205</v>
      </c>
      <c r="C10" s="20" t="s">
        <v>206</v>
      </c>
      <c r="D10" s="20" t="s">
        <v>28</v>
      </c>
      <c r="E10" s="20" t="s">
        <v>31</v>
      </c>
      <c r="F10" s="20" t="s">
        <v>153</v>
      </c>
      <c r="G10" s="20" t="s">
        <v>386</v>
      </c>
      <c r="H10" s="16">
        <v>101.4988661</v>
      </c>
      <c r="I10" s="16">
        <v>103.3724488</v>
      </c>
      <c r="J10" s="16">
        <v>113.489795</v>
      </c>
      <c r="K10" s="16">
        <v>101.3489795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100.3645891</v>
      </c>
      <c r="S10" s="16">
        <v>102.45269</v>
      </c>
      <c r="T10" s="16">
        <v>103.3724488</v>
      </c>
      <c r="U10" s="16">
        <v>113.489795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20" t="s">
        <v>207</v>
      </c>
      <c r="C11" s="20" t="s">
        <v>206</v>
      </c>
      <c r="D11" s="20" t="s">
        <v>28</v>
      </c>
      <c r="E11" s="20" t="s">
        <v>31</v>
      </c>
      <c r="F11" s="20" t="s">
        <v>153</v>
      </c>
      <c r="G11" s="20" t="s">
        <v>386</v>
      </c>
      <c r="H11" s="16">
        <v>102.24829920000001</v>
      </c>
      <c r="I11" s="16">
        <v>105.9017853</v>
      </c>
      <c r="J11" s="16">
        <v>116.38046540000001</v>
      </c>
      <c r="K11" s="16">
        <v>105.39591799999999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102.91671239999999</v>
      </c>
      <c r="S11" s="16">
        <v>103.06586249999999</v>
      </c>
      <c r="T11" s="16">
        <v>106.2631191</v>
      </c>
      <c r="U11" s="16">
        <v>116.38046540000001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20" t="s">
        <v>208</v>
      </c>
      <c r="C12" s="20" t="s">
        <v>206</v>
      </c>
      <c r="D12" s="20" t="s">
        <v>23</v>
      </c>
      <c r="E12" s="20" t="s">
        <v>31</v>
      </c>
      <c r="F12" s="20" t="s">
        <v>153</v>
      </c>
      <c r="G12" s="20" t="s">
        <v>386</v>
      </c>
      <c r="H12" s="16">
        <v>100.7494331</v>
      </c>
      <c r="I12" s="16">
        <v>107.5880097</v>
      </c>
      <c r="J12" s="16">
        <v>116.38046540000001</v>
      </c>
      <c r="K12" s="16">
        <v>108.09387700000001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102.91671239999999</v>
      </c>
      <c r="S12" s="16">
        <v>101.8395175</v>
      </c>
      <c r="T12" s="16">
        <v>108.1902327</v>
      </c>
      <c r="U12" s="16">
        <v>116.38046540000001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20" t="s">
        <v>586</v>
      </c>
      <c r="C13" s="20" t="s">
        <v>206</v>
      </c>
      <c r="D13" s="20" t="s">
        <v>24</v>
      </c>
      <c r="E13" s="20" t="s">
        <v>31</v>
      </c>
      <c r="F13" s="20" t="s">
        <v>153</v>
      </c>
      <c r="G13" s="20" t="s">
        <v>386</v>
      </c>
      <c r="H13" s="16">
        <v>102.9977322</v>
      </c>
      <c r="I13" s="16">
        <v>107.5880097</v>
      </c>
      <c r="J13" s="16">
        <v>119.2711357</v>
      </c>
      <c r="K13" s="16">
        <v>108.09387700000001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104.7396577</v>
      </c>
      <c r="S13" s="16">
        <v>103.679035</v>
      </c>
      <c r="T13" s="16">
        <v>108.1902327</v>
      </c>
      <c r="U13" s="16">
        <v>119.2711357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20" t="s">
        <v>607</v>
      </c>
      <c r="C14" s="20" t="s">
        <v>206</v>
      </c>
      <c r="D14" s="20" t="s">
        <v>28</v>
      </c>
      <c r="E14" s="20" t="s">
        <v>31</v>
      </c>
      <c r="F14" s="20" t="s">
        <v>153</v>
      </c>
      <c r="G14" s="20" t="s">
        <v>386</v>
      </c>
      <c r="H14" s="16">
        <v>104.4965983</v>
      </c>
      <c r="I14" s="16">
        <v>106.74489749999999</v>
      </c>
      <c r="J14" s="16">
        <v>118.3075789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104.7396577</v>
      </c>
      <c r="S14" s="16">
        <v>104.90537999999999</v>
      </c>
      <c r="T14" s="16">
        <v>107.2266759</v>
      </c>
      <c r="U14" s="16">
        <v>118.3075789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20" t="s">
        <v>709</v>
      </c>
      <c r="C15" s="20" t="s">
        <v>206</v>
      </c>
      <c r="D15" s="20" t="s">
        <v>23</v>
      </c>
      <c r="E15" s="20" t="s">
        <v>31</v>
      </c>
      <c r="F15" s="20" t="s">
        <v>153</v>
      </c>
      <c r="G15" s="20" t="s">
        <v>386</v>
      </c>
      <c r="H15" s="16">
        <v>102.9977322</v>
      </c>
      <c r="I15" s="16">
        <v>108.43112189999999</v>
      </c>
      <c r="J15" s="16">
        <v>117.3440221</v>
      </c>
      <c r="K15" s="16">
        <v>105.39591799999999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104.92195220000001</v>
      </c>
      <c r="S15" s="16">
        <v>103.679035</v>
      </c>
      <c r="T15" s="16">
        <v>107.7084543</v>
      </c>
      <c r="U15" s="16">
        <v>117.3440221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20" t="s">
        <v>781</v>
      </c>
      <c r="C16" s="20" t="s">
        <v>206</v>
      </c>
      <c r="D16" s="20" t="s">
        <v>24</v>
      </c>
      <c r="E16" s="20" t="s">
        <v>31</v>
      </c>
      <c r="F16" s="20" t="s">
        <v>153</v>
      </c>
      <c r="G16" s="20" t="s">
        <v>386</v>
      </c>
      <c r="H16" s="16">
        <v>103.74716530000001</v>
      </c>
      <c r="I16" s="16">
        <v>109.2742341</v>
      </c>
      <c r="J16" s="16">
        <v>121.1982493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106.562603</v>
      </c>
      <c r="S16" s="16">
        <v>104.2922075</v>
      </c>
      <c r="T16" s="16">
        <v>109.6355679</v>
      </c>
      <c r="U16" s="16">
        <v>121.1982493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20" t="s">
        <v>888</v>
      </c>
      <c r="C17" s="20" t="s">
        <v>206</v>
      </c>
      <c r="D17" s="20" t="s">
        <v>28</v>
      </c>
      <c r="E17" s="20" t="s">
        <v>31</v>
      </c>
      <c r="F17" s="20" t="s">
        <v>153</v>
      </c>
      <c r="G17" s="20" t="s">
        <v>386</v>
      </c>
      <c r="H17" s="16">
        <v>103.74716530000001</v>
      </c>
      <c r="I17" s="16">
        <v>109.2742341</v>
      </c>
      <c r="J17" s="16">
        <v>120.23469249999999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106.92719200000001</v>
      </c>
      <c r="S17" s="16">
        <v>104.2922075</v>
      </c>
      <c r="T17" s="16">
        <v>110.11734629999999</v>
      </c>
      <c r="U17" s="16">
        <v>120.23469249999999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20" t="s">
        <v>941</v>
      </c>
      <c r="C18" s="20" t="s">
        <v>206</v>
      </c>
      <c r="D18" s="20" t="s">
        <v>23</v>
      </c>
      <c r="E18" s="20" t="s">
        <v>31</v>
      </c>
      <c r="F18" s="20" t="s">
        <v>153</v>
      </c>
      <c r="G18" s="20" t="s">
        <v>386</v>
      </c>
      <c r="H18" s="16">
        <v>105.24603140000001</v>
      </c>
      <c r="I18" s="16">
        <v>108.43112189999999</v>
      </c>
      <c r="J18" s="16">
        <v>120.23469249999999</v>
      </c>
      <c r="K18" s="16">
        <v>109.4428565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106.92719200000001</v>
      </c>
      <c r="S18" s="16">
        <v>105.5185525</v>
      </c>
      <c r="T18" s="16">
        <v>109.1537895</v>
      </c>
      <c r="U18" s="16">
        <v>120.23469249999999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20" t="s">
        <v>205</v>
      </c>
      <c r="C19" s="20" t="s">
        <v>209</v>
      </c>
      <c r="D19" s="20" t="s">
        <v>28</v>
      </c>
      <c r="E19" s="20" t="s">
        <v>26</v>
      </c>
      <c r="F19" s="20" t="s">
        <v>153</v>
      </c>
      <c r="G19" s="20" t="s">
        <v>387</v>
      </c>
      <c r="H19" s="16">
        <v>96.252834719999996</v>
      </c>
      <c r="I19" s="16">
        <v>94.098214690000006</v>
      </c>
      <c r="J19" s="16">
        <v>97.109329639999999</v>
      </c>
      <c r="K19" s="16">
        <v>105.39591799999999</v>
      </c>
      <c r="L19" s="16">
        <v>93.255102500000007</v>
      </c>
      <c r="M19" s="16">
        <v>108.67201110000001</v>
      </c>
      <c r="N19" s="16">
        <v>94.604082000000005</v>
      </c>
      <c r="O19" s="16">
        <v>97.302041000000003</v>
      </c>
      <c r="P19" s="16">
        <v>95.953061500000004</v>
      </c>
      <c r="Q19" s="16">
        <v>100</v>
      </c>
      <c r="R19" s="16">
        <v>95.989520409999997</v>
      </c>
      <c r="S19" s="16">
        <v>95.707792499999996</v>
      </c>
      <c r="T19" s="16">
        <v>97.591108039999995</v>
      </c>
      <c r="U19" s="16">
        <v>97.109329639999999</v>
      </c>
      <c r="V19" s="16">
        <v>94.753968610000001</v>
      </c>
      <c r="W19" s="16">
        <v>103.679035</v>
      </c>
    </row>
    <row r="20" spans="1:23" x14ac:dyDescent="0.35">
      <c r="A20">
        <v>19</v>
      </c>
      <c r="B20" s="20" t="s">
        <v>210</v>
      </c>
      <c r="C20" s="20" t="s">
        <v>209</v>
      </c>
      <c r="D20" s="20" t="s">
        <v>23</v>
      </c>
      <c r="E20" s="20" t="s">
        <v>26</v>
      </c>
      <c r="F20" s="20" t="s">
        <v>153</v>
      </c>
      <c r="G20" s="20" t="s">
        <v>387</v>
      </c>
      <c r="H20" s="16">
        <v>98.501133890000006</v>
      </c>
      <c r="I20" s="16">
        <v>94.941326880000005</v>
      </c>
      <c r="J20" s="16">
        <v>98.072886429999997</v>
      </c>
      <c r="K20" s="16">
        <v>106.74489749999999</v>
      </c>
      <c r="L20" s="16">
        <v>93.255102500000007</v>
      </c>
      <c r="M20" s="16">
        <v>111.5626814</v>
      </c>
      <c r="N20" s="16">
        <v>95.953061500000004</v>
      </c>
      <c r="O20" s="16">
        <v>101.3489795</v>
      </c>
      <c r="P20" s="16">
        <v>97.302041000000003</v>
      </c>
      <c r="Q20" s="16">
        <v>100</v>
      </c>
      <c r="R20" s="16">
        <v>98.541643780000001</v>
      </c>
      <c r="S20" s="16">
        <v>97.547309999999996</v>
      </c>
      <c r="T20" s="16">
        <v>98.554664819999999</v>
      </c>
      <c r="U20" s="16">
        <v>98.072886429999997</v>
      </c>
      <c r="V20" s="16">
        <v>96.252834719999996</v>
      </c>
      <c r="W20" s="16">
        <v>107.35807</v>
      </c>
    </row>
    <row r="21" spans="1:23" x14ac:dyDescent="0.35">
      <c r="A21">
        <v>20</v>
      </c>
      <c r="B21" s="20" t="s">
        <v>552</v>
      </c>
      <c r="C21" s="20" t="s">
        <v>209</v>
      </c>
      <c r="D21" s="20" t="s">
        <v>24</v>
      </c>
      <c r="E21" s="20" t="s">
        <v>26</v>
      </c>
      <c r="F21" s="20" t="s">
        <v>153</v>
      </c>
      <c r="G21" s="20" t="s">
        <v>387</v>
      </c>
      <c r="H21" s="16">
        <v>100.7494331</v>
      </c>
      <c r="I21" s="16">
        <v>96.627551249999996</v>
      </c>
      <c r="J21" s="16">
        <v>98.072886429999997</v>
      </c>
      <c r="K21" s="16">
        <v>108.09387700000001</v>
      </c>
      <c r="L21" s="16">
        <v>93.255102500000007</v>
      </c>
      <c r="M21" s="16">
        <v>109.6355679</v>
      </c>
      <c r="N21" s="16">
        <v>93.255102500000007</v>
      </c>
      <c r="O21" s="16">
        <v>100</v>
      </c>
      <c r="P21" s="16">
        <v>95.953061500000004</v>
      </c>
      <c r="Q21" s="16">
        <v>100</v>
      </c>
      <c r="R21" s="16">
        <v>98.541643780000001</v>
      </c>
      <c r="S21" s="16">
        <v>99.386827499999995</v>
      </c>
      <c r="T21" s="16">
        <v>100</v>
      </c>
      <c r="U21" s="16">
        <v>98.072886429999997</v>
      </c>
      <c r="V21" s="16">
        <v>94.004535559999994</v>
      </c>
      <c r="W21" s="16">
        <v>105.5185525</v>
      </c>
    </row>
    <row r="22" spans="1:23" x14ac:dyDescent="0.35">
      <c r="A22">
        <v>21</v>
      </c>
      <c r="B22" s="20" t="s">
        <v>607</v>
      </c>
      <c r="C22" s="20" t="s">
        <v>209</v>
      </c>
      <c r="D22" s="20" t="s">
        <v>24</v>
      </c>
      <c r="E22" s="20" t="s">
        <v>26</v>
      </c>
      <c r="F22" s="20" t="s">
        <v>153</v>
      </c>
      <c r="G22" s="20" t="s">
        <v>387</v>
      </c>
      <c r="H22" s="16">
        <v>100</v>
      </c>
      <c r="I22" s="16">
        <v>93.255102500000007</v>
      </c>
      <c r="J22" s="16">
        <v>98.072886429999997</v>
      </c>
      <c r="K22" s="16">
        <v>104.0469385</v>
      </c>
      <c r="L22" s="16">
        <v>93.255102500000007</v>
      </c>
      <c r="M22" s="16">
        <v>114.45335179999999</v>
      </c>
      <c r="N22" s="16">
        <v>91.906122999999994</v>
      </c>
      <c r="O22" s="16">
        <v>105.39591799999999</v>
      </c>
      <c r="P22" s="16">
        <v>97.302041000000003</v>
      </c>
      <c r="Q22" s="16">
        <v>100</v>
      </c>
      <c r="R22" s="16">
        <v>98.723938309999994</v>
      </c>
      <c r="S22" s="16">
        <v>98.773655000000005</v>
      </c>
      <c r="T22" s="16">
        <v>96.627551249999996</v>
      </c>
      <c r="U22" s="16">
        <v>98.072886429999997</v>
      </c>
      <c r="V22" s="16">
        <v>94.004535559999994</v>
      </c>
      <c r="W22" s="16">
        <v>111.037105</v>
      </c>
    </row>
    <row r="23" spans="1:23" x14ac:dyDescent="0.35">
      <c r="A23">
        <v>22</v>
      </c>
      <c r="B23" s="20" t="s">
        <v>707</v>
      </c>
      <c r="C23" s="20" t="s">
        <v>209</v>
      </c>
      <c r="D23" s="20" t="s">
        <v>23</v>
      </c>
      <c r="E23" s="20" t="s">
        <v>26</v>
      </c>
      <c r="F23" s="20" t="s">
        <v>153</v>
      </c>
      <c r="G23" s="20" t="s">
        <v>387</v>
      </c>
      <c r="H23" s="16">
        <v>100</v>
      </c>
      <c r="I23" s="16">
        <v>94.941326880000005</v>
      </c>
      <c r="J23" s="16">
        <v>99.036443210000002</v>
      </c>
      <c r="K23" s="16">
        <v>106.74489749999999</v>
      </c>
      <c r="L23" s="16">
        <v>93.255102500000007</v>
      </c>
      <c r="M23" s="16">
        <v>114.45335179999999</v>
      </c>
      <c r="N23" s="16">
        <v>97.302041000000003</v>
      </c>
      <c r="O23" s="16">
        <v>104.0469385</v>
      </c>
      <c r="P23" s="16">
        <v>98.651020500000001</v>
      </c>
      <c r="Q23" s="16">
        <v>100</v>
      </c>
      <c r="R23" s="16">
        <v>100.3645891</v>
      </c>
      <c r="S23" s="16">
        <v>98.773655000000005</v>
      </c>
      <c r="T23" s="16">
        <v>98.554664819999999</v>
      </c>
      <c r="U23" s="16">
        <v>99.036443210000002</v>
      </c>
      <c r="V23" s="16">
        <v>97.751700830000004</v>
      </c>
      <c r="W23" s="16">
        <v>110.42393250000001</v>
      </c>
    </row>
    <row r="24" spans="1:23" x14ac:dyDescent="0.35">
      <c r="A24">
        <v>23</v>
      </c>
      <c r="B24" s="20" t="s">
        <v>781</v>
      </c>
      <c r="C24" s="20" t="s">
        <v>209</v>
      </c>
      <c r="D24" s="20" t="s">
        <v>24</v>
      </c>
      <c r="E24" s="20" t="s">
        <v>26</v>
      </c>
      <c r="F24" s="20" t="s">
        <v>153</v>
      </c>
      <c r="G24" s="20" t="s">
        <v>387</v>
      </c>
      <c r="H24" s="16">
        <v>100.7494331</v>
      </c>
      <c r="I24" s="16">
        <v>94.941326880000005</v>
      </c>
      <c r="J24" s="16">
        <v>100.96355680000001</v>
      </c>
      <c r="K24" s="16">
        <v>106.74489749999999</v>
      </c>
      <c r="L24" s="16">
        <v>93.255102500000007</v>
      </c>
      <c r="M24" s="16">
        <v>112.52623819999999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100.5468836</v>
      </c>
      <c r="S24" s="16">
        <v>99.386827499999995</v>
      </c>
      <c r="T24" s="16">
        <v>98.554664819999999</v>
      </c>
      <c r="U24" s="16">
        <v>100.96355680000001</v>
      </c>
      <c r="V24" s="16">
        <v>97.751700830000004</v>
      </c>
      <c r="W24" s="16">
        <v>109.1975875</v>
      </c>
    </row>
    <row r="25" spans="1:23" x14ac:dyDescent="0.35">
      <c r="A25">
        <v>24</v>
      </c>
      <c r="B25" s="20" t="s">
        <v>888</v>
      </c>
      <c r="C25" s="20" t="s">
        <v>209</v>
      </c>
      <c r="D25" s="20" t="s">
        <v>28</v>
      </c>
      <c r="E25" s="20" t="s">
        <v>26</v>
      </c>
      <c r="F25" s="20" t="s">
        <v>153</v>
      </c>
      <c r="G25" s="20" t="s">
        <v>387</v>
      </c>
      <c r="H25" s="16">
        <v>100.7494331</v>
      </c>
      <c r="I25" s="16">
        <v>95.784439059999997</v>
      </c>
      <c r="J25" s="16">
        <v>100</v>
      </c>
      <c r="K25" s="16">
        <v>108.09387700000001</v>
      </c>
      <c r="L25" s="16">
        <v>93.255102500000007</v>
      </c>
      <c r="M25" s="16">
        <v>116.38046540000001</v>
      </c>
      <c r="N25" s="16">
        <v>98.651020500000001</v>
      </c>
      <c r="O25" s="16">
        <v>106.74489749999999</v>
      </c>
      <c r="P25" s="16">
        <v>100</v>
      </c>
      <c r="Q25" s="16">
        <v>100</v>
      </c>
      <c r="R25" s="16">
        <v>102.1875343</v>
      </c>
      <c r="S25" s="16">
        <v>99.386827499999995</v>
      </c>
      <c r="T25" s="16">
        <v>99.518221600000004</v>
      </c>
      <c r="U25" s="16">
        <v>100</v>
      </c>
      <c r="V25" s="16">
        <v>99.250566939999999</v>
      </c>
      <c r="W25" s="16">
        <v>112.8766225</v>
      </c>
    </row>
    <row r="26" spans="1:23" x14ac:dyDescent="0.35">
      <c r="A26">
        <v>25</v>
      </c>
      <c r="B26" s="20" t="s">
        <v>979</v>
      </c>
      <c r="C26" s="20" t="s">
        <v>209</v>
      </c>
      <c r="D26" s="20" t="s">
        <v>23</v>
      </c>
      <c r="E26" s="20" t="s">
        <v>26</v>
      </c>
      <c r="F26" s="20" t="s">
        <v>153</v>
      </c>
      <c r="G26" s="20" t="s">
        <v>387</v>
      </c>
      <c r="H26" s="16">
        <v>102.24829920000001</v>
      </c>
      <c r="I26" s="16">
        <v>95.784439059999997</v>
      </c>
      <c r="J26" s="16">
        <v>100</v>
      </c>
      <c r="K26" s="16">
        <v>108.09387700000001</v>
      </c>
      <c r="L26" s="16">
        <v>93.255102500000007</v>
      </c>
      <c r="M26" s="16">
        <v>115.4169086</v>
      </c>
      <c r="N26" s="16">
        <v>100</v>
      </c>
      <c r="O26" s="16">
        <v>105.39591799999999</v>
      </c>
      <c r="P26" s="16">
        <v>101.3489795</v>
      </c>
      <c r="Q26" s="16">
        <v>100</v>
      </c>
      <c r="R26" s="16">
        <v>102.5521234</v>
      </c>
      <c r="S26" s="16">
        <v>100.6131725</v>
      </c>
      <c r="T26" s="16">
        <v>99.518221600000004</v>
      </c>
      <c r="U26" s="16">
        <v>100</v>
      </c>
      <c r="V26" s="16">
        <v>100.7494331</v>
      </c>
      <c r="W26" s="16">
        <v>111.6502775</v>
      </c>
    </row>
    <row r="27" spans="1:23" x14ac:dyDescent="0.35">
      <c r="A27">
        <v>26</v>
      </c>
      <c r="B27" s="20" t="s">
        <v>1062</v>
      </c>
      <c r="C27" s="20" t="s">
        <v>209</v>
      </c>
      <c r="D27" s="20" t="s">
        <v>24</v>
      </c>
      <c r="E27" s="20" t="s">
        <v>26</v>
      </c>
      <c r="F27" s="20" t="s">
        <v>153</v>
      </c>
      <c r="G27" s="20" t="s">
        <v>387</v>
      </c>
      <c r="H27" s="16">
        <v>101.4988661</v>
      </c>
      <c r="I27" s="16">
        <v>96.627551249999996</v>
      </c>
      <c r="J27" s="16">
        <v>100.96355680000001</v>
      </c>
      <c r="K27" s="16">
        <v>109.4428565</v>
      </c>
      <c r="L27" s="16">
        <v>93.255102500000007</v>
      </c>
      <c r="M27" s="16">
        <v>118.3075789</v>
      </c>
      <c r="N27" s="16">
        <v>100</v>
      </c>
      <c r="O27" s="16">
        <v>109.4428565</v>
      </c>
      <c r="P27" s="16">
        <v>101.3489795</v>
      </c>
      <c r="Q27" s="16">
        <v>100</v>
      </c>
      <c r="R27" s="16">
        <v>104.0104796</v>
      </c>
      <c r="S27" s="16">
        <v>100</v>
      </c>
      <c r="T27" s="16">
        <v>100.4817784</v>
      </c>
      <c r="U27" s="16">
        <v>100.96355680000001</v>
      </c>
      <c r="V27" s="16">
        <v>100.7494331</v>
      </c>
      <c r="W27" s="16">
        <v>115.3293125</v>
      </c>
    </row>
    <row r="28" spans="1:23" x14ac:dyDescent="0.35">
      <c r="A28">
        <v>27</v>
      </c>
      <c r="B28" s="20" t="s">
        <v>205</v>
      </c>
      <c r="C28" s="20" t="s">
        <v>211</v>
      </c>
      <c r="D28" s="20" t="s">
        <v>24</v>
      </c>
      <c r="E28" s="20" t="s">
        <v>26</v>
      </c>
      <c r="F28" s="20" t="s">
        <v>153</v>
      </c>
      <c r="G28" s="20" t="s">
        <v>388</v>
      </c>
      <c r="H28" s="16">
        <v>94.753968610000001</v>
      </c>
      <c r="I28" s="16">
        <v>103.3724488</v>
      </c>
      <c r="J28" s="16">
        <v>102.8906704</v>
      </c>
      <c r="K28" s="16">
        <v>97.302041000000003</v>
      </c>
      <c r="L28" s="16">
        <v>93.255102500000007</v>
      </c>
      <c r="M28" s="16">
        <v>100</v>
      </c>
      <c r="N28" s="16">
        <v>100</v>
      </c>
      <c r="O28" s="16">
        <v>94.604082000000005</v>
      </c>
      <c r="P28" s="16">
        <v>101.3489795</v>
      </c>
      <c r="Q28" s="16">
        <v>96.627551249999996</v>
      </c>
      <c r="R28" s="16">
        <v>96.171814929999996</v>
      </c>
      <c r="S28" s="16">
        <v>94.481447500000002</v>
      </c>
      <c r="T28" s="16">
        <v>100</v>
      </c>
      <c r="U28" s="16">
        <v>102.8906704</v>
      </c>
      <c r="V28" s="16">
        <v>100.7494331</v>
      </c>
      <c r="W28" s="16">
        <v>96.934137500000006</v>
      </c>
    </row>
    <row r="29" spans="1:23" x14ac:dyDescent="0.35">
      <c r="A29">
        <v>28</v>
      </c>
      <c r="B29" s="20" t="s">
        <v>210</v>
      </c>
      <c r="C29" s="20" t="s">
        <v>211</v>
      </c>
      <c r="D29" s="20" t="s">
        <v>28</v>
      </c>
      <c r="E29" s="20" t="s">
        <v>26</v>
      </c>
      <c r="F29" s="20" t="s">
        <v>153</v>
      </c>
      <c r="G29" s="20" t="s">
        <v>388</v>
      </c>
      <c r="H29" s="16">
        <v>95.503401670000002</v>
      </c>
      <c r="I29" s="16">
        <v>105.9017853</v>
      </c>
      <c r="J29" s="16">
        <v>103.8542271</v>
      </c>
      <c r="K29" s="16">
        <v>101.3489795</v>
      </c>
      <c r="L29" s="16">
        <v>93.255102500000007</v>
      </c>
      <c r="M29" s="16">
        <v>102.8906704</v>
      </c>
      <c r="N29" s="16">
        <v>101.3489795</v>
      </c>
      <c r="O29" s="16">
        <v>95.953061500000004</v>
      </c>
      <c r="P29" s="16">
        <v>102.697959</v>
      </c>
      <c r="Q29" s="16">
        <v>96.627551249999996</v>
      </c>
      <c r="R29" s="16">
        <v>98.723938309999994</v>
      </c>
      <c r="S29" s="16">
        <v>95.094620000000006</v>
      </c>
      <c r="T29" s="16">
        <v>102.8906704</v>
      </c>
      <c r="U29" s="16">
        <v>103.8542271</v>
      </c>
      <c r="V29" s="16">
        <v>102.24829920000001</v>
      </c>
      <c r="W29" s="16">
        <v>99.386827499999995</v>
      </c>
    </row>
    <row r="30" spans="1:23" x14ac:dyDescent="0.35">
      <c r="A30">
        <v>29</v>
      </c>
      <c r="B30" s="20" t="s">
        <v>596</v>
      </c>
      <c r="C30" s="20" t="s">
        <v>211</v>
      </c>
      <c r="D30" s="20" t="s">
        <v>23</v>
      </c>
      <c r="E30" s="20" t="s">
        <v>26</v>
      </c>
      <c r="F30" s="20" t="s">
        <v>153</v>
      </c>
      <c r="G30" s="20" t="s">
        <v>388</v>
      </c>
      <c r="H30" s="16">
        <v>94.004535559999994</v>
      </c>
      <c r="I30" s="16">
        <v>107.5880097</v>
      </c>
      <c r="J30" s="16">
        <v>100.96355680000001</v>
      </c>
      <c r="K30" s="16">
        <v>104.0469385</v>
      </c>
      <c r="L30" s="16">
        <v>93.255102500000007</v>
      </c>
      <c r="M30" s="16">
        <v>100.96355680000001</v>
      </c>
      <c r="N30" s="16">
        <v>105.39591799999999</v>
      </c>
      <c r="O30" s="16">
        <v>95.953061500000004</v>
      </c>
      <c r="P30" s="16">
        <v>102.697959</v>
      </c>
      <c r="Q30" s="16">
        <v>96.627551249999996</v>
      </c>
      <c r="R30" s="16">
        <v>98.723938309999994</v>
      </c>
      <c r="S30" s="16">
        <v>93.868274999999997</v>
      </c>
      <c r="T30" s="16">
        <v>104.81778389999999</v>
      </c>
      <c r="U30" s="16">
        <v>100.96355680000001</v>
      </c>
      <c r="V30" s="16">
        <v>104.4965983</v>
      </c>
      <c r="W30" s="16">
        <v>98.160482500000001</v>
      </c>
    </row>
    <row r="31" spans="1:23" x14ac:dyDescent="0.35">
      <c r="A31">
        <v>30</v>
      </c>
      <c r="B31" s="20" t="s">
        <v>734</v>
      </c>
      <c r="C31" s="20" t="s">
        <v>211</v>
      </c>
      <c r="D31" s="20" t="s">
        <v>24</v>
      </c>
      <c r="E31" s="20" t="s">
        <v>26</v>
      </c>
      <c r="F31" s="20" t="s">
        <v>153</v>
      </c>
      <c r="G31" s="20" t="s">
        <v>388</v>
      </c>
      <c r="H31" s="16">
        <v>96.252834719999996</v>
      </c>
      <c r="I31" s="16">
        <v>108.43112189999999</v>
      </c>
      <c r="J31" s="16">
        <v>103.8542271</v>
      </c>
      <c r="K31" s="16">
        <v>104.0469385</v>
      </c>
      <c r="L31" s="16">
        <v>93.255102500000007</v>
      </c>
      <c r="M31" s="16">
        <v>102.8906704</v>
      </c>
      <c r="N31" s="16">
        <v>104.0469385</v>
      </c>
      <c r="O31" s="16">
        <v>97.302041000000003</v>
      </c>
      <c r="P31" s="16">
        <v>104.0469385</v>
      </c>
      <c r="Q31" s="16">
        <v>96.627551249999996</v>
      </c>
      <c r="R31" s="16">
        <v>100.5468836</v>
      </c>
      <c r="S31" s="16">
        <v>95.707792499999996</v>
      </c>
      <c r="T31" s="16">
        <v>105.29956230000001</v>
      </c>
      <c r="U31" s="16">
        <v>103.8542271</v>
      </c>
      <c r="V31" s="16">
        <v>104.4965983</v>
      </c>
      <c r="W31" s="16">
        <v>100</v>
      </c>
    </row>
    <row r="32" spans="1:23" x14ac:dyDescent="0.35">
      <c r="A32">
        <v>31</v>
      </c>
      <c r="B32" s="20" t="s">
        <v>781</v>
      </c>
      <c r="C32" s="20" t="s">
        <v>211</v>
      </c>
      <c r="D32" s="20" t="s">
        <v>28</v>
      </c>
      <c r="E32" s="20" t="s">
        <v>26</v>
      </c>
      <c r="F32" s="20" t="s">
        <v>153</v>
      </c>
      <c r="G32" s="20" t="s">
        <v>388</v>
      </c>
      <c r="H32" s="16">
        <v>97.751700830000004</v>
      </c>
      <c r="I32" s="16">
        <v>105.9017853</v>
      </c>
      <c r="J32" s="16">
        <v>104.81778389999999</v>
      </c>
      <c r="K32" s="16">
        <v>101.3489795</v>
      </c>
      <c r="L32" s="16">
        <v>93.255102500000007</v>
      </c>
      <c r="M32" s="16">
        <v>103.8542271</v>
      </c>
      <c r="N32" s="16">
        <v>104.0469385</v>
      </c>
      <c r="O32" s="16">
        <v>98.651020500000001</v>
      </c>
      <c r="P32" s="16">
        <v>105.39591799999999</v>
      </c>
      <c r="Q32" s="16">
        <v>96.627551249999996</v>
      </c>
      <c r="R32" s="16">
        <v>100.7291781</v>
      </c>
      <c r="S32" s="16">
        <v>96.934137500000006</v>
      </c>
      <c r="T32" s="16">
        <v>102.8906704</v>
      </c>
      <c r="U32" s="16">
        <v>104.81778389999999</v>
      </c>
      <c r="V32" s="16">
        <v>105.24603140000001</v>
      </c>
      <c r="W32" s="16">
        <v>101.22634499999999</v>
      </c>
    </row>
    <row r="33" spans="1:23" x14ac:dyDescent="0.35">
      <c r="A33">
        <v>32</v>
      </c>
      <c r="B33" s="20" t="s">
        <v>1062</v>
      </c>
      <c r="C33" s="20" t="s">
        <v>211</v>
      </c>
      <c r="D33" s="20" t="s">
        <v>23</v>
      </c>
      <c r="E33" s="20" t="s">
        <v>26</v>
      </c>
      <c r="F33" s="20" t="s">
        <v>153</v>
      </c>
      <c r="G33" s="20" t="s">
        <v>388</v>
      </c>
      <c r="H33" s="16">
        <v>97.002267779999997</v>
      </c>
      <c r="I33" s="16">
        <v>110.11734629999999</v>
      </c>
      <c r="J33" s="16">
        <v>104.81778389999999</v>
      </c>
      <c r="K33" s="16">
        <v>106.74489749999999</v>
      </c>
      <c r="L33" s="16">
        <v>93.255102500000007</v>
      </c>
      <c r="M33" s="16">
        <v>103.8542271</v>
      </c>
      <c r="N33" s="16">
        <v>105.39591799999999</v>
      </c>
      <c r="O33" s="16">
        <v>98.651020500000001</v>
      </c>
      <c r="P33" s="16">
        <v>105.39591799999999</v>
      </c>
      <c r="Q33" s="16">
        <v>96.627551249999996</v>
      </c>
      <c r="R33" s="16">
        <v>102.3698289</v>
      </c>
      <c r="S33" s="16">
        <v>96.320965000000001</v>
      </c>
      <c r="T33" s="16">
        <v>107.2266759</v>
      </c>
      <c r="U33" s="16">
        <v>104.81778389999999</v>
      </c>
      <c r="V33" s="16">
        <v>105.9954644</v>
      </c>
      <c r="W33" s="16">
        <v>101.22634499999999</v>
      </c>
    </row>
    <row r="34" spans="1:23" x14ac:dyDescent="0.35">
      <c r="A34">
        <v>33</v>
      </c>
      <c r="B34" s="20" t="s">
        <v>205</v>
      </c>
      <c r="C34" s="20" t="s">
        <v>212</v>
      </c>
      <c r="D34" s="20" t="s">
        <v>28</v>
      </c>
      <c r="E34" s="20" t="s">
        <v>21</v>
      </c>
      <c r="F34" s="20" t="s">
        <v>153</v>
      </c>
      <c r="G34" s="20" t="s">
        <v>389</v>
      </c>
      <c r="H34" s="16">
        <v>97.002267779999997</v>
      </c>
      <c r="I34" s="16">
        <v>92.411990309999993</v>
      </c>
      <c r="J34" s="16">
        <v>104.81778389999999</v>
      </c>
      <c r="K34" s="16">
        <v>101.3489795</v>
      </c>
      <c r="L34" s="16">
        <v>100</v>
      </c>
      <c r="M34" s="16">
        <v>92.291545709999994</v>
      </c>
      <c r="N34" s="16">
        <v>116.187754</v>
      </c>
      <c r="O34" s="16">
        <v>97.302041000000003</v>
      </c>
      <c r="P34" s="16">
        <v>106.74489749999999</v>
      </c>
      <c r="Q34" s="16">
        <v>95.278571749999998</v>
      </c>
      <c r="R34" s="16">
        <v>97.447876620000002</v>
      </c>
      <c r="S34" s="16">
        <v>98.773655000000005</v>
      </c>
      <c r="T34" s="16">
        <v>97.109329639999999</v>
      </c>
      <c r="U34" s="16">
        <v>104.81778389999999</v>
      </c>
      <c r="V34" s="16">
        <v>112.7403619</v>
      </c>
      <c r="W34" s="16">
        <v>93.255102500000007</v>
      </c>
    </row>
    <row r="35" spans="1:23" x14ac:dyDescent="0.35">
      <c r="A35">
        <v>34</v>
      </c>
      <c r="B35" s="20" t="s">
        <v>207</v>
      </c>
      <c r="C35" s="20" t="s">
        <v>212</v>
      </c>
      <c r="D35" s="20" t="s">
        <v>23</v>
      </c>
      <c r="E35" s="20" t="s">
        <v>21</v>
      </c>
      <c r="F35" s="20" t="s">
        <v>153</v>
      </c>
      <c r="G35" s="20" t="s">
        <v>389</v>
      </c>
      <c r="H35" s="16">
        <v>97.751700830000004</v>
      </c>
      <c r="I35" s="16">
        <v>93.255102500000007</v>
      </c>
      <c r="J35" s="16">
        <v>107.7084543</v>
      </c>
      <c r="K35" s="16">
        <v>102.697959</v>
      </c>
      <c r="L35" s="16">
        <v>100</v>
      </c>
      <c r="M35" s="16">
        <v>93.255102500000007</v>
      </c>
      <c r="N35" s="16">
        <v>120.23469249999999</v>
      </c>
      <c r="O35" s="16">
        <v>98.651020500000001</v>
      </c>
      <c r="P35" s="16">
        <v>110.791836</v>
      </c>
      <c r="Q35" s="16">
        <v>95.278571749999998</v>
      </c>
      <c r="R35" s="16">
        <v>100</v>
      </c>
      <c r="S35" s="16">
        <v>99.386827499999995</v>
      </c>
      <c r="T35" s="16">
        <v>98.072886429999997</v>
      </c>
      <c r="U35" s="16">
        <v>107.7084543</v>
      </c>
      <c r="V35" s="16">
        <v>117.23696030000001</v>
      </c>
      <c r="W35" s="16">
        <v>94.481447500000002</v>
      </c>
    </row>
    <row r="36" spans="1:23" x14ac:dyDescent="0.35">
      <c r="A36">
        <v>35</v>
      </c>
      <c r="B36" s="20" t="s">
        <v>586</v>
      </c>
      <c r="C36" s="20" t="s">
        <v>212</v>
      </c>
      <c r="D36" s="20" t="s">
        <v>23</v>
      </c>
      <c r="E36" s="20" t="s">
        <v>21</v>
      </c>
      <c r="F36" s="20" t="s">
        <v>153</v>
      </c>
      <c r="G36" s="20" t="s">
        <v>389</v>
      </c>
      <c r="H36" s="16">
        <v>98.501133890000006</v>
      </c>
      <c r="I36" s="16">
        <v>93.255102500000007</v>
      </c>
      <c r="J36" s="16">
        <v>109.6355679</v>
      </c>
      <c r="K36" s="16">
        <v>104.0469385</v>
      </c>
      <c r="L36" s="16">
        <v>100</v>
      </c>
      <c r="M36" s="16">
        <v>93.255102500000007</v>
      </c>
      <c r="N36" s="16">
        <v>124.281631</v>
      </c>
      <c r="O36" s="16">
        <v>100</v>
      </c>
      <c r="P36" s="16">
        <v>113.489795</v>
      </c>
      <c r="Q36" s="16">
        <v>95.278571749999998</v>
      </c>
      <c r="R36" s="16">
        <v>101.8229453</v>
      </c>
      <c r="S36" s="16">
        <v>100</v>
      </c>
      <c r="T36" s="16">
        <v>98.554664819999999</v>
      </c>
      <c r="U36" s="16">
        <v>109.6355679</v>
      </c>
      <c r="V36" s="16">
        <v>120.9841256</v>
      </c>
      <c r="W36" s="16">
        <v>95.094620000000006</v>
      </c>
    </row>
    <row r="37" spans="1:23" x14ac:dyDescent="0.35">
      <c r="A37">
        <v>36</v>
      </c>
      <c r="B37" s="20" t="s">
        <v>672</v>
      </c>
      <c r="C37" s="20" t="s">
        <v>212</v>
      </c>
      <c r="D37" s="20" t="s">
        <v>24</v>
      </c>
      <c r="E37" s="20" t="s">
        <v>21</v>
      </c>
      <c r="F37" s="20" t="s">
        <v>153</v>
      </c>
      <c r="G37" s="20" t="s">
        <v>389</v>
      </c>
      <c r="H37" s="16">
        <v>97.002267779999997</v>
      </c>
      <c r="I37" s="16">
        <v>93.255102500000007</v>
      </c>
      <c r="J37" s="16">
        <v>111.5626814</v>
      </c>
      <c r="K37" s="16">
        <v>101.3489795</v>
      </c>
      <c r="L37" s="16">
        <v>100</v>
      </c>
      <c r="M37" s="16">
        <v>93.255102500000007</v>
      </c>
      <c r="N37" s="16">
        <v>125.6306105</v>
      </c>
      <c r="O37" s="16">
        <v>97.302041000000003</v>
      </c>
      <c r="P37" s="16">
        <v>116.187754</v>
      </c>
      <c r="Q37" s="16">
        <v>95.278571749999998</v>
      </c>
      <c r="R37" s="16">
        <v>101.64065069999999</v>
      </c>
      <c r="S37" s="16">
        <v>98.773655000000005</v>
      </c>
      <c r="T37" s="16">
        <v>97.591108039999995</v>
      </c>
      <c r="U37" s="16">
        <v>111.5626814</v>
      </c>
      <c r="V37" s="16">
        <v>123.2324247</v>
      </c>
      <c r="W37" s="16">
        <v>93.868274999999997</v>
      </c>
    </row>
    <row r="38" spans="1:23" x14ac:dyDescent="0.35">
      <c r="A38">
        <v>37</v>
      </c>
      <c r="B38" s="20" t="s">
        <v>772</v>
      </c>
      <c r="C38" s="20" t="s">
        <v>212</v>
      </c>
      <c r="D38" s="20" t="s">
        <v>28</v>
      </c>
      <c r="E38" s="20" t="s">
        <v>21</v>
      </c>
      <c r="F38" s="20" t="s">
        <v>153</v>
      </c>
      <c r="G38" s="20" t="s">
        <v>389</v>
      </c>
      <c r="H38" s="16">
        <v>99.250566939999999</v>
      </c>
      <c r="I38" s="16">
        <v>94.098214690000006</v>
      </c>
      <c r="J38" s="16">
        <v>110.5991246</v>
      </c>
      <c r="K38" s="16">
        <v>105.39591799999999</v>
      </c>
      <c r="L38" s="16">
        <v>100</v>
      </c>
      <c r="M38" s="16">
        <v>94.218659290000005</v>
      </c>
      <c r="N38" s="16">
        <v>126.97959</v>
      </c>
      <c r="O38" s="16">
        <v>101.3489795</v>
      </c>
      <c r="P38" s="16">
        <v>116.187754</v>
      </c>
      <c r="Q38" s="16">
        <v>95.278571749999998</v>
      </c>
      <c r="R38" s="16">
        <v>103.64589049999999</v>
      </c>
      <c r="S38" s="16">
        <v>100.6131725</v>
      </c>
      <c r="T38" s="16">
        <v>99.518221600000004</v>
      </c>
      <c r="U38" s="16">
        <v>110.5991246</v>
      </c>
      <c r="V38" s="16">
        <v>123.9818578</v>
      </c>
      <c r="W38" s="16">
        <v>96.320965000000001</v>
      </c>
    </row>
    <row r="39" spans="1:23" x14ac:dyDescent="0.35">
      <c r="A39">
        <v>38</v>
      </c>
      <c r="B39" s="20" t="s">
        <v>888</v>
      </c>
      <c r="C39" s="20" t="s">
        <v>212</v>
      </c>
      <c r="D39" s="20" t="s">
        <v>23</v>
      </c>
      <c r="E39" s="20" t="s">
        <v>21</v>
      </c>
      <c r="F39" s="20" t="s">
        <v>153</v>
      </c>
      <c r="G39" s="20" t="s">
        <v>389</v>
      </c>
      <c r="H39" s="16">
        <v>98.501133890000006</v>
      </c>
      <c r="I39" s="16">
        <v>94.098214690000006</v>
      </c>
      <c r="J39" s="16">
        <v>111.5626814</v>
      </c>
      <c r="K39" s="16">
        <v>105.39591799999999</v>
      </c>
      <c r="L39" s="16">
        <v>100</v>
      </c>
      <c r="M39" s="16">
        <v>94.218659290000005</v>
      </c>
      <c r="N39" s="16">
        <v>128.32856949999999</v>
      </c>
      <c r="O39" s="16">
        <v>101.3489795</v>
      </c>
      <c r="P39" s="16">
        <v>116.187754</v>
      </c>
      <c r="Q39" s="16">
        <v>95.278571749999998</v>
      </c>
      <c r="R39" s="16">
        <v>103.8281851</v>
      </c>
      <c r="S39" s="16">
        <v>100</v>
      </c>
      <c r="T39" s="16">
        <v>99.518221600000004</v>
      </c>
      <c r="U39" s="16">
        <v>111.5626814</v>
      </c>
      <c r="V39" s="16">
        <v>124.7312908</v>
      </c>
      <c r="W39" s="16">
        <v>96.320965000000001</v>
      </c>
    </row>
    <row r="40" spans="1:23" x14ac:dyDescent="0.35">
      <c r="A40">
        <v>39</v>
      </c>
      <c r="B40" s="20" t="s">
        <v>1078</v>
      </c>
      <c r="C40" s="20" t="s">
        <v>212</v>
      </c>
      <c r="D40" s="20" t="s">
        <v>24</v>
      </c>
      <c r="E40" s="20" t="s">
        <v>21</v>
      </c>
      <c r="F40" s="20" t="s">
        <v>153</v>
      </c>
      <c r="G40" s="20" t="s">
        <v>389</v>
      </c>
      <c r="H40" s="16">
        <v>100</v>
      </c>
      <c r="I40" s="16">
        <v>94.941326880000005</v>
      </c>
      <c r="J40" s="16">
        <v>111.5626814</v>
      </c>
      <c r="K40" s="16">
        <v>106.74489749999999</v>
      </c>
      <c r="L40" s="16">
        <v>100</v>
      </c>
      <c r="M40" s="16">
        <v>95.182216069999996</v>
      </c>
      <c r="N40" s="16">
        <v>129.677549</v>
      </c>
      <c r="O40" s="16">
        <v>102.697959</v>
      </c>
      <c r="P40" s="16">
        <v>118.885713</v>
      </c>
      <c r="Q40" s="16">
        <v>95.278571749999998</v>
      </c>
      <c r="R40" s="16">
        <v>105.46883579999999</v>
      </c>
      <c r="S40" s="16">
        <v>101.22634499999999</v>
      </c>
      <c r="T40" s="16">
        <v>100.4817784</v>
      </c>
      <c r="U40" s="16">
        <v>111.5626814</v>
      </c>
      <c r="V40" s="16">
        <v>126.97959</v>
      </c>
      <c r="W40" s="16">
        <v>97.547309999999996</v>
      </c>
    </row>
    <row r="41" spans="1:23" x14ac:dyDescent="0.35">
      <c r="A41">
        <v>40</v>
      </c>
      <c r="B41" s="20" t="s">
        <v>205</v>
      </c>
      <c r="C41" s="20" t="s">
        <v>213</v>
      </c>
      <c r="D41" s="20" t="s">
        <v>24</v>
      </c>
      <c r="E41" s="20" t="s">
        <v>25</v>
      </c>
      <c r="F41" s="20" t="s">
        <v>153</v>
      </c>
      <c r="G41" s="20" t="s">
        <v>390</v>
      </c>
      <c r="H41" s="16">
        <v>102.9977322</v>
      </c>
      <c r="I41" s="16">
        <v>98.313775629999995</v>
      </c>
      <c r="J41" s="16">
        <v>98.072886429999997</v>
      </c>
      <c r="K41" s="16">
        <v>89.208163999999996</v>
      </c>
      <c r="L41" s="16">
        <v>93.255102500000007</v>
      </c>
      <c r="M41" s="16">
        <v>98.072886429999997</v>
      </c>
      <c r="N41" s="16">
        <v>98.651020500000001</v>
      </c>
      <c r="O41" s="16">
        <v>95.953061500000004</v>
      </c>
      <c r="P41" s="16">
        <v>95.953061500000004</v>
      </c>
      <c r="Q41" s="16">
        <v>93.929592249999999</v>
      </c>
      <c r="R41" s="16">
        <v>93.255102500000007</v>
      </c>
      <c r="S41" s="16">
        <v>101.22634499999999</v>
      </c>
      <c r="T41" s="16">
        <v>94.218659290000005</v>
      </c>
      <c r="U41" s="16">
        <v>98.072886429999997</v>
      </c>
      <c r="V41" s="16">
        <v>97.002267779999997</v>
      </c>
      <c r="W41" s="16">
        <v>96.320965000000001</v>
      </c>
    </row>
    <row r="42" spans="1:23" x14ac:dyDescent="0.35">
      <c r="A42">
        <v>41</v>
      </c>
      <c r="B42" s="20" t="s">
        <v>207</v>
      </c>
      <c r="C42" s="20" t="s">
        <v>213</v>
      </c>
      <c r="D42" s="20" t="s">
        <v>28</v>
      </c>
      <c r="E42" s="20" t="s">
        <v>25</v>
      </c>
      <c r="F42" s="20" t="s">
        <v>153</v>
      </c>
      <c r="G42" s="20" t="s">
        <v>390</v>
      </c>
      <c r="H42" s="16">
        <v>105.24603140000001</v>
      </c>
      <c r="I42" s="16">
        <v>100.84311219999999</v>
      </c>
      <c r="J42" s="16">
        <v>99.036443210000002</v>
      </c>
      <c r="K42" s="16">
        <v>90.557143499999995</v>
      </c>
      <c r="L42" s="16">
        <v>93.255102500000007</v>
      </c>
      <c r="M42" s="16">
        <v>99.036443210000002</v>
      </c>
      <c r="N42" s="16">
        <v>100</v>
      </c>
      <c r="O42" s="16">
        <v>100</v>
      </c>
      <c r="P42" s="16">
        <v>97.302041000000003</v>
      </c>
      <c r="Q42" s="16">
        <v>93.929592249999999</v>
      </c>
      <c r="R42" s="16">
        <v>95.807225880000004</v>
      </c>
      <c r="S42" s="16">
        <v>103.06586249999999</v>
      </c>
      <c r="T42" s="16">
        <v>96.145772859999994</v>
      </c>
      <c r="U42" s="16">
        <v>99.036443210000002</v>
      </c>
      <c r="V42" s="16">
        <v>98.501133890000006</v>
      </c>
      <c r="W42" s="16">
        <v>98.773655000000005</v>
      </c>
    </row>
    <row r="43" spans="1:23" x14ac:dyDescent="0.35">
      <c r="A43">
        <v>42</v>
      </c>
      <c r="B43" s="20" t="s">
        <v>590</v>
      </c>
      <c r="C43" s="20" t="s">
        <v>213</v>
      </c>
      <c r="D43" s="20" t="s">
        <v>23</v>
      </c>
      <c r="E43" s="20" t="s">
        <v>25</v>
      </c>
      <c r="F43" s="20" t="s">
        <v>153</v>
      </c>
      <c r="G43" s="20" t="s">
        <v>390</v>
      </c>
      <c r="H43" s="16">
        <v>107.4943306</v>
      </c>
      <c r="I43" s="16">
        <v>98.313775629999995</v>
      </c>
      <c r="J43" s="16">
        <v>99.036443210000002</v>
      </c>
      <c r="K43" s="16">
        <v>86.510204999999999</v>
      </c>
      <c r="L43" s="16">
        <v>93.255102500000007</v>
      </c>
      <c r="M43" s="16">
        <v>100</v>
      </c>
      <c r="N43" s="16">
        <v>100</v>
      </c>
      <c r="O43" s="16">
        <v>102.697959</v>
      </c>
      <c r="P43" s="16">
        <v>97.302041000000003</v>
      </c>
      <c r="Q43" s="16">
        <v>93.929592249999999</v>
      </c>
      <c r="R43" s="16">
        <v>95.807225880000004</v>
      </c>
      <c r="S43" s="16">
        <v>104.90537999999999</v>
      </c>
      <c r="T43" s="16">
        <v>93.255102500000007</v>
      </c>
      <c r="U43" s="16">
        <v>99.036443210000002</v>
      </c>
      <c r="V43" s="16">
        <v>98.501133890000006</v>
      </c>
      <c r="W43" s="16">
        <v>100.6131725</v>
      </c>
    </row>
    <row r="44" spans="1:23" x14ac:dyDescent="0.35">
      <c r="A44">
        <v>43</v>
      </c>
      <c r="B44" s="20" t="s">
        <v>633</v>
      </c>
      <c r="C44" s="20" t="s">
        <v>213</v>
      </c>
      <c r="D44" s="20" t="s">
        <v>24</v>
      </c>
      <c r="E44" s="20" t="s">
        <v>25</v>
      </c>
      <c r="F44" s="20" t="s">
        <v>153</v>
      </c>
      <c r="G44" s="20" t="s">
        <v>390</v>
      </c>
      <c r="H44" s="16">
        <v>104.4965983</v>
      </c>
      <c r="I44" s="16">
        <v>99.156887810000001</v>
      </c>
      <c r="J44" s="16">
        <v>98.072886429999997</v>
      </c>
      <c r="K44" s="16">
        <v>87.859184499999998</v>
      </c>
      <c r="L44" s="16">
        <v>93.255102500000007</v>
      </c>
      <c r="M44" s="16">
        <v>101.9271136</v>
      </c>
      <c r="N44" s="16">
        <v>102.697959</v>
      </c>
      <c r="O44" s="16">
        <v>101.3489795</v>
      </c>
      <c r="P44" s="16">
        <v>98.651020500000001</v>
      </c>
      <c r="Q44" s="16">
        <v>93.929592249999999</v>
      </c>
      <c r="R44" s="16">
        <v>95.989520409999997</v>
      </c>
      <c r="S44" s="16">
        <v>102.45269</v>
      </c>
      <c r="T44" s="16">
        <v>94.218659290000005</v>
      </c>
      <c r="U44" s="16">
        <v>98.072886429999997</v>
      </c>
      <c r="V44" s="16">
        <v>100.7494331</v>
      </c>
      <c r="W44" s="16">
        <v>101.22634499999999</v>
      </c>
    </row>
    <row r="45" spans="1:23" x14ac:dyDescent="0.35">
      <c r="A45">
        <v>44</v>
      </c>
      <c r="B45" s="20" t="s">
        <v>742</v>
      </c>
      <c r="C45" s="20" t="s">
        <v>213</v>
      </c>
      <c r="D45" s="20" t="s">
        <v>24</v>
      </c>
      <c r="E45" s="20" t="s">
        <v>25</v>
      </c>
      <c r="F45" s="20" t="s">
        <v>153</v>
      </c>
      <c r="G45" s="20" t="s">
        <v>390</v>
      </c>
      <c r="H45" s="16">
        <v>107.4943306</v>
      </c>
      <c r="I45" s="16">
        <v>100.84311219999999</v>
      </c>
      <c r="J45" s="16">
        <v>100</v>
      </c>
      <c r="K45" s="16">
        <v>90.557143499999995</v>
      </c>
      <c r="L45" s="16">
        <v>93.255102500000007</v>
      </c>
      <c r="M45" s="16">
        <v>100.96355680000001</v>
      </c>
      <c r="N45" s="16">
        <v>101.3489795</v>
      </c>
      <c r="O45" s="16">
        <v>102.697959</v>
      </c>
      <c r="P45" s="16">
        <v>98.651020500000001</v>
      </c>
      <c r="Q45" s="16">
        <v>93.929592249999999</v>
      </c>
      <c r="R45" s="16">
        <v>97.630171149999995</v>
      </c>
      <c r="S45" s="16">
        <v>104.90537999999999</v>
      </c>
      <c r="T45" s="16">
        <v>96.145772859999994</v>
      </c>
      <c r="U45" s="16">
        <v>100</v>
      </c>
      <c r="V45" s="16">
        <v>100</v>
      </c>
      <c r="W45" s="16">
        <v>101.22634499999999</v>
      </c>
    </row>
    <row r="46" spans="1:23" x14ac:dyDescent="0.35">
      <c r="A46">
        <v>45</v>
      </c>
      <c r="B46" s="20" t="s">
        <v>205</v>
      </c>
      <c r="C46" s="20" t="s">
        <v>214</v>
      </c>
      <c r="D46" s="20" t="s">
        <v>28</v>
      </c>
      <c r="E46" s="20" t="s">
        <v>25</v>
      </c>
      <c r="F46" s="20" t="s">
        <v>153</v>
      </c>
      <c r="G46" s="20" t="s">
        <v>391</v>
      </c>
      <c r="H46" s="16">
        <v>97.751700830000004</v>
      </c>
      <c r="I46" s="16">
        <v>97.470663439999996</v>
      </c>
      <c r="J46" s="16">
        <v>100.96355680000001</v>
      </c>
      <c r="K46" s="16">
        <v>101.3489795</v>
      </c>
      <c r="L46" s="16">
        <v>100</v>
      </c>
      <c r="M46" s="16">
        <v>98.072886429999997</v>
      </c>
      <c r="N46" s="16">
        <v>110.791836</v>
      </c>
      <c r="O46" s="16">
        <v>95.953061500000004</v>
      </c>
      <c r="P46" s="16">
        <v>102.697959</v>
      </c>
      <c r="Q46" s="16">
        <v>110.11734629999999</v>
      </c>
      <c r="R46" s="16">
        <v>101.64065069999999</v>
      </c>
      <c r="S46" s="16">
        <v>99.386827499999995</v>
      </c>
      <c r="T46" s="16">
        <v>100</v>
      </c>
      <c r="U46" s="16">
        <v>100.96355680000001</v>
      </c>
      <c r="V46" s="16">
        <v>107.4943306</v>
      </c>
      <c r="W46" s="16">
        <v>96.320965000000001</v>
      </c>
    </row>
    <row r="47" spans="1:23" x14ac:dyDescent="0.35">
      <c r="A47">
        <v>46</v>
      </c>
      <c r="B47" s="20" t="s">
        <v>215</v>
      </c>
      <c r="C47" s="20" t="s">
        <v>214</v>
      </c>
      <c r="D47" s="20" t="s">
        <v>23</v>
      </c>
      <c r="E47" s="20" t="s">
        <v>25</v>
      </c>
      <c r="F47" s="20" t="s">
        <v>153</v>
      </c>
      <c r="G47" s="20" t="s">
        <v>391</v>
      </c>
      <c r="H47" s="16">
        <v>100</v>
      </c>
      <c r="I47" s="16">
        <v>100</v>
      </c>
      <c r="J47" s="16">
        <v>101.9271136</v>
      </c>
      <c r="K47" s="16">
        <v>102.697959</v>
      </c>
      <c r="L47" s="16">
        <v>100</v>
      </c>
      <c r="M47" s="16">
        <v>99.036443210000002</v>
      </c>
      <c r="N47" s="16">
        <v>112.1408155</v>
      </c>
      <c r="O47" s="16">
        <v>100</v>
      </c>
      <c r="P47" s="16">
        <v>104.0469385</v>
      </c>
      <c r="Q47" s="16">
        <v>110.11734629999999</v>
      </c>
      <c r="R47" s="16">
        <v>104.19277409999999</v>
      </c>
      <c r="S47" s="16">
        <v>101.22634499999999</v>
      </c>
      <c r="T47" s="16">
        <v>101.9271136</v>
      </c>
      <c r="U47" s="16">
        <v>101.9271136</v>
      </c>
      <c r="V47" s="16">
        <v>108.9931967</v>
      </c>
      <c r="W47" s="16">
        <v>98.773655000000005</v>
      </c>
    </row>
    <row r="48" spans="1:23" x14ac:dyDescent="0.35">
      <c r="A48">
        <v>47</v>
      </c>
      <c r="B48" s="20" t="s">
        <v>580</v>
      </c>
      <c r="C48" s="20" t="s">
        <v>214</v>
      </c>
      <c r="D48" s="20" t="s">
        <v>24</v>
      </c>
      <c r="E48" s="20" t="s">
        <v>25</v>
      </c>
      <c r="F48" s="20" t="s">
        <v>153</v>
      </c>
      <c r="G48" s="20" t="s">
        <v>391</v>
      </c>
      <c r="H48" s="16">
        <v>101.4988661</v>
      </c>
      <c r="I48" s="16">
        <v>98.313775629999995</v>
      </c>
      <c r="J48" s="16">
        <v>101.9271136</v>
      </c>
      <c r="K48" s="16">
        <v>100</v>
      </c>
      <c r="L48" s="16">
        <v>100</v>
      </c>
      <c r="M48" s="16">
        <v>100</v>
      </c>
      <c r="N48" s="16">
        <v>112.1408155</v>
      </c>
      <c r="O48" s="16">
        <v>101.3489795</v>
      </c>
      <c r="P48" s="16">
        <v>104.0469385</v>
      </c>
      <c r="Q48" s="16">
        <v>110.11734629999999</v>
      </c>
      <c r="R48" s="16">
        <v>104.19277409999999</v>
      </c>
      <c r="S48" s="16">
        <v>102.45269</v>
      </c>
      <c r="T48" s="16">
        <v>100</v>
      </c>
      <c r="U48" s="16">
        <v>101.9271136</v>
      </c>
      <c r="V48" s="16">
        <v>108.9931967</v>
      </c>
      <c r="W48" s="16">
        <v>100</v>
      </c>
    </row>
    <row r="49" spans="1:23" x14ac:dyDescent="0.35">
      <c r="A49">
        <v>48</v>
      </c>
      <c r="B49" s="20" t="s">
        <v>633</v>
      </c>
      <c r="C49" s="20" t="s">
        <v>214</v>
      </c>
      <c r="D49" s="20" t="s">
        <v>28</v>
      </c>
      <c r="E49" s="20" t="s">
        <v>25</v>
      </c>
      <c r="F49" s="20" t="s">
        <v>153</v>
      </c>
      <c r="G49" s="20" t="s">
        <v>391</v>
      </c>
      <c r="H49" s="16">
        <v>98.501133890000006</v>
      </c>
      <c r="I49" s="16">
        <v>102.52933659999999</v>
      </c>
      <c r="J49" s="16">
        <v>100.96355680000001</v>
      </c>
      <c r="K49" s="16">
        <v>105.39591799999999</v>
      </c>
      <c r="L49" s="16">
        <v>100</v>
      </c>
      <c r="M49" s="16">
        <v>97.109329639999999</v>
      </c>
      <c r="N49" s="16">
        <v>113.489795</v>
      </c>
      <c r="O49" s="16">
        <v>98.651020500000001</v>
      </c>
      <c r="P49" s="16">
        <v>105.39591799999999</v>
      </c>
      <c r="Q49" s="16">
        <v>110.11734629999999</v>
      </c>
      <c r="R49" s="16">
        <v>104.37506860000001</v>
      </c>
      <c r="S49" s="16">
        <v>100</v>
      </c>
      <c r="T49" s="16">
        <v>104.3360055</v>
      </c>
      <c r="U49" s="16">
        <v>100.96355680000001</v>
      </c>
      <c r="V49" s="16">
        <v>110.4920628</v>
      </c>
      <c r="W49" s="16">
        <v>96.934137500000006</v>
      </c>
    </row>
    <row r="50" spans="1:23" x14ac:dyDescent="0.35">
      <c r="A50">
        <v>49</v>
      </c>
      <c r="B50" s="20" t="s">
        <v>825</v>
      </c>
      <c r="C50" s="20" t="s">
        <v>214</v>
      </c>
      <c r="D50" s="20" t="s">
        <v>23</v>
      </c>
      <c r="E50" s="20" t="s">
        <v>25</v>
      </c>
      <c r="F50" s="20" t="s">
        <v>153</v>
      </c>
      <c r="G50" s="20" t="s">
        <v>391</v>
      </c>
      <c r="H50" s="16">
        <v>102.24829920000001</v>
      </c>
      <c r="I50" s="16">
        <v>100</v>
      </c>
      <c r="J50" s="16">
        <v>102.8906704</v>
      </c>
      <c r="K50" s="16">
        <v>102.697959</v>
      </c>
      <c r="L50" s="16">
        <v>100</v>
      </c>
      <c r="M50" s="16">
        <v>100</v>
      </c>
      <c r="N50" s="16">
        <v>114.8387745</v>
      </c>
      <c r="O50" s="16">
        <v>102.697959</v>
      </c>
      <c r="P50" s="16">
        <v>106.74489749999999</v>
      </c>
      <c r="Q50" s="16">
        <v>110.11734629999999</v>
      </c>
      <c r="R50" s="16">
        <v>106.19801390000001</v>
      </c>
      <c r="S50" s="16">
        <v>103.06586249999999</v>
      </c>
      <c r="T50" s="16">
        <v>101.9271136</v>
      </c>
      <c r="U50" s="16">
        <v>102.8906704</v>
      </c>
      <c r="V50" s="16">
        <v>111.9909289</v>
      </c>
      <c r="W50" s="16">
        <v>100.6131725</v>
      </c>
    </row>
    <row r="51" spans="1:23" x14ac:dyDescent="0.35">
      <c r="A51">
        <v>50</v>
      </c>
      <c r="B51" s="20" t="s">
        <v>205</v>
      </c>
      <c r="C51" s="20" t="s">
        <v>216</v>
      </c>
      <c r="D51" s="20" t="s">
        <v>24</v>
      </c>
      <c r="E51" s="20" t="s">
        <v>31</v>
      </c>
      <c r="F51" s="20" t="s">
        <v>153</v>
      </c>
      <c r="G51" s="20" t="s">
        <v>392</v>
      </c>
      <c r="H51" s="16">
        <v>95.503401670000002</v>
      </c>
      <c r="I51" s="16">
        <v>96.627551249999996</v>
      </c>
      <c r="J51" s="16">
        <v>108.67201110000001</v>
      </c>
      <c r="K51" s="16">
        <v>101.3489795</v>
      </c>
      <c r="L51" s="16">
        <v>100</v>
      </c>
      <c r="M51" s="16">
        <v>98.072886429999997</v>
      </c>
      <c r="N51" s="16">
        <v>97.302041000000003</v>
      </c>
      <c r="O51" s="16">
        <v>95.953061500000004</v>
      </c>
      <c r="P51" s="16">
        <v>95.953061500000004</v>
      </c>
      <c r="Q51" s="16">
        <v>106.74489749999999</v>
      </c>
      <c r="R51" s="16">
        <v>98.723938309999994</v>
      </c>
      <c r="S51" s="16">
        <v>97.547309999999996</v>
      </c>
      <c r="T51" s="16">
        <v>99.518221600000004</v>
      </c>
      <c r="U51" s="16">
        <v>108.67201110000001</v>
      </c>
      <c r="V51" s="16">
        <v>96.252834719999996</v>
      </c>
      <c r="W51" s="16">
        <v>96.320965000000001</v>
      </c>
    </row>
    <row r="52" spans="1:23" x14ac:dyDescent="0.35">
      <c r="A52">
        <v>51</v>
      </c>
      <c r="B52" s="20" t="s">
        <v>215</v>
      </c>
      <c r="C52" s="20" t="s">
        <v>216</v>
      </c>
      <c r="D52" s="20" t="s">
        <v>28</v>
      </c>
      <c r="E52" s="20" t="s">
        <v>31</v>
      </c>
      <c r="F52" s="20" t="s">
        <v>153</v>
      </c>
      <c r="G52" s="20" t="s">
        <v>392</v>
      </c>
      <c r="H52" s="16">
        <v>96.252834719999996</v>
      </c>
      <c r="I52" s="16">
        <v>99.156887810000001</v>
      </c>
      <c r="J52" s="16">
        <v>111.5626814</v>
      </c>
      <c r="K52" s="16">
        <v>105.39591799999999</v>
      </c>
      <c r="L52" s="16">
        <v>100</v>
      </c>
      <c r="M52" s="16">
        <v>99.036443210000002</v>
      </c>
      <c r="N52" s="16">
        <v>98.651020500000001</v>
      </c>
      <c r="O52" s="16">
        <v>97.302041000000003</v>
      </c>
      <c r="P52" s="16">
        <v>97.302041000000003</v>
      </c>
      <c r="Q52" s="16">
        <v>106.74489749999999</v>
      </c>
      <c r="R52" s="16">
        <v>101.2760617</v>
      </c>
      <c r="S52" s="16">
        <v>98.160482500000001</v>
      </c>
      <c r="T52" s="16">
        <v>102.40889199999999</v>
      </c>
      <c r="U52" s="16">
        <v>111.5626814</v>
      </c>
      <c r="V52" s="16">
        <v>97.751700830000004</v>
      </c>
      <c r="W52" s="16">
        <v>97.547309999999996</v>
      </c>
    </row>
    <row r="53" spans="1:23" x14ac:dyDescent="0.35">
      <c r="A53">
        <v>52</v>
      </c>
      <c r="B53" s="20" t="s">
        <v>580</v>
      </c>
      <c r="C53" s="20" t="s">
        <v>216</v>
      </c>
      <c r="D53" s="20" t="s">
        <v>28</v>
      </c>
      <c r="E53" s="20" t="s">
        <v>31</v>
      </c>
      <c r="F53" s="20" t="s">
        <v>153</v>
      </c>
      <c r="G53" s="20" t="s">
        <v>392</v>
      </c>
      <c r="H53" s="16">
        <v>95.503401670000002</v>
      </c>
      <c r="I53" s="16">
        <v>100.84311219999999</v>
      </c>
      <c r="J53" s="16">
        <v>110.5991246</v>
      </c>
      <c r="K53" s="16">
        <v>108.09387700000001</v>
      </c>
      <c r="L53" s="16">
        <v>100</v>
      </c>
      <c r="M53" s="16">
        <v>97.109329639999999</v>
      </c>
      <c r="N53" s="16">
        <v>100</v>
      </c>
      <c r="O53" s="16">
        <v>94.604082000000005</v>
      </c>
      <c r="P53" s="16">
        <v>98.651020500000001</v>
      </c>
      <c r="Q53" s="16">
        <v>106.74489749999999</v>
      </c>
      <c r="R53" s="16">
        <v>101.2760617</v>
      </c>
      <c r="S53" s="16">
        <v>97.547309999999996</v>
      </c>
      <c r="T53" s="16">
        <v>104.3360055</v>
      </c>
      <c r="U53" s="16">
        <v>110.5991246</v>
      </c>
      <c r="V53" s="16">
        <v>99.250566939999999</v>
      </c>
      <c r="W53" s="16">
        <v>95.094620000000006</v>
      </c>
    </row>
    <row r="54" spans="1:23" x14ac:dyDescent="0.35">
      <c r="A54">
        <v>53</v>
      </c>
      <c r="B54" s="20" t="s">
        <v>678</v>
      </c>
      <c r="C54" s="20" t="s">
        <v>216</v>
      </c>
      <c r="D54" s="20" t="s">
        <v>24</v>
      </c>
      <c r="E54" s="20" t="s">
        <v>31</v>
      </c>
      <c r="F54" s="20" t="s">
        <v>153</v>
      </c>
      <c r="G54" s="20" t="s">
        <v>392</v>
      </c>
      <c r="H54" s="16">
        <v>96.252834719999996</v>
      </c>
      <c r="I54" s="16">
        <v>102.52933659999999</v>
      </c>
      <c r="J54" s="16">
        <v>113.489795</v>
      </c>
      <c r="K54" s="16">
        <v>109.4428565</v>
      </c>
      <c r="L54" s="16">
        <v>100</v>
      </c>
      <c r="M54" s="16">
        <v>97.109329639999999</v>
      </c>
      <c r="N54" s="16">
        <v>102.697959</v>
      </c>
      <c r="O54" s="16">
        <v>94.604082000000005</v>
      </c>
      <c r="P54" s="16">
        <v>100</v>
      </c>
      <c r="Q54" s="16">
        <v>106.74489749999999</v>
      </c>
      <c r="R54" s="16">
        <v>103.099007</v>
      </c>
      <c r="S54" s="16">
        <v>98.160482500000001</v>
      </c>
      <c r="T54" s="16">
        <v>105.7813407</v>
      </c>
      <c r="U54" s="16">
        <v>113.489795</v>
      </c>
      <c r="V54" s="16">
        <v>101.4988661</v>
      </c>
      <c r="W54" s="16">
        <v>95.094620000000006</v>
      </c>
    </row>
    <row r="55" spans="1:23" x14ac:dyDescent="0.35">
      <c r="A55">
        <v>54</v>
      </c>
      <c r="B55" s="20" t="s">
        <v>800</v>
      </c>
      <c r="C55" s="20" t="s">
        <v>216</v>
      </c>
      <c r="D55" s="20" t="s">
        <v>28</v>
      </c>
      <c r="E55" s="20" t="s">
        <v>31</v>
      </c>
      <c r="F55" s="20" t="s">
        <v>153</v>
      </c>
      <c r="G55" s="20" t="s">
        <v>392</v>
      </c>
      <c r="H55" s="16">
        <v>97.751700830000004</v>
      </c>
      <c r="I55" s="16">
        <v>100.84311219999999</v>
      </c>
      <c r="J55" s="16">
        <v>111.5626814</v>
      </c>
      <c r="K55" s="16">
        <v>108.09387700000001</v>
      </c>
      <c r="L55" s="16">
        <v>100</v>
      </c>
      <c r="M55" s="16">
        <v>99.036443210000002</v>
      </c>
      <c r="N55" s="16">
        <v>101.3489795</v>
      </c>
      <c r="O55" s="16">
        <v>97.302041000000003</v>
      </c>
      <c r="P55" s="16">
        <v>100</v>
      </c>
      <c r="Q55" s="16">
        <v>106.74489749999999</v>
      </c>
      <c r="R55" s="16">
        <v>103.099007</v>
      </c>
      <c r="S55" s="16">
        <v>99.386827499999995</v>
      </c>
      <c r="T55" s="16">
        <v>104.3360055</v>
      </c>
      <c r="U55" s="16">
        <v>111.5626814</v>
      </c>
      <c r="V55" s="16">
        <v>100.7494331</v>
      </c>
      <c r="W55" s="16">
        <v>97.547309999999996</v>
      </c>
    </row>
    <row r="56" spans="1:23" x14ac:dyDescent="0.35">
      <c r="A56">
        <v>55</v>
      </c>
      <c r="B56" s="20" t="s">
        <v>1000</v>
      </c>
      <c r="C56" s="20" t="s">
        <v>216</v>
      </c>
      <c r="D56" s="20" t="s">
        <v>23</v>
      </c>
      <c r="E56" s="20" t="s">
        <v>31</v>
      </c>
      <c r="F56" s="20" t="s">
        <v>153</v>
      </c>
      <c r="G56" s="20" t="s">
        <v>392</v>
      </c>
      <c r="H56" s="16">
        <v>94.753968610000001</v>
      </c>
      <c r="I56" s="16">
        <v>99.156887810000001</v>
      </c>
      <c r="J56" s="16">
        <v>114.45335179999999</v>
      </c>
      <c r="K56" s="16">
        <v>106.74489749999999</v>
      </c>
      <c r="L56" s="16">
        <v>100</v>
      </c>
      <c r="M56" s="16">
        <v>97.109329639999999</v>
      </c>
      <c r="N56" s="16">
        <v>101.3489795</v>
      </c>
      <c r="O56" s="16">
        <v>94.604082000000005</v>
      </c>
      <c r="P56" s="16">
        <v>100</v>
      </c>
      <c r="Q56" s="16">
        <v>106.74489749999999</v>
      </c>
      <c r="R56" s="16">
        <v>101.64065069999999</v>
      </c>
      <c r="S56" s="16">
        <v>96.934137500000006</v>
      </c>
      <c r="T56" s="16">
        <v>102.8906704</v>
      </c>
      <c r="U56" s="16">
        <v>114.45335179999999</v>
      </c>
      <c r="V56" s="16">
        <v>100.7494331</v>
      </c>
      <c r="W56" s="16">
        <v>95.094620000000006</v>
      </c>
    </row>
    <row r="57" spans="1:23" x14ac:dyDescent="0.35">
      <c r="A57">
        <v>56</v>
      </c>
      <c r="B57" s="20" t="s">
        <v>205</v>
      </c>
      <c r="C57" s="20" t="s">
        <v>217</v>
      </c>
      <c r="D57" s="20" t="s">
        <v>28</v>
      </c>
      <c r="E57" s="20" t="s">
        <v>25</v>
      </c>
      <c r="F57" s="20" t="s">
        <v>153</v>
      </c>
      <c r="G57" s="20" t="s">
        <v>393</v>
      </c>
      <c r="H57" s="16">
        <v>104.4965983</v>
      </c>
      <c r="I57" s="16">
        <v>105.05867309999999</v>
      </c>
      <c r="J57" s="16">
        <v>98.072886429999997</v>
      </c>
      <c r="K57" s="16">
        <v>97.302041000000003</v>
      </c>
      <c r="L57" s="16">
        <v>93.255102500000007</v>
      </c>
      <c r="M57" s="16">
        <v>102.8906704</v>
      </c>
      <c r="N57" s="16">
        <v>95.953061500000004</v>
      </c>
      <c r="O57" s="16">
        <v>95.953061500000004</v>
      </c>
      <c r="P57" s="16">
        <v>94.604082000000005</v>
      </c>
      <c r="Q57" s="16">
        <v>95.278571749999998</v>
      </c>
      <c r="R57" s="16">
        <v>96.900993040000003</v>
      </c>
      <c r="S57" s="16">
        <v>102.45269</v>
      </c>
      <c r="T57" s="16">
        <v>100.96355680000001</v>
      </c>
      <c r="U57" s="16">
        <v>98.072886429999997</v>
      </c>
      <c r="V57" s="16">
        <v>94.753968610000001</v>
      </c>
      <c r="W57" s="16">
        <v>99.386827499999995</v>
      </c>
    </row>
    <row r="58" spans="1:23" x14ac:dyDescent="0.35">
      <c r="A58">
        <v>57</v>
      </c>
      <c r="B58" s="20" t="s">
        <v>215</v>
      </c>
      <c r="C58" s="20" t="s">
        <v>217</v>
      </c>
      <c r="D58" s="20" t="s">
        <v>23</v>
      </c>
      <c r="E58" s="20" t="s">
        <v>25</v>
      </c>
      <c r="F58" s="20" t="s">
        <v>153</v>
      </c>
      <c r="G58" s="20" t="s">
        <v>393</v>
      </c>
      <c r="H58" s="16">
        <v>102.24829920000001</v>
      </c>
      <c r="I58" s="16">
        <v>104.2155609</v>
      </c>
      <c r="J58" s="16">
        <v>95.182216069999996</v>
      </c>
      <c r="K58" s="16">
        <v>95.953061500000004</v>
      </c>
      <c r="L58" s="16">
        <v>93.255102500000007</v>
      </c>
      <c r="M58" s="16">
        <v>100</v>
      </c>
      <c r="N58" s="16">
        <v>91.906122999999994</v>
      </c>
      <c r="O58" s="16">
        <v>91.906122999999994</v>
      </c>
      <c r="P58" s="16">
        <v>90.557143499999995</v>
      </c>
      <c r="Q58" s="16">
        <v>95.278571749999998</v>
      </c>
      <c r="R58" s="16">
        <v>93.255102500000007</v>
      </c>
      <c r="S58" s="16">
        <v>100.6131725</v>
      </c>
      <c r="T58" s="16">
        <v>100</v>
      </c>
      <c r="U58" s="16">
        <v>95.182216069999996</v>
      </c>
      <c r="V58" s="16">
        <v>90.257370280000004</v>
      </c>
      <c r="W58" s="16">
        <v>95.707792499999996</v>
      </c>
    </row>
    <row r="59" spans="1:23" x14ac:dyDescent="0.35">
      <c r="A59">
        <v>58</v>
      </c>
      <c r="B59" s="20" t="s">
        <v>630</v>
      </c>
      <c r="C59" s="20" t="s">
        <v>217</v>
      </c>
      <c r="D59" s="20" t="s">
        <v>24</v>
      </c>
      <c r="E59" s="20" t="s">
        <v>25</v>
      </c>
      <c r="F59" s="20" t="s">
        <v>153</v>
      </c>
      <c r="G59" s="20" t="s">
        <v>393</v>
      </c>
      <c r="H59" s="16">
        <v>108.9931967</v>
      </c>
      <c r="I59" s="16">
        <v>105.05867309999999</v>
      </c>
      <c r="J59" s="16">
        <v>99.036443210000002</v>
      </c>
      <c r="K59" s="16">
        <v>94.604082000000005</v>
      </c>
      <c r="L59" s="16">
        <v>93.255102500000007</v>
      </c>
      <c r="M59" s="16">
        <v>104.81778389999999</v>
      </c>
      <c r="N59" s="16">
        <v>97.302041000000003</v>
      </c>
      <c r="O59" s="16">
        <v>102.697959</v>
      </c>
      <c r="P59" s="16">
        <v>95.953061500000004</v>
      </c>
      <c r="Q59" s="16">
        <v>95.278571749999998</v>
      </c>
      <c r="R59" s="16">
        <v>99.453116420000001</v>
      </c>
      <c r="S59" s="16">
        <v>106.131725</v>
      </c>
      <c r="T59" s="16">
        <v>100</v>
      </c>
      <c r="U59" s="16">
        <v>99.036443210000002</v>
      </c>
      <c r="V59" s="16">
        <v>96.252834719999996</v>
      </c>
      <c r="W59" s="16">
        <v>103.679035</v>
      </c>
    </row>
    <row r="60" spans="1:23" x14ac:dyDescent="0.35">
      <c r="A60">
        <v>59</v>
      </c>
      <c r="B60" s="20" t="s">
        <v>1000</v>
      </c>
      <c r="C60" s="20" t="s">
        <v>217</v>
      </c>
      <c r="D60" s="20" t="s">
        <v>28</v>
      </c>
      <c r="E60" s="20" t="s">
        <v>25</v>
      </c>
      <c r="F60" s="20" t="s">
        <v>153</v>
      </c>
      <c r="G60" s="20" t="s">
        <v>393</v>
      </c>
      <c r="H60" s="16">
        <v>110.4920628</v>
      </c>
      <c r="I60" s="16">
        <v>105.05867309999999</v>
      </c>
      <c r="J60" s="16">
        <v>100</v>
      </c>
      <c r="K60" s="16">
        <v>94.604082000000005</v>
      </c>
      <c r="L60" s="16">
        <v>93.255102500000007</v>
      </c>
      <c r="M60" s="16">
        <v>107.7084543</v>
      </c>
      <c r="N60" s="16">
        <v>98.651020500000001</v>
      </c>
      <c r="O60" s="16">
        <v>105.39591799999999</v>
      </c>
      <c r="P60" s="16">
        <v>97.302041000000003</v>
      </c>
      <c r="Q60" s="16">
        <v>95.278571749999998</v>
      </c>
      <c r="R60" s="16">
        <v>101.2760617</v>
      </c>
      <c r="S60" s="16">
        <v>107.35807</v>
      </c>
      <c r="T60" s="16">
        <v>100</v>
      </c>
      <c r="U60" s="16">
        <v>100</v>
      </c>
      <c r="V60" s="16">
        <v>97.751700830000004</v>
      </c>
      <c r="W60" s="16">
        <v>106.74489749999999</v>
      </c>
    </row>
    <row r="61" spans="1:23" x14ac:dyDescent="0.35">
      <c r="A61">
        <v>61</v>
      </c>
      <c r="B61" s="20" t="s">
        <v>205</v>
      </c>
      <c r="C61" s="20" t="s">
        <v>219</v>
      </c>
      <c r="D61" s="20" t="s">
        <v>24</v>
      </c>
      <c r="E61" s="20" t="s">
        <v>25</v>
      </c>
      <c r="F61" s="20" t="s">
        <v>153</v>
      </c>
      <c r="G61" s="20" t="s">
        <v>394</v>
      </c>
      <c r="H61" s="16">
        <v>94.004535559999994</v>
      </c>
      <c r="I61" s="16">
        <v>96.627551249999996</v>
      </c>
      <c r="J61" s="16">
        <v>96.145772859999994</v>
      </c>
      <c r="K61" s="16">
        <v>97.302041000000003</v>
      </c>
      <c r="L61" s="16">
        <v>96.627551249999996</v>
      </c>
      <c r="M61" s="16">
        <v>95.182216069999996</v>
      </c>
      <c r="N61" s="16">
        <v>102.697959</v>
      </c>
      <c r="O61" s="16">
        <v>94.604082000000005</v>
      </c>
      <c r="P61" s="16">
        <v>94.604082000000005</v>
      </c>
      <c r="Q61" s="16">
        <v>103.3724488</v>
      </c>
      <c r="R61" s="16">
        <v>93.984280609999999</v>
      </c>
      <c r="S61" s="16">
        <v>95.094620000000006</v>
      </c>
      <c r="T61" s="16">
        <v>97.109329639999999</v>
      </c>
      <c r="U61" s="16">
        <v>96.145772859999994</v>
      </c>
      <c r="V61" s="16">
        <v>98.501133890000006</v>
      </c>
      <c r="W61" s="16">
        <v>93.868274999999997</v>
      </c>
    </row>
    <row r="62" spans="1:23" x14ac:dyDescent="0.35">
      <c r="A62">
        <v>62</v>
      </c>
      <c r="B62" s="20" t="s">
        <v>366</v>
      </c>
      <c r="C62" s="20" t="s">
        <v>219</v>
      </c>
      <c r="D62" s="20" t="s">
        <v>28</v>
      </c>
      <c r="E62" s="20" t="s">
        <v>25</v>
      </c>
      <c r="F62" s="20" t="s">
        <v>153</v>
      </c>
      <c r="G62" s="20" t="s">
        <v>394</v>
      </c>
      <c r="H62" s="16">
        <v>96.252834719999996</v>
      </c>
      <c r="I62" s="16">
        <v>99.156887810000001</v>
      </c>
      <c r="J62" s="16">
        <v>98.072886429999997</v>
      </c>
      <c r="K62" s="16">
        <v>98.651020500000001</v>
      </c>
      <c r="L62" s="16">
        <v>96.627551249999996</v>
      </c>
      <c r="M62" s="16">
        <v>96.145772859999994</v>
      </c>
      <c r="N62" s="16">
        <v>104.0469385</v>
      </c>
      <c r="O62" s="16">
        <v>98.651020500000001</v>
      </c>
      <c r="P62" s="16">
        <v>95.953061500000004</v>
      </c>
      <c r="Q62" s="16">
        <v>103.3724488</v>
      </c>
      <c r="R62" s="16">
        <v>96.718698509999996</v>
      </c>
      <c r="S62" s="16">
        <v>96.934137500000006</v>
      </c>
      <c r="T62" s="16">
        <v>99.036443210000002</v>
      </c>
      <c r="U62" s="16">
        <v>98.072886429999997</v>
      </c>
      <c r="V62" s="16">
        <v>100</v>
      </c>
      <c r="W62" s="16">
        <v>96.320965000000001</v>
      </c>
    </row>
    <row r="63" spans="1:23" x14ac:dyDescent="0.35">
      <c r="A63">
        <v>63</v>
      </c>
      <c r="B63" s="20" t="s">
        <v>633</v>
      </c>
      <c r="C63" s="20" t="s">
        <v>219</v>
      </c>
      <c r="D63" s="20" t="s">
        <v>23</v>
      </c>
      <c r="E63" s="20" t="s">
        <v>25</v>
      </c>
      <c r="F63" s="20" t="s">
        <v>153</v>
      </c>
      <c r="G63" s="20" t="s">
        <v>394</v>
      </c>
      <c r="H63" s="16">
        <v>94.753968610000001</v>
      </c>
      <c r="I63" s="16">
        <v>100</v>
      </c>
      <c r="J63" s="16">
        <v>96.145772859999994</v>
      </c>
      <c r="K63" s="16">
        <v>100</v>
      </c>
      <c r="L63" s="16">
        <v>96.627551249999996</v>
      </c>
      <c r="M63" s="16">
        <v>95.182216069999996</v>
      </c>
      <c r="N63" s="16">
        <v>106.74489749999999</v>
      </c>
      <c r="O63" s="16">
        <v>97.302041000000003</v>
      </c>
      <c r="P63" s="16">
        <v>98.651020500000001</v>
      </c>
      <c r="Q63" s="16">
        <v>103.3724488</v>
      </c>
      <c r="R63" s="16">
        <v>96.718698509999996</v>
      </c>
      <c r="S63" s="16">
        <v>95.707792499999996</v>
      </c>
      <c r="T63" s="16">
        <v>100</v>
      </c>
      <c r="U63" s="16">
        <v>96.145772859999994</v>
      </c>
      <c r="V63" s="16">
        <v>102.9977322</v>
      </c>
      <c r="W63" s="16">
        <v>95.094620000000006</v>
      </c>
    </row>
    <row r="64" spans="1:23" x14ac:dyDescent="0.35">
      <c r="A64">
        <v>64</v>
      </c>
      <c r="B64" s="20" t="s">
        <v>707</v>
      </c>
      <c r="C64" s="20" t="s">
        <v>219</v>
      </c>
      <c r="D64" s="20" t="s">
        <v>24</v>
      </c>
      <c r="E64" s="20" t="s">
        <v>25</v>
      </c>
      <c r="F64" s="20" t="s">
        <v>153</v>
      </c>
      <c r="G64" s="20" t="s">
        <v>394</v>
      </c>
      <c r="H64" s="16">
        <v>98.501133890000006</v>
      </c>
      <c r="I64" s="16">
        <v>99.156887810000001</v>
      </c>
      <c r="J64" s="16">
        <v>99.036443210000002</v>
      </c>
      <c r="K64" s="16">
        <v>98.651020500000001</v>
      </c>
      <c r="L64" s="16">
        <v>96.627551249999996</v>
      </c>
      <c r="M64" s="16">
        <v>97.109329639999999</v>
      </c>
      <c r="N64" s="16">
        <v>106.74489749999999</v>
      </c>
      <c r="O64" s="16">
        <v>100</v>
      </c>
      <c r="P64" s="16">
        <v>98.651020500000001</v>
      </c>
      <c r="Q64" s="16">
        <v>103.3724488</v>
      </c>
      <c r="R64" s="16">
        <v>98.541643780000001</v>
      </c>
      <c r="S64" s="16">
        <v>98.773655000000005</v>
      </c>
      <c r="T64" s="16">
        <v>99.036443210000002</v>
      </c>
      <c r="U64" s="16">
        <v>99.036443210000002</v>
      </c>
      <c r="V64" s="16">
        <v>102.9977322</v>
      </c>
      <c r="W64" s="16">
        <v>97.547309999999996</v>
      </c>
    </row>
    <row r="65" spans="1:23" x14ac:dyDescent="0.35">
      <c r="A65">
        <v>65</v>
      </c>
      <c r="B65" s="20" t="s">
        <v>205</v>
      </c>
      <c r="C65" s="20" t="s">
        <v>220</v>
      </c>
      <c r="D65" s="20" t="s">
        <v>24</v>
      </c>
      <c r="E65" s="20" t="s">
        <v>25</v>
      </c>
      <c r="F65" s="20" t="s">
        <v>153</v>
      </c>
      <c r="G65" s="20" t="s">
        <v>395</v>
      </c>
      <c r="H65" s="16">
        <v>97.002267779999997</v>
      </c>
      <c r="I65" s="16">
        <v>102.52933659999999</v>
      </c>
      <c r="J65" s="16">
        <v>98.072886429999997</v>
      </c>
      <c r="K65" s="16">
        <v>93.255102500000007</v>
      </c>
      <c r="L65" s="16">
        <v>100</v>
      </c>
      <c r="M65" s="16">
        <v>97.109329639999999</v>
      </c>
      <c r="N65" s="16">
        <v>95.953061500000004</v>
      </c>
      <c r="O65" s="16">
        <v>95.953061500000004</v>
      </c>
      <c r="P65" s="16">
        <v>95.953061500000004</v>
      </c>
      <c r="Q65" s="16">
        <v>96.627551249999996</v>
      </c>
      <c r="R65" s="16">
        <v>94.166575140000006</v>
      </c>
      <c r="S65" s="16">
        <v>98.773655000000005</v>
      </c>
      <c r="T65" s="16">
        <v>100</v>
      </c>
      <c r="U65" s="16">
        <v>98.072886429999997</v>
      </c>
      <c r="V65" s="16">
        <v>95.503401670000002</v>
      </c>
      <c r="W65" s="16">
        <v>95.707792499999996</v>
      </c>
    </row>
    <row r="66" spans="1:23" x14ac:dyDescent="0.35">
      <c r="A66">
        <v>66</v>
      </c>
      <c r="B66" s="20" t="s">
        <v>928</v>
      </c>
      <c r="C66" s="20" t="s">
        <v>220</v>
      </c>
      <c r="D66" s="20" t="s">
        <v>28</v>
      </c>
      <c r="E66" s="20" t="s">
        <v>25</v>
      </c>
      <c r="F66" s="20" t="s">
        <v>153</v>
      </c>
      <c r="G66" s="20" t="s">
        <v>395</v>
      </c>
      <c r="H66" s="16">
        <v>99.250566939999999</v>
      </c>
      <c r="I66" s="16">
        <v>105.05867309999999</v>
      </c>
      <c r="J66" s="16">
        <v>99.036443210000002</v>
      </c>
      <c r="K66" s="16">
        <v>94.604082000000005</v>
      </c>
      <c r="L66" s="16">
        <v>100</v>
      </c>
      <c r="M66" s="16">
        <v>98.072886429999997</v>
      </c>
      <c r="N66" s="16">
        <v>97.302041000000003</v>
      </c>
      <c r="O66" s="16">
        <v>100</v>
      </c>
      <c r="P66" s="16">
        <v>97.302041000000003</v>
      </c>
      <c r="Q66" s="16">
        <v>96.627551249999996</v>
      </c>
      <c r="R66" s="16">
        <v>96.718698509999996</v>
      </c>
      <c r="S66" s="16">
        <v>100.6131725</v>
      </c>
      <c r="T66" s="16">
        <v>101.9271136</v>
      </c>
      <c r="U66" s="16">
        <v>99.036443210000002</v>
      </c>
      <c r="V66" s="16">
        <v>97.002267779999997</v>
      </c>
      <c r="W66" s="16">
        <v>98.160482500000001</v>
      </c>
    </row>
    <row r="67" spans="1:23" x14ac:dyDescent="0.35">
      <c r="A67">
        <v>67</v>
      </c>
      <c r="B67" s="20" t="s">
        <v>205</v>
      </c>
      <c r="C67" s="20" t="s">
        <v>221</v>
      </c>
      <c r="D67" s="20" t="s">
        <v>24</v>
      </c>
      <c r="E67" s="20" t="s">
        <v>26</v>
      </c>
      <c r="F67" s="20" t="s">
        <v>153</v>
      </c>
      <c r="G67" s="20" t="s">
        <v>396</v>
      </c>
      <c r="H67" s="16">
        <v>94.004535559999994</v>
      </c>
      <c r="I67" s="16">
        <v>97.470663439999996</v>
      </c>
      <c r="J67" s="16">
        <v>97.109329639999999</v>
      </c>
      <c r="K67" s="16">
        <v>101.3489795</v>
      </c>
      <c r="L67" s="16">
        <v>100</v>
      </c>
      <c r="M67" s="16">
        <v>100.96355680000001</v>
      </c>
      <c r="N67" s="16">
        <v>93.255102500000007</v>
      </c>
      <c r="O67" s="16">
        <v>94.604082000000005</v>
      </c>
      <c r="P67" s="16">
        <v>94.604082000000005</v>
      </c>
      <c r="Q67" s="16">
        <v>96.627551249999996</v>
      </c>
      <c r="R67" s="16">
        <v>93.255102500000007</v>
      </c>
      <c r="S67" s="16">
        <v>96.320965000000001</v>
      </c>
      <c r="T67" s="16">
        <v>100</v>
      </c>
      <c r="U67" s="16">
        <v>97.109329639999999</v>
      </c>
      <c r="V67" s="16">
        <v>93.255102500000007</v>
      </c>
      <c r="W67" s="16">
        <v>97.547309999999996</v>
      </c>
    </row>
    <row r="68" spans="1:23" x14ac:dyDescent="0.35">
      <c r="A68">
        <v>68</v>
      </c>
      <c r="B68" s="20" t="s">
        <v>205</v>
      </c>
      <c r="C68" s="20" t="s">
        <v>39</v>
      </c>
      <c r="D68" s="20" t="s">
        <v>24</v>
      </c>
      <c r="E68" s="20" t="s">
        <v>31</v>
      </c>
      <c r="F68" s="20" t="s">
        <v>27</v>
      </c>
      <c r="G68" s="20" t="s">
        <v>397</v>
      </c>
      <c r="H68" s="16">
        <v>94.004535559999994</v>
      </c>
      <c r="I68" s="16">
        <v>96.627551249999996</v>
      </c>
      <c r="J68" s="16">
        <v>111.5626814</v>
      </c>
      <c r="K68" s="16">
        <v>109.4428565</v>
      </c>
      <c r="L68" s="16">
        <v>100</v>
      </c>
      <c r="M68" s="16">
        <v>95.182216069999996</v>
      </c>
      <c r="N68" s="16">
        <v>98.651020500000001</v>
      </c>
      <c r="O68" s="16">
        <v>93.255102500000007</v>
      </c>
      <c r="P68" s="16">
        <v>95.953061500000004</v>
      </c>
      <c r="Q68" s="16">
        <v>103.3724488</v>
      </c>
      <c r="R68" s="16">
        <v>98.359349260000002</v>
      </c>
      <c r="S68" s="16">
        <v>96.320965000000001</v>
      </c>
      <c r="T68" s="16">
        <v>102.40889199999999</v>
      </c>
      <c r="U68" s="16">
        <v>111.5626814</v>
      </c>
      <c r="V68" s="16">
        <v>97.002267779999997</v>
      </c>
      <c r="W68" s="16">
        <v>93.255102500000007</v>
      </c>
    </row>
    <row r="69" spans="1:23" x14ac:dyDescent="0.35">
      <c r="A69">
        <v>69</v>
      </c>
      <c r="B69" s="20" t="s">
        <v>207</v>
      </c>
      <c r="C69" s="20" t="s">
        <v>39</v>
      </c>
      <c r="D69" s="20" t="s">
        <v>24</v>
      </c>
      <c r="E69" s="20" t="s">
        <v>31</v>
      </c>
      <c r="F69" s="20" t="s">
        <v>27</v>
      </c>
      <c r="G69" s="20" t="s">
        <v>397</v>
      </c>
      <c r="H69" s="16">
        <v>94.753968610000001</v>
      </c>
      <c r="I69" s="16">
        <v>99.156887810000001</v>
      </c>
      <c r="J69" s="16">
        <v>114.45335179999999</v>
      </c>
      <c r="K69" s="16">
        <v>113.489795</v>
      </c>
      <c r="L69" s="16">
        <v>100</v>
      </c>
      <c r="M69" s="16">
        <v>96.145772859999994</v>
      </c>
      <c r="N69" s="16">
        <v>100</v>
      </c>
      <c r="O69" s="16">
        <v>94.604082000000005</v>
      </c>
      <c r="P69" s="16">
        <v>97.302041000000003</v>
      </c>
      <c r="Q69" s="16">
        <v>103.3724488</v>
      </c>
      <c r="R69" s="16">
        <v>100.9114726</v>
      </c>
      <c r="S69" s="16">
        <v>96.934137500000006</v>
      </c>
      <c r="T69" s="16">
        <v>105.29956230000001</v>
      </c>
      <c r="U69" s="16">
        <v>114.45335179999999</v>
      </c>
      <c r="V69" s="16">
        <v>98.501133890000006</v>
      </c>
      <c r="W69" s="16">
        <v>94.481447500000002</v>
      </c>
    </row>
    <row r="70" spans="1:23" x14ac:dyDescent="0.35">
      <c r="A70">
        <v>70</v>
      </c>
      <c r="B70" s="20" t="s">
        <v>208</v>
      </c>
      <c r="C70" s="20" t="s">
        <v>39</v>
      </c>
      <c r="D70" s="20" t="s">
        <v>28</v>
      </c>
      <c r="E70" s="20" t="s">
        <v>31</v>
      </c>
      <c r="F70" s="20" t="s">
        <v>27</v>
      </c>
      <c r="G70" s="20" t="s">
        <v>397</v>
      </c>
      <c r="H70" s="16">
        <v>93.255102500000007</v>
      </c>
      <c r="I70" s="16">
        <v>99.156887810000001</v>
      </c>
      <c r="J70" s="16">
        <v>116.38046540000001</v>
      </c>
      <c r="K70" s="16">
        <v>113.489795</v>
      </c>
      <c r="L70" s="16">
        <v>100</v>
      </c>
      <c r="M70" s="16">
        <v>94.218659290000005</v>
      </c>
      <c r="N70" s="16">
        <v>102.697959</v>
      </c>
      <c r="O70" s="16">
        <v>91.906122999999994</v>
      </c>
      <c r="P70" s="16">
        <v>100</v>
      </c>
      <c r="Q70" s="16">
        <v>103.3724488</v>
      </c>
      <c r="R70" s="16">
        <v>100.9114726</v>
      </c>
      <c r="S70" s="16">
        <v>95.707792499999996</v>
      </c>
      <c r="T70" s="16">
        <v>105.29956230000001</v>
      </c>
      <c r="U70" s="16">
        <v>116.38046540000001</v>
      </c>
      <c r="V70" s="16">
        <v>101.4988661</v>
      </c>
      <c r="W70" s="16">
        <v>92.028757499999998</v>
      </c>
    </row>
    <row r="71" spans="1:23" x14ac:dyDescent="0.35">
      <c r="A71">
        <v>71</v>
      </c>
      <c r="B71" s="20" t="s">
        <v>607</v>
      </c>
      <c r="C71" s="20" t="s">
        <v>39</v>
      </c>
      <c r="D71" s="20" t="s">
        <v>23</v>
      </c>
      <c r="E71" s="20" t="s">
        <v>31</v>
      </c>
      <c r="F71" s="20" t="s">
        <v>27</v>
      </c>
      <c r="G71" s="20" t="s">
        <v>397</v>
      </c>
      <c r="H71" s="16">
        <v>95.503401670000002</v>
      </c>
      <c r="I71" s="16">
        <v>100.84311219999999</v>
      </c>
      <c r="J71" s="16">
        <v>117.3440221</v>
      </c>
      <c r="K71" s="16">
        <v>116.187754</v>
      </c>
      <c r="L71" s="16">
        <v>100</v>
      </c>
      <c r="M71" s="16">
        <v>97.109329639999999</v>
      </c>
      <c r="N71" s="16">
        <v>100</v>
      </c>
      <c r="O71" s="16">
        <v>95.953061500000004</v>
      </c>
      <c r="P71" s="16">
        <v>97.302041000000003</v>
      </c>
      <c r="Q71" s="16">
        <v>103.3724488</v>
      </c>
      <c r="R71" s="16">
        <v>102.7344179</v>
      </c>
      <c r="S71" s="16">
        <v>97.547309999999996</v>
      </c>
      <c r="T71" s="16">
        <v>107.2266759</v>
      </c>
      <c r="U71" s="16">
        <v>117.3440221</v>
      </c>
      <c r="V71" s="16">
        <v>98.501133890000006</v>
      </c>
      <c r="W71" s="16">
        <v>95.707792499999996</v>
      </c>
    </row>
    <row r="72" spans="1:23" x14ac:dyDescent="0.35">
      <c r="A72">
        <v>72</v>
      </c>
      <c r="B72" s="20" t="s">
        <v>734</v>
      </c>
      <c r="C72" s="20" t="s">
        <v>39</v>
      </c>
      <c r="D72" s="20" t="s">
        <v>24</v>
      </c>
      <c r="E72" s="20" t="s">
        <v>31</v>
      </c>
      <c r="F72" s="20" t="s">
        <v>27</v>
      </c>
      <c r="G72" s="20" t="s">
        <v>397</v>
      </c>
      <c r="H72" s="16">
        <v>95.503401670000002</v>
      </c>
      <c r="I72" s="16">
        <v>101.6862244</v>
      </c>
      <c r="J72" s="16">
        <v>115.4169086</v>
      </c>
      <c r="K72" s="16">
        <v>116.187754</v>
      </c>
      <c r="L72" s="16">
        <v>100</v>
      </c>
      <c r="M72" s="16">
        <v>96.145772859999994</v>
      </c>
      <c r="N72" s="16">
        <v>102.697959</v>
      </c>
      <c r="O72" s="16">
        <v>94.604082000000005</v>
      </c>
      <c r="P72" s="16">
        <v>100</v>
      </c>
      <c r="Q72" s="16">
        <v>103.3724488</v>
      </c>
      <c r="R72" s="16">
        <v>102.91671239999999</v>
      </c>
      <c r="S72" s="16">
        <v>97.547309999999996</v>
      </c>
      <c r="T72" s="16">
        <v>107.7084543</v>
      </c>
      <c r="U72" s="16">
        <v>115.4169086</v>
      </c>
      <c r="V72" s="16">
        <v>101.4988661</v>
      </c>
      <c r="W72" s="16">
        <v>94.481447500000002</v>
      </c>
    </row>
    <row r="73" spans="1:23" x14ac:dyDescent="0.35">
      <c r="A73">
        <v>73</v>
      </c>
      <c r="B73" s="20" t="s">
        <v>800</v>
      </c>
      <c r="C73" s="20" t="s">
        <v>39</v>
      </c>
      <c r="D73" s="20" t="s">
        <v>28</v>
      </c>
      <c r="E73" s="20" t="s">
        <v>31</v>
      </c>
      <c r="F73" s="20" t="s">
        <v>27</v>
      </c>
      <c r="G73" s="20" t="s">
        <v>397</v>
      </c>
      <c r="H73" s="16">
        <v>96.252834719999996</v>
      </c>
      <c r="I73" s="16">
        <v>102.52933659999999</v>
      </c>
      <c r="J73" s="16">
        <v>119.2711357</v>
      </c>
      <c r="K73" s="16">
        <v>117.5367335</v>
      </c>
      <c r="L73" s="16">
        <v>100</v>
      </c>
      <c r="M73" s="16">
        <v>98.072886429999997</v>
      </c>
      <c r="N73" s="16">
        <v>101.3489795</v>
      </c>
      <c r="O73" s="16">
        <v>97.302041000000003</v>
      </c>
      <c r="P73" s="16">
        <v>98.651020500000001</v>
      </c>
      <c r="Q73" s="16">
        <v>103.3724488</v>
      </c>
      <c r="R73" s="16">
        <v>104.5573632</v>
      </c>
      <c r="S73" s="16">
        <v>98.160482500000001</v>
      </c>
      <c r="T73" s="16">
        <v>108.67201110000001</v>
      </c>
      <c r="U73" s="16">
        <v>119.2711357</v>
      </c>
      <c r="V73" s="16">
        <v>100</v>
      </c>
      <c r="W73" s="16">
        <v>96.934137500000006</v>
      </c>
    </row>
    <row r="74" spans="1:23" x14ac:dyDescent="0.35">
      <c r="A74">
        <v>74</v>
      </c>
      <c r="B74" s="20" t="s">
        <v>941</v>
      </c>
      <c r="C74" s="20" t="s">
        <v>39</v>
      </c>
      <c r="D74" s="20" t="s">
        <v>23</v>
      </c>
      <c r="E74" s="20" t="s">
        <v>31</v>
      </c>
      <c r="F74" s="20" t="s">
        <v>27</v>
      </c>
      <c r="G74" s="20" t="s">
        <v>397</v>
      </c>
      <c r="H74" s="16">
        <v>96.252834719999996</v>
      </c>
      <c r="I74" s="16">
        <v>101.6862244</v>
      </c>
      <c r="J74" s="16">
        <v>118.3075789</v>
      </c>
      <c r="K74" s="16">
        <v>117.5367335</v>
      </c>
      <c r="L74" s="16">
        <v>100</v>
      </c>
      <c r="M74" s="16">
        <v>99.036443210000002</v>
      </c>
      <c r="N74" s="16">
        <v>102.697959</v>
      </c>
      <c r="O74" s="16">
        <v>98.651020500000001</v>
      </c>
      <c r="P74" s="16">
        <v>98.651020500000001</v>
      </c>
      <c r="Q74" s="16">
        <v>103.3724488</v>
      </c>
      <c r="R74" s="16">
        <v>104.7396577</v>
      </c>
      <c r="S74" s="16">
        <v>98.160482500000001</v>
      </c>
      <c r="T74" s="16">
        <v>108.1902327</v>
      </c>
      <c r="U74" s="16">
        <v>118.3075789</v>
      </c>
      <c r="V74" s="16">
        <v>100.7494331</v>
      </c>
      <c r="W74" s="16">
        <v>98.160482500000001</v>
      </c>
    </row>
    <row r="75" spans="1:23" x14ac:dyDescent="0.35">
      <c r="A75">
        <v>75</v>
      </c>
      <c r="B75" s="20" t="s">
        <v>1078</v>
      </c>
      <c r="C75" s="20" t="s">
        <v>39</v>
      </c>
      <c r="D75" s="20" t="s">
        <v>24</v>
      </c>
      <c r="E75" s="20" t="s">
        <v>31</v>
      </c>
      <c r="F75" s="20" t="s">
        <v>27</v>
      </c>
      <c r="G75" s="20" t="s">
        <v>397</v>
      </c>
      <c r="H75" s="16">
        <v>96.252834719999996</v>
      </c>
      <c r="I75" s="16">
        <v>103.3724488</v>
      </c>
      <c r="J75" s="16">
        <v>116.38046540000001</v>
      </c>
      <c r="K75" s="16">
        <v>118.885713</v>
      </c>
      <c r="L75" s="16">
        <v>100</v>
      </c>
      <c r="M75" s="16">
        <v>97.109329639999999</v>
      </c>
      <c r="N75" s="16">
        <v>105.39591799999999</v>
      </c>
      <c r="O75" s="16">
        <v>95.953061500000004</v>
      </c>
      <c r="P75" s="16">
        <v>101.3489795</v>
      </c>
      <c r="Q75" s="16">
        <v>103.3724488</v>
      </c>
      <c r="R75" s="16">
        <v>104.92195220000001</v>
      </c>
      <c r="S75" s="16">
        <v>98.160482500000001</v>
      </c>
      <c r="T75" s="16">
        <v>109.6355679</v>
      </c>
      <c r="U75" s="16">
        <v>116.38046540000001</v>
      </c>
      <c r="V75" s="16">
        <v>103.74716530000001</v>
      </c>
      <c r="W75" s="16">
        <v>95.707792499999996</v>
      </c>
    </row>
    <row r="76" spans="1:23" x14ac:dyDescent="0.35">
      <c r="A76">
        <v>76</v>
      </c>
      <c r="B76" s="20" t="s">
        <v>205</v>
      </c>
      <c r="C76" s="20" t="s">
        <v>40</v>
      </c>
      <c r="D76" s="20" t="s">
        <v>23</v>
      </c>
      <c r="E76" s="20" t="s">
        <v>26</v>
      </c>
      <c r="F76" s="20" t="s">
        <v>27</v>
      </c>
      <c r="G76" s="20" t="s">
        <v>398</v>
      </c>
      <c r="H76" s="16">
        <v>103.74716530000001</v>
      </c>
      <c r="I76" s="16">
        <v>101.6862244</v>
      </c>
      <c r="J76" s="16">
        <v>99.036443210000002</v>
      </c>
      <c r="K76" s="16">
        <v>95.953061500000004</v>
      </c>
      <c r="L76" s="16">
        <v>100</v>
      </c>
      <c r="M76" s="16">
        <v>110.5991246</v>
      </c>
      <c r="N76" s="16">
        <v>98.651020500000001</v>
      </c>
      <c r="O76" s="16">
        <v>97.302041000000003</v>
      </c>
      <c r="P76" s="16">
        <v>95.953061500000004</v>
      </c>
      <c r="Q76" s="16">
        <v>100</v>
      </c>
      <c r="R76" s="16">
        <v>100.1822945</v>
      </c>
      <c r="S76" s="16">
        <v>104.2922075</v>
      </c>
      <c r="T76" s="16">
        <v>100.4817784</v>
      </c>
      <c r="U76" s="16">
        <v>99.036443210000002</v>
      </c>
      <c r="V76" s="16">
        <v>97.002267779999997</v>
      </c>
      <c r="W76" s="16">
        <v>104.90537999999999</v>
      </c>
    </row>
    <row r="77" spans="1:23" x14ac:dyDescent="0.35">
      <c r="A77">
        <v>77</v>
      </c>
      <c r="B77" s="20" t="s">
        <v>207</v>
      </c>
      <c r="C77" s="20" t="s">
        <v>40</v>
      </c>
      <c r="D77" s="20" t="s">
        <v>23</v>
      </c>
      <c r="E77" s="20" t="s">
        <v>26</v>
      </c>
      <c r="F77" s="20" t="s">
        <v>27</v>
      </c>
      <c r="G77" s="20" t="s">
        <v>398</v>
      </c>
      <c r="H77" s="16">
        <v>105.9954644</v>
      </c>
      <c r="I77" s="16">
        <v>102.52933659999999</v>
      </c>
      <c r="J77" s="16">
        <v>100</v>
      </c>
      <c r="K77" s="16">
        <v>97.302041000000003</v>
      </c>
      <c r="L77" s="16">
        <v>100</v>
      </c>
      <c r="M77" s="16">
        <v>113.489795</v>
      </c>
      <c r="N77" s="16">
        <v>100</v>
      </c>
      <c r="O77" s="16">
        <v>101.3489795</v>
      </c>
      <c r="P77" s="16">
        <v>97.302041000000003</v>
      </c>
      <c r="Q77" s="16">
        <v>100</v>
      </c>
      <c r="R77" s="16">
        <v>102.7344179</v>
      </c>
      <c r="S77" s="16">
        <v>106.131725</v>
      </c>
      <c r="T77" s="16">
        <v>101.4453352</v>
      </c>
      <c r="U77" s="16">
        <v>100</v>
      </c>
      <c r="V77" s="16">
        <v>98.501133890000006</v>
      </c>
      <c r="W77" s="16">
        <v>108.58441500000001</v>
      </c>
    </row>
    <row r="78" spans="1:23" x14ac:dyDescent="0.35">
      <c r="A78">
        <v>78</v>
      </c>
      <c r="B78" s="20" t="s">
        <v>208</v>
      </c>
      <c r="C78" s="20" t="s">
        <v>40</v>
      </c>
      <c r="D78" s="20" t="s">
        <v>24</v>
      </c>
      <c r="E78" s="20" t="s">
        <v>26</v>
      </c>
      <c r="F78" s="20" t="s">
        <v>27</v>
      </c>
      <c r="G78" s="20" t="s">
        <v>398</v>
      </c>
      <c r="H78" s="16">
        <v>107.4943306</v>
      </c>
      <c r="I78" s="16">
        <v>105.05867309999999</v>
      </c>
      <c r="J78" s="16">
        <v>100</v>
      </c>
      <c r="K78" s="16">
        <v>101.3489795</v>
      </c>
      <c r="L78" s="16">
        <v>100</v>
      </c>
      <c r="M78" s="16">
        <v>110.5991246</v>
      </c>
      <c r="N78" s="16">
        <v>100</v>
      </c>
      <c r="O78" s="16">
        <v>97.302041000000003</v>
      </c>
      <c r="P78" s="16">
        <v>94.604082000000005</v>
      </c>
      <c r="Q78" s="16">
        <v>100</v>
      </c>
      <c r="R78" s="16">
        <v>102.7344179</v>
      </c>
      <c r="S78" s="16">
        <v>107.35807</v>
      </c>
      <c r="T78" s="16">
        <v>104.3360055</v>
      </c>
      <c r="U78" s="16">
        <v>100</v>
      </c>
      <c r="V78" s="16">
        <v>97.002267779999997</v>
      </c>
      <c r="W78" s="16">
        <v>104.90537999999999</v>
      </c>
    </row>
    <row r="79" spans="1:23" x14ac:dyDescent="0.35">
      <c r="A79">
        <v>79</v>
      </c>
      <c r="B79" s="20" t="s">
        <v>607</v>
      </c>
      <c r="C79" s="20" t="s">
        <v>40</v>
      </c>
      <c r="D79" s="20" t="s">
        <v>28</v>
      </c>
      <c r="E79" s="20" t="s">
        <v>26</v>
      </c>
      <c r="F79" s="20" t="s">
        <v>27</v>
      </c>
      <c r="G79" s="20" t="s">
        <v>398</v>
      </c>
      <c r="H79" s="16">
        <v>108.24376359999999</v>
      </c>
      <c r="I79" s="16">
        <v>100</v>
      </c>
      <c r="J79" s="16">
        <v>100</v>
      </c>
      <c r="K79" s="16">
        <v>97.302041000000003</v>
      </c>
      <c r="L79" s="16">
        <v>100</v>
      </c>
      <c r="M79" s="16">
        <v>110.5991246</v>
      </c>
      <c r="N79" s="16">
        <v>104.0469385</v>
      </c>
      <c r="O79" s="16">
        <v>98.651020500000001</v>
      </c>
      <c r="P79" s="16">
        <v>100</v>
      </c>
      <c r="Q79" s="16">
        <v>100</v>
      </c>
      <c r="R79" s="16">
        <v>102.7344179</v>
      </c>
      <c r="S79" s="16">
        <v>107.9712425</v>
      </c>
      <c r="T79" s="16">
        <v>100</v>
      </c>
      <c r="U79" s="16">
        <v>100</v>
      </c>
      <c r="V79" s="16">
        <v>102.24829920000001</v>
      </c>
      <c r="W79" s="16">
        <v>105.5185525</v>
      </c>
    </row>
    <row r="80" spans="1:23" x14ac:dyDescent="0.35">
      <c r="A80">
        <v>80</v>
      </c>
      <c r="B80" s="20" t="s">
        <v>683</v>
      </c>
      <c r="C80" s="20" t="s">
        <v>40</v>
      </c>
      <c r="D80" s="20" t="s">
        <v>23</v>
      </c>
      <c r="E80" s="20" t="s">
        <v>26</v>
      </c>
      <c r="F80" s="20" t="s">
        <v>27</v>
      </c>
      <c r="G80" s="20" t="s">
        <v>398</v>
      </c>
      <c r="H80" s="16">
        <v>107.4943306</v>
      </c>
      <c r="I80" s="16">
        <v>102.52933659999999</v>
      </c>
      <c r="J80" s="16">
        <v>100.96355680000001</v>
      </c>
      <c r="K80" s="16">
        <v>97.302041000000003</v>
      </c>
      <c r="L80" s="16">
        <v>100</v>
      </c>
      <c r="M80" s="16">
        <v>116.38046540000001</v>
      </c>
      <c r="N80" s="16">
        <v>101.3489795</v>
      </c>
      <c r="O80" s="16">
        <v>104.0469385</v>
      </c>
      <c r="P80" s="16">
        <v>98.651020500000001</v>
      </c>
      <c r="Q80" s="16">
        <v>100</v>
      </c>
      <c r="R80" s="16">
        <v>104.5573632</v>
      </c>
      <c r="S80" s="16">
        <v>107.35807</v>
      </c>
      <c r="T80" s="16">
        <v>101.4453352</v>
      </c>
      <c r="U80" s="16">
        <v>100.96355680000001</v>
      </c>
      <c r="V80" s="16">
        <v>100</v>
      </c>
      <c r="W80" s="16">
        <v>111.6502775</v>
      </c>
    </row>
    <row r="81" spans="1:23" x14ac:dyDescent="0.35">
      <c r="A81">
        <v>81</v>
      </c>
      <c r="B81" s="20" t="s">
        <v>772</v>
      </c>
      <c r="C81" s="20" t="s">
        <v>40</v>
      </c>
      <c r="D81" s="20" t="s">
        <v>24</v>
      </c>
      <c r="E81" s="20" t="s">
        <v>26</v>
      </c>
      <c r="F81" s="20" t="s">
        <v>27</v>
      </c>
      <c r="G81" s="20" t="s">
        <v>398</v>
      </c>
      <c r="H81" s="16">
        <v>108.24376359999999</v>
      </c>
      <c r="I81" s="16">
        <v>102.52933659999999</v>
      </c>
      <c r="J81" s="16">
        <v>100.96355680000001</v>
      </c>
      <c r="K81" s="16">
        <v>97.302041000000003</v>
      </c>
      <c r="L81" s="16">
        <v>100</v>
      </c>
      <c r="M81" s="16">
        <v>114.45335179999999</v>
      </c>
      <c r="N81" s="16">
        <v>102.697959</v>
      </c>
      <c r="O81" s="16">
        <v>104.0469385</v>
      </c>
      <c r="P81" s="16">
        <v>100</v>
      </c>
      <c r="Q81" s="16">
        <v>100</v>
      </c>
      <c r="R81" s="16">
        <v>104.7396577</v>
      </c>
      <c r="S81" s="16">
        <v>107.9712425</v>
      </c>
      <c r="T81" s="16">
        <v>101.4453352</v>
      </c>
      <c r="U81" s="16">
        <v>100.96355680000001</v>
      </c>
      <c r="V81" s="16">
        <v>101.4988661</v>
      </c>
      <c r="W81" s="16">
        <v>110.42393250000001</v>
      </c>
    </row>
    <row r="82" spans="1:23" x14ac:dyDescent="0.35">
      <c r="A82">
        <v>82</v>
      </c>
      <c r="B82" s="20" t="s">
        <v>941</v>
      </c>
      <c r="C82" s="20" t="s">
        <v>40</v>
      </c>
      <c r="D82" s="20" t="s">
        <v>28</v>
      </c>
      <c r="E82" s="20" t="s">
        <v>26</v>
      </c>
      <c r="F82" s="20" t="s">
        <v>27</v>
      </c>
      <c r="G82" s="20" t="s">
        <v>398</v>
      </c>
      <c r="H82" s="16">
        <v>108.24376359999999</v>
      </c>
      <c r="I82" s="16">
        <v>103.3724488</v>
      </c>
      <c r="J82" s="16">
        <v>101.9271136</v>
      </c>
      <c r="K82" s="16">
        <v>98.651020500000001</v>
      </c>
      <c r="L82" s="16">
        <v>100</v>
      </c>
      <c r="M82" s="16">
        <v>117.3440221</v>
      </c>
      <c r="N82" s="16">
        <v>102.697959</v>
      </c>
      <c r="O82" s="16">
        <v>105.39591799999999</v>
      </c>
      <c r="P82" s="16">
        <v>100</v>
      </c>
      <c r="Q82" s="16">
        <v>100</v>
      </c>
      <c r="R82" s="16">
        <v>106.01571939999999</v>
      </c>
      <c r="S82" s="16">
        <v>107.9712425</v>
      </c>
      <c r="T82" s="16">
        <v>102.40889199999999</v>
      </c>
      <c r="U82" s="16">
        <v>101.9271136</v>
      </c>
      <c r="V82" s="16">
        <v>101.4988661</v>
      </c>
      <c r="W82" s="16">
        <v>112.8766225</v>
      </c>
    </row>
    <row r="83" spans="1:23" x14ac:dyDescent="0.35">
      <c r="A83">
        <v>83</v>
      </c>
      <c r="B83" s="20" t="s">
        <v>1078</v>
      </c>
      <c r="C83" s="20" t="s">
        <v>40</v>
      </c>
      <c r="D83" s="20" t="s">
        <v>23</v>
      </c>
      <c r="E83" s="20" t="s">
        <v>26</v>
      </c>
      <c r="F83" s="20" t="s">
        <v>27</v>
      </c>
      <c r="G83" s="20" t="s">
        <v>398</v>
      </c>
      <c r="H83" s="16">
        <v>109.74262969999999</v>
      </c>
      <c r="I83" s="16">
        <v>103.3724488</v>
      </c>
      <c r="J83" s="16">
        <v>101.9271136</v>
      </c>
      <c r="K83" s="16">
        <v>98.651020500000001</v>
      </c>
      <c r="L83" s="16">
        <v>100</v>
      </c>
      <c r="M83" s="16">
        <v>115.4169086</v>
      </c>
      <c r="N83" s="16">
        <v>104.0469385</v>
      </c>
      <c r="O83" s="16">
        <v>106.74489749999999</v>
      </c>
      <c r="P83" s="16">
        <v>101.3489795</v>
      </c>
      <c r="Q83" s="16">
        <v>100</v>
      </c>
      <c r="R83" s="16">
        <v>106.562603</v>
      </c>
      <c r="S83" s="16">
        <v>109.1975875</v>
      </c>
      <c r="T83" s="16">
        <v>102.40889199999999</v>
      </c>
      <c r="U83" s="16">
        <v>101.9271136</v>
      </c>
      <c r="V83" s="16">
        <v>102.9977322</v>
      </c>
      <c r="W83" s="16">
        <v>112.26345000000001</v>
      </c>
    </row>
    <row r="84" spans="1:23" x14ac:dyDescent="0.35">
      <c r="A84">
        <v>84</v>
      </c>
      <c r="B84" s="20" t="s">
        <v>205</v>
      </c>
      <c r="C84" s="20" t="s">
        <v>41</v>
      </c>
      <c r="D84" s="20" t="s">
        <v>23</v>
      </c>
      <c r="E84" s="20" t="s">
        <v>26</v>
      </c>
      <c r="F84" s="20" t="s">
        <v>27</v>
      </c>
      <c r="G84" s="20" t="s">
        <v>399</v>
      </c>
      <c r="H84" s="16">
        <v>97.002267779999997</v>
      </c>
      <c r="I84" s="16">
        <v>95.784439059999997</v>
      </c>
      <c r="J84" s="16">
        <v>98.072886429999997</v>
      </c>
      <c r="K84" s="16">
        <v>94.604082000000005</v>
      </c>
      <c r="L84" s="16">
        <v>93.255102500000007</v>
      </c>
      <c r="M84" s="16">
        <v>104.81778389999999</v>
      </c>
      <c r="N84" s="16">
        <v>95.953061500000004</v>
      </c>
      <c r="O84" s="16">
        <v>95.953061500000004</v>
      </c>
      <c r="P84" s="16">
        <v>95.953061500000004</v>
      </c>
      <c r="Q84" s="16">
        <v>93.929592249999999</v>
      </c>
      <c r="R84" s="16">
        <v>92.89051345</v>
      </c>
      <c r="S84" s="16">
        <v>96.320965000000001</v>
      </c>
      <c r="T84" s="16">
        <v>94.700437679999993</v>
      </c>
      <c r="U84" s="16">
        <v>98.072886429999997</v>
      </c>
      <c r="V84" s="16">
        <v>95.503401670000002</v>
      </c>
      <c r="W84" s="16">
        <v>100.6131725</v>
      </c>
    </row>
    <row r="85" spans="1:23" x14ac:dyDescent="0.35">
      <c r="A85">
        <v>85</v>
      </c>
      <c r="B85" s="20" t="s">
        <v>366</v>
      </c>
      <c r="C85" s="20" t="s">
        <v>41</v>
      </c>
      <c r="D85" s="20" t="s">
        <v>24</v>
      </c>
      <c r="E85" s="20" t="s">
        <v>26</v>
      </c>
      <c r="F85" s="20" t="s">
        <v>27</v>
      </c>
      <c r="G85" s="20" t="s">
        <v>399</v>
      </c>
      <c r="H85" s="16">
        <v>99.250566939999999</v>
      </c>
      <c r="I85" s="16">
        <v>96.627551249999996</v>
      </c>
      <c r="J85" s="16">
        <v>99.036443210000002</v>
      </c>
      <c r="K85" s="16">
        <v>95.953061500000004</v>
      </c>
      <c r="L85" s="16">
        <v>93.255102500000007</v>
      </c>
      <c r="M85" s="16">
        <v>107.7084543</v>
      </c>
      <c r="N85" s="16">
        <v>97.302041000000003</v>
      </c>
      <c r="O85" s="16">
        <v>100</v>
      </c>
      <c r="P85" s="16">
        <v>97.302041000000003</v>
      </c>
      <c r="Q85" s="16">
        <v>93.929592249999999</v>
      </c>
      <c r="R85" s="16">
        <v>95.442636820000004</v>
      </c>
      <c r="S85" s="16">
        <v>98.160482500000001</v>
      </c>
      <c r="T85" s="16">
        <v>95.663994459999998</v>
      </c>
      <c r="U85" s="16">
        <v>99.036443210000002</v>
      </c>
      <c r="V85" s="16">
        <v>97.002267779999997</v>
      </c>
      <c r="W85" s="16">
        <v>104.2922075</v>
      </c>
    </row>
    <row r="86" spans="1:23" x14ac:dyDescent="0.35">
      <c r="A86">
        <v>86</v>
      </c>
      <c r="B86" s="20" t="s">
        <v>649</v>
      </c>
      <c r="C86" s="20" t="s">
        <v>41</v>
      </c>
      <c r="D86" s="20" t="s">
        <v>28</v>
      </c>
      <c r="E86" s="20" t="s">
        <v>26</v>
      </c>
      <c r="F86" s="20" t="s">
        <v>27</v>
      </c>
      <c r="G86" s="20" t="s">
        <v>399</v>
      </c>
      <c r="H86" s="16">
        <v>101.4988661</v>
      </c>
      <c r="I86" s="16">
        <v>94.941326880000005</v>
      </c>
      <c r="J86" s="16">
        <v>99.036443210000002</v>
      </c>
      <c r="K86" s="16">
        <v>93.255102500000007</v>
      </c>
      <c r="L86" s="16">
        <v>93.255102500000007</v>
      </c>
      <c r="M86" s="16">
        <v>109.6355679</v>
      </c>
      <c r="N86" s="16">
        <v>95.953061500000004</v>
      </c>
      <c r="O86" s="16">
        <v>102.697959</v>
      </c>
      <c r="P86" s="16">
        <v>95.953061500000004</v>
      </c>
      <c r="Q86" s="16">
        <v>93.929592249999999</v>
      </c>
      <c r="R86" s="16">
        <v>95.624931349999997</v>
      </c>
      <c r="S86" s="16">
        <v>100</v>
      </c>
      <c r="T86" s="16">
        <v>93.736880889999995</v>
      </c>
      <c r="U86" s="16">
        <v>99.036443210000002</v>
      </c>
      <c r="V86" s="16">
        <v>95.503401670000002</v>
      </c>
      <c r="W86" s="16">
        <v>106.74489749999999</v>
      </c>
    </row>
    <row r="87" spans="1:23" x14ac:dyDescent="0.35">
      <c r="A87">
        <v>87</v>
      </c>
      <c r="B87" s="20" t="s">
        <v>772</v>
      </c>
      <c r="C87" s="20" t="s">
        <v>41</v>
      </c>
      <c r="D87" s="20" t="s">
        <v>23</v>
      </c>
      <c r="E87" s="20" t="s">
        <v>26</v>
      </c>
      <c r="F87" s="20" t="s">
        <v>27</v>
      </c>
      <c r="G87" s="20" t="s">
        <v>399</v>
      </c>
      <c r="H87" s="16">
        <v>100</v>
      </c>
      <c r="I87" s="16">
        <v>94.098214690000006</v>
      </c>
      <c r="J87" s="16">
        <v>97.109329639999999</v>
      </c>
      <c r="K87" s="16">
        <v>93.255102500000007</v>
      </c>
      <c r="L87" s="16">
        <v>93.255102500000007</v>
      </c>
      <c r="M87" s="16">
        <v>110.5991246</v>
      </c>
      <c r="N87" s="16">
        <v>100</v>
      </c>
      <c r="O87" s="16">
        <v>104.0469385</v>
      </c>
      <c r="P87" s="16">
        <v>98.651020500000001</v>
      </c>
      <c r="Q87" s="16">
        <v>93.929592249999999</v>
      </c>
      <c r="R87" s="16">
        <v>95.989520409999997</v>
      </c>
      <c r="S87" s="16">
        <v>98.773655000000005</v>
      </c>
      <c r="T87" s="16">
        <v>93.255102500000007</v>
      </c>
      <c r="U87" s="16">
        <v>97.109329639999999</v>
      </c>
      <c r="V87" s="16">
        <v>99.250566939999999</v>
      </c>
      <c r="W87" s="16">
        <v>107.9712425</v>
      </c>
    </row>
    <row r="88" spans="1:23" x14ac:dyDescent="0.35">
      <c r="A88">
        <v>88</v>
      </c>
      <c r="B88" s="20" t="s">
        <v>988</v>
      </c>
      <c r="C88" s="20" t="s">
        <v>41</v>
      </c>
      <c r="D88" s="20" t="s">
        <v>24</v>
      </c>
      <c r="E88" s="20" t="s">
        <v>26</v>
      </c>
      <c r="F88" s="20" t="s">
        <v>27</v>
      </c>
      <c r="G88" s="20" t="s">
        <v>399</v>
      </c>
      <c r="H88" s="16">
        <v>101.4988661</v>
      </c>
      <c r="I88" s="16">
        <v>96.627551249999996</v>
      </c>
      <c r="J88" s="16">
        <v>100</v>
      </c>
      <c r="K88" s="16">
        <v>95.953061500000004</v>
      </c>
      <c r="L88" s="16">
        <v>93.255102500000007</v>
      </c>
      <c r="M88" s="16">
        <v>109.6355679</v>
      </c>
      <c r="N88" s="16">
        <v>98.651020500000001</v>
      </c>
      <c r="O88" s="16">
        <v>102.697959</v>
      </c>
      <c r="P88" s="16">
        <v>100</v>
      </c>
      <c r="Q88" s="16">
        <v>93.929592249999999</v>
      </c>
      <c r="R88" s="16">
        <v>97.447876620000002</v>
      </c>
      <c r="S88" s="16">
        <v>100</v>
      </c>
      <c r="T88" s="16">
        <v>95.663994459999998</v>
      </c>
      <c r="U88" s="16">
        <v>100</v>
      </c>
      <c r="V88" s="16">
        <v>99.250566939999999</v>
      </c>
      <c r="W88" s="16">
        <v>106.74489749999999</v>
      </c>
    </row>
    <row r="89" spans="1:23" x14ac:dyDescent="0.35">
      <c r="A89">
        <v>89</v>
      </c>
      <c r="B89" s="20" t="s">
        <v>205</v>
      </c>
      <c r="C89" s="20" t="s">
        <v>42</v>
      </c>
      <c r="D89" s="20" t="s">
        <v>24</v>
      </c>
      <c r="E89" s="20" t="s">
        <v>21</v>
      </c>
      <c r="F89" s="20" t="s">
        <v>27</v>
      </c>
      <c r="G89" s="20" t="s">
        <v>400</v>
      </c>
      <c r="H89" s="16">
        <v>97.751700830000004</v>
      </c>
      <c r="I89" s="16">
        <v>93.255102500000007</v>
      </c>
      <c r="J89" s="16">
        <v>100.96355680000001</v>
      </c>
      <c r="K89" s="16">
        <v>102.697959</v>
      </c>
      <c r="L89" s="16">
        <v>100</v>
      </c>
      <c r="M89" s="16">
        <v>92.291545709999994</v>
      </c>
      <c r="N89" s="16">
        <v>116.187754</v>
      </c>
      <c r="O89" s="16">
        <v>97.302041000000003</v>
      </c>
      <c r="P89" s="16">
        <v>105.39591799999999</v>
      </c>
      <c r="Q89" s="16">
        <v>100</v>
      </c>
      <c r="R89" s="16">
        <v>98.359349260000002</v>
      </c>
      <c r="S89" s="16">
        <v>99.386827499999995</v>
      </c>
      <c r="T89" s="16">
        <v>98.072886429999997</v>
      </c>
      <c r="U89" s="16">
        <v>100.96355680000001</v>
      </c>
      <c r="V89" s="16">
        <v>111.9909289</v>
      </c>
      <c r="W89" s="16">
        <v>93.255102500000007</v>
      </c>
    </row>
    <row r="90" spans="1:23" x14ac:dyDescent="0.35">
      <c r="A90">
        <v>90</v>
      </c>
      <c r="B90" s="20" t="s">
        <v>607</v>
      </c>
      <c r="C90" s="20" t="s">
        <v>42</v>
      </c>
      <c r="D90" s="20" t="s">
        <v>28</v>
      </c>
      <c r="E90" s="20" t="s">
        <v>21</v>
      </c>
      <c r="F90" s="20" t="s">
        <v>27</v>
      </c>
      <c r="G90" s="20" t="s">
        <v>400</v>
      </c>
      <c r="H90" s="16">
        <v>98.501133890000006</v>
      </c>
      <c r="I90" s="16">
        <v>94.098214690000006</v>
      </c>
      <c r="J90" s="16">
        <v>103.8542271</v>
      </c>
      <c r="K90" s="16">
        <v>104.0469385</v>
      </c>
      <c r="L90" s="16">
        <v>100</v>
      </c>
      <c r="M90" s="16">
        <v>93.255102500000007</v>
      </c>
      <c r="N90" s="16">
        <v>120.23469249999999</v>
      </c>
      <c r="O90" s="16">
        <v>98.651020500000001</v>
      </c>
      <c r="P90" s="16">
        <v>109.4428565</v>
      </c>
      <c r="Q90" s="16">
        <v>100</v>
      </c>
      <c r="R90" s="16">
        <v>100.9114726</v>
      </c>
      <c r="S90" s="16">
        <v>100</v>
      </c>
      <c r="T90" s="16">
        <v>99.036443210000002</v>
      </c>
      <c r="U90" s="16">
        <v>103.8542271</v>
      </c>
      <c r="V90" s="16">
        <v>116.4875272</v>
      </c>
      <c r="W90" s="16">
        <v>94.481447500000002</v>
      </c>
    </row>
    <row r="91" spans="1:23" x14ac:dyDescent="0.35">
      <c r="A91">
        <v>91</v>
      </c>
      <c r="B91" s="20" t="s">
        <v>707</v>
      </c>
      <c r="C91" s="20" t="s">
        <v>42</v>
      </c>
      <c r="D91" s="20" t="s">
        <v>23</v>
      </c>
      <c r="E91" s="20" t="s">
        <v>21</v>
      </c>
      <c r="F91" s="20" t="s">
        <v>27</v>
      </c>
      <c r="G91" s="20" t="s">
        <v>400</v>
      </c>
      <c r="H91" s="16">
        <v>97.002267779999997</v>
      </c>
      <c r="I91" s="16">
        <v>92.411990309999993</v>
      </c>
      <c r="J91" s="16">
        <v>104.81778389999999</v>
      </c>
      <c r="K91" s="16">
        <v>102.697959</v>
      </c>
      <c r="L91" s="16">
        <v>100</v>
      </c>
      <c r="M91" s="16">
        <v>93.255102500000007</v>
      </c>
      <c r="N91" s="16">
        <v>124.281631</v>
      </c>
      <c r="O91" s="16">
        <v>98.651020500000001</v>
      </c>
      <c r="P91" s="16">
        <v>112.1408155</v>
      </c>
      <c r="Q91" s="16">
        <v>100</v>
      </c>
      <c r="R91" s="16">
        <v>101.0937672</v>
      </c>
      <c r="S91" s="16">
        <v>98.773655000000005</v>
      </c>
      <c r="T91" s="16">
        <v>97.591108039999995</v>
      </c>
      <c r="U91" s="16">
        <v>104.81778389999999</v>
      </c>
      <c r="V91" s="16">
        <v>120.23469249999999</v>
      </c>
      <c r="W91" s="16">
        <v>94.481447500000002</v>
      </c>
    </row>
    <row r="92" spans="1:23" x14ac:dyDescent="0.35">
      <c r="A92">
        <v>92</v>
      </c>
      <c r="B92" s="20" t="s">
        <v>888</v>
      </c>
      <c r="C92" s="20" t="s">
        <v>42</v>
      </c>
      <c r="D92" s="20" t="s">
        <v>24</v>
      </c>
      <c r="E92" s="20" t="s">
        <v>21</v>
      </c>
      <c r="F92" s="20" t="s">
        <v>27</v>
      </c>
      <c r="G92" s="20" t="s">
        <v>400</v>
      </c>
      <c r="H92" s="16">
        <v>99.250566939999999</v>
      </c>
      <c r="I92" s="16">
        <v>94.941326880000005</v>
      </c>
      <c r="J92" s="16">
        <v>104.81778389999999</v>
      </c>
      <c r="K92" s="16">
        <v>105.39591799999999</v>
      </c>
      <c r="L92" s="16">
        <v>100</v>
      </c>
      <c r="M92" s="16">
        <v>94.218659290000005</v>
      </c>
      <c r="N92" s="16">
        <v>122.93265150000001</v>
      </c>
      <c r="O92" s="16">
        <v>100</v>
      </c>
      <c r="P92" s="16">
        <v>112.1408155</v>
      </c>
      <c r="Q92" s="16">
        <v>100</v>
      </c>
      <c r="R92" s="16">
        <v>102.7344179</v>
      </c>
      <c r="S92" s="16">
        <v>100.6131725</v>
      </c>
      <c r="T92" s="16">
        <v>100</v>
      </c>
      <c r="U92" s="16">
        <v>104.81778389999999</v>
      </c>
      <c r="V92" s="16">
        <v>119.4852594</v>
      </c>
      <c r="W92" s="16">
        <v>95.707792499999996</v>
      </c>
    </row>
    <row r="93" spans="1:23" x14ac:dyDescent="0.35">
      <c r="A93">
        <v>93</v>
      </c>
      <c r="B93" s="20" t="s">
        <v>991</v>
      </c>
      <c r="C93" s="20" t="s">
        <v>42</v>
      </c>
      <c r="D93" s="20" t="s">
        <v>28</v>
      </c>
      <c r="E93" s="20" t="s">
        <v>21</v>
      </c>
      <c r="F93" s="20" t="s">
        <v>27</v>
      </c>
      <c r="G93" s="20" t="s">
        <v>400</v>
      </c>
      <c r="H93" s="16">
        <v>98.501133890000006</v>
      </c>
      <c r="I93" s="16">
        <v>94.941326880000005</v>
      </c>
      <c r="J93" s="16">
        <v>105.7813407</v>
      </c>
      <c r="K93" s="16">
        <v>105.39591799999999</v>
      </c>
      <c r="L93" s="16">
        <v>100</v>
      </c>
      <c r="M93" s="16">
        <v>94.218659290000005</v>
      </c>
      <c r="N93" s="16">
        <v>124.281631</v>
      </c>
      <c r="O93" s="16">
        <v>100</v>
      </c>
      <c r="P93" s="16">
        <v>112.1408155</v>
      </c>
      <c r="Q93" s="16">
        <v>100</v>
      </c>
      <c r="R93" s="16">
        <v>102.91671239999999</v>
      </c>
      <c r="S93" s="16">
        <v>100</v>
      </c>
      <c r="T93" s="16">
        <v>100</v>
      </c>
      <c r="U93" s="16">
        <v>105.7813407</v>
      </c>
      <c r="V93" s="16">
        <v>120.23469249999999</v>
      </c>
      <c r="W93" s="16">
        <v>95.707792499999996</v>
      </c>
    </row>
    <row r="94" spans="1:23" x14ac:dyDescent="0.35">
      <c r="A94">
        <v>94</v>
      </c>
      <c r="B94" s="20" t="s">
        <v>205</v>
      </c>
      <c r="C94" s="20" t="s">
        <v>43</v>
      </c>
      <c r="D94" s="20" t="s">
        <v>24</v>
      </c>
      <c r="E94" s="20" t="s">
        <v>25</v>
      </c>
      <c r="F94" s="20" t="s">
        <v>27</v>
      </c>
      <c r="G94" s="20" t="s">
        <v>401</v>
      </c>
      <c r="H94" s="16">
        <v>97.002267779999997</v>
      </c>
      <c r="I94" s="16">
        <v>94.941326880000005</v>
      </c>
      <c r="J94" s="16">
        <v>99.036443210000002</v>
      </c>
      <c r="K94" s="16">
        <v>90.557143499999995</v>
      </c>
      <c r="L94" s="16">
        <v>93.255102500000007</v>
      </c>
      <c r="M94" s="16">
        <v>97.109329639999999</v>
      </c>
      <c r="N94" s="16">
        <v>97.302041000000003</v>
      </c>
      <c r="O94" s="16">
        <v>95.953061500000004</v>
      </c>
      <c r="P94" s="16">
        <v>95.953061500000004</v>
      </c>
      <c r="Q94" s="16">
        <v>95.278571749999998</v>
      </c>
      <c r="R94" s="16">
        <v>91.432157230000001</v>
      </c>
      <c r="S94" s="16">
        <v>96.320965000000001</v>
      </c>
      <c r="T94" s="16">
        <v>92.773324110000004</v>
      </c>
      <c r="U94" s="16">
        <v>99.036443210000002</v>
      </c>
      <c r="V94" s="16">
        <v>96.252834719999996</v>
      </c>
      <c r="W94" s="16">
        <v>95.707792499999996</v>
      </c>
    </row>
    <row r="95" spans="1:23" x14ac:dyDescent="0.35">
      <c r="A95">
        <v>95</v>
      </c>
      <c r="B95" s="20" t="s">
        <v>672</v>
      </c>
      <c r="C95" s="20" t="s">
        <v>43</v>
      </c>
      <c r="D95" s="20" t="s">
        <v>28</v>
      </c>
      <c r="E95" s="20" t="s">
        <v>25</v>
      </c>
      <c r="F95" s="20" t="s">
        <v>27</v>
      </c>
      <c r="G95" s="20" t="s">
        <v>401</v>
      </c>
      <c r="H95" s="16">
        <v>99.250566939999999</v>
      </c>
      <c r="I95" s="16">
        <v>97.470663439999996</v>
      </c>
      <c r="J95" s="16">
        <v>100</v>
      </c>
      <c r="K95" s="16">
        <v>91.906122999999994</v>
      </c>
      <c r="L95" s="16">
        <v>93.255102500000007</v>
      </c>
      <c r="M95" s="16">
        <v>98.072886429999997</v>
      </c>
      <c r="N95" s="16">
        <v>98.651020500000001</v>
      </c>
      <c r="O95" s="16">
        <v>100</v>
      </c>
      <c r="P95" s="16">
        <v>97.302041000000003</v>
      </c>
      <c r="Q95" s="16">
        <v>95.278571749999998</v>
      </c>
      <c r="R95" s="16">
        <v>93.984280609999999</v>
      </c>
      <c r="S95" s="16">
        <v>98.160482500000001</v>
      </c>
      <c r="T95" s="16">
        <v>94.700437679999993</v>
      </c>
      <c r="U95" s="16">
        <v>100</v>
      </c>
      <c r="V95" s="16">
        <v>97.751700830000004</v>
      </c>
      <c r="W95" s="16">
        <v>98.160482500000001</v>
      </c>
    </row>
    <row r="96" spans="1:23" x14ac:dyDescent="0.35">
      <c r="A96">
        <v>96</v>
      </c>
      <c r="B96" s="20" t="s">
        <v>979</v>
      </c>
      <c r="C96" s="20" t="s">
        <v>43</v>
      </c>
      <c r="D96" s="20" t="s">
        <v>23</v>
      </c>
      <c r="E96" s="20" t="s">
        <v>25</v>
      </c>
      <c r="F96" s="20" t="s">
        <v>27</v>
      </c>
      <c r="G96" s="20" t="s">
        <v>401</v>
      </c>
      <c r="H96" s="16">
        <v>101.4988661</v>
      </c>
      <c r="I96" s="16">
        <v>95.784439059999997</v>
      </c>
      <c r="J96" s="16">
        <v>100</v>
      </c>
      <c r="K96" s="16">
        <v>89.208163999999996</v>
      </c>
      <c r="L96" s="16">
        <v>93.255102500000007</v>
      </c>
      <c r="M96" s="16">
        <v>100</v>
      </c>
      <c r="N96" s="16">
        <v>97.302041000000003</v>
      </c>
      <c r="O96" s="16">
        <v>102.697959</v>
      </c>
      <c r="P96" s="16">
        <v>95.953061500000004</v>
      </c>
      <c r="Q96" s="16">
        <v>95.278571749999998</v>
      </c>
      <c r="R96" s="16">
        <v>94.166575140000006</v>
      </c>
      <c r="S96" s="16">
        <v>100</v>
      </c>
      <c r="T96" s="16">
        <v>92.773324110000004</v>
      </c>
      <c r="U96" s="16">
        <v>100</v>
      </c>
      <c r="V96" s="16">
        <v>96.252834719999996</v>
      </c>
      <c r="W96" s="16">
        <v>100.6131725</v>
      </c>
    </row>
    <row r="97" spans="1:23" x14ac:dyDescent="0.35">
      <c r="A97">
        <v>97</v>
      </c>
      <c r="B97" s="20" t="s">
        <v>205</v>
      </c>
      <c r="C97" s="20" t="s">
        <v>44</v>
      </c>
      <c r="D97" s="20" t="s">
        <v>24</v>
      </c>
      <c r="E97" s="20" t="s">
        <v>26</v>
      </c>
      <c r="F97" s="20" t="s">
        <v>27</v>
      </c>
      <c r="G97" s="20" t="s">
        <v>402</v>
      </c>
      <c r="H97" s="16">
        <v>95.503401670000002</v>
      </c>
      <c r="I97" s="16">
        <v>95.784439059999997</v>
      </c>
      <c r="J97" s="16">
        <v>98.072886429999997</v>
      </c>
      <c r="K97" s="16">
        <v>94.604082000000005</v>
      </c>
      <c r="L97" s="16">
        <v>93.255102500000007</v>
      </c>
      <c r="M97" s="16">
        <v>102.8906704</v>
      </c>
      <c r="N97" s="16">
        <v>95.953061500000004</v>
      </c>
      <c r="O97" s="16">
        <v>97.302041000000003</v>
      </c>
      <c r="P97" s="16">
        <v>95.953061500000004</v>
      </c>
      <c r="Q97" s="16">
        <v>100</v>
      </c>
      <c r="R97" s="16">
        <v>93.984280609999999</v>
      </c>
      <c r="S97" s="16">
        <v>95.094620000000006</v>
      </c>
      <c r="T97" s="16">
        <v>94.700437679999993</v>
      </c>
      <c r="U97" s="16">
        <v>98.072886429999997</v>
      </c>
      <c r="V97" s="16">
        <v>95.503401670000002</v>
      </c>
      <c r="W97" s="16">
        <v>100</v>
      </c>
    </row>
    <row r="98" spans="1:23" x14ac:dyDescent="0.35">
      <c r="A98">
        <v>98</v>
      </c>
      <c r="B98" s="20" t="s">
        <v>590</v>
      </c>
      <c r="C98" s="20" t="s">
        <v>44</v>
      </c>
      <c r="D98" s="20" t="s">
        <v>28</v>
      </c>
      <c r="E98" s="20" t="s">
        <v>26</v>
      </c>
      <c r="F98" s="20" t="s">
        <v>27</v>
      </c>
      <c r="G98" s="20" t="s">
        <v>402</v>
      </c>
      <c r="H98" s="16">
        <v>97.751700830000004</v>
      </c>
      <c r="I98" s="16">
        <v>96.627551249999996</v>
      </c>
      <c r="J98" s="16">
        <v>99.036443210000002</v>
      </c>
      <c r="K98" s="16">
        <v>95.953061500000004</v>
      </c>
      <c r="L98" s="16">
        <v>93.255102500000007</v>
      </c>
      <c r="M98" s="16">
        <v>105.7813407</v>
      </c>
      <c r="N98" s="16">
        <v>97.302041000000003</v>
      </c>
      <c r="O98" s="16">
        <v>101.3489795</v>
      </c>
      <c r="P98" s="16">
        <v>97.302041000000003</v>
      </c>
      <c r="Q98" s="16">
        <v>100</v>
      </c>
      <c r="R98" s="16">
        <v>96.536403989999997</v>
      </c>
      <c r="S98" s="16">
        <v>96.934137500000006</v>
      </c>
      <c r="T98" s="16">
        <v>95.663994459999998</v>
      </c>
      <c r="U98" s="16">
        <v>99.036443210000002</v>
      </c>
      <c r="V98" s="16">
        <v>97.002267779999997</v>
      </c>
      <c r="W98" s="16">
        <v>103.679035</v>
      </c>
    </row>
    <row r="99" spans="1:23" x14ac:dyDescent="0.35">
      <c r="A99">
        <v>99</v>
      </c>
      <c r="B99" s="20" t="s">
        <v>205</v>
      </c>
      <c r="C99" s="20" t="s">
        <v>45</v>
      </c>
      <c r="D99" s="20" t="s">
        <v>24</v>
      </c>
      <c r="E99" s="20" t="s">
        <v>25</v>
      </c>
      <c r="F99" s="20" t="s">
        <v>27</v>
      </c>
      <c r="G99" s="20" t="s">
        <v>403</v>
      </c>
      <c r="H99" s="16">
        <v>101.4988661</v>
      </c>
      <c r="I99" s="16">
        <v>100.84311219999999</v>
      </c>
      <c r="J99" s="16">
        <v>99.036443210000002</v>
      </c>
      <c r="K99" s="16">
        <v>100</v>
      </c>
      <c r="L99" s="16">
        <v>100</v>
      </c>
      <c r="M99" s="16">
        <v>97.109329639999999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95.807225880000004</v>
      </c>
      <c r="S99" s="16">
        <v>102.45269</v>
      </c>
      <c r="T99" s="16">
        <v>101.4453352</v>
      </c>
      <c r="U99" s="16">
        <v>99.036443210000002</v>
      </c>
      <c r="V99" s="16">
        <v>96.252834719999996</v>
      </c>
      <c r="W99" s="16">
        <v>95.707792499999996</v>
      </c>
    </row>
    <row r="100" spans="1:23" x14ac:dyDescent="0.35">
      <c r="A100">
        <v>100</v>
      </c>
      <c r="B100" s="20" t="s">
        <v>590</v>
      </c>
      <c r="C100" s="20" t="s">
        <v>45</v>
      </c>
      <c r="D100" s="20" t="s">
        <v>28</v>
      </c>
      <c r="E100" s="20" t="s">
        <v>25</v>
      </c>
      <c r="F100" s="20" t="s">
        <v>27</v>
      </c>
      <c r="G100" s="20" t="s">
        <v>403</v>
      </c>
      <c r="H100" s="16">
        <v>103.74716530000001</v>
      </c>
      <c r="I100" s="16">
        <v>102.52933659999999</v>
      </c>
      <c r="J100" s="16">
        <v>100</v>
      </c>
      <c r="K100" s="16">
        <v>101.3489795</v>
      </c>
      <c r="L100" s="16">
        <v>100</v>
      </c>
      <c r="M100" s="16">
        <v>98.072886429999997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98.177054729999995</v>
      </c>
      <c r="S100" s="16">
        <v>104.2922075</v>
      </c>
      <c r="T100" s="16">
        <v>102.8906704</v>
      </c>
      <c r="U100" s="16">
        <v>100</v>
      </c>
      <c r="V100" s="16">
        <v>97.751700830000004</v>
      </c>
      <c r="W100" s="16">
        <v>98.160482500000001</v>
      </c>
    </row>
    <row r="101" spans="1:23" x14ac:dyDescent="0.35">
      <c r="A101">
        <v>101</v>
      </c>
      <c r="B101" s="20" t="s">
        <v>205</v>
      </c>
      <c r="C101" s="20" t="s">
        <v>46</v>
      </c>
      <c r="D101" s="20" t="s">
        <v>24</v>
      </c>
      <c r="E101" s="20" t="s">
        <v>21</v>
      </c>
      <c r="F101" s="20" t="s">
        <v>27</v>
      </c>
      <c r="G101" s="20" t="s">
        <v>404</v>
      </c>
      <c r="H101" s="16">
        <v>95.503401670000002</v>
      </c>
      <c r="I101" s="16">
        <v>92.411990309999993</v>
      </c>
      <c r="J101" s="16">
        <v>98.072886429999997</v>
      </c>
      <c r="K101" s="16">
        <v>97.302041000000003</v>
      </c>
      <c r="L101" s="16">
        <v>93.255102500000007</v>
      </c>
      <c r="M101" s="16">
        <v>92.291545709999994</v>
      </c>
      <c r="N101" s="16">
        <v>106.74489749999999</v>
      </c>
      <c r="O101" s="16">
        <v>101.3489795</v>
      </c>
      <c r="P101" s="16">
        <v>102.697959</v>
      </c>
      <c r="Q101" s="16">
        <v>97.976530749999995</v>
      </c>
      <c r="R101" s="16">
        <v>93.984280609999999</v>
      </c>
      <c r="S101" s="16">
        <v>95.094620000000006</v>
      </c>
      <c r="T101" s="16">
        <v>93.736880889999995</v>
      </c>
      <c r="U101" s="16">
        <v>98.072886429999997</v>
      </c>
      <c r="V101" s="16">
        <v>105.24603140000001</v>
      </c>
      <c r="W101" s="16">
        <v>95.094620000000006</v>
      </c>
    </row>
    <row r="102" spans="1:23" x14ac:dyDescent="0.35">
      <c r="A102">
        <v>102</v>
      </c>
      <c r="B102" s="20" t="s">
        <v>1062</v>
      </c>
      <c r="C102" s="20" t="s">
        <v>46</v>
      </c>
      <c r="D102" s="20" t="s">
        <v>28</v>
      </c>
      <c r="E102" s="20" t="s">
        <v>21</v>
      </c>
      <c r="F102" s="20" t="s">
        <v>27</v>
      </c>
      <c r="G102" s="20" t="s">
        <v>404</v>
      </c>
      <c r="H102" s="16">
        <v>96.252834719999996</v>
      </c>
      <c r="I102" s="16">
        <v>93.255102500000007</v>
      </c>
      <c r="J102" s="16">
        <v>100.96355680000001</v>
      </c>
      <c r="K102" s="16">
        <v>98.651020500000001</v>
      </c>
      <c r="L102" s="16">
        <v>93.255102500000007</v>
      </c>
      <c r="M102" s="16">
        <v>93.255102500000007</v>
      </c>
      <c r="N102" s="16">
        <v>110.791836</v>
      </c>
      <c r="O102" s="16">
        <v>102.697959</v>
      </c>
      <c r="P102" s="16">
        <v>106.74489749999999</v>
      </c>
      <c r="Q102" s="16">
        <v>97.976530749999995</v>
      </c>
      <c r="R102" s="16">
        <v>96.536403989999997</v>
      </c>
      <c r="S102" s="16">
        <v>95.707792499999996</v>
      </c>
      <c r="T102" s="16">
        <v>94.700437679999993</v>
      </c>
      <c r="U102" s="16">
        <v>100.96355680000001</v>
      </c>
      <c r="V102" s="16">
        <v>109.74262969999999</v>
      </c>
      <c r="W102" s="16">
        <v>96.320965000000001</v>
      </c>
    </row>
    <row r="103" spans="1:23" x14ac:dyDescent="0.35">
      <c r="A103">
        <v>103</v>
      </c>
      <c r="B103" s="20" t="s">
        <v>205</v>
      </c>
      <c r="C103" s="20" t="s">
        <v>47</v>
      </c>
      <c r="D103" s="20" t="s">
        <v>24</v>
      </c>
      <c r="E103" s="20" t="s">
        <v>25</v>
      </c>
      <c r="F103" s="20" t="s">
        <v>27</v>
      </c>
      <c r="G103" s="20" t="s">
        <v>405</v>
      </c>
      <c r="H103" s="16">
        <v>102.24829920000001</v>
      </c>
      <c r="I103" s="16">
        <v>101.6862244</v>
      </c>
      <c r="J103" s="16">
        <v>99.036443210000002</v>
      </c>
      <c r="K103" s="16">
        <v>100</v>
      </c>
      <c r="L103" s="16">
        <v>100</v>
      </c>
      <c r="M103" s="16">
        <v>98.072886429999997</v>
      </c>
      <c r="N103" s="16">
        <v>100</v>
      </c>
      <c r="O103" s="16">
        <v>97.302041000000003</v>
      </c>
      <c r="P103" s="16">
        <v>97.302041000000003</v>
      </c>
      <c r="Q103" s="16">
        <v>110.11734629999999</v>
      </c>
      <c r="R103" s="16">
        <v>101.0937672</v>
      </c>
      <c r="S103" s="16">
        <v>103.06586249999999</v>
      </c>
      <c r="T103" s="16">
        <v>101.9271136</v>
      </c>
      <c r="U103" s="16">
        <v>99.036443210000002</v>
      </c>
      <c r="V103" s="16">
        <v>98.501133890000006</v>
      </c>
      <c r="W103" s="16">
        <v>96.934137500000006</v>
      </c>
    </row>
    <row r="104" spans="1:23" x14ac:dyDescent="0.35">
      <c r="A104">
        <v>104</v>
      </c>
      <c r="B104" s="20" t="s">
        <v>917</v>
      </c>
      <c r="C104" s="20" t="s">
        <v>47</v>
      </c>
      <c r="D104" s="20" t="s">
        <v>28</v>
      </c>
      <c r="E104" s="20" t="s">
        <v>25</v>
      </c>
      <c r="F104" s="20" t="s">
        <v>27</v>
      </c>
      <c r="G104" s="20" t="s">
        <v>405</v>
      </c>
      <c r="H104" s="16">
        <v>104.4965983</v>
      </c>
      <c r="I104" s="16">
        <v>104.2155609</v>
      </c>
      <c r="J104" s="16">
        <v>100</v>
      </c>
      <c r="K104" s="16">
        <v>101.3489795</v>
      </c>
      <c r="L104" s="16">
        <v>100</v>
      </c>
      <c r="M104" s="16">
        <v>99.036443210000002</v>
      </c>
      <c r="N104" s="16">
        <v>101.3489795</v>
      </c>
      <c r="O104" s="16">
        <v>101.3489795</v>
      </c>
      <c r="P104" s="16">
        <v>98.651020500000001</v>
      </c>
      <c r="Q104" s="16">
        <v>110.11734629999999</v>
      </c>
      <c r="R104" s="16">
        <v>103.64589049999999</v>
      </c>
      <c r="S104" s="16">
        <v>104.90537999999999</v>
      </c>
      <c r="T104" s="16">
        <v>103.8542271</v>
      </c>
      <c r="U104" s="16">
        <v>100</v>
      </c>
      <c r="V104" s="16">
        <v>100</v>
      </c>
      <c r="W104" s="16">
        <v>99.386827499999995</v>
      </c>
    </row>
    <row r="105" spans="1:23" x14ac:dyDescent="0.35">
      <c r="A105">
        <v>106</v>
      </c>
      <c r="B105" s="20" t="s">
        <v>205</v>
      </c>
      <c r="C105" s="20" t="s">
        <v>687</v>
      </c>
      <c r="D105" s="20" t="s">
        <v>24</v>
      </c>
      <c r="E105" s="20" t="s">
        <v>31</v>
      </c>
      <c r="F105" s="20" t="s">
        <v>27</v>
      </c>
      <c r="G105" s="20" t="s">
        <v>689</v>
      </c>
      <c r="H105" s="16">
        <v>94.004535559999994</v>
      </c>
      <c r="I105" s="16">
        <v>100.84311219999999</v>
      </c>
      <c r="J105" s="16">
        <v>104.81778389999999</v>
      </c>
      <c r="K105" s="16">
        <v>98.651020500000001</v>
      </c>
      <c r="L105" s="16">
        <v>93.255102500000007</v>
      </c>
      <c r="M105" s="16">
        <v>95.182216069999996</v>
      </c>
      <c r="N105" s="16">
        <v>97.302041000000003</v>
      </c>
      <c r="O105" s="16">
        <v>94.604082000000005</v>
      </c>
      <c r="P105" s="16">
        <v>98.651020500000001</v>
      </c>
      <c r="Q105" s="16">
        <v>96.627551249999996</v>
      </c>
      <c r="R105" s="16">
        <v>94.348869660000005</v>
      </c>
      <c r="S105" s="16">
        <v>93.868274999999997</v>
      </c>
      <c r="T105" s="16">
        <v>99.036443210000002</v>
      </c>
      <c r="U105" s="16">
        <v>104.81778389999999</v>
      </c>
      <c r="V105" s="16">
        <v>97.751700830000004</v>
      </c>
      <c r="W105" s="16">
        <v>93.868274999999997</v>
      </c>
    </row>
    <row r="106" spans="1:23" x14ac:dyDescent="0.35">
      <c r="A106">
        <v>107</v>
      </c>
      <c r="B106" s="20" t="s">
        <v>205</v>
      </c>
      <c r="C106" s="20" t="s">
        <v>48</v>
      </c>
      <c r="D106" s="20" t="s">
        <v>23</v>
      </c>
      <c r="E106" s="20" t="s">
        <v>26</v>
      </c>
      <c r="F106" s="20" t="s">
        <v>49</v>
      </c>
      <c r="G106" s="20" t="s">
        <v>406</v>
      </c>
      <c r="H106" s="16">
        <v>102.9977322</v>
      </c>
      <c r="I106" s="16">
        <v>94.941326880000005</v>
      </c>
      <c r="J106" s="16">
        <v>97.109329639999999</v>
      </c>
      <c r="K106" s="16">
        <v>100</v>
      </c>
      <c r="L106" s="16">
        <v>93.255102500000007</v>
      </c>
      <c r="M106" s="16">
        <v>111.5626814</v>
      </c>
      <c r="N106" s="16">
        <v>95.953061500000004</v>
      </c>
      <c r="O106" s="16">
        <v>97.302041000000003</v>
      </c>
      <c r="P106" s="16">
        <v>95.953061500000004</v>
      </c>
      <c r="Q106" s="16">
        <v>96.627551249999996</v>
      </c>
      <c r="R106" s="16">
        <v>96.900993040000003</v>
      </c>
      <c r="S106" s="16">
        <v>101.22634499999999</v>
      </c>
      <c r="T106" s="16">
        <v>96.145772859999994</v>
      </c>
      <c r="U106" s="16">
        <v>97.109329639999999</v>
      </c>
      <c r="V106" s="16">
        <v>95.503401670000002</v>
      </c>
      <c r="W106" s="16">
        <v>105.5185525</v>
      </c>
    </row>
    <row r="107" spans="1:23" x14ac:dyDescent="0.35">
      <c r="A107">
        <v>108</v>
      </c>
      <c r="B107" s="20" t="s">
        <v>207</v>
      </c>
      <c r="C107" s="20" t="s">
        <v>48</v>
      </c>
      <c r="D107" s="20" t="s">
        <v>23</v>
      </c>
      <c r="E107" s="20" t="s">
        <v>26</v>
      </c>
      <c r="F107" s="20" t="s">
        <v>49</v>
      </c>
      <c r="G107" s="20" t="s">
        <v>406</v>
      </c>
      <c r="H107" s="16">
        <v>105.24603140000001</v>
      </c>
      <c r="I107" s="16">
        <v>95.784439059999997</v>
      </c>
      <c r="J107" s="16">
        <v>98.072886429999997</v>
      </c>
      <c r="K107" s="16">
        <v>101.3489795</v>
      </c>
      <c r="L107" s="16">
        <v>93.255102500000007</v>
      </c>
      <c r="M107" s="16">
        <v>114.45335179999999</v>
      </c>
      <c r="N107" s="16">
        <v>97.302041000000003</v>
      </c>
      <c r="O107" s="16">
        <v>101.3489795</v>
      </c>
      <c r="P107" s="16">
        <v>97.302041000000003</v>
      </c>
      <c r="Q107" s="16">
        <v>96.627551249999996</v>
      </c>
      <c r="R107" s="16">
        <v>99.453116420000001</v>
      </c>
      <c r="S107" s="16">
        <v>103.06586249999999</v>
      </c>
      <c r="T107" s="16">
        <v>97.109329639999999</v>
      </c>
      <c r="U107" s="16">
        <v>98.072886429999997</v>
      </c>
      <c r="V107" s="16">
        <v>97.002267779999997</v>
      </c>
      <c r="W107" s="16">
        <v>109.1975875</v>
      </c>
    </row>
    <row r="108" spans="1:23" x14ac:dyDescent="0.35">
      <c r="A108">
        <v>109</v>
      </c>
      <c r="B108" s="20" t="s">
        <v>215</v>
      </c>
      <c r="C108" s="20" t="s">
        <v>48</v>
      </c>
      <c r="D108" s="20" t="s">
        <v>24</v>
      </c>
      <c r="E108" s="20" t="s">
        <v>26</v>
      </c>
      <c r="F108" s="20" t="s">
        <v>49</v>
      </c>
      <c r="G108" s="20" t="s">
        <v>406</v>
      </c>
      <c r="H108" s="16">
        <v>106.74489749999999</v>
      </c>
      <c r="I108" s="16">
        <v>95.784439059999997</v>
      </c>
      <c r="J108" s="16">
        <v>98.072886429999997</v>
      </c>
      <c r="K108" s="16">
        <v>101.3489795</v>
      </c>
      <c r="L108" s="16">
        <v>93.255102500000007</v>
      </c>
      <c r="M108" s="16">
        <v>112.52623819999999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99.453116420000001</v>
      </c>
      <c r="S108" s="16">
        <v>104.2922075</v>
      </c>
      <c r="T108" s="16">
        <v>97.109329639999999</v>
      </c>
      <c r="U108" s="16">
        <v>98.072886429999997</v>
      </c>
      <c r="V108" s="16">
        <v>97.002267779999997</v>
      </c>
      <c r="W108" s="16">
        <v>107.9712425</v>
      </c>
    </row>
    <row r="109" spans="1:23" x14ac:dyDescent="0.35">
      <c r="A109">
        <v>110</v>
      </c>
      <c r="B109" s="20" t="s">
        <v>683</v>
      </c>
      <c r="C109" s="20" t="s">
        <v>48</v>
      </c>
      <c r="D109" s="20" t="s">
        <v>28</v>
      </c>
      <c r="E109" s="20" t="s">
        <v>26</v>
      </c>
      <c r="F109" s="20" t="s">
        <v>49</v>
      </c>
      <c r="G109" s="20" t="s">
        <v>406</v>
      </c>
      <c r="H109" s="16">
        <v>106.74489749999999</v>
      </c>
      <c r="I109" s="16">
        <v>95.784439059999997</v>
      </c>
      <c r="J109" s="16">
        <v>99.036443210000002</v>
      </c>
      <c r="K109" s="16">
        <v>101.3489795</v>
      </c>
      <c r="L109" s="16">
        <v>93.255102500000007</v>
      </c>
      <c r="M109" s="16">
        <v>117.3440221</v>
      </c>
      <c r="N109" s="16">
        <v>98.651020500000001</v>
      </c>
      <c r="O109" s="16">
        <v>104.0469385</v>
      </c>
      <c r="P109" s="16">
        <v>98.651020500000001</v>
      </c>
      <c r="Q109" s="16">
        <v>96.627551249999996</v>
      </c>
      <c r="R109" s="16">
        <v>101.2760617</v>
      </c>
      <c r="S109" s="16">
        <v>104.2922075</v>
      </c>
      <c r="T109" s="16">
        <v>97.109329639999999</v>
      </c>
      <c r="U109" s="16">
        <v>99.036443210000002</v>
      </c>
      <c r="V109" s="16">
        <v>98.501133890000006</v>
      </c>
      <c r="W109" s="16">
        <v>112.26345000000001</v>
      </c>
    </row>
    <row r="110" spans="1:23" x14ac:dyDescent="0.35">
      <c r="A110">
        <v>111</v>
      </c>
      <c r="B110" s="20" t="s">
        <v>762</v>
      </c>
      <c r="C110" s="20" t="s">
        <v>48</v>
      </c>
      <c r="D110" s="20" t="s">
        <v>24</v>
      </c>
      <c r="E110" s="20" t="s">
        <v>26</v>
      </c>
      <c r="F110" s="20" t="s">
        <v>49</v>
      </c>
      <c r="G110" s="20" t="s">
        <v>406</v>
      </c>
      <c r="H110" s="16">
        <v>107.4943306</v>
      </c>
      <c r="I110" s="16">
        <v>95.784439059999997</v>
      </c>
      <c r="J110" s="16">
        <v>99.036443210000002</v>
      </c>
      <c r="K110" s="16">
        <v>101.3489795</v>
      </c>
      <c r="L110" s="16">
        <v>93.255102500000007</v>
      </c>
      <c r="M110" s="16">
        <v>115.4169086</v>
      </c>
      <c r="N110" s="16">
        <v>101.3489795</v>
      </c>
      <c r="O110" s="16">
        <v>102.697959</v>
      </c>
      <c r="P110" s="16">
        <v>100</v>
      </c>
      <c r="Q110" s="16">
        <v>96.627551249999996</v>
      </c>
      <c r="R110" s="16">
        <v>101.4583562</v>
      </c>
      <c r="S110" s="16">
        <v>104.90537999999999</v>
      </c>
      <c r="T110" s="16">
        <v>97.109329639999999</v>
      </c>
      <c r="U110" s="16">
        <v>99.036443210000002</v>
      </c>
      <c r="V110" s="16">
        <v>100.7494331</v>
      </c>
      <c r="W110" s="16">
        <v>110.42393250000001</v>
      </c>
    </row>
    <row r="111" spans="1:23" x14ac:dyDescent="0.35">
      <c r="A111">
        <v>112</v>
      </c>
      <c r="B111" s="20" t="s">
        <v>205</v>
      </c>
      <c r="C111" s="20" t="s">
        <v>50</v>
      </c>
      <c r="D111" s="20" t="s">
        <v>28</v>
      </c>
      <c r="E111" s="20" t="s">
        <v>25</v>
      </c>
      <c r="F111" s="20" t="s">
        <v>49</v>
      </c>
      <c r="G111" s="20" t="s">
        <v>407</v>
      </c>
      <c r="H111" s="16">
        <v>102.24829920000001</v>
      </c>
      <c r="I111" s="16">
        <v>100</v>
      </c>
      <c r="J111" s="16">
        <v>99.036443210000002</v>
      </c>
      <c r="K111" s="16">
        <v>106.74489749999999</v>
      </c>
      <c r="L111" s="16">
        <v>100</v>
      </c>
      <c r="M111" s="16">
        <v>108.67201110000001</v>
      </c>
      <c r="N111" s="16">
        <v>97.302041000000003</v>
      </c>
      <c r="O111" s="16">
        <v>97.302041000000003</v>
      </c>
      <c r="P111" s="16">
        <v>101.3489795</v>
      </c>
      <c r="Q111" s="16">
        <v>100</v>
      </c>
      <c r="R111" s="16">
        <v>101.0937672</v>
      </c>
      <c r="S111" s="16">
        <v>103.06586249999999</v>
      </c>
      <c r="T111" s="16">
        <v>103.3724488</v>
      </c>
      <c r="U111" s="16">
        <v>99.036443210000002</v>
      </c>
      <c r="V111" s="16">
        <v>99.250566939999999</v>
      </c>
      <c r="W111" s="16">
        <v>103.679035</v>
      </c>
    </row>
    <row r="112" spans="1:23" x14ac:dyDescent="0.35">
      <c r="A112">
        <v>113</v>
      </c>
      <c r="B112" s="20" t="s">
        <v>207</v>
      </c>
      <c r="C112" s="20" t="s">
        <v>50</v>
      </c>
      <c r="D112" s="20" t="s">
        <v>28</v>
      </c>
      <c r="E112" s="20" t="s">
        <v>25</v>
      </c>
      <c r="F112" s="20" t="s">
        <v>49</v>
      </c>
      <c r="G112" s="20" t="s">
        <v>407</v>
      </c>
      <c r="H112" s="16">
        <v>104.4965983</v>
      </c>
      <c r="I112" s="16">
        <v>102.52933659999999</v>
      </c>
      <c r="J112" s="16">
        <v>100</v>
      </c>
      <c r="K112" s="16">
        <v>108.09387700000001</v>
      </c>
      <c r="L112" s="16">
        <v>100</v>
      </c>
      <c r="M112" s="16">
        <v>109.6355679</v>
      </c>
      <c r="N112" s="16">
        <v>98.651020500000001</v>
      </c>
      <c r="O112" s="16">
        <v>101.3489795</v>
      </c>
      <c r="P112" s="16">
        <v>102.697959</v>
      </c>
      <c r="Q112" s="16">
        <v>100</v>
      </c>
      <c r="R112" s="16">
        <v>103.64589049999999</v>
      </c>
      <c r="S112" s="16">
        <v>104.90537999999999</v>
      </c>
      <c r="T112" s="16">
        <v>105.29956230000001</v>
      </c>
      <c r="U112" s="16">
        <v>100</v>
      </c>
      <c r="V112" s="16">
        <v>100.7494331</v>
      </c>
      <c r="W112" s="16">
        <v>106.131725</v>
      </c>
    </row>
    <row r="113" spans="1:23" x14ac:dyDescent="0.35">
      <c r="A113">
        <v>114</v>
      </c>
      <c r="B113" s="20" t="s">
        <v>215</v>
      </c>
      <c r="C113" s="20" t="s">
        <v>50</v>
      </c>
      <c r="D113" s="20" t="s">
        <v>23</v>
      </c>
      <c r="E113" s="20" t="s">
        <v>25</v>
      </c>
      <c r="F113" s="20" t="s">
        <v>49</v>
      </c>
      <c r="G113" s="20" t="s">
        <v>407</v>
      </c>
      <c r="H113" s="16">
        <v>102.24829920000001</v>
      </c>
      <c r="I113" s="16">
        <v>100</v>
      </c>
      <c r="J113" s="16">
        <v>100</v>
      </c>
      <c r="K113" s="16">
        <v>105.39591799999999</v>
      </c>
      <c r="L113" s="16">
        <v>100</v>
      </c>
      <c r="M113" s="16">
        <v>112.52623819999999</v>
      </c>
      <c r="N113" s="16">
        <v>102.697959</v>
      </c>
      <c r="O113" s="16">
        <v>101.3489795</v>
      </c>
      <c r="P113" s="16">
        <v>105.39591799999999</v>
      </c>
      <c r="Q113" s="16">
        <v>100</v>
      </c>
      <c r="R113" s="16">
        <v>103.64589049999999</v>
      </c>
      <c r="S113" s="16">
        <v>103.06586249999999</v>
      </c>
      <c r="T113" s="16">
        <v>102.8906704</v>
      </c>
      <c r="U113" s="16">
        <v>100</v>
      </c>
      <c r="V113" s="16">
        <v>104.4965983</v>
      </c>
      <c r="W113" s="16">
        <v>107.9712425</v>
      </c>
    </row>
    <row r="114" spans="1:23" x14ac:dyDescent="0.35">
      <c r="A114">
        <v>115</v>
      </c>
      <c r="B114" s="20" t="s">
        <v>649</v>
      </c>
      <c r="C114" s="20" t="s">
        <v>50</v>
      </c>
      <c r="D114" s="20" t="s">
        <v>24</v>
      </c>
      <c r="E114" s="20" t="s">
        <v>25</v>
      </c>
      <c r="F114" s="20" t="s">
        <v>49</v>
      </c>
      <c r="G114" s="20" t="s">
        <v>407</v>
      </c>
      <c r="H114" s="16">
        <v>106.74489749999999</v>
      </c>
      <c r="I114" s="16">
        <v>100.84311219999999</v>
      </c>
      <c r="J114" s="16">
        <v>100</v>
      </c>
      <c r="K114" s="16">
        <v>105.39591799999999</v>
      </c>
      <c r="L114" s="16">
        <v>100</v>
      </c>
      <c r="M114" s="16">
        <v>111.5626814</v>
      </c>
      <c r="N114" s="16">
        <v>97.302041000000003</v>
      </c>
      <c r="O114" s="16">
        <v>104.0469385</v>
      </c>
      <c r="P114" s="16">
        <v>101.3489795</v>
      </c>
      <c r="Q114" s="16">
        <v>102.0234693</v>
      </c>
      <c r="R114" s="16">
        <v>104.37506860000001</v>
      </c>
      <c r="S114" s="16">
        <v>106.74489749999999</v>
      </c>
      <c r="T114" s="16">
        <v>103.3724488</v>
      </c>
      <c r="U114" s="16">
        <v>100</v>
      </c>
      <c r="V114" s="16">
        <v>99.250566939999999</v>
      </c>
      <c r="W114" s="16">
        <v>108.58441500000001</v>
      </c>
    </row>
    <row r="115" spans="1:23" x14ac:dyDescent="0.35">
      <c r="A115">
        <v>116</v>
      </c>
      <c r="B115" s="20" t="s">
        <v>762</v>
      </c>
      <c r="C115" s="20" t="s">
        <v>50</v>
      </c>
      <c r="D115" s="20" t="s">
        <v>28</v>
      </c>
      <c r="E115" s="20" t="s">
        <v>25</v>
      </c>
      <c r="F115" s="20" t="s">
        <v>49</v>
      </c>
      <c r="G115" s="20" t="s">
        <v>407</v>
      </c>
      <c r="H115" s="16">
        <v>103.74716530000001</v>
      </c>
      <c r="I115" s="16">
        <v>105.05867309999999</v>
      </c>
      <c r="J115" s="16">
        <v>99.036443210000002</v>
      </c>
      <c r="K115" s="16">
        <v>110.791836</v>
      </c>
      <c r="L115" s="16">
        <v>100</v>
      </c>
      <c r="M115" s="16">
        <v>107.7084543</v>
      </c>
      <c r="N115" s="16">
        <v>101.3489795</v>
      </c>
      <c r="O115" s="16">
        <v>98.651020500000001</v>
      </c>
      <c r="P115" s="16">
        <v>104.0469385</v>
      </c>
      <c r="Q115" s="16">
        <v>100</v>
      </c>
      <c r="R115" s="16">
        <v>104.0104796</v>
      </c>
      <c r="S115" s="16">
        <v>104.2922075</v>
      </c>
      <c r="T115" s="16">
        <v>107.7084543</v>
      </c>
      <c r="U115" s="16">
        <v>99.036443210000002</v>
      </c>
      <c r="V115" s="16">
        <v>102.9977322</v>
      </c>
      <c r="W115" s="16">
        <v>103.679035</v>
      </c>
    </row>
    <row r="116" spans="1:23" x14ac:dyDescent="0.35">
      <c r="A116">
        <v>117</v>
      </c>
      <c r="B116" s="20" t="s">
        <v>888</v>
      </c>
      <c r="C116" s="20" t="s">
        <v>50</v>
      </c>
      <c r="D116" s="20" t="s">
        <v>23</v>
      </c>
      <c r="E116" s="20" t="s">
        <v>25</v>
      </c>
      <c r="F116" s="20" t="s">
        <v>49</v>
      </c>
      <c r="G116" s="20" t="s">
        <v>407</v>
      </c>
      <c r="H116" s="16">
        <v>105.9954644</v>
      </c>
      <c r="I116" s="16">
        <v>102.52933659999999</v>
      </c>
      <c r="J116" s="16">
        <v>100.96355680000001</v>
      </c>
      <c r="K116" s="16">
        <v>108.09387700000001</v>
      </c>
      <c r="L116" s="16">
        <v>100</v>
      </c>
      <c r="M116" s="16">
        <v>112.52623819999999</v>
      </c>
      <c r="N116" s="16">
        <v>100</v>
      </c>
      <c r="O116" s="16">
        <v>104.0469385</v>
      </c>
      <c r="P116" s="16">
        <v>104.0469385</v>
      </c>
      <c r="Q116" s="16">
        <v>100</v>
      </c>
      <c r="R116" s="16">
        <v>105.46883579999999</v>
      </c>
      <c r="S116" s="16">
        <v>106.131725</v>
      </c>
      <c r="T116" s="16">
        <v>105.29956230000001</v>
      </c>
      <c r="U116" s="16">
        <v>100.96355680000001</v>
      </c>
      <c r="V116" s="16">
        <v>102.24829920000001</v>
      </c>
      <c r="W116" s="16">
        <v>109.1975875</v>
      </c>
    </row>
    <row r="117" spans="1:23" x14ac:dyDescent="0.35">
      <c r="A117">
        <v>118</v>
      </c>
      <c r="B117" s="20" t="s">
        <v>979</v>
      </c>
      <c r="C117" s="20" t="s">
        <v>50</v>
      </c>
      <c r="D117" s="20" t="s">
        <v>24</v>
      </c>
      <c r="E117" s="20" t="s">
        <v>25</v>
      </c>
      <c r="F117" s="20" t="s">
        <v>49</v>
      </c>
      <c r="G117" s="20" t="s">
        <v>407</v>
      </c>
      <c r="H117" s="16">
        <v>107.4943306</v>
      </c>
      <c r="I117" s="16">
        <v>102.52933659999999</v>
      </c>
      <c r="J117" s="16">
        <v>100.96355680000001</v>
      </c>
      <c r="K117" s="16">
        <v>108.09387700000001</v>
      </c>
      <c r="L117" s="16">
        <v>100</v>
      </c>
      <c r="M117" s="16">
        <v>111.5626814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105.65113030000001</v>
      </c>
      <c r="S117" s="16">
        <v>107.35807</v>
      </c>
      <c r="T117" s="16">
        <v>105.29956230000001</v>
      </c>
      <c r="U117" s="16">
        <v>100.96355680000001</v>
      </c>
      <c r="V117" s="16">
        <v>102.24829920000001</v>
      </c>
      <c r="W117" s="16">
        <v>108.58441500000001</v>
      </c>
    </row>
    <row r="118" spans="1:23" x14ac:dyDescent="0.35">
      <c r="A118">
        <v>119</v>
      </c>
      <c r="B118" s="20" t="s">
        <v>205</v>
      </c>
      <c r="C118" s="20" t="s">
        <v>362</v>
      </c>
      <c r="D118" s="20" t="s">
        <v>23</v>
      </c>
      <c r="E118" s="20" t="s">
        <v>31</v>
      </c>
      <c r="F118" s="20" t="s">
        <v>49</v>
      </c>
      <c r="G118" s="20" t="s">
        <v>408</v>
      </c>
      <c r="H118" s="16">
        <v>98.501133890000006</v>
      </c>
      <c r="I118" s="16">
        <v>99.156887810000001</v>
      </c>
      <c r="J118" s="16">
        <v>107.7084543</v>
      </c>
      <c r="K118" s="16">
        <v>98.651020500000001</v>
      </c>
      <c r="L118" s="16">
        <v>93.255102500000007</v>
      </c>
      <c r="M118" s="16">
        <v>108.67201110000001</v>
      </c>
      <c r="N118" s="16">
        <v>97.302041000000003</v>
      </c>
      <c r="O118" s="16">
        <v>97.302041000000003</v>
      </c>
      <c r="P118" s="16">
        <v>97.302041000000003</v>
      </c>
      <c r="Q118" s="16">
        <v>95.278571749999998</v>
      </c>
      <c r="R118" s="16">
        <v>97.994760200000002</v>
      </c>
      <c r="S118" s="16">
        <v>97.547309999999996</v>
      </c>
      <c r="T118" s="16">
        <v>98.072886429999997</v>
      </c>
      <c r="U118" s="16">
        <v>107.7084543</v>
      </c>
      <c r="V118" s="16">
        <v>97.002267779999997</v>
      </c>
      <c r="W118" s="16">
        <v>103.679035</v>
      </c>
    </row>
    <row r="119" spans="1:23" x14ac:dyDescent="0.35">
      <c r="A119">
        <v>120</v>
      </c>
      <c r="B119" s="20" t="s">
        <v>207</v>
      </c>
      <c r="C119" s="20" t="s">
        <v>362</v>
      </c>
      <c r="D119" s="20" t="s">
        <v>23</v>
      </c>
      <c r="E119" s="20" t="s">
        <v>31</v>
      </c>
      <c r="F119" s="20" t="s">
        <v>49</v>
      </c>
      <c r="G119" s="20" t="s">
        <v>408</v>
      </c>
      <c r="H119" s="16">
        <v>99.250566939999999</v>
      </c>
      <c r="I119" s="16">
        <v>101.6862244</v>
      </c>
      <c r="J119" s="16">
        <v>110.5991246</v>
      </c>
      <c r="K119" s="16">
        <v>102.697959</v>
      </c>
      <c r="L119" s="16">
        <v>93.255102500000007</v>
      </c>
      <c r="M119" s="16">
        <v>109.6355679</v>
      </c>
      <c r="N119" s="16">
        <v>98.651020500000001</v>
      </c>
      <c r="O119" s="16">
        <v>98.651020500000001</v>
      </c>
      <c r="P119" s="16">
        <v>98.651020500000001</v>
      </c>
      <c r="Q119" s="16">
        <v>95.278571749999998</v>
      </c>
      <c r="R119" s="16">
        <v>100.5468836</v>
      </c>
      <c r="S119" s="16">
        <v>98.160482500000001</v>
      </c>
      <c r="T119" s="16">
        <v>100.96355680000001</v>
      </c>
      <c r="U119" s="16">
        <v>110.5991246</v>
      </c>
      <c r="V119" s="16">
        <v>98.501133890000006</v>
      </c>
      <c r="W119" s="16">
        <v>104.90537999999999</v>
      </c>
    </row>
    <row r="120" spans="1:23" x14ac:dyDescent="0.35">
      <c r="A120">
        <v>121</v>
      </c>
      <c r="B120" s="20" t="s">
        <v>552</v>
      </c>
      <c r="C120" s="20" t="s">
        <v>362</v>
      </c>
      <c r="D120" s="20" t="s">
        <v>24</v>
      </c>
      <c r="E120" s="20" t="s">
        <v>31</v>
      </c>
      <c r="F120" s="20" t="s">
        <v>49</v>
      </c>
      <c r="G120" s="20" t="s">
        <v>408</v>
      </c>
      <c r="H120" s="16">
        <v>100.7494331</v>
      </c>
      <c r="I120" s="16">
        <v>103.3724488</v>
      </c>
      <c r="J120" s="16">
        <v>110.5991246</v>
      </c>
      <c r="K120" s="16">
        <v>105.39591799999999</v>
      </c>
      <c r="L120" s="16">
        <v>93.255102500000007</v>
      </c>
      <c r="M120" s="16">
        <v>107.7084543</v>
      </c>
      <c r="N120" s="16">
        <v>95.953061500000004</v>
      </c>
      <c r="O120" s="16">
        <v>97.302041000000003</v>
      </c>
      <c r="P120" s="16">
        <v>97.302041000000003</v>
      </c>
      <c r="Q120" s="16">
        <v>95.278571749999998</v>
      </c>
      <c r="R120" s="16">
        <v>100.5468836</v>
      </c>
      <c r="S120" s="16">
        <v>99.386827499999995</v>
      </c>
      <c r="T120" s="16">
        <v>102.8906704</v>
      </c>
      <c r="U120" s="16">
        <v>110.5991246</v>
      </c>
      <c r="V120" s="16">
        <v>96.252834719999996</v>
      </c>
      <c r="W120" s="16">
        <v>103.06586249999999</v>
      </c>
    </row>
    <row r="121" spans="1:23" x14ac:dyDescent="0.35">
      <c r="A121">
        <v>122</v>
      </c>
      <c r="B121" s="20" t="s">
        <v>734</v>
      </c>
      <c r="C121" s="20" t="s">
        <v>362</v>
      </c>
      <c r="D121" s="20" t="s">
        <v>28</v>
      </c>
      <c r="E121" s="20" t="s">
        <v>31</v>
      </c>
      <c r="F121" s="20" t="s">
        <v>49</v>
      </c>
      <c r="G121" s="20" t="s">
        <v>408</v>
      </c>
      <c r="H121" s="16">
        <v>100</v>
      </c>
      <c r="I121" s="16">
        <v>101.6862244</v>
      </c>
      <c r="J121" s="16">
        <v>112.52623819999999</v>
      </c>
      <c r="K121" s="16">
        <v>102.697959</v>
      </c>
      <c r="L121" s="16">
        <v>93.255102500000007</v>
      </c>
      <c r="M121" s="16">
        <v>112.52623819999999</v>
      </c>
      <c r="N121" s="16">
        <v>100</v>
      </c>
      <c r="O121" s="16">
        <v>101.3489795</v>
      </c>
      <c r="P121" s="16">
        <v>98.651020500000001</v>
      </c>
      <c r="Q121" s="16">
        <v>95.278571749999998</v>
      </c>
      <c r="R121" s="16">
        <v>102.1875343</v>
      </c>
      <c r="S121" s="16">
        <v>98.773655000000005</v>
      </c>
      <c r="T121" s="16">
        <v>100.96355680000001</v>
      </c>
      <c r="U121" s="16">
        <v>112.52623819999999</v>
      </c>
      <c r="V121" s="16">
        <v>99.250566939999999</v>
      </c>
      <c r="W121" s="16">
        <v>107.9712425</v>
      </c>
    </row>
    <row r="122" spans="1:23" x14ac:dyDescent="0.35">
      <c r="A122">
        <v>123</v>
      </c>
      <c r="B122" s="20" t="s">
        <v>1062</v>
      </c>
      <c r="C122" s="20" t="s">
        <v>362</v>
      </c>
      <c r="D122" s="20" t="s">
        <v>23</v>
      </c>
      <c r="E122" s="20" t="s">
        <v>31</v>
      </c>
      <c r="F122" s="20" t="s">
        <v>49</v>
      </c>
      <c r="G122" s="20" t="s">
        <v>408</v>
      </c>
      <c r="H122" s="16">
        <v>100</v>
      </c>
      <c r="I122" s="16">
        <v>103.3724488</v>
      </c>
      <c r="J122" s="16">
        <v>114.45335179999999</v>
      </c>
      <c r="K122" s="16">
        <v>104.0469385</v>
      </c>
      <c r="L122" s="16">
        <v>93.255102500000007</v>
      </c>
      <c r="M122" s="16">
        <v>109.6355679</v>
      </c>
      <c r="N122" s="16">
        <v>101.3489795</v>
      </c>
      <c r="O122" s="16">
        <v>98.651020500000001</v>
      </c>
      <c r="P122" s="16">
        <v>100</v>
      </c>
      <c r="Q122" s="16">
        <v>95.278571749999998</v>
      </c>
      <c r="R122" s="16">
        <v>102.5521234</v>
      </c>
      <c r="S122" s="16">
        <v>98.773655000000005</v>
      </c>
      <c r="T122" s="16">
        <v>102.40889199999999</v>
      </c>
      <c r="U122" s="16">
        <v>114.45335179999999</v>
      </c>
      <c r="V122" s="16">
        <v>100.7494331</v>
      </c>
      <c r="W122" s="16">
        <v>104.90537999999999</v>
      </c>
    </row>
    <row r="123" spans="1:23" x14ac:dyDescent="0.35">
      <c r="A123">
        <v>124</v>
      </c>
      <c r="B123" s="20" t="s">
        <v>205</v>
      </c>
      <c r="C123" s="20" t="s">
        <v>51</v>
      </c>
      <c r="D123" s="20" t="s">
        <v>23</v>
      </c>
      <c r="E123" s="20" t="s">
        <v>25</v>
      </c>
      <c r="F123" s="20" t="s">
        <v>49</v>
      </c>
      <c r="G123" s="20" t="s">
        <v>409</v>
      </c>
      <c r="H123" s="16">
        <v>100</v>
      </c>
      <c r="I123" s="16">
        <v>98.313775629999995</v>
      </c>
      <c r="J123" s="16">
        <v>97.109329639999999</v>
      </c>
      <c r="K123" s="16">
        <v>95.953061500000004</v>
      </c>
      <c r="L123" s="16">
        <v>93.255102500000007</v>
      </c>
      <c r="M123" s="16">
        <v>98.072886429999997</v>
      </c>
      <c r="N123" s="16">
        <v>94.604082000000005</v>
      </c>
      <c r="O123" s="16">
        <v>97.302041000000003</v>
      </c>
      <c r="P123" s="16">
        <v>101.3489795</v>
      </c>
      <c r="Q123" s="16">
        <v>96.627551249999996</v>
      </c>
      <c r="R123" s="16">
        <v>94.348869660000005</v>
      </c>
      <c r="S123" s="16">
        <v>98.773655000000005</v>
      </c>
      <c r="T123" s="16">
        <v>96.627551249999996</v>
      </c>
      <c r="U123" s="16">
        <v>97.109329639999999</v>
      </c>
      <c r="V123" s="16">
        <v>97.751700830000004</v>
      </c>
      <c r="W123" s="16">
        <v>96.934137500000006</v>
      </c>
    </row>
    <row r="124" spans="1:23" x14ac:dyDescent="0.35">
      <c r="A124">
        <v>125</v>
      </c>
      <c r="B124" s="20" t="s">
        <v>205</v>
      </c>
      <c r="C124" s="20" t="s">
        <v>52</v>
      </c>
      <c r="D124" s="20" t="s">
        <v>23</v>
      </c>
      <c r="E124" s="20" t="s">
        <v>25</v>
      </c>
      <c r="F124" s="20" t="s">
        <v>49</v>
      </c>
      <c r="G124" s="20" t="s">
        <v>410</v>
      </c>
      <c r="H124" s="16">
        <v>100.7494331</v>
      </c>
      <c r="I124" s="16">
        <v>99.156887810000001</v>
      </c>
      <c r="J124" s="16">
        <v>98.072886429999997</v>
      </c>
      <c r="K124" s="16">
        <v>97.302041000000003</v>
      </c>
      <c r="L124" s="16">
        <v>93.255102500000007</v>
      </c>
      <c r="M124" s="16">
        <v>102.8906704</v>
      </c>
      <c r="N124" s="16">
        <v>95.953061500000004</v>
      </c>
      <c r="O124" s="16">
        <v>98.651020500000001</v>
      </c>
      <c r="P124" s="16">
        <v>102.697959</v>
      </c>
      <c r="Q124" s="16">
        <v>96.627551249999996</v>
      </c>
      <c r="R124" s="16">
        <v>96.536403989999997</v>
      </c>
      <c r="S124" s="16">
        <v>99.386827499999995</v>
      </c>
      <c r="T124" s="16">
        <v>97.591108039999995</v>
      </c>
      <c r="U124" s="16">
        <v>98.072886429999997</v>
      </c>
      <c r="V124" s="16">
        <v>99.250566939999999</v>
      </c>
      <c r="W124" s="16">
        <v>100.6131725</v>
      </c>
    </row>
    <row r="125" spans="1:23" x14ac:dyDescent="0.35">
      <c r="A125">
        <v>126</v>
      </c>
      <c r="B125" s="20" t="s">
        <v>991</v>
      </c>
      <c r="C125" s="20" t="s">
        <v>52</v>
      </c>
      <c r="D125" s="20" t="s">
        <v>24</v>
      </c>
      <c r="E125" s="20" t="s">
        <v>25</v>
      </c>
      <c r="F125" s="20" t="s">
        <v>49</v>
      </c>
      <c r="G125" s="20" t="s">
        <v>410</v>
      </c>
      <c r="H125" s="16">
        <v>102.9977322</v>
      </c>
      <c r="I125" s="16">
        <v>101.6862244</v>
      </c>
      <c r="J125" s="16">
        <v>99.036443210000002</v>
      </c>
      <c r="K125" s="16">
        <v>98.651020500000001</v>
      </c>
      <c r="L125" s="16">
        <v>93.255102500000007</v>
      </c>
      <c r="M125" s="16">
        <v>103.8542271</v>
      </c>
      <c r="N125" s="16">
        <v>97.302041000000003</v>
      </c>
      <c r="O125" s="16">
        <v>102.697959</v>
      </c>
      <c r="P125" s="16">
        <v>104.0469385</v>
      </c>
      <c r="Q125" s="16">
        <v>96.627551249999996</v>
      </c>
      <c r="R125" s="16">
        <v>99.08852736</v>
      </c>
      <c r="S125" s="16">
        <v>101.22634499999999</v>
      </c>
      <c r="T125" s="16">
        <v>99.518221600000004</v>
      </c>
      <c r="U125" s="16">
        <v>99.036443210000002</v>
      </c>
      <c r="V125" s="16">
        <v>100.7494331</v>
      </c>
      <c r="W125" s="16">
        <v>103.06586249999999</v>
      </c>
    </row>
    <row r="126" spans="1:23" x14ac:dyDescent="0.35">
      <c r="A126">
        <v>127</v>
      </c>
      <c r="B126" s="20" t="s">
        <v>205</v>
      </c>
      <c r="C126" s="20" t="s">
        <v>53</v>
      </c>
      <c r="D126" s="20" t="s">
        <v>23</v>
      </c>
      <c r="E126" s="20" t="s">
        <v>21</v>
      </c>
      <c r="F126" s="20" t="s">
        <v>49</v>
      </c>
      <c r="G126" s="20" t="s">
        <v>411</v>
      </c>
      <c r="H126" s="16">
        <v>94.004535559999994</v>
      </c>
      <c r="I126" s="16">
        <v>92.411990309999993</v>
      </c>
      <c r="J126" s="16">
        <v>97.109329639999999</v>
      </c>
      <c r="K126" s="16">
        <v>98.651020500000001</v>
      </c>
      <c r="L126" s="16">
        <v>100</v>
      </c>
      <c r="M126" s="16">
        <v>92.291545709999994</v>
      </c>
      <c r="N126" s="16">
        <v>108.09387700000001</v>
      </c>
      <c r="O126" s="16">
        <v>101.3489795</v>
      </c>
      <c r="P126" s="16">
        <v>102.697959</v>
      </c>
      <c r="Q126" s="16">
        <v>100</v>
      </c>
      <c r="R126" s="16">
        <v>95.078047769999998</v>
      </c>
      <c r="S126" s="16">
        <v>96.320965000000001</v>
      </c>
      <c r="T126" s="16">
        <v>96.145772859999994</v>
      </c>
      <c r="U126" s="16">
        <v>97.109329639999999</v>
      </c>
      <c r="V126" s="16">
        <v>105.9954644</v>
      </c>
      <c r="W126" s="16">
        <v>95.094620000000006</v>
      </c>
    </row>
    <row r="127" spans="1:23" x14ac:dyDescent="0.35">
      <c r="A127">
        <v>128</v>
      </c>
      <c r="B127" s="20" t="s">
        <v>962</v>
      </c>
      <c r="C127" s="20" t="s">
        <v>53</v>
      </c>
      <c r="D127" s="20" t="s">
        <v>24</v>
      </c>
      <c r="E127" s="20" t="s">
        <v>21</v>
      </c>
      <c r="F127" s="20" t="s">
        <v>49</v>
      </c>
      <c r="G127" s="20" t="s">
        <v>411</v>
      </c>
      <c r="H127" s="16">
        <v>94.753968610000001</v>
      </c>
      <c r="I127" s="16">
        <v>93.255102500000007</v>
      </c>
      <c r="J127" s="16">
        <v>100</v>
      </c>
      <c r="K127" s="16">
        <v>100</v>
      </c>
      <c r="L127" s="16">
        <v>100</v>
      </c>
      <c r="M127" s="16">
        <v>93.255102500000007</v>
      </c>
      <c r="N127" s="16">
        <v>112.1408155</v>
      </c>
      <c r="O127" s="16">
        <v>102.697959</v>
      </c>
      <c r="P127" s="16">
        <v>106.74489749999999</v>
      </c>
      <c r="Q127" s="16">
        <v>100</v>
      </c>
      <c r="R127" s="16">
        <v>97.630171149999995</v>
      </c>
      <c r="S127" s="16">
        <v>96.934137500000006</v>
      </c>
      <c r="T127" s="16">
        <v>97.109329639999999</v>
      </c>
      <c r="U127" s="16">
        <v>100</v>
      </c>
      <c r="V127" s="16">
        <v>110.4920628</v>
      </c>
      <c r="W127" s="16">
        <v>96.320965000000001</v>
      </c>
    </row>
    <row r="128" spans="1:23" x14ac:dyDescent="0.35">
      <c r="A128">
        <v>129</v>
      </c>
      <c r="B128" s="20" t="s">
        <v>205</v>
      </c>
      <c r="C128" s="20" t="s">
        <v>54</v>
      </c>
      <c r="D128" s="20" t="s">
        <v>23</v>
      </c>
      <c r="E128" s="20" t="s">
        <v>26</v>
      </c>
      <c r="F128" s="20" t="s">
        <v>49</v>
      </c>
      <c r="G128" s="20" t="s">
        <v>412</v>
      </c>
      <c r="H128" s="16">
        <v>102.9977322</v>
      </c>
      <c r="I128" s="16">
        <v>94.941326880000005</v>
      </c>
      <c r="J128" s="16">
        <v>97.109329639999999</v>
      </c>
      <c r="K128" s="16">
        <v>100</v>
      </c>
      <c r="L128" s="16">
        <v>93.255102500000007</v>
      </c>
      <c r="M128" s="16">
        <v>106.74489749999999</v>
      </c>
      <c r="N128" s="16">
        <v>95.953061500000004</v>
      </c>
      <c r="O128" s="16">
        <v>97.302041000000003</v>
      </c>
      <c r="P128" s="16">
        <v>95.953061500000004</v>
      </c>
      <c r="Q128" s="16">
        <v>96.627551249999996</v>
      </c>
      <c r="R128" s="16">
        <v>95.989520409999997</v>
      </c>
      <c r="S128" s="16">
        <v>101.22634499999999</v>
      </c>
      <c r="T128" s="16">
        <v>96.145772859999994</v>
      </c>
      <c r="U128" s="16">
        <v>97.109329639999999</v>
      </c>
      <c r="V128" s="16">
        <v>95.503401670000002</v>
      </c>
      <c r="W128" s="16">
        <v>102.45269</v>
      </c>
    </row>
    <row r="129" spans="1:23" x14ac:dyDescent="0.35">
      <c r="A129">
        <v>130</v>
      </c>
      <c r="B129" s="20" t="s">
        <v>205</v>
      </c>
      <c r="C129" s="20" t="s">
        <v>613</v>
      </c>
      <c r="D129" s="20" t="s">
        <v>23</v>
      </c>
      <c r="E129" s="20" t="s">
        <v>31</v>
      </c>
      <c r="F129" s="20" t="s">
        <v>49</v>
      </c>
      <c r="G129" s="20" t="s">
        <v>619</v>
      </c>
      <c r="H129" s="16">
        <v>95.503401670000002</v>
      </c>
      <c r="I129" s="16">
        <v>97.470663439999996</v>
      </c>
      <c r="J129" s="16">
        <v>105.7813407</v>
      </c>
      <c r="K129" s="16">
        <v>97.302041000000003</v>
      </c>
      <c r="L129" s="16">
        <v>93.255102500000007</v>
      </c>
      <c r="M129" s="16">
        <v>100</v>
      </c>
      <c r="N129" s="16">
        <v>98.651020500000001</v>
      </c>
      <c r="O129" s="16">
        <v>97.302041000000003</v>
      </c>
      <c r="P129" s="16">
        <v>100</v>
      </c>
      <c r="Q129" s="16">
        <v>100</v>
      </c>
      <c r="R129" s="16">
        <v>96.536403989999997</v>
      </c>
      <c r="S129" s="16">
        <v>95.094620000000006</v>
      </c>
      <c r="T129" s="16">
        <v>96.627551249999996</v>
      </c>
      <c r="U129" s="16">
        <v>105.7813407</v>
      </c>
      <c r="V129" s="16">
        <v>99.250566939999999</v>
      </c>
      <c r="W129" s="16">
        <v>98.160482500000001</v>
      </c>
    </row>
    <row r="130" spans="1:23" x14ac:dyDescent="0.35">
      <c r="A130">
        <v>131</v>
      </c>
      <c r="B130" s="20" t="s">
        <v>205</v>
      </c>
      <c r="C130" s="20" t="s">
        <v>615</v>
      </c>
      <c r="D130" s="20" t="s">
        <v>23</v>
      </c>
      <c r="E130" s="20" t="s">
        <v>26</v>
      </c>
      <c r="F130" s="20" t="s">
        <v>49</v>
      </c>
      <c r="G130" s="20" t="s">
        <v>622</v>
      </c>
      <c r="H130" s="16">
        <v>100</v>
      </c>
      <c r="I130" s="16">
        <v>100</v>
      </c>
      <c r="J130" s="16">
        <v>97.109329639999999</v>
      </c>
      <c r="K130" s="16">
        <v>98.651020500000001</v>
      </c>
      <c r="L130" s="16">
        <v>93.255102500000007</v>
      </c>
      <c r="M130" s="16">
        <v>104.81778389999999</v>
      </c>
      <c r="N130" s="16">
        <v>95.953061500000004</v>
      </c>
      <c r="O130" s="16">
        <v>95.953061500000004</v>
      </c>
      <c r="P130" s="16">
        <v>95.953061500000004</v>
      </c>
      <c r="Q130" s="16">
        <v>96.627551249999996</v>
      </c>
      <c r="R130" s="16">
        <v>95.624931349999997</v>
      </c>
      <c r="S130" s="16">
        <v>98.773655000000005</v>
      </c>
      <c r="T130" s="16">
        <v>98.554664819999999</v>
      </c>
      <c r="U130" s="16">
        <v>97.109329639999999</v>
      </c>
      <c r="V130" s="16">
        <v>95.503401670000002</v>
      </c>
      <c r="W130" s="16">
        <v>100.6131725</v>
      </c>
    </row>
    <row r="131" spans="1:23" x14ac:dyDescent="0.35">
      <c r="A131">
        <v>132</v>
      </c>
      <c r="B131" s="20" t="s">
        <v>762</v>
      </c>
      <c r="C131" s="20" t="s">
        <v>615</v>
      </c>
      <c r="D131" s="20" t="s">
        <v>24</v>
      </c>
      <c r="E131" s="20" t="s">
        <v>26</v>
      </c>
      <c r="F131" s="20" t="s">
        <v>49</v>
      </c>
      <c r="G131" s="20" t="s">
        <v>622</v>
      </c>
      <c r="H131" s="16">
        <v>102.24829920000001</v>
      </c>
      <c r="I131" s="16">
        <v>100.84311219999999</v>
      </c>
      <c r="J131" s="16">
        <v>98.072886429999997</v>
      </c>
      <c r="K131" s="16">
        <v>100</v>
      </c>
      <c r="L131" s="16">
        <v>93.255102500000007</v>
      </c>
      <c r="M131" s="16">
        <v>107.7084543</v>
      </c>
      <c r="N131" s="16">
        <v>97.302041000000003</v>
      </c>
      <c r="O131" s="16">
        <v>100</v>
      </c>
      <c r="P131" s="16">
        <v>97.302041000000003</v>
      </c>
      <c r="Q131" s="16">
        <v>96.627551249999996</v>
      </c>
      <c r="R131" s="16">
        <v>98.177054729999995</v>
      </c>
      <c r="S131" s="16">
        <v>100.6131725</v>
      </c>
      <c r="T131" s="16">
        <v>99.518221600000004</v>
      </c>
      <c r="U131" s="16">
        <v>98.072886429999997</v>
      </c>
      <c r="V131" s="16">
        <v>97.002267779999997</v>
      </c>
      <c r="W131" s="16">
        <v>104.2922075</v>
      </c>
    </row>
    <row r="132" spans="1:23" x14ac:dyDescent="0.35">
      <c r="A132">
        <v>133</v>
      </c>
      <c r="B132" s="20" t="s">
        <v>205</v>
      </c>
      <c r="C132" s="20" t="s">
        <v>617</v>
      </c>
      <c r="D132" s="20" t="s">
        <v>23</v>
      </c>
      <c r="E132" s="20" t="s">
        <v>25</v>
      </c>
      <c r="F132" s="20" t="s">
        <v>49</v>
      </c>
      <c r="G132" s="20" t="s">
        <v>624</v>
      </c>
      <c r="H132" s="16">
        <v>99.250566939999999</v>
      </c>
      <c r="I132" s="16">
        <v>98.313775629999995</v>
      </c>
      <c r="J132" s="16">
        <v>97.109329639999999</v>
      </c>
      <c r="K132" s="16">
        <v>95.953061500000004</v>
      </c>
      <c r="L132" s="16">
        <v>93.255102500000007</v>
      </c>
      <c r="M132" s="16">
        <v>100.96355680000001</v>
      </c>
      <c r="N132" s="16">
        <v>94.604082000000005</v>
      </c>
      <c r="O132" s="16">
        <v>97.302041000000003</v>
      </c>
      <c r="P132" s="16">
        <v>101.3489795</v>
      </c>
      <c r="Q132" s="16">
        <v>96.627551249999996</v>
      </c>
      <c r="R132" s="16">
        <v>94.713458720000006</v>
      </c>
      <c r="S132" s="16">
        <v>98.160482500000001</v>
      </c>
      <c r="T132" s="16">
        <v>96.627551249999996</v>
      </c>
      <c r="U132" s="16">
        <v>97.109329639999999</v>
      </c>
      <c r="V132" s="16">
        <v>97.751700830000004</v>
      </c>
      <c r="W132" s="16">
        <v>98.773655000000005</v>
      </c>
    </row>
    <row r="133" spans="1:23" x14ac:dyDescent="0.35">
      <c r="A133">
        <v>134</v>
      </c>
      <c r="B133" s="20" t="s">
        <v>205</v>
      </c>
      <c r="C133" s="20" t="s">
        <v>30</v>
      </c>
      <c r="D133" s="20" t="s">
        <v>23</v>
      </c>
      <c r="E133" s="20" t="s">
        <v>31</v>
      </c>
      <c r="F133" s="20" t="s">
        <v>20</v>
      </c>
      <c r="G133" s="20" t="s">
        <v>413</v>
      </c>
      <c r="H133" s="16">
        <v>104.4965983</v>
      </c>
      <c r="I133" s="16">
        <v>106.74489749999999</v>
      </c>
      <c r="J133" s="16">
        <v>113.489795</v>
      </c>
      <c r="K133" s="16">
        <v>106.74489749999999</v>
      </c>
      <c r="L133" s="16">
        <v>100</v>
      </c>
      <c r="M133" s="16">
        <v>96.145772859999994</v>
      </c>
      <c r="N133" s="16">
        <v>95.953061500000004</v>
      </c>
      <c r="O133" s="16">
        <v>95.953061500000004</v>
      </c>
      <c r="P133" s="16">
        <v>95.953061500000004</v>
      </c>
      <c r="Q133" s="16">
        <v>100</v>
      </c>
      <c r="R133" s="16">
        <v>102.3698289</v>
      </c>
      <c r="S133" s="16">
        <v>104.90537999999999</v>
      </c>
      <c r="T133" s="16">
        <v>107.2266759</v>
      </c>
      <c r="U133" s="16">
        <v>113.489795</v>
      </c>
      <c r="V133" s="16">
        <v>95.503401670000002</v>
      </c>
      <c r="W133" s="16">
        <v>95.094620000000006</v>
      </c>
    </row>
    <row r="134" spans="1:23" x14ac:dyDescent="0.35">
      <c r="A134">
        <v>135</v>
      </c>
      <c r="B134" s="20" t="s">
        <v>215</v>
      </c>
      <c r="C134" s="20" t="s">
        <v>30</v>
      </c>
      <c r="D134" s="20" t="s">
        <v>24</v>
      </c>
      <c r="E134" s="20" t="s">
        <v>31</v>
      </c>
      <c r="F134" s="20" t="s">
        <v>20</v>
      </c>
      <c r="G134" s="20" t="s">
        <v>413</v>
      </c>
      <c r="H134" s="16">
        <v>105.24603140000001</v>
      </c>
      <c r="I134" s="16">
        <v>109.2742341</v>
      </c>
      <c r="J134" s="16">
        <v>116.38046540000001</v>
      </c>
      <c r="K134" s="16">
        <v>110.791836</v>
      </c>
      <c r="L134" s="16">
        <v>100</v>
      </c>
      <c r="M134" s="16">
        <v>97.109329639999999</v>
      </c>
      <c r="N134" s="16">
        <v>97.302041000000003</v>
      </c>
      <c r="O134" s="16">
        <v>97.302041000000003</v>
      </c>
      <c r="P134" s="16">
        <v>97.302041000000003</v>
      </c>
      <c r="Q134" s="16">
        <v>100</v>
      </c>
      <c r="R134" s="16">
        <v>104.92195220000001</v>
      </c>
      <c r="S134" s="16">
        <v>105.5185525</v>
      </c>
      <c r="T134" s="16">
        <v>110.11734629999999</v>
      </c>
      <c r="U134" s="16">
        <v>116.38046540000001</v>
      </c>
      <c r="V134" s="16">
        <v>97.002267779999997</v>
      </c>
      <c r="W134" s="16">
        <v>96.320965000000001</v>
      </c>
    </row>
    <row r="135" spans="1:23" x14ac:dyDescent="0.35">
      <c r="A135">
        <v>136</v>
      </c>
      <c r="B135" s="20" t="s">
        <v>586</v>
      </c>
      <c r="C135" s="20" t="s">
        <v>30</v>
      </c>
      <c r="D135" s="20" t="s">
        <v>28</v>
      </c>
      <c r="E135" s="20" t="s">
        <v>31</v>
      </c>
      <c r="F135" s="20" t="s">
        <v>20</v>
      </c>
      <c r="G135" s="20" t="s">
        <v>413</v>
      </c>
      <c r="H135" s="16">
        <v>106.74489749999999</v>
      </c>
      <c r="I135" s="16">
        <v>106.74489749999999</v>
      </c>
      <c r="J135" s="16">
        <v>119.2711357</v>
      </c>
      <c r="K135" s="16">
        <v>106.74489749999999</v>
      </c>
      <c r="L135" s="16">
        <v>100</v>
      </c>
      <c r="M135" s="16">
        <v>100</v>
      </c>
      <c r="N135" s="16">
        <v>94.604082000000005</v>
      </c>
      <c r="O135" s="16">
        <v>101.3489795</v>
      </c>
      <c r="P135" s="16">
        <v>94.604082000000005</v>
      </c>
      <c r="Q135" s="16">
        <v>100</v>
      </c>
      <c r="R135" s="16">
        <v>105.1042468</v>
      </c>
      <c r="S135" s="16">
        <v>106.74489749999999</v>
      </c>
      <c r="T135" s="16">
        <v>107.2266759</v>
      </c>
      <c r="U135" s="16">
        <v>119.2711357</v>
      </c>
      <c r="V135" s="16">
        <v>94.004535559999994</v>
      </c>
      <c r="W135" s="16">
        <v>100</v>
      </c>
    </row>
    <row r="136" spans="1:23" x14ac:dyDescent="0.35">
      <c r="A136">
        <v>137</v>
      </c>
      <c r="B136" s="20" t="s">
        <v>207</v>
      </c>
      <c r="C136" s="20" t="s">
        <v>30</v>
      </c>
      <c r="D136" s="20" t="s">
        <v>23</v>
      </c>
      <c r="E136" s="20" t="s">
        <v>31</v>
      </c>
      <c r="F136" s="20" t="s">
        <v>20</v>
      </c>
      <c r="G136" s="20" t="s">
        <v>413</v>
      </c>
      <c r="H136" s="16">
        <v>107.4943306</v>
      </c>
      <c r="I136" s="16">
        <v>106.74489749999999</v>
      </c>
      <c r="J136" s="16">
        <v>115.4169086</v>
      </c>
      <c r="K136" s="16">
        <v>106.74489749999999</v>
      </c>
      <c r="L136" s="16">
        <v>100</v>
      </c>
      <c r="M136" s="16">
        <v>99.036443210000002</v>
      </c>
      <c r="N136" s="16">
        <v>97.302041000000003</v>
      </c>
      <c r="O136" s="16">
        <v>100</v>
      </c>
      <c r="P136" s="16">
        <v>97.302041000000003</v>
      </c>
      <c r="Q136" s="16">
        <v>100</v>
      </c>
      <c r="R136" s="16">
        <v>104.92195220000001</v>
      </c>
      <c r="S136" s="16">
        <v>107.35807</v>
      </c>
      <c r="T136" s="16">
        <v>107.2266759</v>
      </c>
      <c r="U136" s="16">
        <v>115.4169086</v>
      </c>
      <c r="V136" s="16">
        <v>97.002267779999997</v>
      </c>
      <c r="W136" s="16">
        <v>98.773655000000005</v>
      </c>
    </row>
    <row r="137" spans="1:23" x14ac:dyDescent="0.35">
      <c r="A137">
        <v>138</v>
      </c>
      <c r="B137" s="20" t="s">
        <v>649</v>
      </c>
      <c r="C137" s="20" t="s">
        <v>30</v>
      </c>
      <c r="D137" s="20" t="s">
        <v>24</v>
      </c>
      <c r="E137" s="20" t="s">
        <v>31</v>
      </c>
      <c r="F137" s="20" t="s">
        <v>20</v>
      </c>
      <c r="G137" s="20" t="s">
        <v>413</v>
      </c>
      <c r="H137" s="16">
        <v>105.9954644</v>
      </c>
      <c r="I137" s="16">
        <v>111.8035706</v>
      </c>
      <c r="J137" s="16">
        <v>118.3075789</v>
      </c>
      <c r="K137" s="16">
        <v>113.489795</v>
      </c>
      <c r="L137" s="16">
        <v>100</v>
      </c>
      <c r="M137" s="16">
        <v>97.109329639999999</v>
      </c>
      <c r="N137" s="16">
        <v>98.651020500000001</v>
      </c>
      <c r="O137" s="16">
        <v>97.302041000000003</v>
      </c>
      <c r="P137" s="16">
        <v>98.651020500000001</v>
      </c>
      <c r="Q137" s="16">
        <v>100</v>
      </c>
      <c r="R137" s="16">
        <v>106.74489749999999</v>
      </c>
      <c r="S137" s="16">
        <v>106.131725</v>
      </c>
      <c r="T137" s="16">
        <v>112.52623819999999</v>
      </c>
      <c r="U137" s="16">
        <v>118.3075789</v>
      </c>
      <c r="V137" s="16">
        <v>98.501133890000006</v>
      </c>
      <c r="W137" s="16">
        <v>96.320965000000001</v>
      </c>
    </row>
    <row r="138" spans="1:23" x14ac:dyDescent="0.35">
      <c r="A138">
        <v>139</v>
      </c>
      <c r="B138" s="20" t="s">
        <v>712</v>
      </c>
      <c r="C138" s="20" t="s">
        <v>30</v>
      </c>
      <c r="D138" s="20" t="s">
        <v>28</v>
      </c>
      <c r="E138" s="20" t="s">
        <v>31</v>
      </c>
      <c r="F138" s="20" t="s">
        <v>20</v>
      </c>
      <c r="G138" s="20" t="s">
        <v>413</v>
      </c>
      <c r="H138" s="16">
        <v>105.9954644</v>
      </c>
      <c r="I138" s="16">
        <v>109.2742341</v>
      </c>
      <c r="J138" s="16">
        <v>119.2711357</v>
      </c>
      <c r="K138" s="16">
        <v>110.791836</v>
      </c>
      <c r="L138" s="16">
        <v>100</v>
      </c>
      <c r="M138" s="16">
        <v>99.036443210000002</v>
      </c>
      <c r="N138" s="16">
        <v>100</v>
      </c>
      <c r="O138" s="16">
        <v>100</v>
      </c>
      <c r="P138" s="16">
        <v>98.651020500000001</v>
      </c>
      <c r="Q138" s="16">
        <v>100</v>
      </c>
      <c r="R138" s="16">
        <v>106.92719200000001</v>
      </c>
      <c r="S138" s="16">
        <v>106.131725</v>
      </c>
      <c r="T138" s="16">
        <v>110.11734629999999</v>
      </c>
      <c r="U138" s="16">
        <v>119.2711357</v>
      </c>
      <c r="V138" s="16">
        <v>99.250566939999999</v>
      </c>
      <c r="W138" s="16">
        <v>98.773655000000005</v>
      </c>
    </row>
    <row r="139" spans="1:23" x14ac:dyDescent="0.35">
      <c r="A139">
        <v>140</v>
      </c>
      <c r="B139" s="20" t="s">
        <v>888</v>
      </c>
      <c r="C139" s="20" t="s">
        <v>30</v>
      </c>
      <c r="D139" s="20" t="s">
        <v>23</v>
      </c>
      <c r="E139" s="20" t="s">
        <v>31</v>
      </c>
      <c r="F139" s="20" t="s">
        <v>20</v>
      </c>
      <c r="G139" s="20" t="s">
        <v>413</v>
      </c>
      <c r="H139" s="16">
        <v>107.4943306</v>
      </c>
      <c r="I139" s="16">
        <v>109.2742341</v>
      </c>
      <c r="J139" s="16">
        <v>117.3440221</v>
      </c>
      <c r="K139" s="16">
        <v>112.1408155</v>
      </c>
      <c r="L139" s="16">
        <v>100</v>
      </c>
      <c r="M139" s="16">
        <v>97.109329639999999</v>
      </c>
      <c r="N139" s="16">
        <v>101.3489795</v>
      </c>
      <c r="O139" s="16">
        <v>100</v>
      </c>
      <c r="P139" s="16">
        <v>100</v>
      </c>
      <c r="Q139" s="16">
        <v>100</v>
      </c>
      <c r="R139" s="16">
        <v>107.1094866</v>
      </c>
      <c r="S139" s="16">
        <v>107.35807</v>
      </c>
      <c r="T139" s="16">
        <v>110.5991246</v>
      </c>
      <c r="U139" s="16">
        <v>117.3440221</v>
      </c>
      <c r="V139" s="16">
        <v>100.7494331</v>
      </c>
      <c r="W139" s="16">
        <v>97.547309999999996</v>
      </c>
    </row>
    <row r="140" spans="1:23" x14ac:dyDescent="0.35">
      <c r="A140">
        <v>141</v>
      </c>
      <c r="B140" s="20" t="s">
        <v>1000</v>
      </c>
      <c r="C140" s="20" t="s">
        <v>30</v>
      </c>
      <c r="D140" s="20" t="s">
        <v>24</v>
      </c>
      <c r="E140" s="20" t="s">
        <v>31</v>
      </c>
      <c r="F140" s="20" t="s">
        <v>20</v>
      </c>
      <c r="G140" s="20" t="s">
        <v>413</v>
      </c>
      <c r="H140" s="16">
        <v>106.74489749999999</v>
      </c>
      <c r="I140" s="16">
        <v>113.489795</v>
      </c>
      <c r="J140" s="16">
        <v>120.23469249999999</v>
      </c>
      <c r="K140" s="16">
        <v>114.8387745</v>
      </c>
      <c r="L140" s="16">
        <v>100</v>
      </c>
      <c r="M140" s="16">
        <v>98.072886429999997</v>
      </c>
      <c r="N140" s="16">
        <v>100</v>
      </c>
      <c r="O140" s="16">
        <v>98.651020500000001</v>
      </c>
      <c r="P140" s="16">
        <v>100</v>
      </c>
      <c r="Q140" s="16">
        <v>100</v>
      </c>
      <c r="R140" s="16">
        <v>108.56784279999999</v>
      </c>
      <c r="S140" s="16">
        <v>106.74489749999999</v>
      </c>
      <c r="T140" s="16">
        <v>113.9715734</v>
      </c>
      <c r="U140" s="16">
        <v>120.23469249999999</v>
      </c>
      <c r="V140" s="16">
        <v>100</v>
      </c>
      <c r="W140" s="16">
        <v>97.547309999999996</v>
      </c>
    </row>
    <row r="141" spans="1:23" x14ac:dyDescent="0.35">
      <c r="A141">
        <v>142</v>
      </c>
      <c r="B141" s="20" t="s">
        <v>205</v>
      </c>
      <c r="C141" s="20" t="s">
        <v>32</v>
      </c>
      <c r="D141" s="20" t="s">
        <v>28</v>
      </c>
      <c r="E141" s="20" t="s">
        <v>25</v>
      </c>
      <c r="F141" s="20" t="s">
        <v>20</v>
      </c>
      <c r="G141" s="20" t="s">
        <v>414</v>
      </c>
      <c r="H141" s="16">
        <v>102.9977322</v>
      </c>
      <c r="I141" s="16">
        <v>101.6862244</v>
      </c>
      <c r="J141" s="16">
        <v>99.036443210000002</v>
      </c>
      <c r="K141" s="16">
        <v>100</v>
      </c>
      <c r="L141" s="16">
        <v>100</v>
      </c>
      <c r="M141" s="16">
        <v>99.036443210000002</v>
      </c>
      <c r="N141" s="16">
        <v>95.953061500000004</v>
      </c>
      <c r="O141" s="16">
        <v>97.302041000000003</v>
      </c>
      <c r="P141" s="16">
        <v>97.302041000000003</v>
      </c>
      <c r="Q141" s="16">
        <v>100</v>
      </c>
      <c r="R141" s="16">
        <v>98.177054729999995</v>
      </c>
      <c r="S141" s="16">
        <v>103.679035</v>
      </c>
      <c r="T141" s="16">
        <v>101.9271136</v>
      </c>
      <c r="U141" s="16">
        <v>99.036443210000002</v>
      </c>
      <c r="V141" s="16">
        <v>96.252834719999996</v>
      </c>
      <c r="W141" s="16">
        <v>97.547309999999996</v>
      </c>
    </row>
    <row r="142" spans="1:23" x14ac:dyDescent="0.35">
      <c r="A142">
        <v>143</v>
      </c>
      <c r="B142" s="20" t="s">
        <v>215</v>
      </c>
      <c r="C142" s="20" t="s">
        <v>32</v>
      </c>
      <c r="D142" s="20" t="s">
        <v>23</v>
      </c>
      <c r="E142" s="20" t="s">
        <v>25</v>
      </c>
      <c r="F142" s="20" t="s">
        <v>20</v>
      </c>
      <c r="G142" s="20" t="s">
        <v>414</v>
      </c>
      <c r="H142" s="16">
        <v>105.24603140000001</v>
      </c>
      <c r="I142" s="16">
        <v>104.2155609</v>
      </c>
      <c r="J142" s="16">
        <v>100</v>
      </c>
      <c r="K142" s="16">
        <v>101.3489795</v>
      </c>
      <c r="L142" s="16">
        <v>100</v>
      </c>
      <c r="M142" s="16">
        <v>100</v>
      </c>
      <c r="N142" s="16">
        <v>97.302041000000003</v>
      </c>
      <c r="O142" s="16">
        <v>101.3489795</v>
      </c>
      <c r="P142" s="16">
        <v>98.651020500000001</v>
      </c>
      <c r="Q142" s="16">
        <v>100</v>
      </c>
      <c r="R142" s="16">
        <v>100.7291781</v>
      </c>
      <c r="S142" s="16">
        <v>105.5185525</v>
      </c>
      <c r="T142" s="16">
        <v>103.8542271</v>
      </c>
      <c r="U142" s="16">
        <v>100</v>
      </c>
      <c r="V142" s="16">
        <v>97.751700830000004</v>
      </c>
      <c r="W142" s="16">
        <v>100</v>
      </c>
    </row>
    <row r="143" spans="1:23" x14ac:dyDescent="0.35">
      <c r="A143">
        <v>144</v>
      </c>
      <c r="B143" s="20" t="s">
        <v>207</v>
      </c>
      <c r="C143" s="20" t="s">
        <v>32</v>
      </c>
      <c r="D143" s="20" t="s">
        <v>24</v>
      </c>
      <c r="E143" s="20" t="s">
        <v>25</v>
      </c>
      <c r="F143" s="20" t="s">
        <v>20</v>
      </c>
      <c r="G143" s="20" t="s">
        <v>414</v>
      </c>
      <c r="H143" s="16">
        <v>104.4965983</v>
      </c>
      <c r="I143" s="16">
        <v>105.9017853</v>
      </c>
      <c r="J143" s="16">
        <v>99.036443210000002</v>
      </c>
      <c r="K143" s="16">
        <v>104.0469385</v>
      </c>
      <c r="L143" s="16">
        <v>100</v>
      </c>
      <c r="M143" s="16">
        <v>98.072886429999997</v>
      </c>
      <c r="N143" s="16">
        <v>98.651020500000001</v>
      </c>
      <c r="O143" s="16">
        <v>98.651020500000001</v>
      </c>
      <c r="P143" s="16">
        <v>100</v>
      </c>
      <c r="Q143" s="16">
        <v>100</v>
      </c>
      <c r="R143" s="16">
        <v>100.7291781</v>
      </c>
      <c r="S143" s="16">
        <v>104.90537999999999</v>
      </c>
      <c r="T143" s="16">
        <v>105.7813407</v>
      </c>
      <c r="U143" s="16">
        <v>99.036443210000002</v>
      </c>
      <c r="V143" s="16">
        <v>99.250566939999999</v>
      </c>
      <c r="W143" s="16">
        <v>97.547309999999996</v>
      </c>
    </row>
    <row r="144" spans="1:23" x14ac:dyDescent="0.35">
      <c r="A144">
        <v>145</v>
      </c>
      <c r="B144" s="20" t="s">
        <v>630</v>
      </c>
      <c r="C144" s="20" t="s">
        <v>32</v>
      </c>
      <c r="D144" s="20" t="s">
        <v>28</v>
      </c>
      <c r="E144" s="20" t="s">
        <v>25</v>
      </c>
      <c r="F144" s="20" t="s">
        <v>20</v>
      </c>
      <c r="G144" s="20" t="s">
        <v>414</v>
      </c>
      <c r="H144" s="16">
        <v>104.4965983</v>
      </c>
      <c r="I144" s="16">
        <v>102.52933659999999</v>
      </c>
      <c r="J144" s="16">
        <v>99.036443210000002</v>
      </c>
      <c r="K144" s="16">
        <v>100</v>
      </c>
      <c r="L144" s="16">
        <v>100</v>
      </c>
      <c r="M144" s="16">
        <v>101.9271136</v>
      </c>
      <c r="N144" s="16">
        <v>100</v>
      </c>
      <c r="O144" s="16">
        <v>102.697959</v>
      </c>
      <c r="P144" s="16">
        <v>100</v>
      </c>
      <c r="Q144" s="16">
        <v>100</v>
      </c>
      <c r="R144" s="16">
        <v>100.9114726</v>
      </c>
      <c r="S144" s="16">
        <v>104.90537999999999</v>
      </c>
      <c r="T144" s="16">
        <v>102.40889199999999</v>
      </c>
      <c r="U144" s="16">
        <v>99.036443210000002</v>
      </c>
      <c r="V144" s="16">
        <v>100</v>
      </c>
      <c r="W144" s="16">
        <v>101.8395175</v>
      </c>
    </row>
    <row r="145" spans="1:23" x14ac:dyDescent="0.35">
      <c r="A145">
        <v>146</v>
      </c>
      <c r="B145" s="20" t="s">
        <v>712</v>
      </c>
      <c r="C145" s="20" t="s">
        <v>32</v>
      </c>
      <c r="D145" s="20" t="s">
        <v>23</v>
      </c>
      <c r="E145" s="20" t="s">
        <v>25</v>
      </c>
      <c r="F145" s="20" t="s">
        <v>20</v>
      </c>
      <c r="G145" s="20" t="s">
        <v>414</v>
      </c>
      <c r="H145" s="16">
        <v>106.74489749999999</v>
      </c>
      <c r="I145" s="16">
        <v>102.52933659999999</v>
      </c>
      <c r="J145" s="16">
        <v>98.072886429999997</v>
      </c>
      <c r="K145" s="16">
        <v>98.651020500000001</v>
      </c>
      <c r="L145" s="16">
        <v>100</v>
      </c>
      <c r="M145" s="16">
        <v>101.9271136</v>
      </c>
      <c r="N145" s="16">
        <v>97.302041000000003</v>
      </c>
      <c r="O145" s="16">
        <v>102.697959</v>
      </c>
      <c r="P145" s="16">
        <v>100</v>
      </c>
      <c r="Q145" s="16">
        <v>100</v>
      </c>
      <c r="R145" s="16">
        <v>100.7291781</v>
      </c>
      <c r="S145" s="16">
        <v>106.74489749999999</v>
      </c>
      <c r="T145" s="16">
        <v>101.9271136</v>
      </c>
      <c r="U145" s="16">
        <v>98.072886429999997</v>
      </c>
      <c r="V145" s="16">
        <v>98.501133890000006</v>
      </c>
      <c r="W145" s="16">
        <v>101.8395175</v>
      </c>
    </row>
    <row r="146" spans="1:23" x14ac:dyDescent="0.35">
      <c r="A146">
        <v>147</v>
      </c>
      <c r="B146" s="20" t="s">
        <v>834</v>
      </c>
      <c r="C146" s="20" t="s">
        <v>32</v>
      </c>
      <c r="D146" s="20" t="s">
        <v>24</v>
      </c>
      <c r="E146" s="20" t="s">
        <v>25</v>
      </c>
      <c r="F146" s="20" t="s">
        <v>20</v>
      </c>
      <c r="G146" s="20" t="s">
        <v>414</v>
      </c>
      <c r="H146" s="16">
        <v>107.4943306</v>
      </c>
      <c r="I146" s="16">
        <v>104.2155609</v>
      </c>
      <c r="J146" s="16">
        <v>100.96355680000001</v>
      </c>
      <c r="K146" s="16">
        <v>101.3489795</v>
      </c>
      <c r="L146" s="16">
        <v>100</v>
      </c>
      <c r="M146" s="16">
        <v>101.9271136</v>
      </c>
      <c r="N146" s="16">
        <v>98.651020500000001</v>
      </c>
      <c r="O146" s="16">
        <v>104.0469385</v>
      </c>
      <c r="P146" s="16">
        <v>100</v>
      </c>
      <c r="Q146" s="16">
        <v>100</v>
      </c>
      <c r="R146" s="16">
        <v>102.5521234</v>
      </c>
      <c r="S146" s="16">
        <v>107.35807</v>
      </c>
      <c r="T146" s="16">
        <v>103.8542271</v>
      </c>
      <c r="U146" s="16">
        <v>100.96355680000001</v>
      </c>
      <c r="V146" s="16">
        <v>99.250566939999999</v>
      </c>
      <c r="W146" s="16">
        <v>102.45269</v>
      </c>
    </row>
    <row r="147" spans="1:23" x14ac:dyDescent="0.35">
      <c r="A147">
        <v>148</v>
      </c>
      <c r="B147" s="20" t="s">
        <v>1000</v>
      </c>
      <c r="C147" s="20" t="s">
        <v>32</v>
      </c>
      <c r="D147" s="20" t="s">
        <v>28</v>
      </c>
      <c r="E147" s="20" t="s">
        <v>25</v>
      </c>
      <c r="F147" s="20" t="s">
        <v>20</v>
      </c>
      <c r="G147" s="20" t="s">
        <v>414</v>
      </c>
      <c r="H147" s="16">
        <v>105.9954644</v>
      </c>
      <c r="I147" s="16">
        <v>104.2155609</v>
      </c>
      <c r="J147" s="16">
        <v>100</v>
      </c>
      <c r="K147" s="16">
        <v>101.3489795</v>
      </c>
      <c r="L147" s="16">
        <v>100</v>
      </c>
      <c r="M147" s="16">
        <v>102.8906704</v>
      </c>
      <c r="N147" s="16">
        <v>100</v>
      </c>
      <c r="O147" s="16">
        <v>105.39591799999999</v>
      </c>
      <c r="P147" s="16">
        <v>101.3489795</v>
      </c>
      <c r="Q147" s="16">
        <v>100</v>
      </c>
      <c r="R147" s="16">
        <v>102.7344179</v>
      </c>
      <c r="S147" s="16">
        <v>106.131725</v>
      </c>
      <c r="T147" s="16">
        <v>103.8542271</v>
      </c>
      <c r="U147" s="16">
        <v>100</v>
      </c>
      <c r="V147" s="16">
        <v>100.7494331</v>
      </c>
      <c r="W147" s="16">
        <v>103.679035</v>
      </c>
    </row>
    <row r="148" spans="1:23" x14ac:dyDescent="0.35">
      <c r="A148">
        <v>149</v>
      </c>
      <c r="B148" s="20" t="s">
        <v>205</v>
      </c>
      <c r="C148" s="20" t="s">
        <v>33</v>
      </c>
      <c r="D148" s="20" t="s">
        <v>24</v>
      </c>
      <c r="E148" s="20" t="s">
        <v>26</v>
      </c>
      <c r="F148" s="20" t="s">
        <v>20</v>
      </c>
      <c r="G148" s="20" t="s">
        <v>415</v>
      </c>
      <c r="H148" s="16">
        <v>97.751700830000004</v>
      </c>
      <c r="I148" s="16">
        <v>94.941326880000005</v>
      </c>
      <c r="J148" s="16">
        <v>97.109329639999999</v>
      </c>
      <c r="K148" s="16">
        <v>91.906122999999994</v>
      </c>
      <c r="L148" s="16">
        <v>93.255102500000007</v>
      </c>
      <c r="M148" s="16">
        <v>101.9271136</v>
      </c>
      <c r="N148" s="16">
        <v>95.953061500000004</v>
      </c>
      <c r="O148" s="16">
        <v>95.953061500000004</v>
      </c>
      <c r="P148" s="16">
        <v>95.953061500000004</v>
      </c>
      <c r="Q148" s="16">
        <v>96.627551249999996</v>
      </c>
      <c r="R148" s="16">
        <v>92.52592439</v>
      </c>
      <c r="S148" s="16">
        <v>96.934137500000006</v>
      </c>
      <c r="T148" s="16">
        <v>93.255102500000007</v>
      </c>
      <c r="U148" s="16">
        <v>97.109329639999999</v>
      </c>
      <c r="V148" s="16">
        <v>95.503401670000002</v>
      </c>
      <c r="W148" s="16">
        <v>98.773655000000005</v>
      </c>
    </row>
    <row r="149" spans="1:23" x14ac:dyDescent="0.35">
      <c r="A149">
        <v>150</v>
      </c>
      <c r="B149" s="20" t="s">
        <v>596</v>
      </c>
      <c r="C149" s="20" t="s">
        <v>33</v>
      </c>
      <c r="D149" s="20" t="s">
        <v>28</v>
      </c>
      <c r="E149" s="20" t="s">
        <v>26</v>
      </c>
      <c r="F149" s="20" t="s">
        <v>20</v>
      </c>
      <c r="G149" s="20" t="s">
        <v>415</v>
      </c>
      <c r="H149" s="16">
        <v>100</v>
      </c>
      <c r="I149" s="16">
        <v>95.784439059999997</v>
      </c>
      <c r="J149" s="16">
        <v>98.072886429999997</v>
      </c>
      <c r="K149" s="16">
        <v>93.255102500000007</v>
      </c>
      <c r="L149" s="16">
        <v>93.255102500000007</v>
      </c>
      <c r="M149" s="16">
        <v>104.81778389999999</v>
      </c>
      <c r="N149" s="16">
        <v>97.302041000000003</v>
      </c>
      <c r="O149" s="16">
        <v>100</v>
      </c>
      <c r="P149" s="16">
        <v>97.302041000000003</v>
      </c>
      <c r="Q149" s="16">
        <v>96.627551249999996</v>
      </c>
      <c r="R149" s="16">
        <v>95.078047769999998</v>
      </c>
      <c r="S149" s="16">
        <v>98.773655000000005</v>
      </c>
      <c r="T149" s="16">
        <v>94.218659290000005</v>
      </c>
      <c r="U149" s="16">
        <v>98.072886429999997</v>
      </c>
      <c r="V149" s="16">
        <v>97.002267779999997</v>
      </c>
      <c r="W149" s="16">
        <v>102.45269</v>
      </c>
    </row>
    <row r="150" spans="1:23" x14ac:dyDescent="0.35">
      <c r="A150">
        <v>151</v>
      </c>
      <c r="B150" s="20" t="s">
        <v>739</v>
      </c>
      <c r="C150" s="20" t="s">
        <v>33</v>
      </c>
      <c r="D150" s="20" t="s">
        <v>28</v>
      </c>
      <c r="E150" s="20" t="s">
        <v>26</v>
      </c>
      <c r="F150" s="20" t="s">
        <v>20</v>
      </c>
      <c r="G150" s="20" t="s">
        <v>415</v>
      </c>
      <c r="H150" s="16">
        <v>99.250566939999999</v>
      </c>
      <c r="I150" s="16">
        <v>98.313775629999995</v>
      </c>
      <c r="J150" s="16">
        <v>97.109329639999999</v>
      </c>
      <c r="K150" s="16">
        <v>95.953061500000004</v>
      </c>
      <c r="L150" s="16">
        <v>93.255102500000007</v>
      </c>
      <c r="M150" s="16">
        <v>102.8906704</v>
      </c>
      <c r="N150" s="16">
        <v>100</v>
      </c>
      <c r="O150" s="16">
        <v>97.302041000000003</v>
      </c>
      <c r="P150" s="16">
        <v>98.651020500000001</v>
      </c>
      <c r="Q150" s="16">
        <v>96.627551249999996</v>
      </c>
      <c r="R150" s="16">
        <v>95.442636820000004</v>
      </c>
      <c r="S150" s="16">
        <v>98.160482500000001</v>
      </c>
      <c r="T150" s="16">
        <v>96.627551249999996</v>
      </c>
      <c r="U150" s="16">
        <v>97.109329639999999</v>
      </c>
      <c r="V150" s="16">
        <v>99.250566939999999</v>
      </c>
      <c r="W150" s="16">
        <v>100</v>
      </c>
    </row>
    <row r="151" spans="1:23" x14ac:dyDescent="0.35">
      <c r="A151">
        <v>152</v>
      </c>
      <c r="B151" s="20" t="s">
        <v>941</v>
      </c>
      <c r="C151" s="20" t="s">
        <v>33</v>
      </c>
      <c r="D151" s="20" t="s">
        <v>24</v>
      </c>
      <c r="E151" s="20" t="s">
        <v>26</v>
      </c>
      <c r="F151" s="20" t="s">
        <v>20</v>
      </c>
      <c r="G151" s="20" t="s">
        <v>415</v>
      </c>
      <c r="H151" s="16">
        <v>101.4988661</v>
      </c>
      <c r="I151" s="16">
        <v>94.098214690000006</v>
      </c>
      <c r="J151" s="16">
        <v>98.072886429999997</v>
      </c>
      <c r="K151" s="16">
        <v>90.557143499999995</v>
      </c>
      <c r="L151" s="16">
        <v>93.255102500000007</v>
      </c>
      <c r="M151" s="16">
        <v>107.7084543</v>
      </c>
      <c r="N151" s="16">
        <v>95.953061500000004</v>
      </c>
      <c r="O151" s="16">
        <v>104.0469385</v>
      </c>
      <c r="P151" s="16">
        <v>97.302041000000003</v>
      </c>
      <c r="Q151" s="16">
        <v>96.627551249999996</v>
      </c>
      <c r="R151" s="16">
        <v>95.624931349999997</v>
      </c>
      <c r="S151" s="16">
        <v>100</v>
      </c>
      <c r="T151" s="16">
        <v>92.291545709999994</v>
      </c>
      <c r="U151" s="16">
        <v>98.072886429999997</v>
      </c>
      <c r="V151" s="16">
        <v>96.252834719999996</v>
      </c>
      <c r="W151" s="16">
        <v>106.131725</v>
      </c>
    </row>
    <row r="152" spans="1:23" x14ac:dyDescent="0.35">
      <c r="A152">
        <v>153</v>
      </c>
      <c r="B152" s="20" t="s">
        <v>205</v>
      </c>
      <c r="C152" s="20" t="s">
        <v>34</v>
      </c>
      <c r="D152" s="20" t="s">
        <v>28</v>
      </c>
      <c r="E152" s="20" t="s">
        <v>25</v>
      </c>
      <c r="F152" s="20" t="s">
        <v>20</v>
      </c>
      <c r="G152" s="20" t="s">
        <v>416</v>
      </c>
      <c r="H152" s="16">
        <v>105.24603140000001</v>
      </c>
      <c r="I152" s="16">
        <v>105.05867309999999</v>
      </c>
      <c r="J152" s="16">
        <v>97.109329639999999</v>
      </c>
      <c r="K152" s="16">
        <v>95.953061500000004</v>
      </c>
      <c r="L152" s="16">
        <v>93.255102500000007</v>
      </c>
      <c r="M152" s="16">
        <v>96.145772859999994</v>
      </c>
      <c r="N152" s="16">
        <v>89.208163999999996</v>
      </c>
      <c r="O152" s="16">
        <v>97.302041000000003</v>
      </c>
      <c r="P152" s="16">
        <v>104.0469385</v>
      </c>
      <c r="Q152" s="16">
        <v>93.929592249999999</v>
      </c>
      <c r="R152" s="16">
        <v>95.624931349999997</v>
      </c>
      <c r="S152" s="16">
        <v>103.06586249999999</v>
      </c>
      <c r="T152" s="16">
        <v>100.4817784</v>
      </c>
      <c r="U152" s="16">
        <v>97.109329639999999</v>
      </c>
      <c r="V152" s="16">
        <v>96.252834719999996</v>
      </c>
      <c r="W152" s="16">
        <v>95.707792499999996</v>
      </c>
    </row>
    <row r="153" spans="1:23" x14ac:dyDescent="0.35">
      <c r="A153">
        <v>154</v>
      </c>
      <c r="B153" s="20" t="s">
        <v>678</v>
      </c>
      <c r="C153" s="20" t="s">
        <v>34</v>
      </c>
      <c r="D153" s="20" t="s">
        <v>23</v>
      </c>
      <c r="E153" s="20" t="s">
        <v>25</v>
      </c>
      <c r="F153" s="20" t="s">
        <v>20</v>
      </c>
      <c r="G153" s="20" t="s">
        <v>416</v>
      </c>
      <c r="H153" s="16">
        <v>107.4943306</v>
      </c>
      <c r="I153" s="16">
        <v>107.5880097</v>
      </c>
      <c r="J153" s="16">
        <v>98.072886429999997</v>
      </c>
      <c r="K153" s="16">
        <v>97.302041000000003</v>
      </c>
      <c r="L153" s="16">
        <v>93.255102500000007</v>
      </c>
      <c r="M153" s="16">
        <v>97.109329639999999</v>
      </c>
      <c r="N153" s="16">
        <v>90.557143499999995</v>
      </c>
      <c r="O153" s="16">
        <v>101.3489795</v>
      </c>
      <c r="P153" s="16">
        <v>105.39591799999999</v>
      </c>
      <c r="Q153" s="16">
        <v>93.929592249999999</v>
      </c>
      <c r="R153" s="16">
        <v>98.177054729999995</v>
      </c>
      <c r="S153" s="16">
        <v>104.90537999999999</v>
      </c>
      <c r="T153" s="16">
        <v>102.40889199999999</v>
      </c>
      <c r="U153" s="16">
        <v>98.072886429999997</v>
      </c>
      <c r="V153" s="16">
        <v>97.751700830000004</v>
      </c>
      <c r="W153" s="16">
        <v>98.160482500000001</v>
      </c>
    </row>
    <row r="154" spans="1:23" x14ac:dyDescent="0.35">
      <c r="A154">
        <v>155</v>
      </c>
      <c r="B154" s="20" t="s">
        <v>991</v>
      </c>
      <c r="C154" s="20" t="s">
        <v>34</v>
      </c>
      <c r="D154" s="20" t="s">
        <v>24</v>
      </c>
      <c r="E154" s="20" t="s">
        <v>25</v>
      </c>
      <c r="F154" s="20" t="s">
        <v>20</v>
      </c>
      <c r="G154" s="20" t="s">
        <v>416</v>
      </c>
      <c r="H154" s="16">
        <v>109.74262969999999</v>
      </c>
      <c r="I154" s="16">
        <v>105.05867309999999</v>
      </c>
      <c r="J154" s="16">
        <v>96.145772859999994</v>
      </c>
      <c r="K154" s="16">
        <v>94.604082000000005</v>
      </c>
      <c r="L154" s="16">
        <v>93.255102500000007</v>
      </c>
      <c r="M154" s="16">
        <v>99.036443210000002</v>
      </c>
      <c r="N154" s="16">
        <v>91.906122999999994</v>
      </c>
      <c r="O154" s="16">
        <v>104.0469385</v>
      </c>
      <c r="P154" s="16">
        <v>106.74489749999999</v>
      </c>
      <c r="Q154" s="16">
        <v>93.929592249999999</v>
      </c>
      <c r="R154" s="16">
        <v>98.541643780000001</v>
      </c>
      <c r="S154" s="16">
        <v>106.74489749999999</v>
      </c>
      <c r="T154" s="16">
        <v>100</v>
      </c>
      <c r="U154" s="16">
        <v>96.145772859999994</v>
      </c>
      <c r="V154" s="16">
        <v>99.250566939999999</v>
      </c>
      <c r="W154" s="16">
        <v>100.6131725</v>
      </c>
    </row>
    <row r="155" spans="1:23" x14ac:dyDescent="0.35">
      <c r="A155">
        <v>156</v>
      </c>
      <c r="B155" s="20" t="s">
        <v>205</v>
      </c>
      <c r="C155" s="20" t="s">
        <v>35</v>
      </c>
      <c r="D155" s="20" t="s">
        <v>23</v>
      </c>
      <c r="E155" s="20" t="s">
        <v>25</v>
      </c>
      <c r="F155" s="20" t="s">
        <v>20</v>
      </c>
      <c r="G155" s="20" t="s">
        <v>417</v>
      </c>
      <c r="H155" s="16">
        <v>98.501133890000006</v>
      </c>
      <c r="I155" s="16">
        <v>96.627551249999996</v>
      </c>
      <c r="J155" s="16">
        <v>99.036443210000002</v>
      </c>
      <c r="K155" s="16">
        <v>95.953061500000004</v>
      </c>
      <c r="L155" s="16">
        <v>93.255102500000007</v>
      </c>
      <c r="M155" s="16">
        <v>96.145772859999994</v>
      </c>
      <c r="N155" s="16">
        <v>97.302041000000003</v>
      </c>
      <c r="O155" s="16">
        <v>97.302041000000003</v>
      </c>
      <c r="P155" s="16">
        <v>97.302041000000003</v>
      </c>
      <c r="Q155" s="16">
        <v>96.627551249999996</v>
      </c>
      <c r="R155" s="16">
        <v>93.43739703</v>
      </c>
      <c r="S155" s="16">
        <v>97.547309999999996</v>
      </c>
      <c r="T155" s="16">
        <v>95.663994459999998</v>
      </c>
      <c r="U155" s="16">
        <v>99.036443210000002</v>
      </c>
      <c r="V155" s="16">
        <v>97.002267779999997</v>
      </c>
      <c r="W155" s="16">
        <v>95.707792499999996</v>
      </c>
    </row>
    <row r="156" spans="1:23" x14ac:dyDescent="0.35">
      <c r="A156">
        <v>157</v>
      </c>
      <c r="B156" s="20" t="s">
        <v>552</v>
      </c>
      <c r="C156" s="20" t="s">
        <v>35</v>
      </c>
      <c r="D156" s="20" t="s">
        <v>24</v>
      </c>
      <c r="E156" s="20" t="s">
        <v>25</v>
      </c>
      <c r="F156" s="20" t="s">
        <v>20</v>
      </c>
      <c r="G156" s="20" t="s">
        <v>417</v>
      </c>
      <c r="H156" s="16">
        <v>100.7494331</v>
      </c>
      <c r="I156" s="16">
        <v>99.156887810000001</v>
      </c>
      <c r="J156" s="16">
        <v>100</v>
      </c>
      <c r="K156" s="16">
        <v>97.302041000000003</v>
      </c>
      <c r="L156" s="16">
        <v>93.255102500000007</v>
      </c>
      <c r="M156" s="16">
        <v>97.109329639999999</v>
      </c>
      <c r="N156" s="16">
        <v>98.651020500000001</v>
      </c>
      <c r="O156" s="16">
        <v>101.3489795</v>
      </c>
      <c r="P156" s="16">
        <v>98.651020500000001</v>
      </c>
      <c r="Q156" s="16">
        <v>96.627551249999996</v>
      </c>
      <c r="R156" s="16">
        <v>95.989520409999997</v>
      </c>
      <c r="S156" s="16">
        <v>99.386827499999995</v>
      </c>
      <c r="T156" s="16">
        <v>97.591108039999995</v>
      </c>
      <c r="U156" s="16">
        <v>100</v>
      </c>
      <c r="V156" s="16">
        <v>98.501133890000006</v>
      </c>
      <c r="W156" s="16">
        <v>98.160482500000001</v>
      </c>
    </row>
    <row r="157" spans="1:23" x14ac:dyDescent="0.35">
      <c r="A157">
        <v>158</v>
      </c>
      <c r="B157" s="20" t="s">
        <v>649</v>
      </c>
      <c r="C157" s="20" t="s">
        <v>35</v>
      </c>
      <c r="D157" s="20" t="s">
        <v>28</v>
      </c>
      <c r="E157" s="20" t="s">
        <v>25</v>
      </c>
      <c r="F157" s="20" t="s">
        <v>20</v>
      </c>
      <c r="G157" s="20" t="s">
        <v>417</v>
      </c>
      <c r="H157" s="16">
        <v>100</v>
      </c>
      <c r="I157" s="16">
        <v>97.470663439999996</v>
      </c>
      <c r="J157" s="16">
        <v>99.036443210000002</v>
      </c>
      <c r="K157" s="16">
        <v>95.953061500000004</v>
      </c>
      <c r="L157" s="16">
        <v>93.255102500000007</v>
      </c>
      <c r="M157" s="16">
        <v>100</v>
      </c>
      <c r="N157" s="16">
        <v>101.3489795</v>
      </c>
      <c r="O157" s="16">
        <v>102.697959</v>
      </c>
      <c r="P157" s="16">
        <v>100</v>
      </c>
      <c r="Q157" s="16">
        <v>96.627551249999996</v>
      </c>
      <c r="R157" s="16">
        <v>96.354109460000004</v>
      </c>
      <c r="S157" s="16">
        <v>98.773655000000005</v>
      </c>
      <c r="T157" s="16">
        <v>96.145772859999994</v>
      </c>
      <c r="U157" s="16">
        <v>99.036443210000002</v>
      </c>
      <c r="V157" s="16">
        <v>100.7494331</v>
      </c>
      <c r="W157" s="16">
        <v>100.6131725</v>
      </c>
    </row>
    <row r="158" spans="1:23" x14ac:dyDescent="0.35">
      <c r="A158">
        <v>159</v>
      </c>
      <c r="B158" s="20" t="s">
        <v>739</v>
      </c>
      <c r="C158" s="20" t="s">
        <v>35</v>
      </c>
      <c r="D158" s="20" t="s">
        <v>23</v>
      </c>
      <c r="E158" s="20" t="s">
        <v>25</v>
      </c>
      <c r="F158" s="20" t="s">
        <v>20</v>
      </c>
      <c r="G158" s="20" t="s">
        <v>417</v>
      </c>
      <c r="H158" s="16">
        <v>103.74716530000001</v>
      </c>
      <c r="I158" s="16">
        <v>97.470663439999996</v>
      </c>
      <c r="J158" s="16">
        <v>101.9271136</v>
      </c>
      <c r="K158" s="16">
        <v>94.604082000000005</v>
      </c>
      <c r="L158" s="16">
        <v>93.255102500000007</v>
      </c>
      <c r="M158" s="16">
        <v>97.109329639999999</v>
      </c>
      <c r="N158" s="16">
        <v>98.651020500000001</v>
      </c>
      <c r="O158" s="16">
        <v>104.0469385</v>
      </c>
      <c r="P158" s="16">
        <v>95.953061500000004</v>
      </c>
      <c r="Q158" s="16">
        <v>96.627551249999996</v>
      </c>
      <c r="R158" s="16">
        <v>96.354109460000004</v>
      </c>
      <c r="S158" s="16">
        <v>101.8395175</v>
      </c>
      <c r="T158" s="16">
        <v>95.663994459999998</v>
      </c>
      <c r="U158" s="16">
        <v>101.9271136</v>
      </c>
      <c r="V158" s="16">
        <v>97.002267779999997</v>
      </c>
      <c r="W158" s="16">
        <v>99.386827499999995</v>
      </c>
    </row>
    <row r="159" spans="1:23" x14ac:dyDescent="0.35">
      <c r="A159">
        <v>160</v>
      </c>
      <c r="B159" s="20" t="s">
        <v>941</v>
      </c>
      <c r="C159" s="20" t="s">
        <v>35</v>
      </c>
      <c r="D159" s="20" t="s">
        <v>24</v>
      </c>
      <c r="E159" s="20" t="s">
        <v>25</v>
      </c>
      <c r="F159" s="20" t="s">
        <v>20</v>
      </c>
      <c r="G159" s="20" t="s">
        <v>417</v>
      </c>
      <c r="H159" s="16">
        <v>100</v>
      </c>
      <c r="I159" s="16">
        <v>97.470663439999996</v>
      </c>
      <c r="J159" s="16">
        <v>100</v>
      </c>
      <c r="K159" s="16">
        <v>95.953061500000004</v>
      </c>
      <c r="L159" s="16">
        <v>93.255102500000007</v>
      </c>
      <c r="M159" s="16">
        <v>102.8906704</v>
      </c>
      <c r="N159" s="16">
        <v>105.39591799999999</v>
      </c>
      <c r="O159" s="16">
        <v>105.39591799999999</v>
      </c>
      <c r="P159" s="16">
        <v>102.697959</v>
      </c>
      <c r="Q159" s="16">
        <v>96.627551249999996</v>
      </c>
      <c r="R159" s="16">
        <v>98.359349260000002</v>
      </c>
      <c r="S159" s="16">
        <v>98.773655000000005</v>
      </c>
      <c r="T159" s="16">
        <v>96.145772859999994</v>
      </c>
      <c r="U159" s="16">
        <v>100</v>
      </c>
      <c r="V159" s="16">
        <v>104.4965983</v>
      </c>
      <c r="W159" s="16">
        <v>103.679035</v>
      </c>
    </row>
    <row r="160" spans="1:23" x14ac:dyDescent="0.35">
      <c r="A160">
        <v>161</v>
      </c>
      <c r="B160" s="20" t="s">
        <v>205</v>
      </c>
      <c r="C160" s="20" t="s">
        <v>36</v>
      </c>
      <c r="D160" s="20" t="s">
        <v>23</v>
      </c>
      <c r="E160" s="20" t="s">
        <v>21</v>
      </c>
      <c r="F160" s="20" t="s">
        <v>20</v>
      </c>
      <c r="G160" s="20" t="s">
        <v>418</v>
      </c>
      <c r="H160" s="16">
        <v>94.004535559999994</v>
      </c>
      <c r="I160" s="16">
        <v>92.411990309999993</v>
      </c>
      <c r="J160" s="16">
        <v>103.8542271</v>
      </c>
      <c r="K160" s="16">
        <v>98.651020500000001</v>
      </c>
      <c r="L160" s="16">
        <v>100</v>
      </c>
      <c r="M160" s="16">
        <v>92.291545709999994</v>
      </c>
      <c r="N160" s="16">
        <v>108.09387700000001</v>
      </c>
      <c r="O160" s="16">
        <v>101.3489795</v>
      </c>
      <c r="P160" s="16">
        <v>105.39591799999999</v>
      </c>
      <c r="Q160" s="16">
        <v>103.3724488</v>
      </c>
      <c r="R160" s="16">
        <v>97.630171149999995</v>
      </c>
      <c r="S160" s="16">
        <v>96.320965000000001</v>
      </c>
      <c r="T160" s="16">
        <v>96.145772859999994</v>
      </c>
      <c r="U160" s="16">
        <v>103.8542271</v>
      </c>
      <c r="V160" s="16">
        <v>107.4943306</v>
      </c>
      <c r="W160" s="16">
        <v>95.094620000000006</v>
      </c>
    </row>
    <row r="161" spans="1:23" x14ac:dyDescent="0.35">
      <c r="A161">
        <v>162</v>
      </c>
      <c r="B161" s="20" t="s">
        <v>205</v>
      </c>
      <c r="C161" s="20" t="s">
        <v>37</v>
      </c>
      <c r="D161" s="20" t="s">
        <v>23</v>
      </c>
      <c r="E161" s="20" t="s">
        <v>26</v>
      </c>
      <c r="F161" s="20" t="s">
        <v>20</v>
      </c>
      <c r="G161" s="20" t="s">
        <v>419</v>
      </c>
      <c r="H161" s="16">
        <v>96.252834719999996</v>
      </c>
      <c r="I161" s="16">
        <v>94.941326880000005</v>
      </c>
      <c r="J161" s="16">
        <v>97.109329639999999</v>
      </c>
      <c r="K161" s="16">
        <v>93.255102500000007</v>
      </c>
      <c r="L161" s="16">
        <v>93.255102500000007</v>
      </c>
      <c r="M161" s="16">
        <v>101.9271136</v>
      </c>
      <c r="N161" s="16">
        <v>95.953061500000004</v>
      </c>
      <c r="O161" s="16">
        <v>95.953061500000004</v>
      </c>
      <c r="P161" s="16">
        <v>95.953061500000004</v>
      </c>
      <c r="Q161" s="16">
        <v>96.627551249999996</v>
      </c>
      <c r="R161" s="16">
        <v>92.343629859999993</v>
      </c>
      <c r="S161" s="16">
        <v>95.707792499999996</v>
      </c>
      <c r="T161" s="16">
        <v>93.736880889999995</v>
      </c>
      <c r="U161" s="16">
        <v>97.109329639999999</v>
      </c>
      <c r="V161" s="16">
        <v>95.503401670000002</v>
      </c>
      <c r="W161" s="16">
        <v>98.773655000000005</v>
      </c>
    </row>
    <row r="162" spans="1:23" x14ac:dyDescent="0.35">
      <c r="A162">
        <v>163</v>
      </c>
      <c r="B162" s="20" t="s">
        <v>583</v>
      </c>
      <c r="C162" s="20" t="s">
        <v>37</v>
      </c>
      <c r="D162" s="20" t="s">
        <v>24</v>
      </c>
      <c r="E162" s="20" t="s">
        <v>26</v>
      </c>
      <c r="F162" s="20" t="s">
        <v>20</v>
      </c>
      <c r="G162" s="20" t="s">
        <v>419</v>
      </c>
      <c r="H162" s="16">
        <v>98.501133890000006</v>
      </c>
      <c r="I162" s="16">
        <v>95.784439059999997</v>
      </c>
      <c r="J162" s="16">
        <v>98.072886429999997</v>
      </c>
      <c r="K162" s="16">
        <v>94.604082000000005</v>
      </c>
      <c r="L162" s="16">
        <v>93.255102500000007</v>
      </c>
      <c r="M162" s="16">
        <v>104.81778389999999</v>
      </c>
      <c r="N162" s="16">
        <v>97.302041000000003</v>
      </c>
      <c r="O162" s="16">
        <v>100</v>
      </c>
      <c r="P162" s="16">
        <v>97.302041000000003</v>
      </c>
      <c r="Q162" s="16">
        <v>96.627551249999996</v>
      </c>
      <c r="R162" s="16">
        <v>94.895753240000005</v>
      </c>
      <c r="S162" s="16">
        <v>97.547309999999996</v>
      </c>
      <c r="T162" s="16">
        <v>94.700437679999993</v>
      </c>
      <c r="U162" s="16">
        <v>98.072886429999997</v>
      </c>
      <c r="V162" s="16">
        <v>97.002267779999997</v>
      </c>
      <c r="W162" s="16">
        <v>102.45269</v>
      </c>
    </row>
    <row r="163" spans="1:23" x14ac:dyDescent="0.35">
      <c r="A163">
        <v>164</v>
      </c>
      <c r="B163" s="20" t="s">
        <v>712</v>
      </c>
      <c r="C163" s="20" t="s">
        <v>37</v>
      </c>
      <c r="D163" s="20" t="s">
        <v>28</v>
      </c>
      <c r="E163" s="20" t="s">
        <v>26</v>
      </c>
      <c r="F163" s="20" t="s">
        <v>20</v>
      </c>
      <c r="G163" s="20" t="s">
        <v>419</v>
      </c>
      <c r="H163" s="16">
        <v>97.751700830000004</v>
      </c>
      <c r="I163" s="16">
        <v>98.313775629999995</v>
      </c>
      <c r="J163" s="16">
        <v>96.145772859999994</v>
      </c>
      <c r="K163" s="16">
        <v>95.953061500000004</v>
      </c>
      <c r="L163" s="16">
        <v>93.255102500000007</v>
      </c>
      <c r="M163" s="16">
        <v>106.74489749999999</v>
      </c>
      <c r="N163" s="16">
        <v>95.953061500000004</v>
      </c>
      <c r="O163" s="16">
        <v>101.3489795</v>
      </c>
      <c r="P163" s="16">
        <v>95.953061500000004</v>
      </c>
      <c r="Q163" s="16">
        <v>96.627551249999996</v>
      </c>
      <c r="R163" s="16">
        <v>95.260342300000005</v>
      </c>
      <c r="S163" s="16">
        <v>96.934137500000006</v>
      </c>
      <c r="T163" s="16">
        <v>96.627551249999996</v>
      </c>
      <c r="U163" s="16">
        <v>96.145772859999994</v>
      </c>
      <c r="V163" s="16">
        <v>95.503401670000002</v>
      </c>
      <c r="W163" s="16">
        <v>104.2922075</v>
      </c>
    </row>
    <row r="164" spans="1:23" x14ac:dyDescent="0.35">
      <c r="A164">
        <v>165</v>
      </c>
      <c r="B164" s="20" t="s">
        <v>1062</v>
      </c>
      <c r="C164" s="20" t="s">
        <v>37</v>
      </c>
      <c r="D164" s="20" t="s">
        <v>23</v>
      </c>
      <c r="E164" s="20" t="s">
        <v>26</v>
      </c>
      <c r="F164" s="20" t="s">
        <v>20</v>
      </c>
      <c r="G164" s="20" t="s">
        <v>419</v>
      </c>
      <c r="H164" s="16">
        <v>100</v>
      </c>
      <c r="I164" s="16">
        <v>95.784439059999997</v>
      </c>
      <c r="J164" s="16">
        <v>100</v>
      </c>
      <c r="K164" s="16">
        <v>94.604082000000005</v>
      </c>
      <c r="L164" s="16">
        <v>93.255102500000007</v>
      </c>
      <c r="M164" s="16">
        <v>107.7084543</v>
      </c>
      <c r="N164" s="16">
        <v>98.651020500000001</v>
      </c>
      <c r="O164" s="16">
        <v>102.697959</v>
      </c>
      <c r="P164" s="16">
        <v>97.302041000000003</v>
      </c>
      <c r="Q164" s="16">
        <v>96.627551249999996</v>
      </c>
      <c r="R164" s="16">
        <v>96.718698509999996</v>
      </c>
      <c r="S164" s="16">
        <v>98.773655000000005</v>
      </c>
      <c r="T164" s="16">
        <v>94.700437679999993</v>
      </c>
      <c r="U164" s="16">
        <v>100</v>
      </c>
      <c r="V164" s="16">
        <v>97.751700830000004</v>
      </c>
      <c r="W164" s="16">
        <v>105.5185525</v>
      </c>
    </row>
    <row r="165" spans="1:23" x14ac:dyDescent="0.35">
      <c r="A165">
        <v>166</v>
      </c>
      <c r="B165" s="20" t="s">
        <v>205</v>
      </c>
      <c r="C165" s="20" t="s">
        <v>38</v>
      </c>
      <c r="D165" s="20" t="s">
        <v>23</v>
      </c>
      <c r="E165" s="20" t="s">
        <v>25</v>
      </c>
      <c r="F165" s="20" t="s">
        <v>20</v>
      </c>
      <c r="G165" s="20" t="s">
        <v>420</v>
      </c>
      <c r="H165" s="16">
        <v>97.751700830000004</v>
      </c>
      <c r="I165" s="16">
        <v>97.470663439999996</v>
      </c>
      <c r="J165" s="16">
        <v>100.96355680000001</v>
      </c>
      <c r="K165" s="16">
        <v>95.953061500000004</v>
      </c>
      <c r="L165" s="16">
        <v>93.255102500000007</v>
      </c>
      <c r="M165" s="16">
        <v>99.036443210000002</v>
      </c>
      <c r="N165" s="16">
        <v>97.302041000000003</v>
      </c>
      <c r="O165" s="16">
        <v>97.302041000000003</v>
      </c>
      <c r="P165" s="16">
        <v>100</v>
      </c>
      <c r="Q165" s="16">
        <v>96.627551249999996</v>
      </c>
      <c r="R165" s="16">
        <v>94.713458720000006</v>
      </c>
      <c r="S165" s="16">
        <v>96.934137500000006</v>
      </c>
      <c r="T165" s="16">
        <v>96.145772859999994</v>
      </c>
      <c r="U165" s="16">
        <v>100.96355680000001</v>
      </c>
      <c r="V165" s="16">
        <v>98.501133890000006</v>
      </c>
      <c r="W165" s="16">
        <v>97.547309999999996</v>
      </c>
    </row>
    <row r="166" spans="1:23" x14ac:dyDescent="0.35">
      <c r="A166">
        <v>167</v>
      </c>
      <c r="B166" s="20" t="s">
        <v>583</v>
      </c>
      <c r="C166" s="20" t="s">
        <v>38</v>
      </c>
      <c r="D166" s="20" t="s">
        <v>24</v>
      </c>
      <c r="E166" s="20" t="s">
        <v>25</v>
      </c>
      <c r="F166" s="20" t="s">
        <v>20</v>
      </c>
      <c r="G166" s="20" t="s">
        <v>420</v>
      </c>
      <c r="H166" s="16">
        <v>100</v>
      </c>
      <c r="I166" s="16">
        <v>100</v>
      </c>
      <c r="J166" s="16">
        <v>101.9271136</v>
      </c>
      <c r="K166" s="16">
        <v>97.302041000000003</v>
      </c>
      <c r="L166" s="16">
        <v>93.255102500000007</v>
      </c>
      <c r="M166" s="16">
        <v>100</v>
      </c>
      <c r="N166" s="16">
        <v>98.651020500000001</v>
      </c>
      <c r="O166" s="16">
        <v>101.3489795</v>
      </c>
      <c r="P166" s="16">
        <v>101.3489795</v>
      </c>
      <c r="Q166" s="16">
        <v>96.627551249999996</v>
      </c>
      <c r="R166" s="16">
        <v>97.265582089999995</v>
      </c>
      <c r="S166" s="16">
        <v>98.773655000000005</v>
      </c>
      <c r="T166" s="16">
        <v>98.072886429999997</v>
      </c>
      <c r="U166" s="16">
        <v>101.9271136</v>
      </c>
      <c r="V166" s="16">
        <v>100</v>
      </c>
      <c r="W166" s="16">
        <v>100</v>
      </c>
    </row>
    <row r="167" spans="1:23" x14ac:dyDescent="0.35">
      <c r="A167">
        <v>168</v>
      </c>
      <c r="B167" s="20" t="s">
        <v>672</v>
      </c>
      <c r="C167" s="20" t="s">
        <v>38</v>
      </c>
      <c r="D167" s="20" t="s">
        <v>28</v>
      </c>
      <c r="E167" s="20" t="s">
        <v>25</v>
      </c>
      <c r="F167" s="20" t="s">
        <v>20</v>
      </c>
      <c r="G167" s="20" t="s">
        <v>420</v>
      </c>
      <c r="H167" s="16">
        <v>102.24829920000001</v>
      </c>
      <c r="I167" s="16">
        <v>98.313775629999995</v>
      </c>
      <c r="J167" s="16">
        <v>103.8542271</v>
      </c>
      <c r="K167" s="16">
        <v>94.604082000000005</v>
      </c>
      <c r="L167" s="16">
        <v>93.255102500000007</v>
      </c>
      <c r="M167" s="16">
        <v>100</v>
      </c>
      <c r="N167" s="16">
        <v>98.651020500000001</v>
      </c>
      <c r="O167" s="16">
        <v>104.0469385</v>
      </c>
      <c r="P167" s="16">
        <v>98.651020500000001</v>
      </c>
      <c r="Q167" s="16">
        <v>96.627551249999996</v>
      </c>
      <c r="R167" s="16">
        <v>97.447876620000002</v>
      </c>
      <c r="S167" s="16">
        <v>100.6131725</v>
      </c>
      <c r="T167" s="16">
        <v>96.145772859999994</v>
      </c>
      <c r="U167" s="16">
        <v>103.8542271</v>
      </c>
      <c r="V167" s="16">
        <v>98.501133890000006</v>
      </c>
      <c r="W167" s="16">
        <v>101.22634499999999</v>
      </c>
    </row>
    <row r="168" spans="1:23" x14ac:dyDescent="0.35">
      <c r="A168">
        <v>169</v>
      </c>
      <c r="B168" s="20" t="s">
        <v>928</v>
      </c>
      <c r="C168" s="20" t="s">
        <v>38</v>
      </c>
      <c r="D168" s="20" t="s">
        <v>23</v>
      </c>
      <c r="E168" s="20" t="s">
        <v>25</v>
      </c>
      <c r="F168" s="20" t="s">
        <v>20</v>
      </c>
      <c r="G168" s="20" t="s">
        <v>420</v>
      </c>
      <c r="H168" s="16">
        <v>99.250566939999999</v>
      </c>
      <c r="I168" s="16">
        <v>102.52933659999999</v>
      </c>
      <c r="J168" s="16">
        <v>100.96355680000001</v>
      </c>
      <c r="K168" s="16">
        <v>100</v>
      </c>
      <c r="L168" s="16">
        <v>93.255102500000007</v>
      </c>
      <c r="M168" s="16">
        <v>98.072886429999997</v>
      </c>
      <c r="N168" s="16">
        <v>101.3489795</v>
      </c>
      <c r="O168" s="16">
        <v>98.651020500000001</v>
      </c>
      <c r="P168" s="16">
        <v>102.697959</v>
      </c>
      <c r="Q168" s="16">
        <v>96.627551249999996</v>
      </c>
      <c r="R168" s="16">
        <v>97.630171149999995</v>
      </c>
      <c r="S168" s="16">
        <v>98.160482500000001</v>
      </c>
      <c r="T168" s="16">
        <v>100.4817784</v>
      </c>
      <c r="U168" s="16">
        <v>100.96355680000001</v>
      </c>
      <c r="V168" s="16">
        <v>102.24829920000001</v>
      </c>
      <c r="W168" s="16">
        <v>97.547309999999996</v>
      </c>
    </row>
    <row r="169" spans="1:23" x14ac:dyDescent="0.35">
      <c r="A169">
        <v>170</v>
      </c>
      <c r="B169" s="20" t="s">
        <v>1062</v>
      </c>
      <c r="C169" s="20" t="s">
        <v>38</v>
      </c>
      <c r="D169" s="20" t="s">
        <v>24</v>
      </c>
      <c r="E169" s="20" t="s">
        <v>25</v>
      </c>
      <c r="F169" s="20" t="s">
        <v>20</v>
      </c>
      <c r="G169" s="20" t="s">
        <v>420</v>
      </c>
      <c r="H169" s="16">
        <v>102.9977322</v>
      </c>
      <c r="I169" s="16">
        <v>100</v>
      </c>
      <c r="J169" s="16">
        <v>102.8906704</v>
      </c>
      <c r="K169" s="16">
        <v>97.302041000000003</v>
      </c>
      <c r="L169" s="16">
        <v>93.255102500000007</v>
      </c>
      <c r="M169" s="16">
        <v>101.9271136</v>
      </c>
      <c r="N169" s="16">
        <v>100</v>
      </c>
      <c r="O169" s="16">
        <v>104.0469385</v>
      </c>
      <c r="P169" s="16">
        <v>102.697959</v>
      </c>
      <c r="Q169" s="16">
        <v>96.627551249999996</v>
      </c>
      <c r="R169" s="16">
        <v>99.270821889999993</v>
      </c>
      <c r="S169" s="16">
        <v>101.22634499999999</v>
      </c>
      <c r="T169" s="16">
        <v>98.072886429999997</v>
      </c>
      <c r="U169" s="16">
        <v>102.8906704</v>
      </c>
      <c r="V169" s="16">
        <v>101.4988661</v>
      </c>
      <c r="W169" s="16">
        <v>102.45269</v>
      </c>
    </row>
    <row r="170" spans="1:23" x14ac:dyDescent="0.35">
      <c r="A170">
        <v>171</v>
      </c>
      <c r="B170" s="20" t="s">
        <v>205</v>
      </c>
      <c r="C170" s="20" t="s">
        <v>626</v>
      </c>
      <c r="D170" s="20" t="s">
        <v>23</v>
      </c>
      <c r="E170" s="20" t="s">
        <v>31</v>
      </c>
      <c r="F170" s="20" t="s">
        <v>20</v>
      </c>
      <c r="G170" s="20" t="s">
        <v>628</v>
      </c>
      <c r="H170" s="16">
        <v>97.751700830000004</v>
      </c>
      <c r="I170" s="16">
        <v>100.84311219999999</v>
      </c>
      <c r="J170" s="16">
        <v>107.7084543</v>
      </c>
      <c r="K170" s="16">
        <v>101.3489795</v>
      </c>
      <c r="L170" s="16">
        <v>100</v>
      </c>
      <c r="M170" s="16">
        <v>97.109329639999999</v>
      </c>
      <c r="N170" s="16">
        <v>98.651020500000001</v>
      </c>
      <c r="O170" s="16">
        <v>95.953061500000004</v>
      </c>
      <c r="P170" s="16">
        <v>98.651020500000001</v>
      </c>
      <c r="Q170" s="16">
        <v>100</v>
      </c>
      <c r="R170" s="16">
        <v>98.541643780000001</v>
      </c>
      <c r="S170" s="16">
        <v>99.386827499999995</v>
      </c>
      <c r="T170" s="16">
        <v>101.9271136</v>
      </c>
      <c r="U170" s="16">
        <v>107.7084543</v>
      </c>
      <c r="V170" s="16">
        <v>98.501133890000006</v>
      </c>
      <c r="W170" s="16">
        <v>95.707792499999996</v>
      </c>
    </row>
    <row r="171" spans="1:23" x14ac:dyDescent="0.35">
      <c r="A171">
        <v>172</v>
      </c>
      <c r="B171" s="20" t="s">
        <v>683</v>
      </c>
      <c r="C171" s="20" t="s">
        <v>626</v>
      </c>
      <c r="D171" s="20" t="s">
        <v>24</v>
      </c>
      <c r="E171" s="20" t="s">
        <v>31</v>
      </c>
      <c r="F171" s="20" t="s">
        <v>20</v>
      </c>
      <c r="G171" s="20" t="s">
        <v>628</v>
      </c>
      <c r="H171" s="16">
        <v>98.501133890000006</v>
      </c>
      <c r="I171" s="16">
        <v>103.3724488</v>
      </c>
      <c r="J171" s="16">
        <v>110.5991246</v>
      </c>
      <c r="K171" s="16">
        <v>105.39591799999999</v>
      </c>
      <c r="L171" s="16">
        <v>100</v>
      </c>
      <c r="M171" s="16">
        <v>98.072886429999997</v>
      </c>
      <c r="N171" s="16">
        <v>100</v>
      </c>
      <c r="O171" s="16">
        <v>97.302041000000003</v>
      </c>
      <c r="P171" s="16">
        <v>100</v>
      </c>
      <c r="Q171" s="16">
        <v>100</v>
      </c>
      <c r="R171" s="16">
        <v>101.0937672</v>
      </c>
      <c r="S171" s="16">
        <v>100</v>
      </c>
      <c r="T171" s="16">
        <v>104.81778389999999</v>
      </c>
      <c r="U171" s="16">
        <v>110.5991246</v>
      </c>
      <c r="V171" s="16">
        <v>100</v>
      </c>
      <c r="W171" s="16">
        <v>96.934137500000006</v>
      </c>
    </row>
    <row r="172" spans="1:23" x14ac:dyDescent="0.35">
      <c r="A172">
        <v>173</v>
      </c>
      <c r="B172" s="20" t="s">
        <v>205</v>
      </c>
      <c r="C172" s="20" t="s">
        <v>55</v>
      </c>
      <c r="D172" s="20" t="s">
        <v>23</v>
      </c>
      <c r="E172" s="20" t="s">
        <v>25</v>
      </c>
      <c r="F172" s="20" t="s">
        <v>56</v>
      </c>
      <c r="G172" s="20" t="s">
        <v>421</v>
      </c>
      <c r="H172" s="16">
        <v>100</v>
      </c>
      <c r="I172" s="16">
        <v>96.627551249999996</v>
      </c>
      <c r="J172" s="16">
        <v>99.036443210000002</v>
      </c>
      <c r="K172" s="16">
        <v>94.604082000000005</v>
      </c>
      <c r="L172" s="16">
        <v>100</v>
      </c>
      <c r="M172" s="16">
        <v>98.072886429999997</v>
      </c>
      <c r="N172" s="16">
        <v>94.604082000000005</v>
      </c>
      <c r="O172" s="16">
        <v>97.302041000000003</v>
      </c>
      <c r="P172" s="16">
        <v>98.651020500000001</v>
      </c>
      <c r="Q172" s="16">
        <v>103.3724488</v>
      </c>
      <c r="R172" s="16">
        <v>96.354109460000004</v>
      </c>
      <c r="S172" s="16">
        <v>101.22634499999999</v>
      </c>
      <c r="T172" s="16">
        <v>97.109329639999999</v>
      </c>
      <c r="U172" s="16">
        <v>99.036443210000002</v>
      </c>
      <c r="V172" s="16">
        <v>96.252834719999996</v>
      </c>
      <c r="W172" s="16">
        <v>96.934137500000006</v>
      </c>
    </row>
    <row r="173" spans="1:23" x14ac:dyDescent="0.35">
      <c r="A173">
        <v>174</v>
      </c>
      <c r="B173" s="20" t="s">
        <v>205</v>
      </c>
      <c r="C173" s="20" t="s">
        <v>57</v>
      </c>
      <c r="D173" s="20" t="s">
        <v>24</v>
      </c>
      <c r="E173" s="20" t="s">
        <v>26</v>
      </c>
      <c r="F173" s="20" t="s">
        <v>56</v>
      </c>
      <c r="G173" s="20" t="s">
        <v>422</v>
      </c>
      <c r="H173" s="16">
        <v>96.252834719999996</v>
      </c>
      <c r="I173" s="16">
        <v>96.627551249999996</v>
      </c>
      <c r="J173" s="16">
        <v>98.072886429999997</v>
      </c>
      <c r="K173" s="16">
        <v>94.604082000000005</v>
      </c>
      <c r="L173" s="16">
        <v>93.255102500000007</v>
      </c>
      <c r="M173" s="16">
        <v>101.9271136</v>
      </c>
      <c r="N173" s="16">
        <v>97.302041000000003</v>
      </c>
      <c r="O173" s="16">
        <v>95.953061500000004</v>
      </c>
      <c r="P173" s="16">
        <v>95.953061500000004</v>
      </c>
      <c r="Q173" s="16">
        <v>96.627551249999996</v>
      </c>
      <c r="R173" s="16">
        <v>93.255102500000007</v>
      </c>
      <c r="S173" s="16">
        <v>95.707792499999996</v>
      </c>
      <c r="T173" s="16">
        <v>95.182216069999996</v>
      </c>
      <c r="U173" s="16">
        <v>98.072886429999997</v>
      </c>
      <c r="V173" s="16">
        <v>96.252834719999996</v>
      </c>
      <c r="W173" s="16">
        <v>98.773655000000005</v>
      </c>
    </row>
    <row r="174" spans="1:23" x14ac:dyDescent="0.35">
      <c r="A174">
        <v>175</v>
      </c>
      <c r="B174" s="20" t="s">
        <v>205</v>
      </c>
      <c r="C174" s="20" t="s">
        <v>58</v>
      </c>
      <c r="D174" s="20" t="s">
        <v>24</v>
      </c>
      <c r="E174" s="20" t="s">
        <v>25</v>
      </c>
      <c r="F174" s="20" t="s">
        <v>56</v>
      </c>
      <c r="G174" s="20" t="s">
        <v>423</v>
      </c>
      <c r="H174" s="16">
        <v>97.002267779999997</v>
      </c>
      <c r="I174" s="16">
        <v>95.784439059999997</v>
      </c>
      <c r="J174" s="16">
        <v>99.036443210000002</v>
      </c>
      <c r="K174" s="16">
        <v>95.953061500000004</v>
      </c>
      <c r="L174" s="16">
        <v>93.255102500000007</v>
      </c>
      <c r="M174" s="16">
        <v>98.072886429999997</v>
      </c>
      <c r="N174" s="16">
        <v>97.302041000000003</v>
      </c>
      <c r="O174" s="16">
        <v>98.651020500000001</v>
      </c>
      <c r="P174" s="16">
        <v>98.651020500000001</v>
      </c>
      <c r="Q174" s="16">
        <v>96.627551249999996</v>
      </c>
      <c r="R174" s="16">
        <v>93.619691549999999</v>
      </c>
      <c r="S174" s="16">
        <v>96.320965000000001</v>
      </c>
      <c r="T174" s="16">
        <v>95.182216069999996</v>
      </c>
      <c r="U174" s="16">
        <v>99.036443210000002</v>
      </c>
      <c r="V174" s="16">
        <v>97.751700830000004</v>
      </c>
      <c r="W174" s="16">
        <v>97.547309999999996</v>
      </c>
    </row>
    <row r="175" spans="1:23" x14ac:dyDescent="0.35">
      <c r="A175">
        <v>176</v>
      </c>
      <c r="B175" s="20" t="s">
        <v>205</v>
      </c>
      <c r="C175" s="20" t="s">
        <v>59</v>
      </c>
      <c r="D175" s="20" t="s">
        <v>24</v>
      </c>
      <c r="E175" s="20" t="s">
        <v>21</v>
      </c>
      <c r="F175" s="20" t="s">
        <v>56</v>
      </c>
      <c r="G175" s="20" t="s">
        <v>424</v>
      </c>
      <c r="H175" s="16">
        <v>94.004535559999994</v>
      </c>
      <c r="I175" s="16">
        <v>92.411990309999993</v>
      </c>
      <c r="J175" s="16">
        <v>98.072886429999997</v>
      </c>
      <c r="K175" s="16">
        <v>100</v>
      </c>
      <c r="L175" s="16">
        <v>100</v>
      </c>
      <c r="M175" s="16">
        <v>92.291545709999994</v>
      </c>
      <c r="N175" s="16">
        <v>108.09387700000001</v>
      </c>
      <c r="O175" s="16">
        <v>100</v>
      </c>
      <c r="P175" s="16">
        <v>104.0469385</v>
      </c>
      <c r="Q175" s="16">
        <v>103.3724488</v>
      </c>
      <c r="R175" s="16">
        <v>96.354109460000004</v>
      </c>
      <c r="S175" s="16">
        <v>96.320965000000001</v>
      </c>
      <c r="T175" s="16">
        <v>96.627551249999996</v>
      </c>
      <c r="U175" s="16">
        <v>98.072886429999997</v>
      </c>
      <c r="V175" s="16">
        <v>106.74489749999999</v>
      </c>
      <c r="W175" s="16">
        <v>94.481447500000002</v>
      </c>
    </row>
    <row r="176" spans="1:23" x14ac:dyDescent="0.35">
      <c r="A176">
        <v>177</v>
      </c>
      <c r="B176" s="20" t="s">
        <v>205</v>
      </c>
      <c r="C176" s="20" t="s">
        <v>60</v>
      </c>
      <c r="D176" s="20" t="s">
        <v>24</v>
      </c>
      <c r="E176" s="20" t="s">
        <v>31</v>
      </c>
      <c r="F176" s="20" t="s">
        <v>56</v>
      </c>
      <c r="G176" s="20" t="s">
        <v>425</v>
      </c>
      <c r="H176" s="16">
        <v>99.250566939999999</v>
      </c>
      <c r="I176" s="16">
        <v>97.470663439999996</v>
      </c>
      <c r="J176" s="16">
        <v>105.7813407</v>
      </c>
      <c r="K176" s="16">
        <v>97.302041000000003</v>
      </c>
      <c r="L176" s="16">
        <v>93.255102500000007</v>
      </c>
      <c r="M176" s="16">
        <v>96.145772859999994</v>
      </c>
      <c r="N176" s="16">
        <v>94.604082000000005</v>
      </c>
      <c r="O176" s="16">
        <v>95.953061500000004</v>
      </c>
      <c r="P176" s="16">
        <v>95.953061500000004</v>
      </c>
      <c r="Q176" s="16">
        <v>96.627551249999996</v>
      </c>
      <c r="R176" s="16">
        <v>94.531164189999998</v>
      </c>
      <c r="S176" s="16">
        <v>98.160482500000001</v>
      </c>
      <c r="T176" s="16">
        <v>96.627551249999996</v>
      </c>
      <c r="U176" s="16">
        <v>105.7813407</v>
      </c>
      <c r="V176" s="16">
        <v>94.753968610000001</v>
      </c>
      <c r="W176" s="16">
        <v>95.094620000000006</v>
      </c>
    </row>
    <row r="177" spans="1:23" x14ac:dyDescent="0.35">
      <c r="A177">
        <v>178</v>
      </c>
      <c r="B177" s="20" t="s">
        <v>205</v>
      </c>
      <c r="C177" s="20" t="s">
        <v>61</v>
      </c>
      <c r="D177" s="20" t="s">
        <v>24</v>
      </c>
      <c r="E177" s="20" t="s">
        <v>26</v>
      </c>
      <c r="F177" s="20" t="s">
        <v>56</v>
      </c>
      <c r="G177" s="20" t="s">
        <v>426</v>
      </c>
      <c r="H177" s="16">
        <v>95.503401670000002</v>
      </c>
      <c r="I177" s="16">
        <v>95.784439059999997</v>
      </c>
      <c r="J177" s="16">
        <v>97.109329639999999</v>
      </c>
      <c r="K177" s="16">
        <v>95.953061500000004</v>
      </c>
      <c r="L177" s="16">
        <v>93.255102500000007</v>
      </c>
      <c r="M177" s="16">
        <v>101.9271136</v>
      </c>
      <c r="N177" s="16">
        <v>95.953061500000004</v>
      </c>
      <c r="O177" s="16">
        <v>95.953061500000004</v>
      </c>
      <c r="P177" s="16">
        <v>95.953061500000004</v>
      </c>
      <c r="Q177" s="16">
        <v>96.627551249999996</v>
      </c>
      <c r="R177" s="16">
        <v>92.708218919999993</v>
      </c>
      <c r="S177" s="16">
        <v>95.094620000000006</v>
      </c>
      <c r="T177" s="16">
        <v>95.182216069999996</v>
      </c>
      <c r="U177" s="16">
        <v>97.109329639999999</v>
      </c>
      <c r="V177" s="16">
        <v>95.503401670000002</v>
      </c>
      <c r="W177" s="16">
        <v>98.773655000000005</v>
      </c>
    </row>
    <row r="178" spans="1:23" x14ac:dyDescent="0.35">
      <c r="A178">
        <v>179</v>
      </c>
      <c r="B178" s="20" t="s">
        <v>205</v>
      </c>
      <c r="C178" s="20" t="s">
        <v>62</v>
      </c>
      <c r="D178" s="20" t="s">
        <v>24</v>
      </c>
      <c r="E178" s="20" t="s">
        <v>25</v>
      </c>
      <c r="F178" s="20" t="s">
        <v>56</v>
      </c>
      <c r="G178" s="20" t="s">
        <v>427</v>
      </c>
      <c r="H178" s="16">
        <v>97.002267779999997</v>
      </c>
      <c r="I178" s="16">
        <v>97.470663439999996</v>
      </c>
      <c r="J178" s="16">
        <v>99.036443210000002</v>
      </c>
      <c r="K178" s="16">
        <v>97.302041000000003</v>
      </c>
      <c r="L178" s="16">
        <v>93.255102500000007</v>
      </c>
      <c r="M178" s="16">
        <v>98.072886429999997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93.984280609999999</v>
      </c>
      <c r="S178" s="16">
        <v>96.320965000000001</v>
      </c>
      <c r="T178" s="16">
        <v>96.627551249999996</v>
      </c>
      <c r="U178" s="16">
        <v>99.036443210000002</v>
      </c>
      <c r="V178" s="16">
        <v>97.002267779999997</v>
      </c>
      <c r="W178" s="16">
        <v>97.547309999999996</v>
      </c>
    </row>
    <row r="179" spans="1:23" x14ac:dyDescent="0.35">
      <c r="A179">
        <v>180</v>
      </c>
      <c r="B179" s="20" t="s">
        <v>772</v>
      </c>
      <c r="C179" s="20" t="s">
        <v>62</v>
      </c>
      <c r="D179" s="20" t="s">
        <v>28</v>
      </c>
      <c r="E179" s="20" t="s">
        <v>25</v>
      </c>
      <c r="F179" s="20" t="s">
        <v>56</v>
      </c>
      <c r="G179" s="20" t="s">
        <v>427</v>
      </c>
      <c r="H179" s="16">
        <v>99.250566939999999</v>
      </c>
      <c r="I179" s="16">
        <v>100</v>
      </c>
      <c r="J179" s="16">
        <v>100</v>
      </c>
      <c r="K179" s="16">
        <v>98.651020500000001</v>
      </c>
      <c r="L179" s="16">
        <v>93.255102500000007</v>
      </c>
      <c r="M179" s="16">
        <v>99.036443210000002</v>
      </c>
      <c r="N179" s="16">
        <v>98.651020500000001</v>
      </c>
      <c r="O179" s="16">
        <v>102.697959</v>
      </c>
      <c r="P179" s="16">
        <v>98.651020500000001</v>
      </c>
      <c r="Q179" s="16">
        <v>96.627551249999996</v>
      </c>
      <c r="R179" s="16">
        <v>96.536403989999997</v>
      </c>
      <c r="S179" s="16">
        <v>98.160482500000001</v>
      </c>
      <c r="T179" s="16">
        <v>98.554664819999999</v>
      </c>
      <c r="U179" s="16">
        <v>100</v>
      </c>
      <c r="V179" s="16">
        <v>98.501133890000006</v>
      </c>
      <c r="W179" s="16">
        <v>100</v>
      </c>
    </row>
    <row r="180" spans="1:23" x14ac:dyDescent="0.35">
      <c r="A180">
        <v>181</v>
      </c>
      <c r="B180" s="20" t="s">
        <v>917</v>
      </c>
      <c r="C180" s="20" t="s">
        <v>62</v>
      </c>
      <c r="D180" s="20" t="s">
        <v>23</v>
      </c>
      <c r="E180" s="20" t="s">
        <v>25</v>
      </c>
      <c r="F180" s="20" t="s">
        <v>56</v>
      </c>
      <c r="G180" s="20" t="s">
        <v>427</v>
      </c>
      <c r="H180" s="16">
        <v>98.501133890000006</v>
      </c>
      <c r="I180" s="16">
        <v>102.52933659999999</v>
      </c>
      <c r="J180" s="16">
        <v>99.036443210000002</v>
      </c>
      <c r="K180" s="16">
        <v>101.3489795</v>
      </c>
      <c r="L180" s="16">
        <v>93.255102500000007</v>
      </c>
      <c r="M180" s="16">
        <v>97.109329639999999</v>
      </c>
      <c r="N180" s="16">
        <v>101.3489795</v>
      </c>
      <c r="O180" s="16">
        <v>100</v>
      </c>
      <c r="P180" s="16">
        <v>100</v>
      </c>
      <c r="Q180" s="16">
        <v>96.627551249999996</v>
      </c>
      <c r="R180" s="16">
        <v>96.900993040000003</v>
      </c>
      <c r="S180" s="16">
        <v>97.547309999999996</v>
      </c>
      <c r="T180" s="16">
        <v>100.96355680000001</v>
      </c>
      <c r="U180" s="16">
        <v>99.036443210000002</v>
      </c>
      <c r="V180" s="16">
        <v>100.7494331</v>
      </c>
      <c r="W180" s="16">
        <v>97.547309999999996</v>
      </c>
    </row>
    <row r="181" spans="1:23" x14ac:dyDescent="0.35">
      <c r="A181">
        <v>182</v>
      </c>
      <c r="B181" s="20" t="s">
        <v>205</v>
      </c>
      <c r="C181" s="20" t="s">
        <v>63</v>
      </c>
      <c r="D181" s="20" t="s">
        <v>28</v>
      </c>
      <c r="E181" s="20" t="s">
        <v>25</v>
      </c>
      <c r="F181" s="20" t="s">
        <v>64</v>
      </c>
      <c r="G181" s="20" t="s">
        <v>428</v>
      </c>
      <c r="H181" s="16">
        <v>100</v>
      </c>
      <c r="I181" s="16">
        <v>97.470663439999996</v>
      </c>
      <c r="J181" s="16">
        <v>99.036443210000002</v>
      </c>
      <c r="K181" s="16">
        <v>98.651020500000001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103.3724488</v>
      </c>
      <c r="R181" s="16">
        <v>96.718698509999996</v>
      </c>
      <c r="S181" s="16">
        <v>98.773655000000005</v>
      </c>
      <c r="T181" s="16">
        <v>97.109329639999999</v>
      </c>
      <c r="U181" s="16">
        <v>99.036443210000002</v>
      </c>
      <c r="V181" s="16">
        <v>97.002267779999997</v>
      </c>
      <c r="W181" s="16">
        <v>97.547309999999996</v>
      </c>
    </row>
    <row r="182" spans="1:23" x14ac:dyDescent="0.35">
      <c r="A182">
        <v>183</v>
      </c>
      <c r="B182" s="20" t="s">
        <v>205</v>
      </c>
      <c r="C182" s="20" t="s">
        <v>65</v>
      </c>
      <c r="D182" s="20" t="s">
        <v>28</v>
      </c>
      <c r="E182" s="20" t="s">
        <v>26</v>
      </c>
      <c r="F182" s="20" t="s">
        <v>64</v>
      </c>
      <c r="G182" s="20" t="s">
        <v>429</v>
      </c>
      <c r="H182" s="16">
        <v>96.252834719999996</v>
      </c>
      <c r="I182" s="16">
        <v>95.784439059999997</v>
      </c>
      <c r="J182" s="16">
        <v>97.109329639999999</v>
      </c>
      <c r="K182" s="16">
        <v>94.604082000000005</v>
      </c>
      <c r="L182" s="16">
        <v>93.255102500000007</v>
      </c>
      <c r="M182" s="16">
        <v>101.9271136</v>
      </c>
      <c r="N182" s="16">
        <v>95.953061500000004</v>
      </c>
      <c r="O182" s="16">
        <v>95.953061500000004</v>
      </c>
      <c r="P182" s="16">
        <v>95.953061500000004</v>
      </c>
      <c r="Q182" s="16">
        <v>96.627551249999996</v>
      </c>
      <c r="R182" s="16">
        <v>92.708218919999993</v>
      </c>
      <c r="S182" s="16">
        <v>95.707792499999996</v>
      </c>
      <c r="T182" s="16">
        <v>94.700437679999993</v>
      </c>
      <c r="U182" s="16">
        <v>97.109329639999999</v>
      </c>
      <c r="V182" s="16">
        <v>95.503401670000002</v>
      </c>
      <c r="W182" s="16">
        <v>98.773655000000005</v>
      </c>
    </row>
    <row r="183" spans="1:23" x14ac:dyDescent="0.35">
      <c r="A183">
        <v>184</v>
      </c>
      <c r="B183" s="20" t="s">
        <v>205</v>
      </c>
      <c r="C183" s="20" t="s">
        <v>66</v>
      </c>
      <c r="D183" s="20" t="s">
        <v>24</v>
      </c>
      <c r="E183" s="20" t="s">
        <v>25</v>
      </c>
      <c r="F183" s="20" t="s">
        <v>64</v>
      </c>
      <c r="G183" s="20" t="s">
        <v>430</v>
      </c>
      <c r="H183" s="16">
        <v>100</v>
      </c>
      <c r="I183" s="16">
        <v>98.313775629999995</v>
      </c>
      <c r="J183" s="16">
        <v>99.036443210000002</v>
      </c>
      <c r="K183" s="16">
        <v>98.651020500000001</v>
      </c>
      <c r="L183" s="16">
        <v>93.255102500000007</v>
      </c>
      <c r="M183" s="16">
        <v>99.036443210000002</v>
      </c>
      <c r="N183" s="16">
        <v>98.651020500000001</v>
      </c>
      <c r="O183" s="16">
        <v>98.651020500000001</v>
      </c>
      <c r="P183" s="16">
        <v>98.651020500000001</v>
      </c>
      <c r="Q183" s="16">
        <v>96.627551249999996</v>
      </c>
      <c r="R183" s="16">
        <v>95.624931349999997</v>
      </c>
      <c r="S183" s="16">
        <v>98.773655000000005</v>
      </c>
      <c r="T183" s="16">
        <v>97.591108039999995</v>
      </c>
      <c r="U183" s="16">
        <v>99.036443210000002</v>
      </c>
      <c r="V183" s="16">
        <v>98.501133890000006</v>
      </c>
      <c r="W183" s="16">
        <v>98.160482500000001</v>
      </c>
    </row>
    <row r="184" spans="1:23" x14ac:dyDescent="0.35">
      <c r="A184">
        <v>185</v>
      </c>
      <c r="B184" s="20" t="s">
        <v>205</v>
      </c>
      <c r="C184" s="20" t="s">
        <v>67</v>
      </c>
      <c r="D184" s="20" t="s">
        <v>28</v>
      </c>
      <c r="E184" s="20" t="s">
        <v>25</v>
      </c>
      <c r="F184" s="20" t="s">
        <v>64</v>
      </c>
      <c r="G184" s="20" t="s">
        <v>431</v>
      </c>
      <c r="H184" s="16">
        <v>97.751700830000004</v>
      </c>
      <c r="I184" s="16">
        <v>97.470663439999996</v>
      </c>
      <c r="J184" s="16">
        <v>99.036443210000002</v>
      </c>
      <c r="K184" s="16">
        <v>95.953061500000004</v>
      </c>
      <c r="L184" s="16">
        <v>93.255102500000007</v>
      </c>
      <c r="M184" s="16">
        <v>99.036443210000002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94.166575140000006</v>
      </c>
      <c r="S184" s="16">
        <v>96.934137500000006</v>
      </c>
      <c r="T184" s="16">
        <v>96.145772859999994</v>
      </c>
      <c r="U184" s="16">
        <v>99.036443210000002</v>
      </c>
      <c r="V184" s="16">
        <v>97.002267779999997</v>
      </c>
      <c r="W184" s="16">
        <v>98.160482500000001</v>
      </c>
    </row>
    <row r="185" spans="1:23" x14ac:dyDescent="0.35">
      <c r="A185">
        <v>186</v>
      </c>
      <c r="B185" s="20" t="s">
        <v>205</v>
      </c>
      <c r="C185" s="20" t="s">
        <v>68</v>
      </c>
      <c r="D185" s="20" t="s">
        <v>28</v>
      </c>
      <c r="E185" s="20" t="s">
        <v>26</v>
      </c>
      <c r="F185" s="20" t="s">
        <v>64</v>
      </c>
      <c r="G185" s="20" t="s">
        <v>432</v>
      </c>
      <c r="H185" s="16">
        <v>97.751700830000004</v>
      </c>
      <c r="I185" s="16">
        <v>99.156887810000001</v>
      </c>
      <c r="J185" s="16">
        <v>97.109329639999999</v>
      </c>
      <c r="K185" s="16">
        <v>97.302041000000003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94.166575140000006</v>
      </c>
      <c r="S185" s="16">
        <v>96.934137500000006</v>
      </c>
      <c r="T185" s="16">
        <v>97.591108039999995</v>
      </c>
      <c r="U185" s="16">
        <v>97.109329639999999</v>
      </c>
      <c r="V185" s="16">
        <v>95.503401670000002</v>
      </c>
      <c r="W185" s="16">
        <v>98.773655000000005</v>
      </c>
    </row>
    <row r="186" spans="1:23" x14ac:dyDescent="0.35">
      <c r="A186">
        <v>187</v>
      </c>
      <c r="B186" s="20" t="s">
        <v>988</v>
      </c>
      <c r="C186" s="20" t="s">
        <v>68</v>
      </c>
      <c r="D186" s="20" t="s">
        <v>23</v>
      </c>
      <c r="E186" s="20" t="s">
        <v>26</v>
      </c>
      <c r="F186" s="20" t="s">
        <v>64</v>
      </c>
      <c r="G186" s="20" t="s">
        <v>432</v>
      </c>
      <c r="H186" s="16">
        <v>100</v>
      </c>
      <c r="I186" s="16">
        <v>100</v>
      </c>
      <c r="J186" s="16">
        <v>98.072886429999997</v>
      </c>
      <c r="K186" s="16">
        <v>98.651020500000001</v>
      </c>
      <c r="L186" s="16">
        <v>93.255102500000007</v>
      </c>
      <c r="M186" s="16">
        <v>104.81778389999999</v>
      </c>
      <c r="N186" s="16">
        <v>97.302041000000003</v>
      </c>
      <c r="O186" s="16">
        <v>100</v>
      </c>
      <c r="P186" s="16">
        <v>97.302041000000003</v>
      </c>
      <c r="Q186" s="16">
        <v>96.627551249999996</v>
      </c>
      <c r="R186" s="16">
        <v>96.718698509999996</v>
      </c>
      <c r="S186" s="16">
        <v>98.773655000000005</v>
      </c>
      <c r="T186" s="16">
        <v>98.554664819999999</v>
      </c>
      <c r="U186" s="16">
        <v>98.072886429999997</v>
      </c>
      <c r="V186" s="16">
        <v>97.002267779999997</v>
      </c>
      <c r="W186" s="16">
        <v>102.45269</v>
      </c>
    </row>
    <row r="187" spans="1:23" x14ac:dyDescent="0.35">
      <c r="A187">
        <v>188</v>
      </c>
      <c r="B187" s="20" t="s">
        <v>205</v>
      </c>
      <c r="C187" s="20" t="s">
        <v>69</v>
      </c>
      <c r="D187" s="20" t="s">
        <v>28</v>
      </c>
      <c r="E187" s="20" t="s">
        <v>21</v>
      </c>
      <c r="F187" s="20" t="s">
        <v>64</v>
      </c>
      <c r="G187" s="20" t="s">
        <v>433</v>
      </c>
      <c r="H187" s="16">
        <v>94.004535559999994</v>
      </c>
      <c r="I187" s="16">
        <v>92.411990309999993</v>
      </c>
      <c r="J187" s="16">
        <v>98.072886429999997</v>
      </c>
      <c r="K187" s="16">
        <v>100</v>
      </c>
      <c r="L187" s="16">
        <v>100</v>
      </c>
      <c r="M187" s="16">
        <v>92.291545709999994</v>
      </c>
      <c r="N187" s="16">
        <v>105.39591799999999</v>
      </c>
      <c r="O187" s="16">
        <v>100</v>
      </c>
      <c r="P187" s="16">
        <v>102.697959</v>
      </c>
      <c r="Q187" s="16">
        <v>103.3724488</v>
      </c>
      <c r="R187" s="16">
        <v>95.807225880000004</v>
      </c>
      <c r="S187" s="16">
        <v>96.320965000000001</v>
      </c>
      <c r="T187" s="16">
        <v>96.627551249999996</v>
      </c>
      <c r="U187" s="16">
        <v>98.072886429999997</v>
      </c>
      <c r="V187" s="16">
        <v>104.4965983</v>
      </c>
      <c r="W187" s="16">
        <v>94.481447500000002</v>
      </c>
    </row>
    <row r="188" spans="1:23" x14ac:dyDescent="0.35">
      <c r="A188">
        <v>189</v>
      </c>
      <c r="B188" s="20" t="s">
        <v>205</v>
      </c>
      <c r="C188" s="20" t="s">
        <v>70</v>
      </c>
      <c r="D188" s="20" t="s">
        <v>28</v>
      </c>
      <c r="E188" s="20" t="s">
        <v>31</v>
      </c>
      <c r="F188" s="20" t="s">
        <v>64</v>
      </c>
      <c r="G188" s="20" t="s">
        <v>434</v>
      </c>
      <c r="H188" s="16">
        <v>97.002267779999997</v>
      </c>
      <c r="I188" s="16">
        <v>96.627551249999996</v>
      </c>
      <c r="J188" s="16">
        <v>104.81778389999999</v>
      </c>
      <c r="K188" s="16">
        <v>97.302041000000003</v>
      </c>
      <c r="L188" s="16">
        <v>93.255102500000007</v>
      </c>
      <c r="M188" s="16">
        <v>99.036443210000002</v>
      </c>
      <c r="N188" s="16">
        <v>94.604082000000005</v>
      </c>
      <c r="O188" s="16">
        <v>97.302041000000003</v>
      </c>
      <c r="P188" s="16">
        <v>97.302041000000003</v>
      </c>
      <c r="Q188" s="16">
        <v>96.627551249999996</v>
      </c>
      <c r="R188" s="16">
        <v>94.531164189999998</v>
      </c>
      <c r="S188" s="16">
        <v>96.320965000000001</v>
      </c>
      <c r="T188" s="16">
        <v>96.145772859999994</v>
      </c>
      <c r="U188" s="16">
        <v>104.81778389999999</v>
      </c>
      <c r="V188" s="16">
        <v>95.503401670000002</v>
      </c>
      <c r="W188" s="16">
        <v>97.547309999999996</v>
      </c>
    </row>
    <row r="189" spans="1:23" x14ac:dyDescent="0.35">
      <c r="A189">
        <v>190</v>
      </c>
      <c r="B189" s="20" t="s">
        <v>205</v>
      </c>
      <c r="C189" s="20" t="s">
        <v>668</v>
      </c>
      <c r="D189" s="20" t="s">
        <v>28</v>
      </c>
      <c r="E189" s="20" t="s">
        <v>31</v>
      </c>
      <c r="F189" s="20" t="s">
        <v>64</v>
      </c>
      <c r="G189" s="20" t="s">
        <v>670</v>
      </c>
      <c r="H189" s="16">
        <v>97.002267779999997</v>
      </c>
      <c r="I189" s="16">
        <v>100.84311219999999</v>
      </c>
      <c r="J189" s="16">
        <v>108.67201110000001</v>
      </c>
      <c r="K189" s="16">
        <v>101.3489795</v>
      </c>
      <c r="L189" s="16">
        <v>93.255102500000007</v>
      </c>
      <c r="M189" s="16">
        <v>100.96355680000001</v>
      </c>
      <c r="N189" s="16">
        <v>100</v>
      </c>
      <c r="O189" s="16">
        <v>97.302041000000003</v>
      </c>
      <c r="P189" s="16">
        <v>101.3489795</v>
      </c>
      <c r="Q189" s="16">
        <v>100</v>
      </c>
      <c r="R189" s="16">
        <v>99.270821889999993</v>
      </c>
      <c r="S189" s="16">
        <v>96.320965000000001</v>
      </c>
      <c r="T189" s="16">
        <v>100</v>
      </c>
      <c r="U189" s="16">
        <v>108.67201110000001</v>
      </c>
      <c r="V189" s="16">
        <v>100.7494331</v>
      </c>
      <c r="W189" s="16">
        <v>98.773655000000005</v>
      </c>
    </row>
    <row r="190" spans="1:23" x14ac:dyDescent="0.35">
      <c r="A190">
        <v>191</v>
      </c>
      <c r="B190" s="20" t="s">
        <v>205</v>
      </c>
      <c r="C190" s="20" t="s">
        <v>435</v>
      </c>
      <c r="D190" s="20" t="s">
        <v>23</v>
      </c>
      <c r="E190" s="20" t="s">
        <v>31</v>
      </c>
      <c r="F190" s="20" t="s">
        <v>152</v>
      </c>
      <c r="G190" s="20" t="s">
        <v>436</v>
      </c>
      <c r="H190" s="16">
        <v>100</v>
      </c>
      <c r="I190" s="16">
        <v>100</v>
      </c>
      <c r="J190" s="16">
        <v>106.74489749999999</v>
      </c>
      <c r="K190" s="16">
        <v>100</v>
      </c>
      <c r="L190" s="16">
        <v>100</v>
      </c>
      <c r="M190" s="16">
        <v>98.072886429999997</v>
      </c>
      <c r="N190" s="16">
        <v>97.302041000000003</v>
      </c>
      <c r="O190" s="16">
        <v>102.697959</v>
      </c>
      <c r="P190" s="16">
        <v>102.697959</v>
      </c>
      <c r="Q190" s="16">
        <v>103.3724488</v>
      </c>
      <c r="R190" s="16">
        <v>100.9114726</v>
      </c>
      <c r="S190" s="16">
        <v>101.22634499999999</v>
      </c>
      <c r="T190" s="16">
        <v>100.96355680000001</v>
      </c>
      <c r="U190" s="16">
        <v>106.74489749999999</v>
      </c>
      <c r="V190" s="16">
        <v>100</v>
      </c>
      <c r="W190" s="16">
        <v>99.386827499999995</v>
      </c>
    </row>
    <row r="191" spans="1:23" x14ac:dyDescent="0.35">
      <c r="A191">
        <v>192</v>
      </c>
      <c r="B191" s="20" t="s">
        <v>596</v>
      </c>
      <c r="C191" s="20" t="s">
        <v>435</v>
      </c>
      <c r="D191" s="20" t="s">
        <v>24</v>
      </c>
      <c r="E191" s="20" t="s">
        <v>31</v>
      </c>
      <c r="F191" s="20" t="s">
        <v>152</v>
      </c>
      <c r="G191" s="20" t="s">
        <v>436</v>
      </c>
      <c r="H191" s="16">
        <v>100.7494331</v>
      </c>
      <c r="I191" s="16">
        <v>102.52933659999999</v>
      </c>
      <c r="J191" s="16">
        <v>109.6355679</v>
      </c>
      <c r="K191" s="16">
        <v>104.0469385</v>
      </c>
      <c r="L191" s="16">
        <v>100</v>
      </c>
      <c r="M191" s="16">
        <v>99.036443210000002</v>
      </c>
      <c r="N191" s="16">
        <v>98.651020500000001</v>
      </c>
      <c r="O191" s="16">
        <v>104.0469385</v>
      </c>
      <c r="P191" s="16">
        <v>104.0469385</v>
      </c>
      <c r="Q191" s="16">
        <v>103.3724488</v>
      </c>
      <c r="R191" s="16">
        <v>103.463596</v>
      </c>
      <c r="S191" s="16">
        <v>101.8395175</v>
      </c>
      <c r="T191" s="16">
        <v>103.8542271</v>
      </c>
      <c r="U191" s="16">
        <v>109.6355679</v>
      </c>
      <c r="V191" s="16">
        <v>101.4988661</v>
      </c>
      <c r="W191" s="16">
        <v>100.6131725</v>
      </c>
    </row>
    <row r="192" spans="1:23" x14ac:dyDescent="0.35">
      <c r="A192">
        <v>193</v>
      </c>
      <c r="B192" s="20" t="s">
        <v>205</v>
      </c>
      <c r="C192" s="20" t="s">
        <v>437</v>
      </c>
      <c r="D192" s="20" t="s">
        <v>28</v>
      </c>
      <c r="E192" s="20" t="s">
        <v>25</v>
      </c>
      <c r="F192" s="20" t="s">
        <v>152</v>
      </c>
      <c r="G192" s="20" t="s">
        <v>438</v>
      </c>
      <c r="H192" s="16">
        <v>97.751700830000004</v>
      </c>
      <c r="I192" s="16">
        <v>97.470663439999996</v>
      </c>
      <c r="J192" s="16">
        <v>99.036443210000002</v>
      </c>
      <c r="K192" s="16">
        <v>93.255102500000007</v>
      </c>
      <c r="L192" s="16">
        <v>93.255102500000007</v>
      </c>
      <c r="M192" s="16">
        <v>99.036443210000002</v>
      </c>
      <c r="N192" s="16">
        <v>95.953061500000004</v>
      </c>
      <c r="O192" s="16">
        <v>98.651020500000001</v>
      </c>
      <c r="P192" s="16">
        <v>98.651020500000001</v>
      </c>
      <c r="Q192" s="16">
        <v>100</v>
      </c>
      <c r="R192" s="16">
        <v>94.713458720000006</v>
      </c>
      <c r="S192" s="16">
        <v>96.934137500000006</v>
      </c>
      <c r="T192" s="16">
        <v>95.182216069999996</v>
      </c>
      <c r="U192" s="16">
        <v>99.036443210000002</v>
      </c>
      <c r="V192" s="16">
        <v>97.002267779999997</v>
      </c>
      <c r="W192" s="16">
        <v>98.160482500000001</v>
      </c>
    </row>
    <row r="193" spans="1:23" x14ac:dyDescent="0.35">
      <c r="A193">
        <v>194</v>
      </c>
      <c r="B193" s="20" t="s">
        <v>205</v>
      </c>
      <c r="C193" s="20" t="s">
        <v>439</v>
      </c>
      <c r="D193" s="20" t="s">
        <v>23</v>
      </c>
      <c r="E193" s="20" t="s">
        <v>21</v>
      </c>
      <c r="F193" s="20" t="s">
        <v>152</v>
      </c>
      <c r="G193" s="20" t="s">
        <v>440</v>
      </c>
      <c r="H193" s="16">
        <v>93.255102500000007</v>
      </c>
      <c r="I193" s="16">
        <v>92.411990309999993</v>
      </c>
      <c r="J193" s="16">
        <v>99.036443210000002</v>
      </c>
      <c r="K193" s="16">
        <v>98.651020500000001</v>
      </c>
      <c r="L193" s="16">
        <v>100</v>
      </c>
      <c r="M193" s="16">
        <v>92.291545709999994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95.624931349999997</v>
      </c>
      <c r="S193" s="16">
        <v>95.707792499999996</v>
      </c>
      <c r="T193" s="16">
        <v>96.145772859999994</v>
      </c>
      <c r="U193" s="16">
        <v>99.036443210000002</v>
      </c>
      <c r="V193" s="16">
        <v>104.4965983</v>
      </c>
      <c r="W193" s="16">
        <v>94.481447500000002</v>
      </c>
    </row>
    <row r="194" spans="1:23" x14ac:dyDescent="0.35">
      <c r="A194">
        <v>195</v>
      </c>
      <c r="B194" s="20" t="s">
        <v>205</v>
      </c>
      <c r="C194" s="20" t="s">
        <v>441</v>
      </c>
      <c r="D194" s="20" t="s">
        <v>23</v>
      </c>
      <c r="E194" s="20" t="s">
        <v>26</v>
      </c>
      <c r="F194" s="20" t="s">
        <v>152</v>
      </c>
      <c r="G194" s="20" t="s">
        <v>442</v>
      </c>
      <c r="H194" s="16">
        <v>96.252834719999996</v>
      </c>
      <c r="I194" s="16">
        <v>97.470663439999996</v>
      </c>
      <c r="J194" s="16">
        <v>97.109329639999999</v>
      </c>
      <c r="K194" s="16">
        <v>97.302041000000003</v>
      </c>
      <c r="L194" s="16">
        <v>93.255102500000007</v>
      </c>
      <c r="M194" s="16">
        <v>101.9271136</v>
      </c>
      <c r="N194" s="16">
        <v>95.953061500000004</v>
      </c>
      <c r="O194" s="16">
        <v>97.302041000000003</v>
      </c>
      <c r="P194" s="16">
        <v>97.302041000000003</v>
      </c>
      <c r="Q194" s="16">
        <v>96.627551249999996</v>
      </c>
      <c r="R194" s="16">
        <v>93.801986080000006</v>
      </c>
      <c r="S194" s="16">
        <v>95.707792499999996</v>
      </c>
      <c r="T194" s="16">
        <v>96.627551249999996</v>
      </c>
      <c r="U194" s="16">
        <v>97.109329639999999</v>
      </c>
      <c r="V194" s="16">
        <v>96.252834719999996</v>
      </c>
      <c r="W194" s="16">
        <v>99.386827499999995</v>
      </c>
    </row>
    <row r="195" spans="1:23" x14ac:dyDescent="0.35">
      <c r="A195">
        <v>196</v>
      </c>
      <c r="B195" s="20" t="s">
        <v>205</v>
      </c>
      <c r="C195" s="20" t="s">
        <v>443</v>
      </c>
      <c r="D195" s="20" t="s">
        <v>23</v>
      </c>
      <c r="E195" s="20" t="s">
        <v>25</v>
      </c>
      <c r="F195" s="20" t="s">
        <v>152</v>
      </c>
      <c r="G195" s="20" t="s">
        <v>444</v>
      </c>
      <c r="H195" s="16">
        <v>99.250566939999999</v>
      </c>
      <c r="I195" s="16">
        <v>98.313775629999995</v>
      </c>
      <c r="J195" s="16">
        <v>99.036443210000002</v>
      </c>
      <c r="K195" s="16">
        <v>93.255102500000007</v>
      </c>
      <c r="L195" s="16">
        <v>93.255102500000007</v>
      </c>
      <c r="M195" s="16">
        <v>97.109329639999999</v>
      </c>
      <c r="N195" s="16">
        <v>94.604082000000005</v>
      </c>
      <c r="O195" s="16">
        <v>97.302041000000003</v>
      </c>
      <c r="P195" s="16">
        <v>97.302041000000003</v>
      </c>
      <c r="Q195" s="16">
        <v>96.627551249999996</v>
      </c>
      <c r="R195" s="16">
        <v>93.43739703</v>
      </c>
      <c r="S195" s="16">
        <v>98.160482500000001</v>
      </c>
      <c r="T195" s="16">
        <v>95.663994459999998</v>
      </c>
      <c r="U195" s="16">
        <v>99.036443210000002</v>
      </c>
      <c r="V195" s="16">
        <v>95.503401670000002</v>
      </c>
      <c r="W195" s="16">
        <v>96.320965000000001</v>
      </c>
    </row>
    <row r="196" spans="1:23" x14ac:dyDescent="0.35">
      <c r="A196">
        <v>197</v>
      </c>
      <c r="B196" s="20" t="s">
        <v>205</v>
      </c>
      <c r="C196" s="20" t="s">
        <v>445</v>
      </c>
      <c r="D196" s="20" t="s">
        <v>23</v>
      </c>
      <c r="E196" s="20" t="s">
        <v>26</v>
      </c>
      <c r="F196" s="20" t="s">
        <v>152</v>
      </c>
      <c r="G196" s="20" t="s">
        <v>446</v>
      </c>
      <c r="H196" s="16">
        <v>95.503401670000002</v>
      </c>
      <c r="I196" s="16">
        <v>96.627551249999996</v>
      </c>
      <c r="J196" s="16">
        <v>97.109329639999999</v>
      </c>
      <c r="K196" s="16">
        <v>97.302041000000003</v>
      </c>
      <c r="L196" s="16">
        <v>93.255102500000007</v>
      </c>
      <c r="M196" s="16">
        <v>101.9271136</v>
      </c>
      <c r="N196" s="16">
        <v>95.953061500000004</v>
      </c>
      <c r="O196" s="16">
        <v>98.651020500000001</v>
      </c>
      <c r="P196" s="16">
        <v>97.302041000000003</v>
      </c>
      <c r="Q196" s="16">
        <v>96.627551249999996</v>
      </c>
      <c r="R196" s="16">
        <v>93.619691549999999</v>
      </c>
      <c r="S196" s="16">
        <v>95.094620000000006</v>
      </c>
      <c r="T196" s="16">
        <v>96.145772859999994</v>
      </c>
      <c r="U196" s="16">
        <v>97.109329639999999</v>
      </c>
      <c r="V196" s="16">
        <v>96.252834719999996</v>
      </c>
      <c r="W196" s="16">
        <v>100</v>
      </c>
    </row>
    <row r="197" spans="1:23" x14ac:dyDescent="0.35">
      <c r="A197">
        <v>198</v>
      </c>
      <c r="B197" s="20" t="s">
        <v>205</v>
      </c>
      <c r="C197" s="20" t="s">
        <v>447</v>
      </c>
      <c r="D197" s="20" t="s">
        <v>23</v>
      </c>
      <c r="E197" s="20" t="s">
        <v>25</v>
      </c>
      <c r="F197" s="20" t="s">
        <v>152</v>
      </c>
      <c r="G197" s="20" t="s">
        <v>448</v>
      </c>
      <c r="H197" s="16">
        <v>98.501133890000006</v>
      </c>
      <c r="I197" s="16">
        <v>99.156887810000001</v>
      </c>
      <c r="J197" s="16">
        <v>100</v>
      </c>
      <c r="K197" s="16">
        <v>93.255102500000007</v>
      </c>
      <c r="L197" s="16">
        <v>93.255102500000007</v>
      </c>
      <c r="M197" s="16">
        <v>98.072886429999997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93.984280609999999</v>
      </c>
      <c r="S197" s="16">
        <v>97.547309999999996</v>
      </c>
      <c r="T197" s="16">
        <v>96.145772859999994</v>
      </c>
      <c r="U197" s="16">
        <v>100</v>
      </c>
      <c r="V197" s="16">
        <v>96.252834719999996</v>
      </c>
      <c r="W197" s="16">
        <v>96.934137500000006</v>
      </c>
    </row>
    <row r="198" spans="1:23" x14ac:dyDescent="0.35">
      <c r="A198">
        <v>199</v>
      </c>
      <c r="B198" s="20" t="s">
        <v>552</v>
      </c>
      <c r="C198" s="20" t="s">
        <v>447</v>
      </c>
      <c r="D198" s="20" t="s">
        <v>24</v>
      </c>
      <c r="E198" s="20" t="s">
        <v>25</v>
      </c>
      <c r="F198" s="20" t="s">
        <v>152</v>
      </c>
      <c r="G198" s="20" t="s">
        <v>448</v>
      </c>
      <c r="H198" s="16">
        <v>100.7494331</v>
      </c>
      <c r="I198" s="16">
        <v>101.6862244</v>
      </c>
      <c r="J198" s="16">
        <v>100.96355680000001</v>
      </c>
      <c r="K198" s="16">
        <v>94.604082000000005</v>
      </c>
      <c r="L198" s="16">
        <v>93.255102500000007</v>
      </c>
      <c r="M198" s="16">
        <v>99.036443210000002</v>
      </c>
      <c r="N198" s="16">
        <v>97.302041000000003</v>
      </c>
      <c r="O198" s="16">
        <v>101.3489795</v>
      </c>
      <c r="P198" s="16">
        <v>98.651020500000001</v>
      </c>
      <c r="Q198" s="16">
        <v>96.627551249999996</v>
      </c>
      <c r="R198" s="16">
        <v>96.536403989999997</v>
      </c>
      <c r="S198" s="16">
        <v>99.386827499999995</v>
      </c>
      <c r="T198" s="16">
        <v>98.072886429999997</v>
      </c>
      <c r="U198" s="16">
        <v>100.96355680000001</v>
      </c>
      <c r="V198" s="16">
        <v>97.751700830000004</v>
      </c>
      <c r="W198" s="16">
        <v>99.386827499999995</v>
      </c>
    </row>
    <row r="199" spans="1:23" x14ac:dyDescent="0.35">
      <c r="A199">
        <v>200</v>
      </c>
      <c r="B199" s="20" t="s">
        <v>205</v>
      </c>
      <c r="C199" s="20" t="s">
        <v>449</v>
      </c>
      <c r="D199" s="20" t="s">
        <v>24</v>
      </c>
      <c r="E199" s="20" t="s">
        <v>25</v>
      </c>
      <c r="F199" s="20" t="s">
        <v>159</v>
      </c>
      <c r="G199" s="20" t="s">
        <v>450</v>
      </c>
      <c r="H199" s="16">
        <v>100.7494331</v>
      </c>
      <c r="I199" s="16">
        <v>101.6862244</v>
      </c>
      <c r="J199" s="16">
        <v>99.036443210000002</v>
      </c>
      <c r="K199" s="16">
        <v>100</v>
      </c>
      <c r="L199" s="16">
        <v>100</v>
      </c>
      <c r="M199" s="16">
        <v>96.145772859999994</v>
      </c>
      <c r="N199" s="16">
        <v>95.953061500000004</v>
      </c>
      <c r="O199" s="16">
        <v>100</v>
      </c>
      <c r="P199" s="16">
        <v>102.697959</v>
      </c>
      <c r="Q199" s="16">
        <v>103.3724488</v>
      </c>
      <c r="R199" s="16">
        <v>99.08852736</v>
      </c>
      <c r="S199" s="16">
        <v>101.8395175</v>
      </c>
      <c r="T199" s="16">
        <v>101.9271136</v>
      </c>
      <c r="U199" s="16">
        <v>99.036443210000002</v>
      </c>
      <c r="V199" s="16">
        <v>99.250566939999999</v>
      </c>
      <c r="W199" s="16">
        <v>96.934137500000006</v>
      </c>
    </row>
    <row r="200" spans="1:23" x14ac:dyDescent="0.35">
      <c r="A200">
        <v>201</v>
      </c>
      <c r="B200" s="20" t="s">
        <v>207</v>
      </c>
      <c r="C200" s="20" t="s">
        <v>449</v>
      </c>
      <c r="D200" s="20" t="s">
        <v>28</v>
      </c>
      <c r="E200" s="20" t="s">
        <v>25</v>
      </c>
      <c r="F200" s="20" t="s">
        <v>159</v>
      </c>
      <c r="G200" s="20" t="s">
        <v>450</v>
      </c>
      <c r="H200" s="16">
        <v>102.9977322</v>
      </c>
      <c r="I200" s="16">
        <v>104.2155609</v>
      </c>
      <c r="J200" s="16">
        <v>100</v>
      </c>
      <c r="K200" s="16">
        <v>101.3489795</v>
      </c>
      <c r="L200" s="16">
        <v>100</v>
      </c>
      <c r="M200" s="16">
        <v>97.109329639999999</v>
      </c>
      <c r="N200" s="16">
        <v>97.302041000000003</v>
      </c>
      <c r="O200" s="16">
        <v>104.0469385</v>
      </c>
      <c r="P200" s="16">
        <v>104.0469385</v>
      </c>
      <c r="Q200" s="16">
        <v>103.3724488</v>
      </c>
      <c r="R200" s="16">
        <v>101.64065069999999</v>
      </c>
      <c r="S200" s="16">
        <v>103.679035</v>
      </c>
      <c r="T200" s="16">
        <v>103.8542271</v>
      </c>
      <c r="U200" s="16">
        <v>100</v>
      </c>
      <c r="V200" s="16">
        <v>100.7494331</v>
      </c>
      <c r="W200" s="16">
        <v>99.386827499999995</v>
      </c>
    </row>
    <row r="201" spans="1:23" x14ac:dyDescent="0.35">
      <c r="A201">
        <v>202</v>
      </c>
      <c r="B201" s="20" t="s">
        <v>596</v>
      </c>
      <c r="C201" s="20" t="s">
        <v>449</v>
      </c>
      <c r="D201" s="20" t="s">
        <v>23</v>
      </c>
      <c r="E201" s="20" t="s">
        <v>25</v>
      </c>
      <c r="F201" s="20" t="s">
        <v>159</v>
      </c>
      <c r="G201" s="20" t="s">
        <v>450</v>
      </c>
      <c r="H201" s="16">
        <v>105.24603140000001</v>
      </c>
      <c r="I201" s="16">
        <v>101.6862244</v>
      </c>
      <c r="J201" s="16">
        <v>100</v>
      </c>
      <c r="K201" s="16">
        <v>97.302041000000003</v>
      </c>
      <c r="L201" s="16">
        <v>100</v>
      </c>
      <c r="M201" s="16">
        <v>98.072886429999997</v>
      </c>
      <c r="N201" s="16">
        <v>97.302041000000003</v>
      </c>
      <c r="O201" s="16">
        <v>106.74489749999999</v>
      </c>
      <c r="P201" s="16">
        <v>104.0469385</v>
      </c>
      <c r="Q201" s="16">
        <v>103.3724488</v>
      </c>
      <c r="R201" s="16">
        <v>101.64065069999999</v>
      </c>
      <c r="S201" s="16">
        <v>105.5185525</v>
      </c>
      <c r="T201" s="16">
        <v>100.96355680000001</v>
      </c>
      <c r="U201" s="16">
        <v>100</v>
      </c>
      <c r="V201" s="16">
        <v>100.7494331</v>
      </c>
      <c r="W201" s="16">
        <v>101.22634499999999</v>
      </c>
    </row>
    <row r="202" spans="1:23" x14ac:dyDescent="0.35">
      <c r="A202">
        <v>203</v>
      </c>
      <c r="B202" s="20" t="s">
        <v>734</v>
      </c>
      <c r="C202" s="20" t="s">
        <v>449</v>
      </c>
      <c r="D202" s="20" t="s">
        <v>24</v>
      </c>
      <c r="E202" s="20" t="s">
        <v>25</v>
      </c>
      <c r="F202" s="20" t="s">
        <v>159</v>
      </c>
      <c r="G202" s="20" t="s">
        <v>450</v>
      </c>
      <c r="H202" s="16">
        <v>103.74716530000001</v>
      </c>
      <c r="I202" s="16">
        <v>106.74489749999999</v>
      </c>
      <c r="J202" s="16">
        <v>100</v>
      </c>
      <c r="K202" s="16">
        <v>104.0469385</v>
      </c>
      <c r="L202" s="16">
        <v>100</v>
      </c>
      <c r="M202" s="16">
        <v>97.109329639999999</v>
      </c>
      <c r="N202" s="16">
        <v>100</v>
      </c>
      <c r="O202" s="16">
        <v>105.39591799999999</v>
      </c>
      <c r="P202" s="16">
        <v>105.39591799999999</v>
      </c>
      <c r="Q202" s="16">
        <v>103.3724488</v>
      </c>
      <c r="R202" s="16">
        <v>103.463596</v>
      </c>
      <c r="S202" s="16">
        <v>104.2922075</v>
      </c>
      <c r="T202" s="16">
        <v>106.2631191</v>
      </c>
      <c r="U202" s="16">
        <v>100</v>
      </c>
      <c r="V202" s="16">
        <v>102.9977322</v>
      </c>
      <c r="W202" s="16">
        <v>100</v>
      </c>
    </row>
    <row r="203" spans="1:23" x14ac:dyDescent="0.35">
      <c r="A203">
        <v>204</v>
      </c>
      <c r="B203" s="20" t="s">
        <v>928</v>
      </c>
      <c r="C203" s="20" t="s">
        <v>449</v>
      </c>
      <c r="D203" s="20" t="s">
        <v>28</v>
      </c>
      <c r="E203" s="20" t="s">
        <v>25</v>
      </c>
      <c r="F203" s="20" t="s">
        <v>159</v>
      </c>
      <c r="G203" s="20" t="s">
        <v>450</v>
      </c>
      <c r="H203" s="16">
        <v>105.24603140000001</v>
      </c>
      <c r="I203" s="16">
        <v>105.05867309999999</v>
      </c>
      <c r="J203" s="16">
        <v>100</v>
      </c>
      <c r="K203" s="16">
        <v>101.3489795</v>
      </c>
      <c r="L203" s="16">
        <v>100</v>
      </c>
      <c r="M203" s="16">
        <v>99.036443210000002</v>
      </c>
      <c r="N203" s="16">
        <v>100</v>
      </c>
      <c r="O203" s="16">
        <v>106.74489749999999</v>
      </c>
      <c r="P203" s="16">
        <v>105.39591799999999</v>
      </c>
      <c r="Q203" s="16">
        <v>103.3724488</v>
      </c>
      <c r="R203" s="16">
        <v>103.64589049999999</v>
      </c>
      <c r="S203" s="16">
        <v>105.5185525</v>
      </c>
      <c r="T203" s="16">
        <v>104.3360055</v>
      </c>
      <c r="U203" s="16">
        <v>100</v>
      </c>
      <c r="V203" s="16">
        <v>102.9977322</v>
      </c>
      <c r="W203" s="16">
        <v>101.8395175</v>
      </c>
    </row>
    <row r="204" spans="1:23" x14ac:dyDescent="0.35">
      <c r="A204">
        <v>205</v>
      </c>
      <c r="B204" s="20" t="s">
        <v>205</v>
      </c>
      <c r="C204" s="20" t="s">
        <v>451</v>
      </c>
      <c r="D204" s="20" t="s">
        <v>24</v>
      </c>
      <c r="E204" s="20" t="s">
        <v>26</v>
      </c>
      <c r="F204" s="20" t="s">
        <v>159</v>
      </c>
      <c r="G204" s="20" t="s">
        <v>452</v>
      </c>
      <c r="H204" s="16">
        <v>97.002267779999997</v>
      </c>
      <c r="I204" s="16">
        <v>96.627551249999996</v>
      </c>
      <c r="J204" s="16">
        <v>97.109329639999999</v>
      </c>
      <c r="K204" s="16">
        <v>97.302041000000003</v>
      </c>
      <c r="L204" s="16">
        <v>93.255102500000007</v>
      </c>
      <c r="M204" s="16">
        <v>102.8906704</v>
      </c>
      <c r="N204" s="16">
        <v>95.953061500000004</v>
      </c>
      <c r="O204" s="16">
        <v>98.651020500000001</v>
      </c>
      <c r="P204" s="16">
        <v>98.651020500000001</v>
      </c>
      <c r="Q204" s="16">
        <v>103.3724488</v>
      </c>
      <c r="R204" s="16">
        <v>96.171814929999996</v>
      </c>
      <c r="S204" s="16">
        <v>96.320965000000001</v>
      </c>
      <c r="T204" s="16">
        <v>96.145772859999994</v>
      </c>
      <c r="U204" s="16">
        <v>97.109329639999999</v>
      </c>
      <c r="V204" s="16">
        <v>97.002267779999997</v>
      </c>
      <c r="W204" s="16">
        <v>100.6131725</v>
      </c>
    </row>
    <row r="205" spans="1:23" x14ac:dyDescent="0.35">
      <c r="A205">
        <v>206</v>
      </c>
      <c r="B205" s="20" t="s">
        <v>979</v>
      </c>
      <c r="C205" s="20" t="s">
        <v>451</v>
      </c>
      <c r="D205" s="20" t="s">
        <v>28</v>
      </c>
      <c r="E205" s="20" t="s">
        <v>26</v>
      </c>
      <c r="F205" s="20" t="s">
        <v>159</v>
      </c>
      <c r="G205" s="20" t="s">
        <v>452</v>
      </c>
      <c r="H205" s="16">
        <v>99.250566939999999</v>
      </c>
      <c r="I205" s="16">
        <v>97.470663439999996</v>
      </c>
      <c r="J205" s="16">
        <v>98.072886429999997</v>
      </c>
      <c r="K205" s="16">
        <v>98.651020500000001</v>
      </c>
      <c r="L205" s="16">
        <v>93.255102500000007</v>
      </c>
      <c r="M205" s="16">
        <v>105.7813407</v>
      </c>
      <c r="N205" s="16">
        <v>97.302041000000003</v>
      </c>
      <c r="O205" s="16">
        <v>102.697959</v>
      </c>
      <c r="P205" s="16">
        <v>100</v>
      </c>
      <c r="Q205" s="16">
        <v>103.3724488</v>
      </c>
      <c r="R205" s="16">
        <v>98.723938309999994</v>
      </c>
      <c r="S205" s="16">
        <v>98.160482500000001</v>
      </c>
      <c r="T205" s="16">
        <v>97.109329639999999</v>
      </c>
      <c r="U205" s="16">
        <v>98.072886429999997</v>
      </c>
      <c r="V205" s="16">
        <v>98.501133890000006</v>
      </c>
      <c r="W205" s="16">
        <v>104.2922075</v>
      </c>
    </row>
    <row r="206" spans="1:23" x14ac:dyDescent="0.35">
      <c r="A206">
        <v>207</v>
      </c>
      <c r="B206" s="20" t="s">
        <v>205</v>
      </c>
      <c r="C206" s="20" t="s">
        <v>453</v>
      </c>
      <c r="D206" s="20" t="s">
        <v>23</v>
      </c>
      <c r="E206" s="20" t="s">
        <v>31</v>
      </c>
      <c r="F206" s="20" t="s">
        <v>159</v>
      </c>
      <c r="G206" s="20" t="s">
        <v>454</v>
      </c>
      <c r="H206" s="16">
        <v>95.503401670000002</v>
      </c>
      <c r="I206" s="16">
        <v>95.784439059999997</v>
      </c>
      <c r="J206" s="16">
        <v>104.81778389999999</v>
      </c>
      <c r="K206" s="16">
        <v>97.302041000000003</v>
      </c>
      <c r="L206" s="16">
        <v>93.255102500000007</v>
      </c>
      <c r="M206" s="16">
        <v>99.036443210000002</v>
      </c>
      <c r="N206" s="16">
        <v>94.604082000000005</v>
      </c>
      <c r="O206" s="16">
        <v>97.302041000000003</v>
      </c>
      <c r="P206" s="16">
        <v>98.651020500000001</v>
      </c>
      <c r="Q206" s="16">
        <v>103.3724488</v>
      </c>
      <c r="R206" s="16">
        <v>95.989520409999997</v>
      </c>
      <c r="S206" s="16">
        <v>95.094620000000006</v>
      </c>
      <c r="T206" s="16">
        <v>95.663994459999998</v>
      </c>
      <c r="U206" s="16">
        <v>104.81778389999999</v>
      </c>
      <c r="V206" s="16">
        <v>96.252834719999996</v>
      </c>
      <c r="W206" s="16">
        <v>97.547309999999996</v>
      </c>
    </row>
    <row r="207" spans="1:23" x14ac:dyDescent="0.35">
      <c r="A207">
        <v>208</v>
      </c>
      <c r="B207" s="20" t="s">
        <v>207</v>
      </c>
      <c r="C207" s="20" t="s">
        <v>453</v>
      </c>
      <c r="D207" s="20" t="s">
        <v>24</v>
      </c>
      <c r="E207" s="20" t="s">
        <v>31</v>
      </c>
      <c r="F207" s="20" t="s">
        <v>159</v>
      </c>
      <c r="G207" s="20" t="s">
        <v>454</v>
      </c>
      <c r="H207" s="16">
        <v>96.252834719999996</v>
      </c>
      <c r="I207" s="16">
        <v>98.313775629999995</v>
      </c>
      <c r="J207" s="16">
        <v>107.7084543</v>
      </c>
      <c r="K207" s="16">
        <v>101.3489795</v>
      </c>
      <c r="L207" s="16">
        <v>93.255102500000007</v>
      </c>
      <c r="M207" s="16">
        <v>100</v>
      </c>
      <c r="N207" s="16">
        <v>95.953061500000004</v>
      </c>
      <c r="O207" s="16">
        <v>98.651020500000001</v>
      </c>
      <c r="P207" s="16">
        <v>100</v>
      </c>
      <c r="Q207" s="16">
        <v>103.3724488</v>
      </c>
      <c r="R207" s="16">
        <v>98.541643780000001</v>
      </c>
      <c r="S207" s="16">
        <v>95.707792499999996</v>
      </c>
      <c r="T207" s="16">
        <v>98.554664819999999</v>
      </c>
      <c r="U207" s="16">
        <v>107.7084543</v>
      </c>
      <c r="V207" s="16">
        <v>97.751700830000004</v>
      </c>
      <c r="W207" s="16">
        <v>98.773655000000005</v>
      </c>
    </row>
    <row r="208" spans="1:23" x14ac:dyDescent="0.35">
      <c r="A208">
        <v>209</v>
      </c>
      <c r="B208" s="20" t="s">
        <v>205</v>
      </c>
      <c r="C208" s="20" t="s">
        <v>455</v>
      </c>
      <c r="D208" s="20" t="s">
        <v>23</v>
      </c>
      <c r="E208" s="20" t="s">
        <v>25</v>
      </c>
      <c r="F208" s="20" t="s">
        <v>159</v>
      </c>
      <c r="G208" s="20" t="s">
        <v>456</v>
      </c>
      <c r="H208" s="16">
        <v>99.250566939999999</v>
      </c>
      <c r="I208" s="16">
        <v>100</v>
      </c>
      <c r="J208" s="16">
        <v>98.072886429999997</v>
      </c>
      <c r="K208" s="16">
        <v>94.604082000000005</v>
      </c>
      <c r="L208" s="16">
        <v>93.255102500000007</v>
      </c>
      <c r="M208" s="16">
        <v>97.109329639999999</v>
      </c>
      <c r="N208" s="16">
        <v>95.953061500000004</v>
      </c>
      <c r="O208" s="16">
        <v>97.302041000000003</v>
      </c>
      <c r="P208" s="16">
        <v>97.302041000000003</v>
      </c>
      <c r="Q208" s="16">
        <v>103.3724488</v>
      </c>
      <c r="R208" s="16">
        <v>95.807225880000004</v>
      </c>
      <c r="S208" s="16">
        <v>98.160482500000001</v>
      </c>
      <c r="T208" s="16">
        <v>97.109329639999999</v>
      </c>
      <c r="U208" s="16">
        <v>98.072886429999997</v>
      </c>
      <c r="V208" s="16">
        <v>96.252834719999996</v>
      </c>
      <c r="W208" s="16">
        <v>96.320965000000001</v>
      </c>
    </row>
    <row r="209" spans="1:23" x14ac:dyDescent="0.35">
      <c r="A209">
        <v>210</v>
      </c>
      <c r="B209" s="20" t="s">
        <v>205</v>
      </c>
      <c r="C209" s="20" t="s">
        <v>457</v>
      </c>
      <c r="D209" s="20" t="s">
        <v>24</v>
      </c>
      <c r="E209" s="20" t="s">
        <v>26</v>
      </c>
      <c r="F209" s="20" t="s">
        <v>159</v>
      </c>
      <c r="G209" s="20" t="s">
        <v>458</v>
      </c>
      <c r="H209" s="16">
        <v>96.252834719999996</v>
      </c>
      <c r="I209" s="16">
        <v>96.627551249999996</v>
      </c>
      <c r="J209" s="16">
        <v>98.072886429999997</v>
      </c>
      <c r="K209" s="16">
        <v>93.255102500000007</v>
      </c>
      <c r="L209" s="16">
        <v>93.255102500000007</v>
      </c>
      <c r="M209" s="16">
        <v>102.8906704</v>
      </c>
      <c r="N209" s="16">
        <v>95.953061500000004</v>
      </c>
      <c r="O209" s="16">
        <v>97.302041000000003</v>
      </c>
      <c r="P209" s="16">
        <v>98.651020500000001</v>
      </c>
      <c r="Q209" s="16">
        <v>103.3724488</v>
      </c>
      <c r="R209" s="16">
        <v>95.442636820000004</v>
      </c>
      <c r="S209" s="16">
        <v>95.707792499999996</v>
      </c>
      <c r="T209" s="16">
        <v>94.700437679999993</v>
      </c>
      <c r="U209" s="16">
        <v>98.072886429999997</v>
      </c>
      <c r="V209" s="16">
        <v>97.002267779999997</v>
      </c>
      <c r="W209" s="16">
        <v>100</v>
      </c>
    </row>
    <row r="210" spans="1:23" x14ac:dyDescent="0.35">
      <c r="A210">
        <v>211</v>
      </c>
      <c r="B210" s="20" t="s">
        <v>205</v>
      </c>
      <c r="C210" s="20" t="s">
        <v>459</v>
      </c>
      <c r="D210" s="20" t="s">
        <v>24</v>
      </c>
      <c r="E210" s="20" t="s">
        <v>25</v>
      </c>
      <c r="F210" s="20" t="s">
        <v>159</v>
      </c>
      <c r="G210" s="20" t="s">
        <v>460</v>
      </c>
      <c r="H210" s="16">
        <v>97.751700830000004</v>
      </c>
      <c r="I210" s="16">
        <v>99.156887810000001</v>
      </c>
      <c r="J210" s="16">
        <v>98.072886429999997</v>
      </c>
      <c r="K210" s="16">
        <v>97.302041000000003</v>
      </c>
      <c r="L210" s="16">
        <v>93.255102500000007</v>
      </c>
      <c r="M210" s="16">
        <v>97.109329639999999</v>
      </c>
      <c r="N210" s="16">
        <v>95.953061500000004</v>
      </c>
      <c r="O210" s="16">
        <v>102.697959</v>
      </c>
      <c r="P210" s="16">
        <v>102.697959</v>
      </c>
      <c r="Q210" s="16">
        <v>103.3724488</v>
      </c>
      <c r="R210" s="16">
        <v>97.083287569999996</v>
      </c>
      <c r="S210" s="16">
        <v>96.934137500000006</v>
      </c>
      <c r="T210" s="16">
        <v>97.591108039999995</v>
      </c>
      <c r="U210" s="16">
        <v>98.072886429999997</v>
      </c>
      <c r="V210" s="16">
        <v>99.250566939999999</v>
      </c>
      <c r="W210" s="16">
        <v>98.773655000000005</v>
      </c>
    </row>
    <row r="211" spans="1:23" x14ac:dyDescent="0.35">
      <c r="A211">
        <v>212</v>
      </c>
      <c r="B211" s="20" t="s">
        <v>205</v>
      </c>
      <c r="C211" s="20" t="s">
        <v>461</v>
      </c>
      <c r="D211" s="20" t="s">
        <v>24</v>
      </c>
      <c r="E211" s="20" t="s">
        <v>21</v>
      </c>
      <c r="F211" s="20" t="s">
        <v>159</v>
      </c>
      <c r="G211" s="20" t="s">
        <v>462</v>
      </c>
      <c r="H211" s="16">
        <v>93.255102500000007</v>
      </c>
      <c r="I211" s="16">
        <v>92.411990309999993</v>
      </c>
      <c r="J211" s="16">
        <v>99.036443210000002</v>
      </c>
      <c r="K211" s="16">
        <v>97.302041000000003</v>
      </c>
      <c r="L211" s="16">
        <v>100</v>
      </c>
      <c r="M211" s="16">
        <v>92.291545709999994</v>
      </c>
      <c r="N211" s="16">
        <v>102.697959</v>
      </c>
      <c r="O211" s="16">
        <v>101.3489795</v>
      </c>
      <c r="P211" s="16">
        <v>102.697959</v>
      </c>
      <c r="Q211" s="16">
        <v>103.3724488</v>
      </c>
      <c r="R211" s="16">
        <v>95.260342300000005</v>
      </c>
      <c r="S211" s="16">
        <v>95.707792499999996</v>
      </c>
      <c r="T211" s="16">
        <v>95.663994459999998</v>
      </c>
      <c r="U211" s="16">
        <v>99.036443210000002</v>
      </c>
      <c r="V211" s="16">
        <v>102.9977322</v>
      </c>
      <c r="W211" s="16">
        <v>95.094620000000006</v>
      </c>
    </row>
    <row r="212" spans="1:23" x14ac:dyDescent="0.35">
      <c r="A212">
        <v>213</v>
      </c>
      <c r="B212" s="20" t="s">
        <v>205</v>
      </c>
      <c r="C212" s="20" t="s">
        <v>463</v>
      </c>
      <c r="D212" s="20" t="s">
        <v>28</v>
      </c>
      <c r="E212" s="20" t="s">
        <v>25</v>
      </c>
      <c r="F212" s="20" t="s">
        <v>156</v>
      </c>
      <c r="G212" s="20" t="s">
        <v>464</v>
      </c>
      <c r="H212" s="16">
        <v>101.4988661</v>
      </c>
      <c r="I212" s="16">
        <v>101.6862244</v>
      </c>
      <c r="J212" s="16">
        <v>98.072886429999997</v>
      </c>
      <c r="K212" s="16">
        <v>98.651020500000001</v>
      </c>
      <c r="L212" s="16">
        <v>93.255102500000007</v>
      </c>
      <c r="M212" s="16">
        <v>97.109329639999999</v>
      </c>
      <c r="N212" s="16">
        <v>95.953061500000004</v>
      </c>
      <c r="O212" s="16">
        <v>102.697959</v>
      </c>
      <c r="P212" s="16">
        <v>104.0469385</v>
      </c>
      <c r="Q212" s="16">
        <v>103.3724488</v>
      </c>
      <c r="R212" s="16">
        <v>98.906232840000001</v>
      </c>
      <c r="S212" s="16">
        <v>100</v>
      </c>
      <c r="T212" s="16">
        <v>99.518221600000004</v>
      </c>
      <c r="U212" s="16">
        <v>98.072886429999997</v>
      </c>
      <c r="V212" s="16">
        <v>100</v>
      </c>
      <c r="W212" s="16">
        <v>98.773655000000005</v>
      </c>
    </row>
    <row r="213" spans="1:23" x14ac:dyDescent="0.35">
      <c r="A213">
        <v>214</v>
      </c>
      <c r="B213" s="20" t="s">
        <v>734</v>
      </c>
      <c r="C213" s="20" t="s">
        <v>463</v>
      </c>
      <c r="D213" s="20" t="s">
        <v>23</v>
      </c>
      <c r="E213" s="20" t="s">
        <v>25</v>
      </c>
      <c r="F213" s="20" t="s">
        <v>156</v>
      </c>
      <c r="G213" s="20" t="s">
        <v>464</v>
      </c>
      <c r="H213" s="16">
        <v>103.74716530000001</v>
      </c>
      <c r="I213" s="16">
        <v>104.2155609</v>
      </c>
      <c r="J213" s="16">
        <v>99.036443210000002</v>
      </c>
      <c r="K213" s="16">
        <v>100</v>
      </c>
      <c r="L213" s="16">
        <v>93.255102500000007</v>
      </c>
      <c r="M213" s="16">
        <v>98.072886429999997</v>
      </c>
      <c r="N213" s="16">
        <v>97.302041000000003</v>
      </c>
      <c r="O213" s="16">
        <v>106.74489749999999</v>
      </c>
      <c r="P213" s="16">
        <v>105.39591799999999</v>
      </c>
      <c r="Q213" s="16">
        <v>103.3724488</v>
      </c>
      <c r="R213" s="16">
        <v>101.4583562</v>
      </c>
      <c r="S213" s="16">
        <v>101.8395175</v>
      </c>
      <c r="T213" s="16">
        <v>101.4453352</v>
      </c>
      <c r="U213" s="16">
        <v>99.036443210000002</v>
      </c>
      <c r="V213" s="16">
        <v>101.4988661</v>
      </c>
      <c r="W213" s="16">
        <v>101.22634499999999</v>
      </c>
    </row>
    <row r="214" spans="1:23" x14ac:dyDescent="0.35">
      <c r="A214">
        <v>215</v>
      </c>
      <c r="B214" s="20" t="s">
        <v>205</v>
      </c>
      <c r="C214" s="20" t="s">
        <v>465</v>
      </c>
      <c r="D214" s="20" t="s">
        <v>24</v>
      </c>
      <c r="E214" s="20" t="s">
        <v>25</v>
      </c>
      <c r="F214" s="20" t="s">
        <v>156</v>
      </c>
      <c r="G214" s="20" t="s">
        <v>466</v>
      </c>
      <c r="H214" s="16">
        <v>98.501133890000006</v>
      </c>
      <c r="I214" s="16">
        <v>97.470663439999996</v>
      </c>
      <c r="J214" s="16">
        <v>98.072886429999997</v>
      </c>
      <c r="K214" s="16">
        <v>93.255102500000007</v>
      </c>
      <c r="L214" s="16">
        <v>93.255102500000007</v>
      </c>
      <c r="M214" s="16">
        <v>95.182216069999996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92.52592439</v>
      </c>
      <c r="S214" s="16">
        <v>97.547309999999996</v>
      </c>
      <c r="T214" s="16">
        <v>95.182216069999996</v>
      </c>
      <c r="U214" s="16">
        <v>98.072886429999997</v>
      </c>
      <c r="V214" s="16">
        <v>96.252834719999996</v>
      </c>
      <c r="W214" s="16">
        <v>94.481447500000002</v>
      </c>
    </row>
    <row r="215" spans="1:23" x14ac:dyDescent="0.35">
      <c r="A215">
        <v>216</v>
      </c>
      <c r="B215" s="20" t="s">
        <v>205</v>
      </c>
      <c r="C215" s="20" t="s">
        <v>467</v>
      </c>
      <c r="D215" s="20" t="s">
        <v>28</v>
      </c>
      <c r="E215" s="20" t="s">
        <v>31</v>
      </c>
      <c r="F215" s="20" t="s">
        <v>156</v>
      </c>
      <c r="G215" s="20" t="s">
        <v>468</v>
      </c>
      <c r="H215" s="16">
        <v>98.501133890000006</v>
      </c>
      <c r="I215" s="16">
        <v>101.6862244</v>
      </c>
      <c r="J215" s="16">
        <v>106.74489749999999</v>
      </c>
      <c r="K215" s="16">
        <v>98.651020500000001</v>
      </c>
      <c r="L215" s="16">
        <v>93.255102500000007</v>
      </c>
      <c r="M215" s="16">
        <v>100.96355680000001</v>
      </c>
      <c r="N215" s="16">
        <v>101.3489795</v>
      </c>
      <c r="O215" s="16">
        <v>100</v>
      </c>
      <c r="P215" s="16">
        <v>100</v>
      </c>
      <c r="Q215" s="16">
        <v>103.3724488</v>
      </c>
      <c r="R215" s="16">
        <v>100.3645891</v>
      </c>
      <c r="S215" s="16">
        <v>97.547309999999996</v>
      </c>
      <c r="T215" s="16">
        <v>99.518221600000004</v>
      </c>
      <c r="U215" s="16">
        <v>106.74489749999999</v>
      </c>
      <c r="V215" s="16">
        <v>100.7494331</v>
      </c>
      <c r="W215" s="16">
        <v>100</v>
      </c>
    </row>
    <row r="216" spans="1:23" x14ac:dyDescent="0.35">
      <c r="A216">
        <v>217</v>
      </c>
      <c r="B216" s="20" t="s">
        <v>205</v>
      </c>
      <c r="C216" s="20" t="s">
        <v>469</v>
      </c>
      <c r="D216" s="20" t="s">
        <v>28</v>
      </c>
      <c r="E216" s="20" t="s">
        <v>26</v>
      </c>
      <c r="F216" s="20" t="s">
        <v>156</v>
      </c>
      <c r="G216" s="20" t="s">
        <v>470</v>
      </c>
      <c r="H216" s="16">
        <v>94.753968610000001</v>
      </c>
      <c r="I216" s="16">
        <v>95.784439059999997</v>
      </c>
      <c r="J216" s="16">
        <v>98.072886429999997</v>
      </c>
      <c r="K216" s="16">
        <v>93.255102500000007</v>
      </c>
      <c r="L216" s="16">
        <v>93.255102500000007</v>
      </c>
      <c r="M216" s="16">
        <v>102.8906704</v>
      </c>
      <c r="N216" s="16">
        <v>95.953061500000004</v>
      </c>
      <c r="O216" s="16">
        <v>97.302041000000003</v>
      </c>
      <c r="P216" s="16">
        <v>98.651020500000001</v>
      </c>
      <c r="Q216" s="16">
        <v>96.627551249999996</v>
      </c>
      <c r="R216" s="16">
        <v>93.07280797</v>
      </c>
      <c r="S216" s="16">
        <v>94.481447500000002</v>
      </c>
      <c r="T216" s="16">
        <v>94.218659290000005</v>
      </c>
      <c r="U216" s="16">
        <v>98.072886429999997</v>
      </c>
      <c r="V216" s="16">
        <v>97.002267779999997</v>
      </c>
      <c r="W216" s="16">
        <v>100</v>
      </c>
    </row>
    <row r="217" spans="1:23" x14ac:dyDescent="0.35">
      <c r="A217">
        <v>218</v>
      </c>
      <c r="B217" s="20" t="s">
        <v>205</v>
      </c>
      <c r="C217" s="20" t="s">
        <v>471</v>
      </c>
      <c r="D217" s="20" t="s">
        <v>28</v>
      </c>
      <c r="E217" s="20" t="s">
        <v>21</v>
      </c>
      <c r="F217" s="20" t="s">
        <v>156</v>
      </c>
      <c r="G217" s="20" t="s">
        <v>472</v>
      </c>
      <c r="H217" s="16">
        <v>93.255102500000007</v>
      </c>
      <c r="I217" s="16">
        <v>92.411990309999993</v>
      </c>
      <c r="J217" s="16">
        <v>99.036443210000002</v>
      </c>
      <c r="K217" s="16">
        <v>97.302041000000003</v>
      </c>
      <c r="L217" s="16">
        <v>100</v>
      </c>
      <c r="M217" s="16">
        <v>92.291545709999994</v>
      </c>
      <c r="N217" s="16">
        <v>104.0469385</v>
      </c>
      <c r="O217" s="16">
        <v>101.3489795</v>
      </c>
      <c r="P217" s="16">
        <v>102.697959</v>
      </c>
      <c r="Q217" s="16">
        <v>103.3724488</v>
      </c>
      <c r="R217" s="16">
        <v>95.442636820000004</v>
      </c>
      <c r="S217" s="16">
        <v>95.707792499999996</v>
      </c>
      <c r="T217" s="16">
        <v>95.663994459999998</v>
      </c>
      <c r="U217" s="16">
        <v>99.036443210000002</v>
      </c>
      <c r="V217" s="16">
        <v>103.74716530000001</v>
      </c>
      <c r="W217" s="16">
        <v>95.094620000000006</v>
      </c>
    </row>
    <row r="218" spans="1:23" x14ac:dyDescent="0.35">
      <c r="A218">
        <v>219</v>
      </c>
      <c r="B218" s="20" t="s">
        <v>205</v>
      </c>
      <c r="C218" s="20" t="s">
        <v>473</v>
      </c>
      <c r="D218" s="20" t="s">
        <v>28</v>
      </c>
      <c r="E218" s="20" t="s">
        <v>26</v>
      </c>
      <c r="F218" s="20" t="s">
        <v>156</v>
      </c>
      <c r="G218" s="20" t="s">
        <v>474</v>
      </c>
      <c r="H218" s="16">
        <v>94.753968610000001</v>
      </c>
      <c r="I218" s="16">
        <v>96.627551249999996</v>
      </c>
      <c r="J218" s="16">
        <v>98.072886429999997</v>
      </c>
      <c r="K218" s="16">
        <v>94.604082000000005</v>
      </c>
      <c r="L218" s="16">
        <v>93.255102500000007</v>
      </c>
      <c r="M218" s="16">
        <v>102.8906704</v>
      </c>
      <c r="N218" s="16">
        <v>98.651020500000001</v>
      </c>
      <c r="O218" s="16">
        <v>97.302041000000003</v>
      </c>
      <c r="P218" s="16">
        <v>98.651020500000001</v>
      </c>
      <c r="Q218" s="16">
        <v>96.627551249999996</v>
      </c>
      <c r="R218" s="16">
        <v>93.801986080000006</v>
      </c>
      <c r="S218" s="16">
        <v>94.481447500000002</v>
      </c>
      <c r="T218" s="16">
        <v>95.182216069999996</v>
      </c>
      <c r="U218" s="16">
        <v>98.072886429999997</v>
      </c>
      <c r="V218" s="16">
        <v>98.501133890000006</v>
      </c>
      <c r="W218" s="16">
        <v>100</v>
      </c>
    </row>
    <row r="219" spans="1:23" x14ac:dyDescent="0.35">
      <c r="A219">
        <v>220</v>
      </c>
      <c r="B219" s="20" t="s">
        <v>928</v>
      </c>
      <c r="C219" s="20" t="s">
        <v>473</v>
      </c>
      <c r="D219" s="20" t="s">
        <v>23</v>
      </c>
      <c r="E219" s="20" t="s">
        <v>26</v>
      </c>
      <c r="F219" s="20" t="s">
        <v>156</v>
      </c>
      <c r="G219" s="20" t="s">
        <v>474</v>
      </c>
      <c r="H219" s="16">
        <v>97.002267779999997</v>
      </c>
      <c r="I219" s="16">
        <v>97.470663439999996</v>
      </c>
      <c r="J219" s="16">
        <v>99.036443210000002</v>
      </c>
      <c r="K219" s="16">
        <v>95.953061500000004</v>
      </c>
      <c r="L219" s="16">
        <v>93.255102500000007</v>
      </c>
      <c r="M219" s="16">
        <v>105.7813407</v>
      </c>
      <c r="N219" s="16">
        <v>100</v>
      </c>
      <c r="O219" s="16">
        <v>101.3489795</v>
      </c>
      <c r="P219" s="16">
        <v>100</v>
      </c>
      <c r="Q219" s="16">
        <v>96.627551249999996</v>
      </c>
      <c r="R219" s="16">
        <v>96.354109460000004</v>
      </c>
      <c r="S219" s="16">
        <v>96.320965000000001</v>
      </c>
      <c r="T219" s="16">
        <v>96.145772859999994</v>
      </c>
      <c r="U219" s="16">
        <v>99.036443210000002</v>
      </c>
      <c r="V219" s="16">
        <v>100</v>
      </c>
      <c r="W219" s="16">
        <v>103.679035</v>
      </c>
    </row>
    <row r="220" spans="1:23" x14ac:dyDescent="0.35">
      <c r="A220">
        <v>221</v>
      </c>
      <c r="B220" s="20" t="s">
        <v>205</v>
      </c>
      <c r="C220" s="20" t="s">
        <v>475</v>
      </c>
      <c r="D220" s="20" t="s">
        <v>28</v>
      </c>
      <c r="E220" s="20" t="s">
        <v>25</v>
      </c>
      <c r="F220" s="20" t="s">
        <v>156</v>
      </c>
      <c r="G220" s="20" t="s">
        <v>476</v>
      </c>
      <c r="H220" s="16">
        <v>100</v>
      </c>
      <c r="I220" s="16">
        <v>99.156887810000001</v>
      </c>
      <c r="J220" s="16">
        <v>99.036443210000002</v>
      </c>
      <c r="K220" s="16">
        <v>97.302041000000003</v>
      </c>
      <c r="L220" s="16">
        <v>100</v>
      </c>
      <c r="M220" s="16">
        <v>98.072886429999997</v>
      </c>
      <c r="N220" s="16">
        <v>97.302041000000003</v>
      </c>
      <c r="O220" s="16">
        <v>100</v>
      </c>
      <c r="P220" s="16">
        <v>100</v>
      </c>
      <c r="Q220" s="16">
        <v>100</v>
      </c>
      <c r="R220" s="16">
        <v>97.265582089999995</v>
      </c>
      <c r="S220" s="16">
        <v>101.22634499999999</v>
      </c>
      <c r="T220" s="16">
        <v>99.518221600000004</v>
      </c>
      <c r="U220" s="16">
        <v>99.036443210000002</v>
      </c>
      <c r="V220" s="16">
        <v>98.501133890000006</v>
      </c>
      <c r="W220" s="16">
        <v>98.160482500000001</v>
      </c>
    </row>
    <row r="221" spans="1:23" x14ac:dyDescent="0.35">
      <c r="A221">
        <v>222</v>
      </c>
      <c r="B221" s="20" t="s">
        <v>988</v>
      </c>
      <c r="C221" s="20" t="s">
        <v>475</v>
      </c>
      <c r="D221" s="20" t="s">
        <v>23</v>
      </c>
      <c r="E221" s="20" t="s">
        <v>25</v>
      </c>
      <c r="F221" s="20" t="s">
        <v>156</v>
      </c>
      <c r="G221" s="20" t="s">
        <v>476</v>
      </c>
      <c r="H221" s="16">
        <v>102.9977322</v>
      </c>
      <c r="I221" s="16">
        <v>101.6862244</v>
      </c>
      <c r="J221" s="16">
        <v>100</v>
      </c>
      <c r="K221" s="16">
        <v>98.651020500000001</v>
      </c>
      <c r="L221" s="16">
        <v>100</v>
      </c>
      <c r="M221" s="16">
        <v>100</v>
      </c>
      <c r="N221" s="16">
        <v>100</v>
      </c>
      <c r="O221" s="16">
        <v>104.0469385</v>
      </c>
      <c r="P221" s="16">
        <v>102.697959</v>
      </c>
      <c r="Q221" s="16">
        <v>100</v>
      </c>
      <c r="R221" s="16">
        <v>100.5468836</v>
      </c>
      <c r="S221" s="16">
        <v>103.679035</v>
      </c>
      <c r="T221" s="16">
        <v>101.4453352</v>
      </c>
      <c r="U221" s="16">
        <v>100</v>
      </c>
      <c r="V221" s="16">
        <v>101.4988661</v>
      </c>
      <c r="W221" s="16">
        <v>101.22634499999999</v>
      </c>
    </row>
    <row r="222" spans="1:23" x14ac:dyDescent="0.35">
      <c r="A222">
        <v>223</v>
      </c>
      <c r="B222" s="20" t="s">
        <v>205</v>
      </c>
      <c r="C222" s="20" t="s">
        <v>477</v>
      </c>
      <c r="D222" s="20" t="s">
        <v>23</v>
      </c>
      <c r="E222" s="20" t="s">
        <v>25</v>
      </c>
      <c r="F222" s="20" t="s">
        <v>157</v>
      </c>
      <c r="G222" s="20" t="s">
        <v>478</v>
      </c>
      <c r="H222" s="16">
        <v>106.74489749999999</v>
      </c>
      <c r="I222" s="16">
        <v>109.2742341</v>
      </c>
      <c r="J222" s="16">
        <v>99.036443210000002</v>
      </c>
      <c r="K222" s="16">
        <v>101.3489795</v>
      </c>
      <c r="L222" s="16">
        <v>100</v>
      </c>
      <c r="M222" s="16">
        <v>98.072886429999997</v>
      </c>
      <c r="N222" s="16">
        <v>97.302041000000003</v>
      </c>
      <c r="O222" s="16">
        <v>102.697959</v>
      </c>
      <c r="P222" s="16">
        <v>102.697959</v>
      </c>
      <c r="Q222" s="16">
        <v>103.3724488</v>
      </c>
      <c r="R222" s="16">
        <v>103.2813015</v>
      </c>
      <c r="S222" s="16">
        <v>106.74489749999999</v>
      </c>
      <c r="T222" s="16">
        <v>106.74489749999999</v>
      </c>
      <c r="U222" s="16">
        <v>99.036443210000002</v>
      </c>
      <c r="V222" s="16">
        <v>100</v>
      </c>
      <c r="W222" s="16">
        <v>99.386827499999995</v>
      </c>
    </row>
    <row r="223" spans="1:23" x14ac:dyDescent="0.35">
      <c r="A223">
        <v>224</v>
      </c>
      <c r="B223" s="20" t="s">
        <v>210</v>
      </c>
      <c r="C223" s="20" t="s">
        <v>477</v>
      </c>
      <c r="D223" s="20" t="s">
        <v>24</v>
      </c>
      <c r="E223" s="20" t="s">
        <v>25</v>
      </c>
      <c r="F223" s="20" t="s">
        <v>157</v>
      </c>
      <c r="G223" s="20" t="s">
        <v>478</v>
      </c>
      <c r="H223" s="16">
        <v>108.9931967</v>
      </c>
      <c r="I223" s="16">
        <v>111.8035706</v>
      </c>
      <c r="J223" s="16">
        <v>100</v>
      </c>
      <c r="K223" s="16">
        <v>102.697959</v>
      </c>
      <c r="L223" s="16">
        <v>100</v>
      </c>
      <c r="M223" s="16">
        <v>99.036443210000002</v>
      </c>
      <c r="N223" s="16">
        <v>98.651020500000001</v>
      </c>
      <c r="O223" s="16">
        <v>106.74489749999999</v>
      </c>
      <c r="P223" s="16">
        <v>104.0469385</v>
      </c>
      <c r="Q223" s="16">
        <v>103.3724488</v>
      </c>
      <c r="R223" s="16">
        <v>105.8334249</v>
      </c>
      <c r="S223" s="16">
        <v>108.58441500000001</v>
      </c>
      <c r="T223" s="16">
        <v>108.67201110000001</v>
      </c>
      <c r="U223" s="16">
        <v>100</v>
      </c>
      <c r="V223" s="16">
        <v>101.4988661</v>
      </c>
      <c r="W223" s="16">
        <v>101.8395175</v>
      </c>
    </row>
    <row r="224" spans="1:23" x14ac:dyDescent="0.35">
      <c r="A224">
        <v>225</v>
      </c>
      <c r="B224" s="20" t="s">
        <v>590</v>
      </c>
      <c r="C224" s="20" t="s">
        <v>477</v>
      </c>
      <c r="D224" s="20" t="s">
        <v>28</v>
      </c>
      <c r="E224" s="20" t="s">
        <v>25</v>
      </c>
      <c r="F224" s="20" t="s">
        <v>157</v>
      </c>
      <c r="G224" s="20" t="s">
        <v>478</v>
      </c>
      <c r="H224" s="16">
        <v>111.2414958</v>
      </c>
      <c r="I224" s="16">
        <v>113.489795</v>
      </c>
      <c r="J224" s="16">
        <v>100</v>
      </c>
      <c r="K224" s="16">
        <v>104.0469385</v>
      </c>
      <c r="L224" s="16">
        <v>100</v>
      </c>
      <c r="M224" s="16">
        <v>97.109329639999999</v>
      </c>
      <c r="N224" s="16">
        <v>95.953061500000004</v>
      </c>
      <c r="O224" s="16">
        <v>105.39591799999999</v>
      </c>
      <c r="P224" s="16">
        <v>102.697959</v>
      </c>
      <c r="Q224" s="16">
        <v>103.3724488</v>
      </c>
      <c r="R224" s="16">
        <v>105.8334249</v>
      </c>
      <c r="S224" s="16">
        <v>110.42393250000001</v>
      </c>
      <c r="T224" s="16">
        <v>110.11734629999999</v>
      </c>
      <c r="U224" s="16">
        <v>100</v>
      </c>
      <c r="V224" s="16">
        <v>99.250566939999999</v>
      </c>
      <c r="W224" s="16">
        <v>100</v>
      </c>
    </row>
    <row r="225" spans="1:23" x14ac:dyDescent="0.35">
      <c r="A225">
        <v>226</v>
      </c>
      <c r="B225" s="20" t="s">
        <v>207</v>
      </c>
      <c r="C225" s="20" t="s">
        <v>477</v>
      </c>
      <c r="D225" s="20" t="s">
        <v>23</v>
      </c>
      <c r="E225" s="20" t="s">
        <v>25</v>
      </c>
      <c r="F225" s="20" t="s">
        <v>157</v>
      </c>
      <c r="G225" s="20" t="s">
        <v>478</v>
      </c>
      <c r="H225" s="16">
        <v>110.4920628</v>
      </c>
      <c r="I225" s="16">
        <v>114.33290719999999</v>
      </c>
      <c r="J225" s="16">
        <v>100</v>
      </c>
      <c r="K225" s="16">
        <v>105.39591799999999</v>
      </c>
      <c r="L225" s="16">
        <v>100</v>
      </c>
      <c r="M225" s="16">
        <v>99.036443210000002</v>
      </c>
      <c r="N225" s="16">
        <v>100</v>
      </c>
      <c r="O225" s="16">
        <v>108.09387700000001</v>
      </c>
      <c r="P225" s="16">
        <v>105.39591799999999</v>
      </c>
      <c r="Q225" s="16">
        <v>103.3724488</v>
      </c>
      <c r="R225" s="16">
        <v>107.6563701</v>
      </c>
      <c r="S225" s="16">
        <v>109.81076</v>
      </c>
      <c r="T225" s="16">
        <v>111.08090300000001</v>
      </c>
      <c r="U225" s="16">
        <v>100</v>
      </c>
      <c r="V225" s="16">
        <v>102.9977322</v>
      </c>
      <c r="W225" s="16">
        <v>102.45269</v>
      </c>
    </row>
    <row r="226" spans="1:23" x14ac:dyDescent="0.35">
      <c r="A226">
        <v>227</v>
      </c>
      <c r="B226" s="20" t="s">
        <v>772</v>
      </c>
      <c r="C226" s="20" t="s">
        <v>477</v>
      </c>
      <c r="D226" s="20" t="s">
        <v>24</v>
      </c>
      <c r="E226" s="20" t="s">
        <v>25</v>
      </c>
      <c r="F226" s="20" t="s">
        <v>157</v>
      </c>
      <c r="G226" s="20" t="s">
        <v>478</v>
      </c>
      <c r="H226" s="16">
        <v>111.2414958</v>
      </c>
      <c r="I226" s="16">
        <v>112.64668279999999</v>
      </c>
      <c r="J226" s="16">
        <v>100.96355680000001</v>
      </c>
      <c r="K226" s="16">
        <v>104.0469385</v>
      </c>
      <c r="L226" s="16">
        <v>100</v>
      </c>
      <c r="M226" s="16">
        <v>100.96355680000001</v>
      </c>
      <c r="N226" s="16">
        <v>98.651020500000001</v>
      </c>
      <c r="O226" s="16">
        <v>109.4428565</v>
      </c>
      <c r="P226" s="16">
        <v>104.0469385</v>
      </c>
      <c r="Q226" s="16">
        <v>103.3724488</v>
      </c>
      <c r="R226" s="16">
        <v>107.6563701</v>
      </c>
      <c r="S226" s="16">
        <v>110.42393250000001</v>
      </c>
      <c r="T226" s="16">
        <v>109.6355679</v>
      </c>
      <c r="U226" s="16">
        <v>100.96355680000001</v>
      </c>
      <c r="V226" s="16">
        <v>101.4988661</v>
      </c>
      <c r="W226" s="16">
        <v>104.2922075</v>
      </c>
    </row>
    <row r="227" spans="1:23" x14ac:dyDescent="0.35">
      <c r="A227">
        <v>228</v>
      </c>
      <c r="B227" s="20" t="s">
        <v>928</v>
      </c>
      <c r="C227" s="20" t="s">
        <v>477</v>
      </c>
      <c r="D227" s="20" t="s">
        <v>28</v>
      </c>
      <c r="E227" s="20" t="s">
        <v>25</v>
      </c>
      <c r="F227" s="20" t="s">
        <v>157</v>
      </c>
      <c r="G227" s="20" t="s">
        <v>478</v>
      </c>
      <c r="H227" s="16">
        <v>111.2414958</v>
      </c>
      <c r="I227" s="16">
        <v>116.01913159999999</v>
      </c>
      <c r="J227" s="16">
        <v>100.96355680000001</v>
      </c>
      <c r="K227" s="16">
        <v>108.09387700000001</v>
      </c>
      <c r="L227" s="16">
        <v>100</v>
      </c>
      <c r="M227" s="16">
        <v>100</v>
      </c>
      <c r="N227" s="16">
        <v>102.697959</v>
      </c>
      <c r="O227" s="16">
        <v>109.4428565</v>
      </c>
      <c r="P227" s="16">
        <v>106.74489749999999</v>
      </c>
      <c r="Q227" s="16">
        <v>103.3724488</v>
      </c>
      <c r="R227" s="16">
        <v>109.6616099</v>
      </c>
      <c r="S227" s="16">
        <v>110.42393250000001</v>
      </c>
      <c r="T227" s="16">
        <v>113.0080166</v>
      </c>
      <c r="U227" s="16">
        <v>100.96355680000001</v>
      </c>
      <c r="V227" s="16">
        <v>105.24603140000001</v>
      </c>
      <c r="W227" s="16">
        <v>103.679035</v>
      </c>
    </row>
    <row r="228" spans="1:23" x14ac:dyDescent="0.35">
      <c r="A228">
        <v>229</v>
      </c>
      <c r="B228" s="20" t="s">
        <v>205</v>
      </c>
      <c r="C228" s="20" t="s">
        <v>479</v>
      </c>
      <c r="D228" s="20" t="s">
        <v>23</v>
      </c>
      <c r="E228" s="20" t="s">
        <v>26</v>
      </c>
      <c r="F228" s="20" t="s">
        <v>157</v>
      </c>
      <c r="G228" s="20" t="s">
        <v>480</v>
      </c>
      <c r="H228" s="16">
        <v>101.4988661</v>
      </c>
      <c r="I228" s="16">
        <v>100.84311219999999</v>
      </c>
      <c r="J228" s="16">
        <v>98.072886429999997</v>
      </c>
      <c r="K228" s="16">
        <v>98.651020500000001</v>
      </c>
      <c r="L228" s="16">
        <v>93.255102500000007</v>
      </c>
      <c r="M228" s="16">
        <v>106.74489749999999</v>
      </c>
      <c r="N228" s="16">
        <v>95.953061500000004</v>
      </c>
      <c r="O228" s="16">
        <v>98.651020500000001</v>
      </c>
      <c r="P228" s="16">
        <v>98.651020500000001</v>
      </c>
      <c r="Q228" s="16">
        <v>94.604082000000005</v>
      </c>
      <c r="R228" s="16">
        <v>96.900993040000003</v>
      </c>
      <c r="S228" s="16">
        <v>100</v>
      </c>
      <c r="T228" s="16">
        <v>99.036443210000002</v>
      </c>
      <c r="U228" s="16">
        <v>98.072886429999997</v>
      </c>
      <c r="V228" s="16">
        <v>97.002267779999997</v>
      </c>
      <c r="W228" s="16">
        <v>103.06586249999999</v>
      </c>
    </row>
    <row r="229" spans="1:23" x14ac:dyDescent="0.35">
      <c r="A229">
        <v>230</v>
      </c>
      <c r="B229" s="20" t="s">
        <v>210</v>
      </c>
      <c r="C229" s="20" t="s">
        <v>479</v>
      </c>
      <c r="D229" s="20" t="s">
        <v>24</v>
      </c>
      <c r="E229" s="20" t="s">
        <v>26</v>
      </c>
      <c r="F229" s="20" t="s">
        <v>157</v>
      </c>
      <c r="G229" s="20" t="s">
        <v>480</v>
      </c>
      <c r="H229" s="16">
        <v>103.74716530000001</v>
      </c>
      <c r="I229" s="16">
        <v>101.6862244</v>
      </c>
      <c r="J229" s="16">
        <v>99.036443210000002</v>
      </c>
      <c r="K229" s="16">
        <v>100</v>
      </c>
      <c r="L229" s="16">
        <v>93.255102500000007</v>
      </c>
      <c r="M229" s="16">
        <v>109.6355679</v>
      </c>
      <c r="N229" s="16">
        <v>97.302041000000003</v>
      </c>
      <c r="O229" s="16">
        <v>102.697959</v>
      </c>
      <c r="P229" s="16">
        <v>100</v>
      </c>
      <c r="Q229" s="16">
        <v>94.604082000000005</v>
      </c>
      <c r="R229" s="16">
        <v>99.453116420000001</v>
      </c>
      <c r="S229" s="16">
        <v>101.8395175</v>
      </c>
      <c r="T229" s="16">
        <v>100</v>
      </c>
      <c r="U229" s="16">
        <v>99.036443210000002</v>
      </c>
      <c r="V229" s="16">
        <v>98.501133890000006</v>
      </c>
      <c r="W229" s="16">
        <v>106.74489749999999</v>
      </c>
    </row>
    <row r="230" spans="1:23" x14ac:dyDescent="0.35">
      <c r="A230">
        <v>231</v>
      </c>
      <c r="B230" s="20" t="s">
        <v>580</v>
      </c>
      <c r="C230" s="20" t="s">
        <v>479</v>
      </c>
      <c r="D230" s="20" t="s">
        <v>28</v>
      </c>
      <c r="E230" s="20" t="s">
        <v>26</v>
      </c>
      <c r="F230" s="20" t="s">
        <v>157</v>
      </c>
      <c r="G230" s="20" t="s">
        <v>480</v>
      </c>
      <c r="H230" s="16">
        <v>104.4965983</v>
      </c>
      <c r="I230" s="16">
        <v>100</v>
      </c>
      <c r="J230" s="16">
        <v>99.036443210000002</v>
      </c>
      <c r="K230" s="16">
        <v>97.302041000000003</v>
      </c>
      <c r="L230" s="16">
        <v>93.255102500000007</v>
      </c>
      <c r="M230" s="16">
        <v>111.5626814</v>
      </c>
      <c r="N230" s="16">
        <v>95.953061500000004</v>
      </c>
      <c r="O230" s="16">
        <v>105.39591799999999</v>
      </c>
      <c r="P230" s="16">
        <v>100</v>
      </c>
      <c r="Q230" s="16">
        <v>94.604082000000005</v>
      </c>
      <c r="R230" s="16">
        <v>99.453116420000001</v>
      </c>
      <c r="S230" s="16">
        <v>102.45269</v>
      </c>
      <c r="T230" s="16">
        <v>98.072886429999997</v>
      </c>
      <c r="U230" s="16">
        <v>99.036443210000002</v>
      </c>
      <c r="V230" s="16">
        <v>97.751700830000004</v>
      </c>
      <c r="W230" s="16">
        <v>109.1975875</v>
      </c>
    </row>
    <row r="231" spans="1:23" x14ac:dyDescent="0.35">
      <c r="A231">
        <v>232</v>
      </c>
      <c r="B231" s="20" t="s">
        <v>207</v>
      </c>
      <c r="C231" s="20" t="s">
        <v>479</v>
      </c>
      <c r="D231" s="20" t="s">
        <v>23</v>
      </c>
      <c r="E231" s="20" t="s">
        <v>26</v>
      </c>
      <c r="F231" s="20" t="s">
        <v>157</v>
      </c>
      <c r="G231" s="20" t="s">
        <v>480</v>
      </c>
      <c r="H231" s="16">
        <v>105.9954644</v>
      </c>
      <c r="I231" s="16">
        <v>100</v>
      </c>
      <c r="J231" s="16">
        <v>100.96355680000001</v>
      </c>
      <c r="K231" s="16">
        <v>100</v>
      </c>
      <c r="L231" s="16">
        <v>93.255102500000007</v>
      </c>
      <c r="M231" s="16">
        <v>109.6355679</v>
      </c>
      <c r="N231" s="16">
        <v>94.604082000000005</v>
      </c>
      <c r="O231" s="16">
        <v>105.39591799999999</v>
      </c>
      <c r="P231" s="16">
        <v>97.302041000000003</v>
      </c>
      <c r="Q231" s="16">
        <v>94.604082000000005</v>
      </c>
      <c r="R231" s="16">
        <v>99.635410899999997</v>
      </c>
      <c r="S231" s="16">
        <v>103.679035</v>
      </c>
      <c r="T231" s="16">
        <v>99.036443210000002</v>
      </c>
      <c r="U231" s="16">
        <v>100.96355680000001</v>
      </c>
      <c r="V231" s="16">
        <v>95.503401670000002</v>
      </c>
      <c r="W231" s="16">
        <v>107.9712425</v>
      </c>
    </row>
    <row r="232" spans="1:23" x14ac:dyDescent="0.35">
      <c r="A232">
        <v>233</v>
      </c>
      <c r="B232" s="20" t="s">
        <v>742</v>
      </c>
      <c r="C232" s="20" t="s">
        <v>479</v>
      </c>
      <c r="D232" s="20" t="s">
        <v>24</v>
      </c>
      <c r="E232" s="20" t="s">
        <v>26</v>
      </c>
      <c r="F232" s="20" t="s">
        <v>157</v>
      </c>
      <c r="G232" s="20" t="s">
        <v>480</v>
      </c>
      <c r="H232" s="16">
        <v>105.24603140000001</v>
      </c>
      <c r="I232" s="16">
        <v>101.6862244</v>
      </c>
      <c r="J232" s="16">
        <v>100</v>
      </c>
      <c r="K232" s="16">
        <v>100</v>
      </c>
      <c r="L232" s="16">
        <v>93.255102500000007</v>
      </c>
      <c r="M232" s="16">
        <v>112.52623819999999</v>
      </c>
      <c r="N232" s="16">
        <v>98.651020500000001</v>
      </c>
      <c r="O232" s="16">
        <v>105.39591799999999</v>
      </c>
      <c r="P232" s="16">
        <v>101.3489795</v>
      </c>
      <c r="Q232" s="16">
        <v>94.604082000000005</v>
      </c>
      <c r="R232" s="16">
        <v>101.2760617</v>
      </c>
      <c r="S232" s="16">
        <v>103.06586249999999</v>
      </c>
      <c r="T232" s="16">
        <v>100</v>
      </c>
      <c r="U232" s="16">
        <v>100</v>
      </c>
      <c r="V232" s="16">
        <v>100</v>
      </c>
      <c r="W232" s="16">
        <v>109.81076</v>
      </c>
    </row>
    <row r="233" spans="1:23" x14ac:dyDescent="0.35">
      <c r="A233">
        <v>234</v>
      </c>
      <c r="B233" s="20" t="s">
        <v>917</v>
      </c>
      <c r="C233" s="20" t="s">
        <v>479</v>
      </c>
      <c r="D233" s="20" t="s">
        <v>28</v>
      </c>
      <c r="E233" s="20" t="s">
        <v>26</v>
      </c>
      <c r="F233" s="20" t="s">
        <v>157</v>
      </c>
      <c r="G233" s="20" t="s">
        <v>480</v>
      </c>
      <c r="H233" s="16">
        <v>105.24603140000001</v>
      </c>
      <c r="I233" s="16">
        <v>101.6862244</v>
      </c>
      <c r="J233" s="16">
        <v>99.036443210000002</v>
      </c>
      <c r="K233" s="16">
        <v>101.3489795</v>
      </c>
      <c r="L233" s="16">
        <v>93.255102500000007</v>
      </c>
      <c r="M233" s="16">
        <v>112.52623819999999</v>
      </c>
      <c r="N233" s="16">
        <v>98.651020500000001</v>
      </c>
      <c r="O233" s="16">
        <v>106.74489749999999</v>
      </c>
      <c r="P233" s="16">
        <v>101.3489795</v>
      </c>
      <c r="Q233" s="16">
        <v>94.604082000000005</v>
      </c>
      <c r="R233" s="16">
        <v>101.4583562</v>
      </c>
      <c r="S233" s="16">
        <v>103.06586249999999</v>
      </c>
      <c r="T233" s="16">
        <v>100.4817784</v>
      </c>
      <c r="U233" s="16">
        <v>99.036443210000002</v>
      </c>
      <c r="V233" s="16">
        <v>100</v>
      </c>
      <c r="W233" s="16">
        <v>110.42393250000001</v>
      </c>
    </row>
    <row r="234" spans="1:23" x14ac:dyDescent="0.35">
      <c r="A234">
        <v>235</v>
      </c>
      <c r="B234" s="20" t="s">
        <v>205</v>
      </c>
      <c r="C234" s="20" t="s">
        <v>481</v>
      </c>
      <c r="D234" s="20" t="s">
        <v>28</v>
      </c>
      <c r="E234" s="20" t="s">
        <v>25</v>
      </c>
      <c r="F234" s="20" t="s">
        <v>157</v>
      </c>
      <c r="G234" s="20" t="s">
        <v>482</v>
      </c>
      <c r="H234" s="16">
        <v>101.4988661</v>
      </c>
      <c r="I234" s="16">
        <v>100.84311219999999</v>
      </c>
      <c r="J234" s="16">
        <v>102.8906704</v>
      </c>
      <c r="K234" s="16">
        <v>101.3489795</v>
      </c>
      <c r="L234" s="16">
        <v>100</v>
      </c>
      <c r="M234" s="16">
        <v>100</v>
      </c>
      <c r="N234" s="16">
        <v>100</v>
      </c>
      <c r="O234" s="16">
        <v>104.0469385</v>
      </c>
      <c r="P234" s="16">
        <v>104.0469385</v>
      </c>
      <c r="Q234" s="16">
        <v>100</v>
      </c>
      <c r="R234" s="16">
        <v>101.0937672</v>
      </c>
      <c r="S234" s="16">
        <v>102.45269</v>
      </c>
      <c r="T234" s="16">
        <v>101.9271136</v>
      </c>
      <c r="U234" s="16">
        <v>102.8906704</v>
      </c>
      <c r="V234" s="16">
        <v>102.24829920000001</v>
      </c>
      <c r="W234" s="16">
        <v>101.22634499999999</v>
      </c>
    </row>
    <row r="235" spans="1:23" x14ac:dyDescent="0.35">
      <c r="A235">
        <v>236</v>
      </c>
      <c r="B235" s="20" t="s">
        <v>552</v>
      </c>
      <c r="C235" s="20" t="s">
        <v>481</v>
      </c>
      <c r="D235" s="20" t="s">
        <v>23</v>
      </c>
      <c r="E235" s="20" t="s">
        <v>25</v>
      </c>
      <c r="F235" s="20" t="s">
        <v>157</v>
      </c>
      <c r="G235" s="20" t="s">
        <v>482</v>
      </c>
      <c r="H235" s="16">
        <v>103.74716530000001</v>
      </c>
      <c r="I235" s="16">
        <v>103.3724488</v>
      </c>
      <c r="J235" s="16">
        <v>103.8542271</v>
      </c>
      <c r="K235" s="16">
        <v>102.697959</v>
      </c>
      <c r="L235" s="16">
        <v>100</v>
      </c>
      <c r="M235" s="16">
        <v>100.96355680000001</v>
      </c>
      <c r="N235" s="16">
        <v>101.3489795</v>
      </c>
      <c r="O235" s="16">
        <v>108.09387700000001</v>
      </c>
      <c r="P235" s="16">
        <v>105.39591799999999</v>
      </c>
      <c r="Q235" s="16">
        <v>103.3724488</v>
      </c>
      <c r="R235" s="16">
        <v>104.5573632</v>
      </c>
      <c r="S235" s="16">
        <v>104.2922075</v>
      </c>
      <c r="T235" s="16">
        <v>103.8542271</v>
      </c>
      <c r="U235" s="16">
        <v>103.8542271</v>
      </c>
      <c r="V235" s="16">
        <v>103.74716530000001</v>
      </c>
      <c r="W235" s="16">
        <v>103.679035</v>
      </c>
    </row>
    <row r="236" spans="1:23" x14ac:dyDescent="0.35">
      <c r="A236">
        <v>237</v>
      </c>
      <c r="B236" s="20" t="s">
        <v>207</v>
      </c>
      <c r="C236" s="20" t="s">
        <v>481</v>
      </c>
      <c r="D236" s="20" t="s">
        <v>24</v>
      </c>
      <c r="E236" s="20" t="s">
        <v>25</v>
      </c>
      <c r="F236" s="20" t="s">
        <v>157</v>
      </c>
      <c r="G236" s="20" t="s">
        <v>482</v>
      </c>
      <c r="H236" s="16">
        <v>105.24603140000001</v>
      </c>
      <c r="I236" s="16">
        <v>105.9017853</v>
      </c>
      <c r="J236" s="16">
        <v>101.9271136</v>
      </c>
      <c r="K236" s="16">
        <v>105.39591799999999</v>
      </c>
      <c r="L236" s="16">
        <v>100</v>
      </c>
      <c r="M236" s="16">
        <v>99.036443210000002</v>
      </c>
      <c r="N236" s="16">
        <v>101.3489795</v>
      </c>
      <c r="O236" s="16">
        <v>105.39591799999999</v>
      </c>
      <c r="P236" s="16">
        <v>105.39591799999999</v>
      </c>
      <c r="Q236" s="16">
        <v>103.3724488</v>
      </c>
      <c r="R236" s="16">
        <v>104.7396577</v>
      </c>
      <c r="S236" s="16">
        <v>105.5185525</v>
      </c>
      <c r="T236" s="16">
        <v>106.2631191</v>
      </c>
      <c r="U236" s="16">
        <v>101.9271136</v>
      </c>
      <c r="V236" s="16">
        <v>103.74716530000001</v>
      </c>
      <c r="W236" s="16">
        <v>101.22634499999999</v>
      </c>
    </row>
    <row r="237" spans="1:23" x14ac:dyDescent="0.35">
      <c r="A237">
        <v>238</v>
      </c>
      <c r="B237" s="20" t="s">
        <v>712</v>
      </c>
      <c r="C237" s="20" t="s">
        <v>481</v>
      </c>
      <c r="D237" s="20" t="s">
        <v>28</v>
      </c>
      <c r="E237" s="20" t="s">
        <v>25</v>
      </c>
      <c r="F237" s="20" t="s">
        <v>157</v>
      </c>
      <c r="G237" s="20" t="s">
        <v>482</v>
      </c>
      <c r="H237" s="16">
        <v>105.9954644</v>
      </c>
      <c r="I237" s="16">
        <v>101.6862244</v>
      </c>
      <c r="J237" s="16">
        <v>101.9271136</v>
      </c>
      <c r="K237" s="16">
        <v>100</v>
      </c>
      <c r="L237" s="16">
        <v>100</v>
      </c>
      <c r="M237" s="16">
        <v>102.8906704</v>
      </c>
      <c r="N237" s="16">
        <v>102.697959</v>
      </c>
      <c r="O237" s="16">
        <v>110.791836</v>
      </c>
      <c r="P237" s="16">
        <v>105.39591799999999</v>
      </c>
      <c r="Q237" s="16">
        <v>103.3724488</v>
      </c>
      <c r="R237" s="16">
        <v>104.92195220000001</v>
      </c>
      <c r="S237" s="16">
        <v>106.131725</v>
      </c>
      <c r="T237" s="16">
        <v>101.9271136</v>
      </c>
      <c r="U237" s="16">
        <v>101.9271136</v>
      </c>
      <c r="V237" s="16">
        <v>104.4965983</v>
      </c>
      <c r="W237" s="16">
        <v>106.131725</v>
      </c>
    </row>
    <row r="238" spans="1:23" x14ac:dyDescent="0.35">
      <c r="A238">
        <v>239</v>
      </c>
      <c r="B238" s="20" t="s">
        <v>800</v>
      </c>
      <c r="C238" s="20" t="s">
        <v>481</v>
      </c>
      <c r="D238" s="20" t="s">
        <v>23</v>
      </c>
      <c r="E238" s="20" t="s">
        <v>25</v>
      </c>
      <c r="F238" s="20" t="s">
        <v>157</v>
      </c>
      <c r="G238" s="20" t="s">
        <v>482</v>
      </c>
      <c r="H238" s="16">
        <v>105.24603140000001</v>
      </c>
      <c r="I238" s="16">
        <v>103.3724488</v>
      </c>
      <c r="J238" s="16">
        <v>104.81778389999999</v>
      </c>
      <c r="K238" s="16">
        <v>102.697959</v>
      </c>
      <c r="L238" s="16">
        <v>100</v>
      </c>
      <c r="M238" s="16">
        <v>103.8542271</v>
      </c>
      <c r="N238" s="16">
        <v>102.697959</v>
      </c>
      <c r="O238" s="16">
        <v>110.791836</v>
      </c>
      <c r="P238" s="16">
        <v>106.74489749999999</v>
      </c>
      <c r="Q238" s="16">
        <v>103.3724488</v>
      </c>
      <c r="R238" s="16">
        <v>106.3803084</v>
      </c>
      <c r="S238" s="16">
        <v>105.5185525</v>
      </c>
      <c r="T238" s="16">
        <v>103.8542271</v>
      </c>
      <c r="U238" s="16">
        <v>104.81778389999999</v>
      </c>
      <c r="V238" s="16">
        <v>105.24603140000001</v>
      </c>
      <c r="W238" s="16">
        <v>106.74489749999999</v>
      </c>
    </row>
    <row r="239" spans="1:23" x14ac:dyDescent="0.35">
      <c r="A239">
        <v>240</v>
      </c>
      <c r="B239" s="20" t="s">
        <v>988</v>
      </c>
      <c r="C239" s="20" t="s">
        <v>481</v>
      </c>
      <c r="D239" s="20" t="s">
        <v>24</v>
      </c>
      <c r="E239" s="20" t="s">
        <v>25</v>
      </c>
      <c r="F239" s="20" t="s">
        <v>157</v>
      </c>
      <c r="G239" s="20" t="s">
        <v>482</v>
      </c>
      <c r="H239" s="16">
        <v>103.74716530000001</v>
      </c>
      <c r="I239" s="16">
        <v>105.9017853</v>
      </c>
      <c r="J239" s="16">
        <v>104.81778389999999</v>
      </c>
      <c r="K239" s="16">
        <v>104.0469385</v>
      </c>
      <c r="L239" s="16">
        <v>100</v>
      </c>
      <c r="M239" s="16">
        <v>100.96355680000001</v>
      </c>
      <c r="N239" s="16">
        <v>105.39591799999999</v>
      </c>
      <c r="O239" s="16">
        <v>109.4428565</v>
      </c>
      <c r="P239" s="16">
        <v>108.09387700000001</v>
      </c>
      <c r="Q239" s="16">
        <v>103.3724488</v>
      </c>
      <c r="R239" s="16">
        <v>106.562603</v>
      </c>
      <c r="S239" s="16">
        <v>104.2922075</v>
      </c>
      <c r="T239" s="16">
        <v>105.7813407</v>
      </c>
      <c r="U239" s="16">
        <v>104.81778389999999</v>
      </c>
      <c r="V239" s="16">
        <v>107.4943306</v>
      </c>
      <c r="W239" s="16">
        <v>104.2922075</v>
      </c>
    </row>
    <row r="240" spans="1:23" x14ac:dyDescent="0.35">
      <c r="A240">
        <v>241</v>
      </c>
      <c r="B240" s="20" t="s">
        <v>205</v>
      </c>
      <c r="C240" s="20" t="s">
        <v>367</v>
      </c>
      <c r="D240" s="20" t="s">
        <v>23</v>
      </c>
      <c r="E240" s="20" t="s">
        <v>31</v>
      </c>
      <c r="F240" s="20" t="s">
        <v>157</v>
      </c>
      <c r="G240" s="20" t="s">
        <v>483</v>
      </c>
      <c r="H240" s="16">
        <v>98.501133890000006</v>
      </c>
      <c r="I240" s="16">
        <v>100.84311219999999</v>
      </c>
      <c r="J240" s="16">
        <v>111.5626814</v>
      </c>
      <c r="K240" s="16">
        <v>101.3489795</v>
      </c>
      <c r="L240" s="16">
        <v>100</v>
      </c>
      <c r="M240" s="16">
        <v>99.036443210000002</v>
      </c>
      <c r="N240" s="16">
        <v>98.651020500000001</v>
      </c>
      <c r="O240" s="16">
        <v>97.302041000000003</v>
      </c>
      <c r="P240" s="16">
        <v>100</v>
      </c>
      <c r="Q240" s="16">
        <v>100</v>
      </c>
      <c r="R240" s="16">
        <v>100.1822945</v>
      </c>
      <c r="S240" s="16">
        <v>100</v>
      </c>
      <c r="T240" s="16">
        <v>101.9271136</v>
      </c>
      <c r="U240" s="16">
        <v>111.5626814</v>
      </c>
      <c r="V240" s="16">
        <v>99.250566939999999</v>
      </c>
      <c r="W240" s="16">
        <v>97.547309999999996</v>
      </c>
    </row>
    <row r="241" spans="1:23" x14ac:dyDescent="0.35">
      <c r="A241">
        <v>242</v>
      </c>
      <c r="B241" s="20" t="s">
        <v>366</v>
      </c>
      <c r="C241" s="20" t="s">
        <v>367</v>
      </c>
      <c r="D241" s="20" t="s">
        <v>24</v>
      </c>
      <c r="E241" s="20" t="s">
        <v>31</v>
      </c>
      <c r="F241" s="20" t="s">
        <v>157</v>
      </c>
      <c r="G241" s="20" t="s">
        <v>483</v>
      </c>
      <c r="H241" s="16">
        <v>99.250566939999999</v>
      </c>
      <c r="I241" s="16">
        <v>103.3724488</v>
      </c>
      <c r="J241" s="16">
        <v>114.45335179999999</v>
      </c>
      <c r="K241" s="16">
        <v>105.39591799999999</v>
      </c>
      <c r="L241" s="16">
        <v>100</v>
      </c>
      <c r="M241" s="16">
        <v>100</v>
      </c>
      <c r="N241" s="16">
        <v>100</v>
      </c>
      <c r="O241" s="16">
        <v>98.651020500000001</v>
      </c>
      <c r="P241" s="16">
        <v>101.3489795</v>
      </c>
      <c r="Q241" s="16">
        <v>100</v>
      </c>
      <c r="R241" s="16">
        <v>102.7344179</v>
      </c>
      <c r="S241" s="16">
        <v>100.6131725</v>
      </c>
      <c r="T241" s="16">
        <v>104.81778389999999</v>
      </c>
      <c r="U241" s="16">
        <v>114.45335179999999</v>
      </c>
      <c r="V241" s="16">
        <v>100.7494331</v>
      </c>
      <c r="W241" s="16">
        <v>98.773655000000005</v>
      </c>
    </row>
    <row r="242" spans="1:23" x14ac:dyDescent="0.35">
      <c r="A242">
        <v>243</v>
      </c>
      <c r="B242" s="20" t="s">
        <v>207</v>
      </c>
      <c r="C242" s="20" t="s">
        <v>367</v>
      </c>
      <c r="D242" s="20" t="s">
        <v>28</v>
      </c>
      <c r="E242" s="20" t="s">
        <v>31</v>
      </c>
      <c r="F242" s="20" t="s">
        <v>157</v>
      </c>
      <c r="G242" s="20" t="s">
        <v>483</v>
      </c>
      <c r="H242" s="16">
        <v>97.751700830000004</v>
      </c>
      <c r="I242" s="16">
        <v>105.9017853</v>
      </c>
      <c r="J242" s="16">
        <v>116.38046540000001</v>
      </c>
      <c r="K242" s="16">
        <v>108.09387700000001</v>
      </c>
      <c r="L242" s="16">
        <v>100</v>
      </c>
      <c r="M242" s="16">
        <v>98.072886429999997</v>
      </c>
      <c r="N242" s="16">
        <v>100</v>
      </c>
      <c r="O242" s="16">
        <v>95.953061500000004</v>
      </c>
      <c r="P242" s="16">
        <v>101.3489795</v>
      </c>
      <c r="Q242" s="16">
        <v>100</v>
      </c>
      <c r="R242" s="16">
        <v>102.91671239999999</v>
      </c>
      <c r="S242" s="16">
        <v>99.386827499999995</v>
      </c>
      <c r="T242" s="16">
        <v>107.2266759</v>
      </c>
      <c r="U242" s="16">
        <v>116.38046540000001</v>
      </c>
      <c r="V242" s="16">
        <v>100.7494331</v>
      </c>
      <c r="W242" s="16">
        <v>96.320965000000001</v>
      </c>
    </row>
    <row r="243" spans="1:23" x14ac:dyDescent="0.35">
      <c r="A243">
        <v>244</v>
      </c>
      <c r="B243" s="20" t="s">
        <v>712</v>
      </c>
      <c r="C243" s="20" t="s">
        <v>367</v>
      </c>
      <c r="D243" s="20" t="s">
        <v>23</v>
      </c>
      <c r="E243" s="20" t="s">
        <v>31</v>
      </c>
      <c r="F243" s="20" t="s">
        <v>157</v>
      </c>
      <c r="G243" s="20" t="s">
        <v>483</v>
      </c>
      <c r="H243" s="16">
        <v>96.252834719999996</v>
      </c>
      <c r="I243" s="16">
        <v>101.6862244</v>
      </c>
      <c r="J243" s="16">
        <v>117.3440221</v>
      </c>
      <c r="K243" s="16">
        <v>102.697959</v>
      </c>
      <c r="L243" s="16">
        <v>100</v>
      </c>
      <c r="M243" s="16">
        <v>101.9271136</v>
      </c>
      <c r="N243" s="16">
        <v>102.697959</v>
      </c>
      <c r="O243" s="16">
        <v>98.651020500000001</v>
      </c>
      <c r="P243" s="16">
        <v>102.697959</v>
      </c>
      <c r="Q243" s="16">
        <v>100</v>
      </c>
      <c r="R243" s="16">
        <v>102.7344179</v>
      </c>
      <c r="S243" s="16">
        <v>98.160482500000001</v>
      </c>
      <c r="T243" s="16">
        <v>102.8906704</v>
      </c>
      <c r="U243" s="16">
        <v>117.3440221</v>
      </c>
      <c r="V243" s="16">
        <v>102.9977322</v>
      </c>
      <c r="W243" s="16">
        <v>100</v>
      </c>
    </row>
    <row r="244" spans="1:23" x14ac:dyDescent="0.35">
      <c r="A244">
        <v>245</v>
      </c>
      <c r="B244" s="20" t="s">
        <v>834</v>
      </c>
      <c r="C244" s="20" t="s">
        <v>367</v>
      </c>
      <c r="D244" s="20" t="s">
        <v>24</v>
      </c>
      <c r="E244" s="20" t="s">
        <v>31</v>
      </c>
      <c r="F244" s="20" t="s">
        <v>157</v>
      </c>
      <c r="G244" s="20" t="s">
        <v>483</v>
      </c>
      <c r="H244" s="16">
        <v>100</v>
      </c>
      <c r="I244" s="16">
        <v>105.05867309999999</v>
      </c>
      <c r="J244" s="16">
        <v>117.3440221</v>
      </c>
      <c r="K244" s="16">
        <v>108.09387700000001</v>
      </c>
      <c r="L244" s="16">
        <v>100</v>
      </c>
      <c r="M244" s="16">
        <v>100</v>
      </c>
      <c r="N244" s="16">
        <v>101.3489795</v>
      </c>
      <c r="O244" s="16">
        <v>98.651020500000001</v>
      </c>
      <c r="P244" s="16">
        <v>102.697959</v>
      </c>
      <c r="Q244" s="16">
        <v>100</v>
      </c>
      <c r="R244" s="16">
        <v>104.5573632</v>
      </c>
      <c r="S244" s="16">
        <v>101.22634499999999</v>
      </c>
      <c r="T244" s="16">
        <v>106.74489749999999</v>
      </c>
      <c r="U244" s="16">
        <v>117.3440221</v>
      </c>
      <c r="V244" s="16">
        <v>102.24829920000001</v>
      </c>
      <c r="W244" s="16">
        <v>98.773655000000005</v>
      </c>
    </row>
    <row r="245" spans="1:23" x14ac:dyDescent="0.35">
      <c r="A245">
        <v>246</v>
      </c>
      <c r="B245" s="20" t="s">
        <v>205</v>
      </c>
      <c r="C245" s="20" t="s">
        <v>484</v>
      </c>
      <c r="D245" s="20" t="s">
        <v>23</v>
      </c>
      <c r="E245" s="20" t="s">
        <v>25</v>
      </c>
      <c r="F245" s="20" t="s">
        <v>157</v>
      </c>
      <c r="G245" s="20" t="s">
        <v>485</v>
      </c>
      <c r="H245" s="16">
        <v>101.4988661</v>
      </c>
      <c r="I245" s="16">
        <v>100.84311219999999</v>
      </c>
      <c r="J245" s="16">
        <v>102.8906704</v>
      </c>
      <c r="K245" s="16">
        <v>101.3489795</v>
      </c>
      <c r="L245" s="16">
        <v>93.255102500000007</v>
      </c>
      <c r="M245" s="16">
        <v>100</v>
      </c>
      <c r="N245" s="16">
        <v>100</v>
      </c>
      <c r="O245" s="16">
        <v>104.0469385</v>
      </c>
      <c r="P245" s="16">
        <v>104.0469385</v>
      </c>
      <c r="Q245" s="16">
        <v>96.627551249999996</v>
      </c>
      <c r="R245" s="16">
        <v>99.453116420000001</v>
      </c>
      <c r="S245" s="16">
        <v>100</v>
      </c>
      <c r="T245" s="16">
        <v>100</v>
      </c>
      <c r="U245" s="16">
        <v>102.8906704</v>
      </c>
      <c r="V245" s="16">
        <v>102.24829920000001</v>
      </c>
      <c r="W245" s="16">
        <v>101.22634499999999</v>
      </c>
    </row>
    <row r="246" spans="1:23" x14ac:dyDescent="0.35">
      <c r="A246">
        <v>247</v>
      </c>
      <c r="B246" s="20" t="s">
        <v>205</v>
      </c>
      <c r="C246" s="20" t="s">
        <v>486</v>
      </c>
      <c r="D246" s="20" t="s">
        <v>23</v>
      </c>
      <c r="E246" s="20" t="s">
        <v>26</v>
      </c>
      <c r="F246" s="20" t="s">
        <v>157</v>
      </c>
      <c r="G246" s="20" t="s">
        <v>487</v>
      </c>
      <c r="H246" s="16">
        <v>101.4988661</v>
      </c>
      <c r="I246" s="16">
        <v>100.84311219999999</v>
      </c>
      <c r="J246" s="16">
        <v>98.072886429999997</v>
      </c>
      <c r="K246" s="16">
        <v>98.651020500000001</v>
      </c>
      <c r="L246" s="16">
        <v>100</v>
      </c>
      <c r="M246" s="16">
        <v>102.8906704</v>
      </c>
      <c r="N246" s="16">
        <v>95.953061500000004</v>
      </c>
      <c r="O246" s="16">
        <v>98.651020500000001</v>
      </c>
      <c r="P246" s="16">
        <v>98.651020500000001</v>
      </c>
      <c r="Q246" s="16">
        <v>96.627551249999996</v>
      </c>
      <c r="R246" s="16">
        <v>97.447876620000002</v>
      </c>
      <c r="S246" s="16">
        <v>102.45269</v>
      </c>
      <c r="T246" s="16">
        <v>100.96355680000001</v>
      </c>
      <c r="U246" s="16">
        <v>98.072886429999997</v>
      </c>
      <c r="V246" s="16">
        <v>97.002267779999997</v>
      </c>
      <c r="W246" s="16">
        <v>100.6131725</v>
      </c>
    </row>
    <row r="247" spans="1:23" x14ac:dyDescent="0.35">
      <c r="A247">
        <v>248</v>
      </c>
      <c r="B247" s="20" t="s">
        <v>649</v>
      </c>
      <c r="C247" s="20" t="s">
        <v>486</v>
      </c>
      <c r="D247" s="20" t="s">
        <v>24</v>
      </c>
      <c r="E247" s="20" t="s">
        <v>26</v>
      </c>
      <c r="F247" s="20" t="s">
        <v>157</v>
      </c>
      <c r="G247" s="20" t="s">
        <v>487</v>
      </c>
      <c r="H247" s="16">
        <v>103.74716530000001</v>
      </c>
      <c r="I247" s="16">
        <v>101.6862244</v>
      </c>
      <c r="J247" s="16">
        <v>99.036443210000002</v>
      </c>
      <c r="K247" s="16">
        <v>100</v>
      </c>
      <c r="L247" s="16">
        <v>100</v>
      </c>
      <c r="M247" s="16">
        <v>105.7813407</v>
      </c>
      <c r="N247" s="16">
        <v>97.302041000000003</v>
      </c>
      <c r="O247" s="16">
        <v>102.697959</v>
      </c>
      <c r="P247" s="16">
        <v>100</v>
      </c>
      <c r="Q247" s="16">
        <v>96.627551249999996</v>
      </c>
      <c r="R247" s="16">
        <v>100</v>
      </c>
      <c r="S247" s="16">
        <v>104.2922075</v>
      </c>
      <c r="T247" s="16">
        <v>101.9271136</v>
      </c>
      <c r="U247" s="16">
        <v>99.036443210000002</v>
      </c>
      <c r="V247" s="16">
        <v>98.501133890000006</v>
      </c>
      <c r="W247" s="16">
        <v>104.2922075</v>
      </c>
    </row>
    <row r="248" spans="1:23" x14ac:dyDescent="0.35">
      <c r="A248">
        <v>249</v>
      </c>
      <c r="B248" s="20" t="s">
        <v>205</v>
      </c>
      <c r="C248" s="20" t="s">
        <v>521</v>
      </c>
      <c r="D248" s="20" t="s">
        <v>23</v>
      </c>
      <c r="E248" s="20" t="s">
        <v>31</v>
      </c>
      <c r="F248" s="20" t="s">
        <v>157</v>
      </c>
      <c r="G248" s="20" t="s">
        <v>488</v>
      </c>
      <c r="H248" s="16">
        <v>97.002267779999997</v>
      </c>
      <c r="I248" s="16">
        <v>100.84311219999999</v>
      </c>
      <c r="J248" s="16">
        <v>105.7813407</v>
      </c>
      <c r="K248" s="16">
        <v>98.651020500000001</v>
      </c>
      <c r="L248" s="16">
        <v>100</v>
      </c>
      <c r="M248" s="16">
        <v>99.036443210000002</v>
      </c>
      <c r="N248" s="16">
        <v>98.651020500000001</v>
      </c>
      <c r="O248" s="16">
        <v>98.651020500000001</v>
      </c>
      <c r="P248" s="16">
        <v>100</v>
      </c>
      <c r="Q248" s="16">
        <v>100</v>
      </c>
      <c r="R248" s="16">
        <v>98.541643780000001</v>
      </c>
      <c r="S248" s="16">
        <v>98.773655000000005</v>
      </c>
      <c r="T248" s="16">
        <v>100.96355680000001</v>
      </c>
      <c r="U248" s="16">
        <v>105.7813407</v>
      </c>
      <c r="V248" s="16">
        <v>99.250566939999999</v>
      </c>
      <c r="W248" s="16">
        <v>98.160482500000001</v>
      </c>
    </row>
    <row r="249" spans="1:23" x14ac:dyDescent="0.35">
      <c r="A249">
        <v>250</v>
      </c>
      <c r="B249" s="20" t="s">
        <v>596</v>
      </c>
      <c r="C249" s="20" t="s">
        <v>521</v>
      </c>
      <c r="D249" s="20" t="s">
        <v>24</v>
      </c>
      <c r="E249" s="20" t="s">
        <v>31</v>
      </c>
      <c r="F249" s="20" t="s">
        <v>157</v>
      </c>
      <c r="G249" s="20" t="s">
        <v>488</v>
      </c>
      <c r="H249" s="16">
        <v>97.751700830000004</v>
      </c>
      <c r="I249" s="16">
        <v>103.3724488</v>
      </c>
      <c r="J249" s="16">
        <v>108.67201110000001</v>
      </c>
      <c r="K249" s="16">
        <v>102.697959</v>
      </c>
      <c r="L249" s="16">
        <v>100</v>
      </c>
      <c r="M249" s="16">
        <v>100</v>
      </c>
      <c r="N249" s="16">
        <v>100</v>
      </c>
      <c r="O249" s="16">
        <v>100</v>
      </c>
      <c r="P249" s="16">
        <v>101.3489795</v>
      </c>
      <c r="Q249" s="16">
        <v>100</v>
      </c>
      <c r="R249" s="16">
        <v>101.0937672</v>
      </c>
      <c r="S249" s="16">
        <v>99.386827499999995</v>
      </c>
      <c r="T249" s="16">
        <v>103.8542271</v>
      </c>
      <c r="U249" s="16">
        <v>108.67201110000001</v>
      </c>
      <c r="V249" s="16">
        <v>100.7494331</v>
      </c>
      <c r="W249" s="16">
        <v>99.386827499999995</v>
      </c>
    </row>
    <row r="250" spans="1:23" x14ac:dyDescent="0.35">
      <c r="A250">
        <v>251</v>
      </c>
      <c r="B250" s="20" t="s">
        <v>712</v>
      </c>
      <c r="C250" s="20" t="s">
        <v>521</v>
      </c>
      <c r="D250" s="20" t="s">
        <v>28</v>
      </c>
      <c r="E250" s="20" t="s">
        <v>31</v>
      </c>
      <c r="F250" s="20" t="s">
        <v>157</v>
      </c>
      <c r="G250" s="20" t="s">
        <v>488</v>
      </c>
      <c r="H250" s="16">
        <v>96.252834719999996</v>
      </c>
      <c r="I250" s="16">
        <v>105.9017853</v>
      </c>
      <c r="J250" s="16">
        <v>108.67201110000001</v>
      </c>
      <c r="K250" s="16">
        <v>105.39591799999999</v>
      </c>
      <c r="L250" s="16">
        <v>100</v>
      </c>
      <c r="M250" s="16">
        <v>98.072886429999997</v>
      </c>
      <c r="N250" s="16">
        <v>102.697959</v>
      </c>
      <c r="O250" s="16">
        <v>97.302041000000003</v>
      </c>
      <c r="P250" s="16">
        <v>101.3489795</v>
      </c>
      <c r="Q250" s="16">
        <v>100</v>
      </c>
      <c r="R250" s="16">
        <v>101.2760617</v>
      </c>
      <c r="S250" s="16">
        <v>98.160482500000001</v>
      </c>
      <c r="T250" s="16">
        <v>106.2631191</v>
      </c>
      <c r="U250" s="16">
        <v>108.67201110000001</v>
      </c>
      <c r="V250" s="16">
        <v>102.24829920000001</v>
      </c>
      <c r="W250" s="16">
        <v>96.934137500000006</v>
      </c>
    </row>
    <row r="251" spans="1:23" x14ac:dyDescent="0.35">
      <c r="A251">
        <v>252</v>
      </c>
      <c r="B251" s="20" t="s">
        <v>979</v>
      </c>
      <c r="C251" s="20" t="s">
        <v>521</v>
      </c>
      <c r="D251" s="20" t="s">
        <v>23</v>
      </c>
      <c r="E251" s="20" t="s">
        <v>31</v>
      </c>
      <c r="F251" s="20" t="s">
        <v>157</v>
      </c>
      <c r="G251" s="20" t="s">
        <v>488</v>
      </c>
      <c r="H251" s="16">
        <v>98.501133890000006</v>
      </c>
      <c r="I251" s="16">
        <v>101.6862244</v>
      </c>
      <c r="J251" s="16">
        <v>111.5626814</v>
      </c>
      <c r="K251" s="16">
        <v>100</v>
      </c>
      <c r="L251" s="16">
        <v>100</v>
      </c>
      <c r="M251" s="16">
        <v>98.072886429999997</v>
      </c>
      <c r="N251" s="16">
        <v>102.697959</v>
      </c>
      <c r="O251" s="16">
        <v>100</v>
      </c>
      <c r="P251" s="16">
        <v>104.0469385</v>
      </c>
      <c r="Q251" s="16">
        <v>100</v>
      </c>
      <c r="R251" s="16">
        <v>101.4583562</v>
      </c>
      <c r="S251" s="16">
        <v>100</v>
      </c>
      <c r="T251" s="16">
        <v>101.9271136</v>
      </c>
      <c r="U251" s="16">
        <v>111.5626814</v>
      </c>
      <c r="V251" s="16">
        <v>103.74716530000001</v>
      </c>
      <c r="W251" s="16">
        <v>98.160482500000001</v>
      </c>
    </row>
    <row r="252" spans="1:23" x14ac:dyDescent="0.35">
      <c r="A252">
        <v>253</v>
      </c>
      <c r="B252" s="20" t="s">
        <v>205</v>
      </c>
      <c r="C252" s="20" t="s">
        <v>489</v>
      </c>
      <c r="D252" s="20" t="s">
        <v>23</v>
      </c>
      <c r="E252" s="20" t="s">
        <v>21</v>
      </c>
      <c r="F252" s="20" t="s">
        <v>157</v>
      </c>
      <c r="G252" s="20" t="s">
        <v>490</v>
      </c>
      <c r="H252" s="16">
        <v>93.255102500000007</v>
      </c>
      <c r="I252" s="16">
        <v>92.411990309999993</v>
      </c>
      <c r="J252" s="16">
        <v>99.036443210000002</v>
      </c>
      <c r="K252" s="16">
        <v>97.302041000000003</v>
      </c>
      <c r="L252" s="16">
        <v>100</v>
      </c>
      <c r="M252" s="16">
        <v>92.291545709999994</v>
      </c>
      <c r="N252" s="16">
        <v>104.0469385</v>
      </c>
      <c r="O252" s="16">
        <v>101.3489795</v>
      </c>
      <c r="P252" s="16">
        <v>102.697959</v>
      </c>
      <c r="Q252" s="16">
        <v>103.3724488</v>
      </c>
      <c r="R252" s="16">
        <v>95.442636820000004</v>
      </c>
      <c r="S252" s="16">
        <v>95.707792499999996</v>
      </c>
      <c r="T252" s="16">
        <v>95.663994459999998</v>
      </c>
      <c r="U252" s="16">
        <v>99.036443210000002</v>
      </c>
      <c r="V252" s="16">
        <v>103.74716530000001</v>
      </c>
      <c r="W252" s="16">
        <v>95.094620000000006</v>
      </c>
    </row>
    <row r="253" spans="1:23" x14ac:dyDescent="0.35">
      <c r="A253">
        <v>254</v>
      </c>
      <c r="B253" s="20" t="s">
        <v>205</v>
      </c>
      <c r="C253" s="20" t="s">
        <v>723</v>
      </c>
      <c r="D253" s="20" t="s">
        <v>23</v>
      </c>
      <c r="E253" s="20" t="s">
        <v>25</v>
      </c>
      <c r="F253" s="20" t="s">
        <v>724</v>
      </c>
      <c r="G253" s="20" t="s">
        <v>725</v>
      </c>
      <c r="H253" s="16">
        <v>98.501133890000006</v>
      </c>
      <c r="I253" s="16">
        <v>103.3724488</v>
      </c>
      <c r="J253" s="16">
        <v>100.96355680000001</v>
      </c>
      <c r="K253" s="16">
        <v>98.651020500000001</v>
      </c>
      <c r="L253" s="16">
        <v>100</v>
      </c>
      <c r="M253" s="16">
        <v>102.8906704</v>
      </c>
      <c r="N253" s="16">
        <v>101.3489795</v>
      </c>
      <c r="O253" s="16">
        <v>100</v>
      </c>
      <c r="P253" s="16">
        <v>100</v>
      </c>
      <c r="Q253" s="16">
        <v>103.3724488</v>
      </c>
      <c r="R253" s="16">
        <v>100.7291781</v>
      </c>
      <c r="S253" s="16">
        <v>100</v>
      </c>
      <c r="T253" s="16">
        <v>102.40889199999999</v>
      </c>
      <c r="U253" s="16">
        <v>100.96355680000001</v>
      </c>
      <c r="V253" s="16">
        <v>100.7494331</v>
      </c>
      <c r="W253" s="16">
        <v>101.22634499999999</v>
      </c>
    </row>
    <row r="254" spans="1:23" x14ac:dyDescent="0.35">
      <c r="A254">
        <v>255</v>
      </c>
      <c r="B254" s="20" t="s">
        <v>205</v>
      </c>
      <c r="C254" s="20" t="s">
        <v>726</v>
      </c>
      <c r="D254" s="20" t="s">
        <v>28</v>
      </c>
      <c r="E254" s="20" t="s">
        <v>25</v>
      </c>
      <c r="F254" s="20" t="s">
        <v>724</v>
      </c>
      <c r="G254" s="20" t="s">
        <v>728</v>
      </c>
      <c r="H254" s="16">
        <v>98.501133890000006</v>
      </c>
      <c r="I254" s="16">
        <v>97.470663439999996</v>
      </c>
      <c r="J254" s="16">
        <v>103.8542271</v>
      </c>
      <c r="K254" s="16">
        <v>95.953061500000004</v>
      </c>
      <c r="L254" s="16">
        <v>100</v>
      </c>
      <c r="M254" s="16">
        <v>96.145772859999994</v>
      </c>
      <c r="N254" s="16">
        <v>93.255102500000007</v>
      </c>
      <c r="O254" s="16">
        <v>100</v>
      </c>
      <c r="P254" s="16">
        <v>98.651020500000001</v>
      </c>
      <c r="Q254" s="16">
        <v>103.3724488</v>
      </c>
      <c r="R254" s="16">
        <v>97.083287569999996</v>
      </c>
      <c r="S254" s="16">
        <v>100</v>
      </c>
      <c r="T254" s="16">
        <v>98.072886429999997</v>
      </c>
      <c r="U254" s="16">
        <v>103.8542271</v>
      </c>
      <c r="V254" s="16">
        <v>95.503401670000002</v>
      </c>
      <c r="W254" s="16">
        <v>96.934137500000006</v>
      </c>
    </row>
    <row r="255" spans="1:23" x14ac:dyDescent="0.35">
      <c r="A255">
        <v>256</v>
      </c>
      <c r="B255" s="20" t="s">
        <v>205</v>
      </c>
      <c r="C255" s="20" t="s">
        <v>730</v>
      </c>
      <c r="D255" s="20" t="s">
        <v>23</v>
      </c>
      <c r="E255" s="20" t="s">
        <v>26</v>
      </c>
      <c r="F255" s="20" t="s">
        <v>724</v>
      </c>
      <c r="G255" s="20" t="s">
        <v>732</v>
      </c>
      <c r="H255" s="16">
        <v>97.751700830000004</v>
      </c>
      <c r="I255" s="16">
        <v>99.156887810000001</v>
      </c>
      <c r="J255" s="16">
        <v>97.109329639999999</v>
      </c>
      <c r="K255" s="16">
        <v>97.302041000000003</v>
      </c>
      <c r="L255" s="16">
        <v>93.255102500000007</v>
      </c>
      <c r="M255" s="16">
        <v>101.9271136</v>
      </c>
      <c r="N255" s="16">
        <v>95.953061500000004</v>
      </c>
      <c r="O255" s="16">
        <v>95.953061500000004</v>
      </c>
      <c r="P255" s="16">
        <v>95.953061500000004</v>
      </c>
      <c r="Q255" s="16">
        <v>96.627551249999996</v>
      </c>
      <c r="R255" s="16">
        <v>94.166575140000006</v>
      </c>
      <c r="S255" s="16">
        <v>96.934137500000006</v>
      </c>
      <c r="T255" s="16">
        <v>97.591108039999995</v>
      </c>
      <c r="U255" s="16">
        <v>97.109329639999999</v>
      </c>
      <c r="V255" s="16">
        <v>95.503401670000002</v>
      </c>
      <c r="W255" s="16">
        <v>98.773655000000005</v>
      </c>
    </row>
    <row r="256" spans="1:23" x14ac:dyDescent="0.35">
      <c r="A256">
        <v>257</v>
      </c>
      <c r="B256" s="20" t="s">
        <v>205</v>
      </c>
      <c r="C256" s="20" t="s">
        <v>744</v>
      </c>
      <c r="D256" s="20" t="s">
        <v>23</v>
      </c>
      <c r="E256" s="20" t="s">
        <v>21</v>
      </c>
      <c r="F256" s="20" t="s">
        <v>724</v>
      </c>
      <c r="G256" s="20" t="s">
        <v>746</v>
      </c>
      <c r="H256" s="16">
        <v>92.505669440000005</v>
      </c>
      <c r="I256" s="16">
        <v>94.098214690000006</v>
      </c>
      <c r="J256" s="16">
        <v>100</v>
      </c>
      <c r="K256" s="16">
        <v>95.953061500000004</v>
      </c>
      <c r="L256" s="16">
        <v>100</v>
      </c>
      <c r="M256" s="16">
        <v>93.255102500000007</v>
      </c>
      <c r="N256" s="16">
        <v>104.0469385</v>
      </c>
      <c r="O256" s="16">
        <v>100</v>
      </c>
      <c r="P256" s="16">
        <v>102.697959</v>
      </c>
      <c r="Q256" s="16">
        <v>103.3724488</v>
      </c>
      <c r="R256" s="16">
        <v>95.624931349999997</v>
      </c>
      <c r="S256" s="16">
        <v>95.094620000000006</v>
      </c>
      <c r="T256" s="16">
        <v>96.145772859999994</v>
      </c>
      <c r="U256" s="16">
        <v>100</v>
      </c>
      <c r="V256" s="16">
        <v>103.74716530000001</v>
      </c>
      <c r="W256" s="16">
        <v>95.094620000000006</v>
      </c>
    </row>
    <row r="257" spans="1:23" x14ac:dyDescent="0.35">
      <c r="A257">
        <v>258</v>
      </c>
      <c r="B257" s="20" t="s">
        <v>205</v>
      </c>
      <c r="C257" s="20" t="s">
        <v>748</v>
      </c>
      <c r="D257" s="20" t="s">
        <v>23</v>
      </c>
      <c r="E257" s="20" t="s">
        <v>31</v>
      </c>
      <c r="F257" s="20" t="s">
        <v>724</v>
      </c>
      <c r="G257" s="20" t="s">
        <v>750</v>
      </c>
      <c r="H257" s="16">
        <v>93.255102500000007</v>
      </c>
      <c r="I257" s="16">
        <v>98.313775629999995</v>
      </c>
      <c r="J257" s="16">
        <v>103.8542271</v>
      </c>
      <c r="K257" s="16">
        <v>95.953061500000004</v>
      </c>
      <c r="L257" s="16">
        <v>93.255102500000007</v>
      </c>
      <c r="M257" s="16">
        <v>96.145772859999994</v>
      </c>
      <c r="N257" s="16">
        <v>93.255102500000007</v>
      </c>
      <c r="O257" s="16">
        <v>95.953061500000004</v>
      </c>
      <c r="P257" s="16">
        <v>97.302041000000003</v>
      </c>
      <c r="Q257" s="16">
        <v>103.3724488</v>
      </c>
      <c r="R257" s="16">
        <v>94.531164189999998</v>
      </c>
      <c r="S257" s="16">
        <v>93.255102500000007</v>
      </c>
      <c r="T257" s="16">
        <v>96.627551249999996</v>
      </c>
      <c r="U257" s="16">
        <v>103.8542271</v>
      </c>
      <c r="V257" s="16">
        <v>94.753968610000001</v>
      </c>
      <c r="W257" s="16">
        <v>95.094620000000006</v>
      </c>
    </row>
    <row r="258" spans="1:23" x14ac:dyDescent="0.35">
      <c r="A258">
        <v>259</v>
      </c>
      <c r="B258" s="20" t="s">
        <v>205</v>
      </c>
      <c r="C258" s="20" t="s">
        <v>756</v>
      </c>
      <c r="D258" s="20" t="s">
        <v>23</v>
      </c>
      <c r="E258" s="20" t="s">
        <v>26</v>
      </c>
      <c r="F258" s="20" t="s">
        <v>724</v>
      </c>
      <c r="G258" s="20" t="s">
        <v>757</v>
      </c>
      <c r="H258" s="16">
        <v>97.002267779999997</v>
      </c>
      <c r="I258" s="16">
        <v>95.784439059999997</v>
      </c>
      <c r="J258" s="16">
        <v>97.109329639999999</v>
      </c>
      <c r="K258" s="16">
        <v>93.255102500000007</v>
      </c>
      <c r="L258" s="16">
        <v>93.255102500000007</v>
      </c>
      <c r="M258" s="16">
        <v>101.9271136</v>
      </c>
      <c r="N258" s="16">
        <v>95.953061500000004</v>
      </c>
      <c r="O258" s="16">
        <v>95.953061500000004</v>
      </c>
      <c r="P258" s="16">
        <v>95.953061500000004</v>
      </c>
      <c r="Q258" s="16">
        <v>96.627551249999996</v>
      </c>
      <c r="R258" s="16">
        <v>92.708218919999993</v>
      </c>
      <c r="S258" s="16">
        <v>96.320965000000001</v>
      </c>
      <c r="T258" s="16">
        <v>94.218659290000005</v>
      </c>
      <c r="U258" s="16">
        <v>97.109329639999999</v>
      </c>
      <c r="V258" s="16">
        <v>95.503401670000002</v>
      </c>
      <c r="W258" s="16">
        <v>98.773655000000005</v>
      </c>
    </row>
    <row r="259" spans="1:23" x14ac:dyDescent="0.35">
      <c r="A259">
        <v>260</v>
      </c>
      <c r="B259" s="20" t="s">
        <v>205</v>
      </c>
      <c r="C259" s="20" t="s">
        <v>758</v>
      </c>
      <c r="D259" s="20" t="s">
        <v>23</v>
      </c>
      <c r="E259" s="20" t="s">
        <v>25</v>
      </c>
      <c r="F259" s="20" t="s">
        <v>724</v>
      </c>
      <c r="G259" s="20" t="s">
        <v>760</v>
      </c>
      <c r="H259" s="16">
        <v>99.250566939999999</v>
      </c>
      <c r="I259" s="16">
        <v>100</v>
      </c>
      <c r="J259" s="16">
        <v>100.96355680000001</v>
      </c>
      <c r="K259" s="16">
        <v>97.302041000000003</v>
      </c>
      <c r="L259" s="16">
        <v>100</v>
      </c>
      <c r="M259" s="16">
        <v>100.96355680000001</v>
      </c>
      <c r="N259" s="16">
        <v>98.651020500000001</v>
      </c>
      <c r="O259" s="16">
        <v>102.697959</v>
      </c>
      <c r="P259" s="16">
        <v>98.651020500000001</v>
      </c>
      <c r="Q259" s="16">
        <v>100</v>
      </c>
      <c r="R259" s="16">
        <v>98.541643780000001</v>
      </c>
      <c r="S259" s="16">
        <v>100.6131725</v>
      </c>
      <c r="T259" s="16">
        <v>100</v>
      </c>
      <c r="U259" s="16">
        <v>100.96355680000001</v>
      </c>
      <c r="V259" s="16">
        <v>98.501133890000006</v>
      </c>
      <c r="W259" s="16">
        <v>101.22634499999999</v>
      </c>
    </row>
    <row r="260" spans="1:23" x14ac:dyDescent="0.35">
      <c r="A260">
        <v>261</v>
      </c>
      <c r="B260" s="20" t="s">
        <v>205</v>
      </c>
      <c r="C260" s="20" t="s">
        <v>783</v>
      </c>
      <c r="D260" s="20" t="s">
        <v>28</v>
      </c>
      <c r="E260" s="20" t="s">
        <v>26</v>
      </c>
      <c r="F260" s="20" t="s">
        <v>786</v>
      </c>
      <c r="G260" s="20" t="s">
        <v>788</v>
      </c>
      <c r="H260" s="16">
        <v>102.9977322</v>
      </c>
      <c r="I260" s="16">
        <v>100.84311219999999</v>
      </c>
      <c r="J260" s="16">
        <v>100</v>
      </c>
      <c r="K260" s="16">
        <v>97.302041000000003</v>
      </c>
      <c r="L260" s="16">
        <v>100</v>
      </c>
      <c r="M260" s="16">
        <v>104.81778389999999</v>
      </c>
      <c r="N260" s="16">
        <v>98.651020500000001</v>
      </c>
      <c r="O260" s="16">
        <v>102.697959</v>
      </c>
      <c r="P260" s="16">
        <v>95.953061500000004</v>
      </c>
      <c r="Q260" s="16">
        <v>103.3724488</v>
      </c>
      <c r="R260" s="16">
        <v>100.7291781</v>
      </c>
      <c r="S260" s="16">
        <v>103.679035</v>
      </c>
      <c r="T260" s="16">
        <v>100.4817784</v>
      </c>
      <c r="U260" s="16">
        <v>100</v>
      </c>
      <c r="V260" s="16">
        <v>97.002267779999997</v>
      </c>
      <c r="W260" s="16">
        <v>103.679035</v>
      </c>
    </row>
    <row r="261" spans="1:23" x14ac:dyDescent="0.35">
      <c r="A261">
        <v>262</v>
      </c>
      <c r="B261" s="20" t="s">
        <v>205</v>
      </c>
      <c r="C261" s="20" t="s">
        <v>792</v>
      </c>
      <c r="D261" s="20" t="s">
        <v>24</v>
      </c>
      <c r="E261" s="20" t="s">
        <v>25</v>
      </c>
      <c r="F261" s="20" t="s">
        <v>786</v>
      </c>
      <c r="G261" s="20" t="s">
        <v>795</v>
      </c>
      <c r="H261" s="16">
        <v>101.4988661</v>
      </c>
      <c r="I261" s="16">
        <v>100</v>
      </c>
      <c r="J261" s="16">
        <v>102.8906704</v>
      </c>
      <c r="K261" s="16">
        <v>95.953061500000004</v>
      </c>
      <c r="L261" s="16">
        <v>100</v>
      </c>
      <c r="M261" s="16">
        <v>99.036443210000002</v>
      </c>
      <c r="N261" s="16">
        <v>97.302041000000003</v>
      </c>
      <c r="O261" s="16">
        <v>100</v>
      </c>
      <c r="P261" s="16">
        <v>100</v>
      </c>
      <c r="Q261" s="16">
        <v>100</v>
      </c>
      <c r="R261" s="16">
        <v>98.541643780000001</v>
      </c>
      <c r="S261" s="16">
        <v>102.45269</v>
      </c>
      <c r="T261" s="16">
        <v>99.518221600000004</v>
      </c>
      <c r="U261" s="16">
        <v>102.8906704</v>
      </c>
      <c r="V261" s="16">
        <v>98.501133890000006</v>
      </c>
      <c r="W261" s="16">
        <v>98.773655000000005</v>
      </c>
    </row>
    <row r="262" spans="1:23" x14ac:dyDescent="0.35">
      <c r="A262">
        <v>263</v>
      </c>
      <c r="B262" s="20" t="s">
        <v>205</v>
      </c>
      <c r="C262" s="20" t="s">
        <v>805</v>
      </c>
      <c r="D262" s="20" t="s">
        <v>28</v>
      </c>
      <c r="E262" s="20" t="s">
        <v>21</v>
      </c>
      <c r="F262" s="20" t="s">
        <v>786</v>
      </c>
      <c r="G262" s="20" t="s">
        <v>807</v>
      </c>
      <c r="H262" s="16">
        <v>92.505669440000005</v>
      </c>
      <c r="I262" s="16">
        <v>92.411990309999993</v>
      </c>
      <c r="J262" s="16">
        <v>101.9271136</v>
      </c>
      <c r="K262" s="16">
        <v>95.953061500000004</v>
      </c>
      <c r="L262" s="16">
        <v>100</v>
      </c>
      <c r="M262" s="16">
        <v>92.291545709999994</v>
      </c>
      <c r="N262" s="16">
        <v>104.0469385</v>
      </c>
      <c r="O262" s="16">
        <v>100</v>
      </c>
      <c r="P262" s="16">
        <v>104.0469385</v>
      </c>
      <c r="Q262" s="16">
        <v>103.3724488</v>
      </c>
      <c r="R262" s="16">
        <v>95.624931349999997</v>
      </c>
      <c r="S262" s="16">
        <v>95.094620000000006</v>
      </c>
      <c r="T262" s="16">
        <v>95.182216069999996</v>
      </c>
      <c r="U262" s="16">
        <v>101.9271136</v>
      </c>
      <c r="V262" s="16">
        <v>104.4965983</v>
      </c>
      <c r="W262" s="16">
        <v>94.481447500000002</v>
      </c>
    </row>
    <row r="263" spans="1:23" x14ac:dyDescent="0.35">
      <c r="A263">
        <v>264</v>
      </c>
      <c r="B263" s="20" t="s">
        <v>205</v>
      </c>
      <c r="C263" s="20" t="s">
        <v>809</v>
      </c>
      <c r="D263" s="20" t="s">
        <v>28</v>
      </c>
      <c r="E263" s="20" t="s">
        <v>25</v>
      </c>
      <c r="F263" s="20" t="s">
        <v>786</v>
      </c>
      <c r="G263" s="20" t="s">
        <v>811</v>
      </c>
      <c r="H263" s="16">
        <v>98.501133890000006</v>
      </c>
      <c r="I263" s="16">
        <v>99.156887810000001</v>
      </c>
      <c r="J263" s="16">
        <v>97.109329639999999</v>
      </c>
      <c r="K263" s="16">
        <v>93.255102500000007</v>
      </c>
      <c r="L263" s="16">
        <v>93.255102500000007</v>
      </c>
      <c r="M263" s="16">
        <v>98.072886429999997</v>
      </c>
      <c r="N263" s="16">
        <v>100</v>
      </c>
      <c r="O263" s="16">
        <v>97.302041000000003</v>
      </c>
      <c r="P263" s="16">
        <v>98.651020500000001</v>
      </c>
      <c r="Q263" s="16">
        <v>96.627551249999996</v>
      </c>
      <c r="R263" s="16">
        <v>94.166575140000006</v>
      </c>
      <c r="S263" s="16">
        <v>97.547309999999996</v>
      </c>
      <c r="T263" s="16">
        <v>96.145772859999994</v>
      </c>
      <c r="U263" s="16">
        <v>97.109329639999999</v>
      </c>
      <c r="V263" s="16">
        <v>99.250566939999999</v>
      </c>
      <c r="W263" s="16">
        <v>96.934137500000006</v>
      </c>
    </row>
    <row r="264" spans="1:23" x14ac:dyDescent="0.35">
      <c r="A264">
        <v>265</v>
      </c>
      <c r="B264" s="20" t="s">
        <v>205</v>
      </c>
      <c r="C264" s="20" t="s">
        <v>813</v>
      </c>
      <c r="D264" s="20" t="s">
        <v>28</v>
      </c>
      <c r="E264" s="20" t="s">
        <v>31</v>
      </c>
      <c r="F264" s="20" t="s">
        <v>786</v>
      </c>
      <c r="G264" s="20" t="s">
        <v>815</v>
      </c>
      <c r="H264" s="16">
        <v>95.503401670000002</v>
      </c>
      <c r="I264" s="16">
        <v>99.156887810000001</v>
      </c>
      <c r="J264" s="16">
        <v>104.81778389999999</v>
      </c>
      <c r="K264" s="16">
        <v>94.604082000000005</v>
      </c>
      <c r="L264" s="16">
        <v>93.255102500000007</v>
      </c>
      <c r="M264" s="16">
        <v>97.109329639999999</v>
      </c>
      <c r="N264" s="16">
        <v>98.651020500000001</v>
      </c>
      <c r="O264" s="16">
        <v>95.953061500000004</v>
      </c>
      <c r="P264" s="16">
        <v>98.651020500000001</v>
      </c>
      <c r="Q264" s="16">
        <v>103.3724488</v>
      </c>
      <c r="R264" s="16">
        <v>96.354109460000004</v>
      </c>
      <c r="S264" s="16">
        <v>95.094620000000006</v>
      </c>
      <c r="T264" s="16">
        <v>96.627551249999996</v>
      </c>
      <c r="U264" s="16">
        <v>104.81778389999999</v>
      </c>
      <c r="V264" s="16">
        <v>98.501133890000006</v>
      </c>
      <c r="W264" s="16">
        <v>95.707792499999996</v>
      </c>
    </row>
    <row r="265" spans="1:23" x14ac:dyDescent="0.35">
      <c r="A265">
        <v>266</v>
      </c>
      <c r="B265" s="20" t="s">
        <v>205</v>
      </c>
      <c r="C265" s="20" t="s">
        <v>820</v>
      </c>
      <c r="D265" s="20" t="s">
        <v>28</v>
      </c>
      <c r="E265" s="20" t="s">
        <v>25</v>
      </c>
      <c r="F265" s="20" t="s">
        <v>786</v>
      </c>
      <c r="G265" s="20" t="s">
        <v>822</v>
      </c>
      <c r="H265" s="16">
        <v>97.002267779999997</v>
      </c>
      <c r="I265" s="16">
        <v>95.784439059999997</v>
      </c>
      <c r="J265" s="16">
        <v>101.9271136</v>
      </c>
      <c r="K265" s="16">
        <v>90.557143499999995</v>
      </c>
      <c r="L265" s="16">
        <v>93.255102500000007</v>
      </c>
      <c r="M265" s="16">
        <v>98.072886429999997</v>
      </c>
      <c r="N265" s="16">
        <v>94.604082000000005</v>
      </c>
      <c r="O265" s="16">
        <v>97.302041000000003</v>
      </c>
      <c r="P265" s="16">
        <v>95.953061500000004</v>
      </c>
      <c r="Q265" s="16">
        <v>100</v>
      </c>
      <c r="R265" s="16">
        <v>93.43739703</v>
      </c>
      <c r="S265" s="16">
        <v>96.320965000000001</v>
      </c>
      <c r="T265" s="16">
        <v>93.255102500000007</v>
      </c>
      <c r="U265" s="16">
        <v>101.9271136</v>
      </c>
      <c r="V265" s="16">
        <v>94.753968610000001</v>
      </c>
      <c r="W265" s="16">
        <v>96.934137500000006</v>
      </c>
    </row>
    <row r="266" spans="1:23" x14ac:dyDescent="0.35">
      <c r="A266">
        <v>267</v>
      </c>
      <c r="B266" s="20" t="s">
        <v>205</v>
      </c>
      <c r="C266" s="20" t="s">
        <v>828</v>
      </c>
      <c r="D266" s="20" t="s">
        <v>28</v>
      </c>
      <c r="E266" s="20" t="s">
        <v>26</v>
      </c>
      <c r="F266" s="20" t="s">
        <v>786</v>
      </c>
      <c r="G266" s="20" t="s">
        <v>830</v>
      </c>
      <c r="H266" s="16">
        <v>95.503401670000002</v>
      </c>
      <c r="I266" s="16">
        <v>95.784439059999997</v>
      </c>
      <c r="J266" s="16">
        <v>98.072886429999997</v>
      </c>
      <c r="K266" s="16">
        <v>93.255102500000007</v>
      </c>
      <c r="L266" s="16">
        <v>93.255102500000007</v>
      </c>
      <c r="M266" s="16">
        <v>100.96355680000001</v>
      </c>
      <c r="N266" s="16">
        <v>95.953061500000004</v>
      </c>
      <c r="O266" s="16">
        <v>94.604082000000005</v>
      </c>
      <c r="P266" s="16">
        <v>94.604082000000005</v>
      </c>
      <c r="Q266" s="16">
        <v>96.627551249999996</v>
      </c>
      <c r="R266" s="16">
        <v>91.979040810000001</v>
      </c>
      <c r="S266" s="16">
        <v>95.094620000000006</v>
      </c>
      <c r="T266" s="16">
        <v>94.218659290000005</v>
      </c>
      <c r="U266" s="16">
        <v>98.072886429999997</v>
      </c>
      <c r="V266" s="16">
        <v>94.753968610000001</v>
      </c>
      <c r="W266" s="16">
        <v>97.547309999999996</v>
      </c>
    </row>
    <row r="267" spans="1:23" x14ac:dyDescent="0.35">
      <c r="A267">
        <v>268</v>
      </c>
      <c r="B267" s="20" t="s">
        <v>205</v>
      </c>
      <c r="C267" s="20" t="s">
        <v>491</v>
      </c>
      <c r="D267" s="20" t="s">
        <v>28</v>
      </c>
      <c r="E267" s="20" t="s">
        <v>31</v>
      </c>
      <c r="F267" s="20" t="s">
        <v>190</v>
      </c>
      <c r="G267" s="20" t="s">
        <v>492</v>
      </c>
      <c r="H267" s="16">
        <v>99.250566939999999</v>
      </c>
      <c r="I267" s="16">
        <v>108.43112189999999</v>
      </c>
      <c r="J267" s="16">
        <v>114.45335179999999</v>
      </c>
      <c r="K267" s="16">
        <v>106.74489749999999</v>
      </c>
      <c r="L267" s="16">
        <v>100</v>
      </c>
      <c r="M267" s="16">
        <v>96.145772859999994</v>
      </c>
      <c r="N267" s="16">
        <v>101.3489795</v>
      </c>
      <c r="O267" s="16">
        <v>94.604082000000005</v>
      </c>
      <c r="P267" s="16">
        <v>100</v>
      </c>
      <c r="Q267" s="16">
        <v>100</v>
      </c>
      <c r="R267" s="16">
        <v>102.7344179</v>
      </c>
      <c r="S267" s="16">
        <v>100.6131725</v>
      </c>
      <c r="T267" s="16">
        <v>108.1902327</v>
      </c>
      <c r="U267" s="16">
        <v>114.45335179999999</v>
      </c>
      <c r="V267" s="16">
        <v>100.7494331</v>
      </c>
      <c r="W267" s="16">
        <v>94.481447500000002</v>
      </c>
    </row>
    <row r="268" spans="1:23" x14ac:dyDescent="0.35">
      <c r="A268">
        <v>269</v>
      </c>
      <c r="B268" s="20" t="s">
        <v>580</v>
      </c>
      <c r="C268" s="20" t="s">
        <v>491</v>
      </c>
      <c r="D268" s="20" t="s">
        <v>23</v>
      </c>
      <c r="E268" s="20" t="s">
        <v>31</v>
      </c>
      <c r="F268" s="20" t="s">
        <v>190</v>
      </c>
      <c r="G268" s="20" t="s">
        <v>492</v>
      </c>
      <c r="H268" s="16">
        <v>100</v>
      </c>
      <c r="I268" s="16">
        <v>110.96045839999999</v>
      </c>
      <c r="J268" s="16">
        <v>117.3440221</v>
      </c>
      <c r="K268" s="16">
        <v>110.791836</v>
      </c>
      <c r="L268" s="16">
        <v>100</v>
      </c>
      <c r="M268" s="16">
        <v>97.109329639999999</v>
      </c>
      <c r="N268" s="16">
        <v>102.697959</v>
      </c>
      <c r="O268" s="16">
        <v>95.953061500000004</v>
      </c>
      <c r="P268" s="16">
        <v>101.3489795</v>
      </c>
      <c r="Q268" s="16">
        <v>100</v>
      </c>
      <c r="R268" s="16">
        <v>105.2865413</v>
      </c>
      <c r="S268" s="16">
        <v>101.22634499999999</v>
      </c>
      <c r="T268" s="16">
        <v>111.08090300000001</v>
      </c>
      <c r="U268" s="16">
        <v>117.3440221</v>
      </c>
      <c r="V268" s="16">
        <v>102.24829920000001</v>
      </c>
      <c r="W268" s="16">
        <v>95.707792499999996</v>
      </c>
    </row>
    <row r="269" spans="1:23" x14ac:dyDescent="0.35">
      <c r="A269">
        <v>270</v>
      </c>
      <c r="B269" s="20" t="s">
        <v>633</v>
      </c>
      <c r="C269" s="20" t="s">
        <v>491</v>
      </c>
      <c r="D269" s="20" t="s">
        <v>24</v>
      </c>
      <c r="E269" s="20" t="s">
        <v>31</v>
      </c>
      <c r="F269" s="20" t="s">
        <v>190</v>
      </c>
      <c r="G269" s="20" t="s">
        <v>492</v>
      </c>
      <c r="H269" s="16">
        <v>98.501133890000006</v>
      </c>
      <c r="I269" s="16">
        <v>112.64668279999999</v>
      </c>
      <c r="J269" s="16">
        <v>116.38046540000001</v>
      </c>
      <c r="K269" s="16">
        <v>112.1408155</v>
      </c>
      <c r="L269" s="16">
        <v>100</v>
      </c>
      <c r="M269" s="16">
        <v>95.182216069999996</v>
      </c>
      <c r="N269" s="16">
        <v>105.39591799999999</v>
      </c>
      <c r="O269" s="16">
        <v>94.604082000000005</v>
      </c>
      <c r="P269" s="16">
        <v>102.697959</v>
      </c>
      <c r="Q269" s="16">
        <v>100</v>
      </c>
      <c r="R269" s="16">
        <v>105.2865413</v>
      </c>
      <c r="S269" s="16">
        <v>100</v>
      </c>
      <c r="T269" s="16">
        <v>112.52623819999999</v>
      </c>
      <c r="U269" s="16">
        <v>116.38046540000001</v>
      </c>
      <c r="V269" s="16">
        <v>104.4965983</v>
      </c>
      <c r="W269" s="16">
        <v>93.868274999999997</v>
      </c>
    </row>
    <row r="270" spans="1:23" x14ac:dyDescent="0.35">
      <c r="A270">
        <v>271</v>
      </c>
      <c r="B270" s="20" t="s">
        <v>739</v>
      </c>
      <c r="C270" s="20" t="s">
        <v>491</v>
      </c>
      <c r="D270" s="20" t="s">
        <v>28</v>
      </c>
      <c r="E270" s="20" t="s">
        <v>31</v>
      </c>
      <c r="F270" s="20" t="s">
        <v>190</v>
      </c>
      <c r="G270" s="20" t="s">
        <v>492</v>
      </c>
      <c r="H270" s="16">
        <v>101.4988661</v>
      </c>
      <c r="I270" s="16">
        <v>109.2742341</v>
      </c>
      <c r="J270" s="16">
        <v>115.4169086</v>
      </c>
      <c r="K270" s="16">
        <v>108.09387700000001</v>
      </c>
      <c r="L270" s="16">
        <v>100</v>
      </c>
      <c r="M270" s="16">
        <v>100</v>
      </c>
      <c r="N270" s="16">
        <v>104.0469385</v>
      </c>
      <c r="O270" s="16">
        <v>98.651020500000001</v>
      </c>
      <c r="P270" s="16">
        <v>101.3489795</v>
      </c>
      <c r="Q270" s="16">
        <v>100</v>
      </c>
      <c r="R270" s="16">
        <v>105.65113030000001</v>
      </c>
      <c r="S270" s="16">
        <v>102.45269</v>
      </c>
      <c r="T270" s="16">
        <v>109.1537895</v>
      </c>
      <c r="U270" s="16">
        <v>115.4169086</v>
      </c>
      <c r="V270" s="16">
        <v>102.9977322</v>
      </c>
      <c r="W270" s="16">
        <v>98.773655000000005</v>
      </c>
    </row>
    <row r="271" spans="1:23" x14ac:dyDescent="0.35">
      <c r="A271">
        <v>272</v>
      </c>
      <c r="B271" s="20" t="s">
        <v>825</v>
      </c>
      <c r="C271" s="20" t="s">
        <v>491</v>
      </c>
      <c r="D271" s="20" t="s">
        <v>23</v>
      </c>
      <c r="E271" s="20" t="s">
        <v>31</v>
      </c>
      <c r="F271" s="20" t="s">
        <v>190</v>
      </c>
      <c r="G271" s="20" t="s">
        <v>492</v>
      </c>
      <c r="H271" s="16">
        <v>100.7494331</v>
      </c>
      <c r="I271" s="16">
        <v>112.64668279999999</v>
      </c>
      <c r="J271" s="16">
        <v>120.23469249999999</v>
      </c>
      <c r="K271" s="16">
        <v>113.489795</v>
      </c>
      <c r="L271" s="16">
        <v>100</v>
      </c>
      <c r="M271" s="16">
        <v>97.109329639999999</v>
      </c>
      <c r="N271" s="16">
        <v>104.0469385</v>
      </c>
      <c r="O271" s="16">
        <v>95.953061500000004</v>
      </c>
      <c r="P271" s="16">
        <v>102.697959</v>
      </c>
      <c r="Q271" s="16">
        <v>100</v>
      </c>
      <c r="R271" s="16">
        <v>107.1094866</v>
      </c>
      <c r="S271" s="16">
        <v>101.8395175</v>
      </c>
      <c r="T271" s="16">
        <v>113.0080166</v>
      </c>
      <c r="U271" s="16">
        <v>120.23469249999999</v>
      </c>
      <c r="V271" s="16">
        <v>103.74716530000001</v>
      </c>
      <c r="W271" s="16">
        <v>95.707792499999996</v>
      </c>
    </row>
    <row r="272" spans="1:23" x14ac:dyDescent="0.35">
      <c r="A272">
        <v>273</v>
      </c>
      <c r="B272" s="20" t="s">
        <v>988</v>
      </c>
      <c r="C272" s="20" t="s">
        <v>491</v>
      </c>
      <c r="D272" s="20" t="s">
        <v>24</v>
      </c>
      <c r="E272" s="20" t="s">
        <v>31</v>
      </c>
      <c r="F272" s="20" t="s">
        <v>190</v>
      </c>
      <c r="G272" s="20" t="s">
        <v>492</v>
      </c>
      <c r="H272" s="16">
        <v>100.7494331</v>
      </c>
      <c r="I272" s="16">
        <v>113.489795</v>
      </c>
      <c r="J272" s="16">
        <v>117.3440221</v>
      </c>
      <c r="K272" s="16">
        <v>114.8387745</v>
      </c>
      <c r="L272" s="16">
        <v>100</v>
      </c>
      <c r="M272" s="16">
        <v>97.109329639999999</v>
      </c>
      <c r="N272" s="16">
        <v>105.39591799999999</v>
      </c>
      <c r="O272" s="16">
        <v>97.302041000000003</v>
      </c>
      <c r="P272" s="16">
        <v>102.697959</v>
      </c>
      <c r="Q272" s="16">
        <v>100</v>
      </c>
      <c r="R272" s="16">
        <v>107.29178109999999</v>
      </c>
      <c r="S272" s="16">
        <v>101.8395175</v>
      </c>
      <c r="T272" s="16">
        <v>113.9715734</v>
      </c>
      <c r="U272" s="16">
        <v>117.3440221</v>
      </c>
      <c r="V272" s="16">
        <v>104.4965983</v>
      </c>
      <c r="W272" s="16">
        <v>96.320965000000001</v>
      </c>
    </row>
    <row r="273" spans="1:23" x14ac:dyDescent="0.35">
      <c r="A273">
        <v>274</v>
      </c>
      <c r="B273" s="20" t="s">
        <v>205</v>
      </c>
      <c r="C273" s="20" t="s">
        <v>493</v>
      </c>
      <c r="D273" s="20" t="s">
        <v>24</v>
      </c>
      <c r="E273" s="20" t="s">
        <v>25</v>
      </c>
      <c r="F273" s="20" t="s">
        <v>190</v>
      </c>
      <c r="G273" s="20" t="s">
        <v>494</v>
      </c>
      <c r="H273" s="16">
        <v>104.4965983</v>
      </c>
      <c r="I273" s="16">
        <v>100.84311219999999</v>
      </c>
      <c r="J273" s="16">
        <v>100.96355680000001</v>
      </c>
      <c r="K273" s="16">
        <v>98.651020500000001</v>
      </c>
      <c r="L273" s="16">
        <v>100</v>
      </c>
      <c r="M273" s="16">
        <v>104.81778389999999</v>
      </c>
      <c r="N273" s="16">
        <v>101.3489795</v>
      </c>
      <c r="O273" s="16">
        <v>105.39591799999999</v>
      </c>
      <c r="P273" s="16">
        <v>101.3489795</v>
      </c>
      <c r="Q273" s="16">
        <v>96.627551249999996</v>
      </c>
      <c r="R273" s="16">
        <v>101.0937672</v>
      </c>
      <c r="S273" s="16">
        <v>104.90537999999999</v>
      </c>
      <c r="T273" s="16">
        <v>100.96355680000001</v>
      </c>
      <c r="U273" s="16">
        <v>100.96355680000001</v>
      </c>
      <c r="V273" s="16">
        <v>101.4988661</v>
      </c>
      <c r="W273" s="16">
        <v>104.90537999999999</v>
      </c>
    </row>
    <row r="274" spans="1:23" x14ac:dyDescent="0.35">
      <c r="A274">
        <v>275</v>
      </c>
      <c r="B274" s="20" t="s">
        <v>633</v>
      </c>
      <c r="C274" s="20" t="s">
        <v>493</v>
      </c>
      <c r="D274" s="20" t="s">
        <v>24</v>
      </c>
      <c r="E274" s="20" t="s">
        <v>25</v>
      </c>
      <c r="F274" s="20" t="s">
        <v>190</v>
      </c>
      <c r="G274" s="20" t="s">
        <v>494</v>
      </c>
      <c r="H274" s="16">
        <v>106.74489749999999</v>
      </c>
      <c r="I274" s="16">
        <v>103.3724488</v>
      </c>
      <c r="J274" s="16">
        <v>101.9271136</v>
      </c>
      <c r="K274" s="16">
        <v>100</v>
      </c>
      <c r="L274" s="16">
        <v>100</v>
      </c>
      <c r="M274" s="16">
        <v>105.7813407</v>
      </c>
      <c r="N274" s="16">
        <v>102.697959</v>
      </c>
      <c r="O274" s="16">
        <v>109.4428565</v>
      </c>
      <c r="P274" s="16">
        <v>102.697959</v>
      </c>
      <c r="Q274" s="16">
        <v>96.627551249999996</v>
      </c>
      <c r="R274" s="16">
        <v>103.64589049999999</v>
      </c>
      <c r="S274" s="16">
        <v>106.74489749999999</v>
      </c>
      <c r="T274" s="16">
        <v>102.8906704</v>
      </c>
      <c r="U274" s="16">
        <v>101.9271136</v>
      </c>
      <c r="V274" s="16">
        <v>102.9977322</v>
      </c>
      <c r="W274" s="16">
        <v>107.35807</v>
      </c>
    </row>
    <row r="275" spans="1:23" x14ac:dyDescent="0.35">
      <c r="A275">
        <v>276</v>
      </c>
      <c r="B275" s="20" t="s">
        <v>739</v>
      </c>
      <c r="C275" s="20" t="s">
        <v>493</v>
      </c>
      <c r="D275" s="20" t="s">
        <v>23</v>
      </c>
      <c r="E275" s="20" t="s">
        <v>25</v>
      </c>
      <c r="F275" s="20" t="s">
        <v>190</v>
      </c>
      <c r="G275" s="20" t="s">
        <v>494</v>
      </c>
      <c r="H275" s="16">
        <v>107.4943306</v>
      </c>
      <c r="I275" s="16">
        <v>101.6862244</v>
      </c>
      <c r="J275" s="16">
        <v>104.81778389999999</v>
      </c>
      <c r="K275" s="16">
        <v>97.302041000000003</v>
      </c>
      <c r="L275" s="16">
        <v>100</v>
      </c>
      <c r="M275" s="16">
        <v>103.8542271</v>
      </c>
      <c r="N275" s="16">
        <v>105.39591799999999</v>
      </c>
      <c r="O275" s="16">
        <v>109.4428565</v>
      </c>
      <c r="P275" s="16">
        <v>105.39591799999999</v>
      </c>
      <c r="Q275" s="16">
        <v>96.627551249999996</v>
      </c>
      <c r="R275" s="16">
        <v>104.0104796</v>
      </c>
      <c r="S275" s="16">
        <v>107.35807</v>
      </c>
      <c r="T275" s="16">
        <v>100.96355680000001</v>
      </c>
      <c r="U275" s="16">
        <v>104.81778389999999</v>
      </c>
      <c r="V275" s="16">
        <v>105.9954644</v>
      </c>
      <c r="W275" s="16">
        <v>106.131725</v>
      </c>
    </row>
    <row r="276" spans="1:23" x14ac:dyDescent="0.35">
      <c r="A276">
        <v>277</v>
      </c>
      <c r="B276" s="20" t="s">
        <v>917</v>
      </c>
      <c r="C276" s="20" t="s">
        <v>493</v>
      </c>
      <c r="D276" s="20" t="s">
        <v>24</v>
      </c>
      <c r="E276" s="20" t="s">
        <v>25</v>
      </c>
      <c r="F276" s="20" t="s">
        <v>190</v>
      </c>
      <c r="G276" s="20" t="s">
        <v>494</v>
      </c>
      <c r="H276" s="16">
        <v>108.9931967</v>
      </c>
      <c r="I276" s="16">
        <v>101.6862244</v>
      </c>
      <c r="J276" s="16">
        <v>100.96355680000001</v>
      </c>
      <c r="K276" s="16">
        <v>97.302041000000003</v>
      </c>
      <c r="L276" s="16">
        <v>100</v>
      </c>
      <c r="M276" s="16">
        <v>107.7084543</v>
      </c>
      <c r="N276" s="16">
        <v>104.0469385</v>
      </c>
      <c r="O276" s="16">
        <v>112.1408155</v>
      </c>
      <c r="P276" s="16">
        <v>102.697959</v>
      </c>
      <c r="Q276" s="16">
        <v>96.627551249999996</v>
      </c>
      <c r="R276" s="16">
        <v>104.19277409999999</v>
      </c>
      <c r="S276" s="16">
        <v>108.58441500000001</v>
      </c>
      <c r="T276" s="16">
        <v>100.96355680000001</v>
      </c>
      <c r="U276" s="16">
        <v>100.96355680000001</v>
      </c>
      <c r="V276" s="16">
        <v>103.74716530000001</v>
      </c>
      <c r="W276" s="16">
        <v>109.81076</v>
      </c>
    </row>
    <row r="277" spans="1:23" x14ac:dyDescent="0.35">
      <c r="A277">
        <v>278</v>
      </c>
      <c r="B277" s="20" t="s">
        <v>1000</v>
      </c>
      <c r="C277" s="20" t="s">
        <v>493</v>
      </c>
      <c r="D277" s="20" t="s">
        <v>28</v>
      </c>
      <c r="E277" s="20" t="s">
        <v>25</v>
      </c>
      <c r="F277" s="20" t="s">
        <v>190</v>
      </c>
      <c r="G277" s="20" t="s">
        <v>494</v>
      </c>
      <c r="H277" s="16">
        <v>109.74262969999999</v>
      </c>
      <c r="I277" s="16">
        <v>104.2155609</v>
      </c>
      <c r="J277" s="16">
        <v>101.9271136</v>
      </c>
      <c r="K277" s="16">
        <v>100</v>
      </c>
      <c r="L277" s="16">
        <v>100</v>
      </c>
      <c r="M277" s="16">
        <v>106.74489749999999</v>
      </c>
      <c r="N277" s="16">
        <v>105.39591799999999</v>
      </c>
      <c r="O277" s="16">
        <v>112.1408155</v>
      </c>
      <c r="P277" s="16">
        <v>105.39591799999999</v>
      </c>
      <c r="Q277" s="16">
        <v>96.627551249999996</v>
      </c>
      <c r="R277" s="16">
        <v>105.8334249</v>
      </c>
      <c r="S277" s="16">
        <v>109.1975875</v>
      </c>
      <c r="T277" s="16">
        <v>103.3724488</v>
      </c>
      <c r="U277" s="16">
        <v>101.9271136</v>
      </c>
      <c r="V277" s="16">
        <v>105.9954644</v>
      </c>
      <c r="W277" s="16">
        <v>109.1975875</v>
      </c>
    </row>
    <row r="278" spans="1:23" x14ac:dyDescent="0.35">
      <c r="A278">
        <v>279</v>
      </c>
      <c r="B278" s="20" t="s">
        <v>205</v>
      </c>
      <c r="C278" s="20" t="s">
        <v>495</v>
      </c>
      <c r="D278" s="20" t="s">
        <v>28</v>
      </c>
      <c r="E278" s="20" t="s">
        <v>26</v>
      </c>
      <c r="F278" s="20" t="s">
        <v>190</v>
      </c>
      <c r="G278" s="20" t="s">
        <v>496</v>
      </c>
      <c r="H278" s="16">
        <v>103.74716530000001</v>
      </c>
      <c r="I278" s="16">
        <v>99.156887810000001</v>
      </c>
      <c r="J278" s="16">
        <v>97.109329639999999</v>
      </c>
      <c r="K278" s="16">
        <v>98.651020500000001</v>
      </c>
      <c r="L278" s="16">
        <v>100</v>
      </c>
      <c r="M278" s="16">
        <v>109.6355679</v>
      </c>
      <c r="N278" s="16">
        <v>94.604082000000005</v>
      </c>
      <c r="O278" s="16">
        <v>98.651020500000001</v>
      </c>
      <c r="P278" s="16">
        <v>98.651020500000001</v>
      </c>
      <c r="Q278" s="16">
        <v>100</v>
      </c>
      <c r="R278" s="16">
        <v>99.453116420000001</v>
      </c>
      <c r="S278" s="16">
        <v>104.2922075</v>
      </c>
      <c r="T278" s="16">
        <v>100</v>
      </c>
      <c r="U278" s="16">
        <v>97.109329639999999</v>
      </c>
      <c r="V278" s="16">
        <v>96.252834719999996</v>
      </c>
      <c r="W278" s="16">
        <v>104.90537999999999</v>
      </c>
    </row>
    <row r="279" spans="1:23" x14ac:dyDescent="0.35">
      <c r="A279">
        <v>280</v>
      </c>
      <c r="B279" s="20" t="s">
        <v>630</v>
      </c>
      <c r="C279" s="20" t="s">
        <v>495</v>
      </c>
      <c r="D279" s="20" t="s">
        <v>23</v>
      </c>
      <c r="E279" s="20" t="s">
        <v>26</v>
      </c>
      <c r="F279" s="20" t="s">
        <v>190</v>
      </c>
      <c r="G279" s="20" t="s">
        <v>496</v>
      </c>
      <c r="H279" s="16">
        <v>105.9954644</v>
      </c>
      <c r="I279" s="16">
        <v>100</v>
      </c>
      <c r="J279" s="16">
        <v>98.072886429999997</v>
      </c>
      <c r="K279" s="16">
        <v>100</v>
      </c>
      <c r="L279" s="16">
        <v>100</v>
      </c>
      <c r="M279" s="16">
        <v>112.52623819999999</v>
      </c>
      <c r="N279" s="16">
        <v>95.953061500000004</v>
      </c>
      <c r="O279" s="16">
        <v>102.697959</v>
      </c>
      <c r="P279" s="16">
        <v>100</v>
      </c>
      <c r="Q279" s="16">
        <v>100</v>
      </c>
      <c r="R279" s="16">
        <v>102.0052398</v>
      </c>
      <c r="S279" s="16">
        <v>106.131725</v>
      </c>
      <c r="T279" s="16">
        <v>100.96355680000001</v>
      </c>
      <c r="U279" s="16">
        <v>98.072886429999997</v>
      </c>
      <c r="V279" s="16">
        <v>97.751700830000004</v>
      </c>
      <c r="W279" s="16">
        <v>108.58441500000001</v>
      </c>
    </row>
    <row r="280" spans="1:23" x14ac:dyDescent="0.35">
      <c r="A280">
        <v>281</v>
      </c>
      <c r="B280" s="20" t="s">
        <v>707</v>
      </c>
      <c r="C280" s="20" t="s">
        <v>495</v>
      </c>
      <c r="D280" s="20" t="s">
        <v>24</v>
      </c>
      <c r="E280" s="20" t="s">
        <v>26</v>
      </c>
      <c r="F280" s="20" t="s">
        <v>190</v>
      </c>
      <c r="G280" s="20" t="s">
        <v>496</v>
      </c>
      <c r="H280" s="16">
        <v>107.4943306</v>
      </c>
      <c r="I280" s="16">
        <v>98.313775629999995</v>
      </c>
      <c r="J280" s="16">
        <v>96.145772859999994</v>
      </c>
      <c r="K280" s="16">
        <v>97.302041000000003</v>
      </c>
      <c r="L280" s="16">
        <v>100</v>
      </c>
      <c r="M280" s="16">
        <v>115.4169086</v>
      </c>
      <c r="N280" s="16">
        <v>95.953061500000004</v>
      </c>
      <c r="O280" s="16">
        <v>105.39591799999999</v>
      </c>
      <c r="P280" s="16">
        <v>100</v>
      </c>
      <c r="Q280" s="16">
        <v>100</v>
      </c>
      <c r="R280" s="16">
        <v>102.1875343</v>
      </c>
      <c r="S280" s="16">
        <v>107.35807</v>
      </c>
      <c r="T280" s="16">
        <v>99.036443210000002</v>
      </c>
      <c r="U280" s="16">
        <v>96.145772859999994</v>
      </c>
      <c r="V280" s="16">
        <v>97.751700830000004</v>
      </c>
      <c r="W280" s="16">
        <v>111.6502775</v>
      </c>
    </row>
    <row r="281" spans="1:23" x14ac:dyDescent="0.35">
      <c r="A281">
        <v>282</v>
      </c>
      <c r="B281" s="20" t="s">
        <v>834</v>
      </c>
      <c r="C281" s="20" t="s">
        <v>495</v>
      </c>
      <c r="D281" s="20" t="s">
        <v>28</v>
      </c>
      <c r="E281" s="20" t="s">
        <v>26</v>
      </c>
      <c r="F281" s="20" t="s">
        <v>190</v>
      </c>
      <c r="G281" s="20" t="s">
        <v>496</v>
      </c>
      <c r="H281" s="16">
        <v>108.24376359999999</v>
      </c>
      <c r="I281" s="16">
        <v>102.52933659999999</v>
      </c>
      <c r="J281" s="16">
        <v>98.072886429999997</v>
      </c>
      <c r="K281" s="16">
        <v>102.697959</v>
      </c>
      <c r="L281" s="16">
        <v>100</v>
      </c>
      <c r="M281" s="16">
        <v>110.5991246</v>
      </c>
      <c r="N281" s="16">
        <v>93.255102500000007</v>
      </c>
      <c r="O281" s="16">
        <v>102.697959</v>
      </c>
      <c r="P281" s="16">
        <v>97.302041000000003</v>
      </c>
      <c r="Q281" s="16">
        <v>100</v>
      </c>
      <c r="R281" s="16">
        <v>102.3698289</v>
      </c>
      <c r="S281" s="16">
        <v>107.9712425</v>
      </c>
      <c r="T281" s="16">
        <v>103.3724488</v>
      </c>
      <c r="U281" s="16">
        <v>98.072886429999997</v>
      </c>
      <c r="V281" s="16">
        <v>94.753968610000001</v>
      </c>
      <c r="W281" s="16">
        <v>107.35807</v>
      </c>
    </row>
    <row r="282" spans="1:23" x14ac:dyDescent="0.35">
      <c r="A282">
        <v>283</v>
      </c>
      <c r="B282" s="20" t="s">
        <v>991</v>
      </c>
      <c r="C282" s="20" t="s">
        <v>495</v>
      </c>
      <c r="D282" s="20" t="s">
        <v>23</v>
      </c>
      <c r="E282" s="20" t="s">
        <v>26</v>
      </c>
      <c r="F282" s="20" t="s">
        <v>190</v>
      </c>
      <c r="G282" s="20" t="s">
        <v>496</v>
      </c>
      <c r="H282" s="16">
        <v>107.4943306</v>
      </c>
      <c r="I282" s="16">
        <v>100</v>
      </c>
      <c r="J282" s="16">
        <v>99.036443210000002</v>
      </c>
      <c r="K282" s="16">
        <v>100</v>
      </c>
      <c r="L282" s="16">
        <v>100</v>
      </c>
      <c r="M282" s="16">
        <v>115.4169086</v>
      </c>
      <c r="N282" s="16">
        <v>97.302041000000003</v>
      </c>
      <c r="O282" s="16">
        <v>105.39591799999999</v>
      </c>
      <c r="P282" s="16">
        <v>101.3489795</v>
      </c>
      <c r="Q282" s="16">
        <v>100</v>
      </c>
      <c r="R282" s="16">
        <v>103.8281851</v>
      </c>
      <c r="S282" s="16">
        <v>107.35807</v>
      </c>
      <c r="T282" s="16">
        <v>100.96355680000001</v>
      </c>
      <c r="U282" s="16">
        <v>99.036443210000002</v>
      </c>
      <c r="V282" s="16">
        <v>99.250566939999999</v>
      </c>
      <c r="W282" s="16">
        <v>111.6502775</v>
      </c>
    </row>
    <row r="283" spans="1:23" x14ac:dyDescent="0.35">
      <c r="A283">
        <v>284</v>
      </c>
      <c r="B283" s="20" t="s">
        <v>205</v>
      </c>
      <c r="C283" s="20" t="s">
        <v>497</v>
      </c>
      <c r="D283" s="20" t="s">
        <v>28</v>
      </c>
      <c r="E283" s="20" t="s">
        <v>25</v>
      </c>
      <c r="F283" s="20" t="s">
        <v>190</v>
      </c>
      <c r="G283" s="20" t="s">
        <v>498</v>
      </c>
      <c r="H283" s="16">
        <v>102.9977322</v>
      </c>
      <c r="I283" s="16">
        <v>100</v>
      </c>
      <c r="J283" s="16">
        <v>100</v>
      </c>
      <c r="K283" s="16">
        <v>95.953061500000004</v>
      </c>
      <c r="L283" s="16">
        <v>93.255102500000007</v>
      </c>
      <c r="M283" s="16">
        <v>100</v>
      </c>
      <c r="N283" s="16">
        <v>104.0469385</v>
      </c>
      <c r="O283" s="16">
        <v>102.697959</v>
      </c>
      <c r="P283" s="16">
        <v>104.0469385</v>
      </c>
      <c r="Q283" s="16">
        <v>100</v>
      </c>
      <c r="R283" s="16">
        <v>99.635410899999997</v>
      </c>
      <c r="S283" s="16">
        <v>101.22634499999999</v>
      </c>
      <c r="T283" s="16">
        <v>97.591108039999995</v>
      </c>
      <c r="U283" s="16">
        <v>100</v>
      </c>
      <c r="V283" s="16">
        <v>104.4965983</v>
      </c>
      <c r="W283" s="16">
        <v>100.6131725</v>
      </c>
    </row>
    <row r="284" spans="1:23" x14ac:dyDescent="0.35">
      <c r="A284">
        <v>285</v>
      </c>
      <c r="B284" s="20" t="s">
        <v>586</v>
      </c>
      <c r="C284" s="20" t="s">
        <v>497</v>
      </c>
      <c r="D284" s="20" t="s">
        <v>23</v>
      </c>
      <c r="E284" s="20" t="s">
        <v>25</v>
      </c>
      <c r="F284" s="20" t="s">
        <v>190</v>
      </c>
      <c r="G284" s="20" t="s">
        <v>498</v>
      </c>
      <c r="H284" s="16">
        <v>105.24603140000001</v>
      </c>
      <c r="I284" s="16">
        <v>102.52933659999999</v>
      </c>
      <c r="J284" s="16">
        <v>100.96355680000001</v>
      </c>
      <c r="K284" s="16">
        <v>97.302041000000003</v>
      </c>
      <c r="L284" s="16">
        <v>93.255102500000007</v>
      </c>
      <c r="M284" s="16">
        <v>100.96355680000001</v>
      </c>
      <c r="N284" s="16">
        <v>105.39591799999999</v>
      </c>
      <c r="O284" s="16">
        <v>106.74489749999999</v>
      </c>
      <c r="P284" s="16">
        <v>105.39591799999999</v>
      </c>
      <c r="Q284" s="16">
        <v>100</v>
      </c>
      <c r="R284" s="16">
        <v>102.1875343</v>
      </c>
      <c r="S284" s="16">
        <v>103.06586249999999</v>
      </c>
      <c r="T284" s="16">
        <v>99.518221600000004</v>
      </c>
      <c r="U284" s="16">
        <v>100.96355680000001</v>
      </c>
      <c r="V284" s="16">
        <v>105.9954644</v>
      </c>
      <c r="W284" s="16">
        <v>103.06586249999999</v>
      </c>
    </row>
    <row r="285" spans="1:23" x14ac:dyDescent="0.35">
      <c r="A285">
        <v>286</v>
      </c>
      <c r="B285" s="20" t="s">
        <v>734</v>
      </c>
      <c r="C285" s="20" t="s">
        <v>497</v>
      </c>
      <c r="D285" s="20" t="s">
        <v>24</v>
      </c>
      <c r="E285" s="20" t="s">
        <v>25</v>
      </c>
      <c r="F285" s="20" t="s">
        <v>190</v>
      </c>
      <c r="G285" s="20" t="s">
        <v>498</v>
      </c>
      <c r="H285" s="16">
        <v>105.24603140000001</v>
      </c>
      <c r="I285" s="16">
        <v>105.05867309999999</v>
      </c>
      <c r="J285" s="16">
        <v>99.036443210000002</v>
      </c>
      <c r="K285" s="16">
        <v>100</v>
      </c>
      <c r="L285" s="16">
        <v>93.255102500000007</v>
      </c>
      <c r="M285" s="16">
        <v>99.036443210000002</v>
      </c>
      <c r="N285" s="16">
        <v>108.09387700000001</v>
      </c>
      <c r="O285" s="16">
        <v>104.0469385</v>
      </c>
      <c r="P285" s="16">
        <v>105.39591799999999</v>
      </c>
      <c r="Q285" s="16">
        <v>100</v>
      </c>
      <c r="R285" s="16">
        <v>102.3698289</v>
      </c>
      <c r="S285" s="16">
        <v>103.06586249999999</v>
      </c>
      <c r="T285" s="16">
        <v>101.9271136</v>
      </c>
      <c r="U285" s="16">
        <v>99.036443210000002</v>
      </c>
      <c r="V285" s="16">
        <v>107.4943306</v>
      </c>
      <c r="W285" s="16">
        <v>100.6131725</v>
      </c>
    </row>
    <row r="286" spans="1:23" x14ac:dyDescent="0.35">
      <c r="A286">
        <v>287</v>
      </c>
      <c r="B286" s="20" t="s">
        <v>825</v>
      </c>
      <c r="C286" s="20" t="s">
        <v>497</v>
      </c>
      <c r="D286" s="20" t="s">
        <v>28</v>
      </c>
      <c r="E286" s="20" t="s">
        <v>25</v>
      </c>
      <c r="F286" s="20" t="s">
        <v>190</v>
      </c>
      <c r="G286" s="20" t="s">
        <v>498</v>
      </c>
      <c r="H286" s="16">
        <v>107.4943306</v>
      </c>
      <c r="I286" s="16">
        <v>100.84311219999999</v>
      </c>
      <c r="J286" s="16">
        <v>100</v>
      </c>
      <c r="K286" s="16">
        <v>94.604082000000005</v>
      </c>
      <c r="L286" s="16">
        <v>93.255102500000007</v>
      </c>
      <c r="M286" s="16">
        <v>100.96355680000001</v>
      </c>
      <c r="N286" s="16">
        <v>108.09387700000001</v>
      </c>
      <c r="O286" s="16">
        <v>106.74489749999999</v>
      </c>
      <c r="P286" s="16">
        <v>108.09387700000001</v>
      </c>
      <c r="Q286" s="16">
        <v>100</v>
      </c>
      <c r="R286" s="16">
        <v>102.5521234</v>
      </c>
      <c r="S286" s="16">
        <v>104.90537999999999</v>
      </c>
      <c r="T286" s="16">
        <v>97.591108039999995</v>
      </c>
      <c r="U286" s="16">
        <v>100</v>
      </c>
      <c r="V286" s="16">
        <v>108.9931967</v>
      </c>
      <c r="W286" s="16">
        <v>103.06586249999999</v>
      </c>
    </row>
    <row r="287" spans="1:23" x14ac:dyDescent="0.35">
      <c r="A287">
        <v>288</v>
      </c>
      <c r="B287" s="20" t="s">
        <v>962</v>
      </c>
      <c r="C287" s="20" t="s">
        <v>497</v>
      </c>
      <c r="D287" s="20" t="s">
        <v>23</v>
      </c>
      <c r="E287" s="20" t="s">
        <v>25</v>
      </c>
      <c r="F287" s="20" t="s">
        <v>190</v>
      </c>
      <c r="G287" s="20" t="s">
        <v>498</v>
      </c>
      <c r="H287" s="16">
        <v>107.4943306</v>
      </c>
      <c r="I287" s="16">
        <v>102.52933659999999</v>
      </c>
      <c r="J287" s="16">
        <v>101.9271136</v>
      </c>
      <c r="K287" s="16">
        <v>97.302041000000003</v>
      </c>
      <c r="L287" s="16">
        <v>93.255102500000007</v>
      </c>
      <c r="M287" s="16">
        <v>102.8906704</v>
      </c>
      <c r="N287" s="16">
        <v>106.74489749999999</v>
      </c>
      <c r="O287" s="16">
        <v>109.4428565</v>
      </c>
      <c r="P287" s="16">
        <v>106.74489749999999</v>
      </c>
      <c r="Q287" s="16">
        <v>100</v>
      </c>
      <c r="R287" s="16">
        <v>104.0104796</v>
      </c>
      <c r="S287" s="16">
        <v>104.90537999999999</v>
      </c>
      <c r="T287" s="16">
        <v>99.518221600000004</v>
      </c>
      <c r="U287" s="16">
        <v>101.9271136</v>
      </c>
      <c r="V287" s="16">
        <v>107.4943306</v>
      </c>
      <c r="W287" s="16">
        <v>105.5185525</v>
      </c>
    </row>
    <row r="288" spans="1:23" x14ac:dyDescent="0.35">
      <c r="A288">
        <v>289</v>
      </c>
      <c r="B288" s="20" t="s">
        <v>205</v>
      </c>
      <c r="C288" s="20" t="s">
        <v>531</v>
      </c>
      <c r="D288" s="20" t="s">
        <v>28</v>
      </c>
      <c r="E288" s="20" t="s">
        <v>25</v>
      </c>
      <c r="F288" s="20" t="s">
        <v>190</v>
      </c>
      <c r="G288" s="20" t="s">
        <v>532</v>
      </c>
      <c r="H288" s="16">
        <v>104.4965983</v>
      </c>
      <c r="I288" s="16">
        <v>102.52933659999999</v>
      </c>
      <c r="J288" s="16">
        <v>98.072886429999997</v>
      </c>
      <c r="K288" s="16">
        <v>93.255102500000007</v>
      </c>
      <c r="L288" s="16">
        <v>100</v>
      </c>
      <c r="M288" s="16">
        <v>99.036443210000002</v>
      </c>
      <c r="N288" s="16">
        <v>95.953061500000004</v>
      </c>
      <c r="O288" s="16">
        <v>102.697959</v>
      </c>
      <c r="P288" s="16">
        <v>95.953061500000004</v>
      </c>
      <c r="Q288" s="16">
        <v>96.627551249999996</v>
      </c>
      <c r="R288" s="16">
        <v>97.265582089999995</v>
      </c>
      <c r="S288" s="16">
        <v>104.90537999999999</v>
      </c>
      <c r="T288" s="16">
        <v>100</v>
      </c>
      <c r="U288" s="16">
        <v>98.072886429999997</v>
      </c>
      <c r="V288" s="16">
        <v>95.503401670000002</v>
      </c>
      <c r="W288" s="16">
        <v>100</v>
      </c>
    </row>
    <row r="289" spans="1:23" x14ac:dyDescent="0.35">
      <c r="A289">
        <v>290</v>
      </c>
      <c r="B289" s="20" t="s">
        <v>596</v>
      </c>
      <c r="C289" s="20" t="s">
        <v>531</v>
      </c>
      <c r="D289" s="20" t="s">
        <v>28</v>
      </c>
      <c r="E289" s="20" t="s">
        <v>25</v>
      </c>
      <c r="F289" s="20" t="s">
        <v>190</v>
      </c>
      <c r="G289" s="20" t="s">
        <v>532</v>
      </c>
      <c r="H289" s="16">
        <v>106.74489749999999</v>
      </c>
      <c r="I289" s="16">
        <v>105.05867309999999</v>
      </c>
      <c r="J289" s="16">
        <v>99.036443210000002</v>
      </c>
      <c r="K289" s="16">
        <v>94.604082000000005</v>
      </c>
      <c r="L289" s="16">
        <v>100</v>
      </c>
      <c r="M289" s="16">
        <v>100</v>
      </c>
      <c r="N289" s="16">
        <v>97.302041000000003</v>
      </c>
      <c r="O289" s="16">
        <v>106.74489749999999</v>
      </c>
      <c r="P289" s="16">
        <v>97.302041000000003</v>
      </c>
      <c r="Q289" s="16">
        <v>96.627551249999996</v>
      </c>
      <c r="R289" s="16">
        <v>99.817705500000002</v>
      </c>
      <c r="S289" s="16">
        <v>106.74489749999999</v>
      </c>
      <c r="T289" s="16">
        <v>101.9271136</v>
      </c>
      <c r="U289" s="16">
        <v>99.036443210000002</v>
      </c>
      <c r="V289" s="16">
        <v>97.002267779999997</v>
      </c>
      <c r="W289" s="16">
        <v>102.45269</v>
      </c>
    </row>
    <row r="290" spans="1:23" x14ac:dyDescent="0.35">
      <c r="A290">
        <v>291</v>
      </c>
      <c r="B290" s="20" t="s">
        <v>1000</v>
      </c>
      <c r="C290" s="20" t="s">
        <v>531</v>
      </c>
      <c r="D290" s="20" t="s">
        <v>23</v>
      </c>
      <c r="E290" s="20" t="s">
        <v>25</v>
      </c>
      <c r="F290" s="20" t="s">
        <v>190</v>
      </c>
      <c r="G290" s="20" t="s">
        <v>532</v>
      </c>
      <c r="H290" s="16">
        <v>106.74489749999999</v>
      </c>
      <c r="I290" s="16">
        <v>107.5880097</v>
      </c>
      <c r="J290" s="16">
        <v>97.109329639999999</v>
      </c>
      <c r="K290" s="16">
        <v>97.302041000000003</v>
      </c>
      <c r="L290" s="16">
        <v>100</v>
      </c>
      <c r="M290" s="16">
        <v>98.072886429999997</v>
      </c>
      <c r="N290" s="16">
        <v>100</v>
      </c>
      <c r="O290" s="16">
        <v>104.0469385</v>
      </c>
      <c r="P290" s="16">
        <v>97.302041000000003</v>
      </c>
      <c r="Q290" s="16">
        <v>96.627551249999996</v>
      </c>
      <c r="R290" s="16">
        <v>100</v>
      </c>
      <c r="S290" s="16">
        <v>106.74489749999999</v>
      </c>
      <c r="T290" s="16">
        <v>104.3360055</v>
      </c>
      <c r="U290" s="16">
        <v>97.109329639999999</v>
      </c>
      <c r="V290" s="16">
        <v>98.501133890000006</v>
      </c>
      <c r="W290" s="16">
        <v>100</v>
      </c>
    </row>
    <row r="291" spans="1:23" x14ac:dyDescent="0.35">
      <c r="A291">
        <v>292</v>
      </c>
      <c r="B291" s="20" t="s">
        <v>205</v>
      </c>
      <c r="C291" s="20" t="s">
        <v>533</v>
      </c>
      <c r="D291" s="20" t="s">
        <v>28</v>
      </c>
      <c r="E291" s="20" t="s">
        <v>21</v>
      </c>
      <c r="F291" s="20" t="s">
        <v>190</v>
      </c>
      <c r="G291" s="20" t="s">
        <v>534</v>
      </c>
      <c r="H291" s="16">
        <v>96.252834719999996</v>
      </c>
      <c r="I291" s="16">
        <v>92.411990309999993</v>
      </c>
      <c r="J291" s="16">
        <v>100.96355680000001</v>
      </c>
      <c r="K291" s="16">
        <v>100</v>
      </c>
      <c r="L291" s="16">
        <v>100</v>
      </c>
      <c r="M291" s="16">
        <v>92.291545709999994</v>
      </c>
      <c r="N291" s="16">
        <v>108.09387700000001</v>
      </c>
      <c r="O291" s="16">
        <v>100</v>
      </c>
      <c r="P291" s="16">
        <v>105.39591799999999</v>
      </c>
      <c r="Q291" s="16">
        <v>103.3724488</v>
      </c>
      <c r="R291" s="16">
        <v>97.630171149999995</v>
      </c>
      <c r="S291" s="16">
        <v>98.160482500000001</v>
      </c>
      <c r="T291" s="16">
        <v>96.627551249999996</v>
      </c>
      <c r="U291" s="16">
        <v>100.96355680000001</v>
      </c>
      <c r="V291" s="16">
        <v>107.4943306</v>
      </c>
      <c r="W291" s="16">
        <v>94.481447500000002</v>
      </c>
    </row>
    <row r="292" spans="1:23" x14ac:dyDescent="0.35">
      <c r="A292">
        <v>293</v>
      </c>
      <c r="B292" s="20" t="s">
        <v>800</v>
      </c>
      <c r="C292" s="20" t="s">
        <v>533</v>
      </c>
      <c r="D292" s="20" t="s">
        <v>23</v>
      </c>
      <c r="E292" s="20" t="s">
        <v>21</v>
      </c>
      <c r="F292" s="20" t="s">
        <v>190</v>
      </c>
      <c r="G292" s="20" t="s">
        <v>534</v>
      </c>
      <c r="H292" s="16">
        <v>97.002267779999997</v>
      </c>
      <c r="I292" s="16">
        <v>93.255102500000007</v>
      </c>
      <c r="J292" s="16">
        <v>103.8542271</v>
      </c>
      <c r="K292" s="16">
        <v>101.3489795</v>
      </c>
      <c r="L292" s="16">
        <v>100</v>
      </c>
      <c r="M292" s="16">
        <v>93.255102500000007</v>
      </c>
      <c r="N292" s="16">
        <v>112.1408155</v>
      </c>
      <c r="O292" s="16">
        <v>101.3489795</v>
      </c>
      <c r="P292" s="16">
        <v>109.4428565</v>
      </c>
      <c r="Q292" s="16">
        <v>103.3724488</v>
      </c>
      <c r="R292" s="16">
        <v>100.1822945</v>
      </c>
      <c r="S292" s="16">
        <v>98.773655000000005</v>
      </c>
      <c r="T292" s="16">
        <v>97.591108039999995</v>
      </c>
      <c r="U292" s="16">
        <v>103.8542271</v>
      </c>
      <c r="V292" s="16">
        <v>111.9909289</v>
      </c>
      <c r="W292" s="16">
        <v>95.707792499999996</v>
      </c>
    </row>
    <row r="293" spans="1:23" x14ac:dyDescent="0.35">
      <c r="A293">
        <v>294</v>
      </c>
      <c r="B293" s="20" t="s">
        <v>205</v>
      </c>
      <c r="C293" s="20" t="s">
        <v>535</v>
      </c>
      <c r="D293" s="20" t="s">
        <v>28</v>
      </c>
      <c r="E293" s="20" t="s">
        <v>26</v>
      </c>
      <c r="F293" s="20" t="s">
        <v>190</v>
      </c>
      <c r="G293" s="20" t="s">
        <v>536</v>
      </c>
      <c r="H293" s="16">
        <v>97.751700830000004</v>
      </c>
      <c r="I293" s="16">
        <v>95.784439059999997</v>
      </c>
      <c r="J293" s="16">
        <v>99.036443210000002</v>
      </c>
      <c r="K293" s="16">
        <v>97.302041000000003</v>
      </c>
      <c r="L293" s="16">
        <v>93.255102500000007</v>
      </c>
      <c r="M293" s="16">
        <v>110.5991246</v>
      </c>
      <c r="N293" s="16">
        <v>95.953061500000004</v>
      </c>
      <c r="O293" s="16">
        <v>95.953061500000004</v>
      </c>
      <c r="P293" s="16">
        <v>98.651020500000001</v>
      </c>
      <c r="Q293" s="16">
        <v>96.627551249999996</v>
      </c>
      <c r="R293" s="16">
        <v>95.807225880000004</v>
      </c>
      <c r="S293" s="16">
        <v>96.934137500000006</v>
      </c>
      <c r="T293" s="16">
        <v>95.663994459999998</v>
      </c>
      <c r="U293" s="16">
        <v>99.036443210000002</v>
      </c>
      <c r="V293" s="16">
        <v>97.002267779999997</v>
      </c>
      <c r="W293" s="16">
        <v>104.2922075</v>
      </c>
    </row>
    <row r="294" spans="1:23" x14ac:dyDescent="0.35">
      <c r="A294">
        <v>295</v>
      </c>
      <c r="B294" s="20" t="s">
        <v>205</v>
      </c>
      <c r="C294" s="20" t="s">
        <v>537</v>
      </c>
      <c r="D294" s="20" t="s">
        <v>28</v>
      </c>
      <c r="E294" s="20" t="s">
        <v>25</v>
      </c>
      <c r="F294" s="20" t="s">
        <v>190</v>
      </c>
      <c r="G294" s="20" t="s">
        <v>538</v>
      </c>
      <c r="H294" s="16">
        <v>100</v>
      </c>
      <c r="I294" s="16">
        <v>105.9017853</v>
      </c>
      <c r="J294" s="16">
        <v>97.109329639999999</v>
      </c>
      <c r="K294" s="16">
        <v>90.557143499999995</v>
      </c>
      <c r="L294" s="16">
        <v>93.255102500000007</v>
      </c>
      <c r="M294" s="16">
        <v>97.109329639999999</v>
      </c>
      <c r="N294" s="16">
        <v>95.953061500000004</v>
      </c>
      <c r="O294" s="16">
        <v>100</v>
      </c>
      <c r="P294" s="16">
        <v>98.651020500000001</v>
      </c>
      <c r="Q294" s="16">
        <v>96.627551249999996</v>
      </c>
      <c r="R294" s="16">
        <v>95.260342300000005</v>
      </c>
      <c r="S294" s="16">
        <v>98.773655000000005</v>
      </c>
      <c r="T294" s="16">
        <v>99.036443210000002</v>
      </c>
      <c r="U294" s="16">
        <v>97.109329639999999</v>
      </c>
      <c r="V294" s="16">
        <v>97.002267779999997</v>
      </c>
      <c r="W294" s="16">
        <v>97.547309999999996</v>
      </c>
    </row>
    <row r="295" spans="1:23" x14ac:dyDescent="0.35">
      <c r="A295">
        <v>296</v>
      </c>
      <c r="B295" s="20" t="s">
        <v>205</v>
      </c>
      <c r="C295" s="20" t="s">
        <v>674</v>
      </c>
      <c r="D295" s="20" t="s">
        <v>28</v>
      </c>
      <c r="E295" s="20" t="s">
        <v>25</v>
      </c>
      <c r="F295" s="20" t="s">
        <v>190</v>
      </c>
      <c r="G295" s="20" t="s">
        <v>676</v>
      </c>
      <c r="H295" s="16">
        <v>100.7494331</v>
      </c>
      <c r="I295" s="16">
        <v>98.313775629999995</v>
      </c>
      <c r="J295" s="16">
        <v>98.072886429999997</v>
      </c>
      <c r="K295" s="16">
        <v>94.604082000000005</v>
      </c>
      <c r="L295" s="16">
        <v>100</v>
      </c>
      <c r="M295" s="16">
        <v>99.036443210000002</v>
      </c>
      <c r="N295" s="16">
        <v>98.651020500000001</v>
      </c>
      <c r="O295" s="16">
        <v>98.651020500000001</v>
      </c>
      <c r="P295" s="16">
        <v>100</v>
      </c>
      <c r="Q295" s="16">
        <v>100</v>
      </c>
      <c r="R295" s="16">
        <v>96.900993040000003</v>
      </c>
      <c r="S295" s="16">
        <v>101.8395175</v>
      </c>
      <c r="T295" s="16">
        <v>98.072886429999997</v>
      </c>
      <c r="U295" s="16">
        <v>98.072886429999997</v>
      </c>
      <c r="V295" s="16">
        <v>99.250566939999999</v>
      </c>
      <c r="W295" s="16">
        <v>98.160482500000001</v>
      </c>
    </row>
    <row r="296" spans="1:23" x14ac:dyDescent="0.35">
      <c r="A296">
        <v>297</v>
      </c>
      <c r="B296" s="20" t="s">
        <v>800</v>
      </c>
      <c r="C296" s="20" t="s">
        <v>674</v>
      </c>
      <c r="D296" s="20" t="s">
        <v>23</v>
      </c>
      <c r="E296" s="20" t="s">
        <v>25</v>
      </c>
      <c r="F296" s="20" t="s">
        <v>190</v>
      </c>
      <c r="G296" s="20" t="s">
        <v>676</v>
      </c>
      <c r="H296" s="16">
        <v>102.9977322</v>
      </c>
      <c r="I296" s="16">
        <v>100.84311219999999</v>
      </c>
      <c r="J296" s="16">
        <v>99.036443210000002</v>
      </c>
      <c r="K296" s="16">
        <v>95.953061500000004</v>
      </c>
      <c r="L296" s="16">
        <v>100</v>
      </c>
      <c r="M296" s="16">
        <v>100</v>
      </c>
      <c r="N296" s="16">
        <v>100</v>
      </c>
      <c r="O296" s="16">
        <v>102.697959</v>
      </c>
      <c r="P296" s="16">
        <v>101.3489795</v>
      </c>
      <c r="Q296" s="16">
        <v>100</v>
      </c>
      <c r="R296" s="16">
        <v>99.453116420000001</v>
      </c>
      <c r="S296" s="16">
        <v>103.679035</v>
      </c>
      <c r="T296" s="16">
        <v>100</v>
      </c>
      <c r="U296" s="16">
        <v>99.036443210000002</v>
      </c>
      <c r="V296" s="16">
        <v>100.7494331</v>
      </c>
      <c r="W296" s="16">
        <v>100.6131725</v>
      </c>
    </row>
    <row r="297" spans="1:23" x14ac:dyDescent="0.35">
      <c r="A297">
        <v>298</v>
      </c>
      <c r="B297" s="20" t="s">
        <v>205</v>
      </c>
      <c r="C297" s="20" t="s">
        <v>499</v>
      </c>
      <c r="D297" s="20" t="s">
        <v>24</v>
      </c>
      <c r="E297" s="20" t="s">
        <v>25</v>
      </c>
      <c r="F297" s="20" t="s">
        <v>154</v>
      </c>
      <c r="G297" s="20" t="s">
        <v>500</v>
      </c>
      <c r="H297" s="16">
        <v>105.24603140000001</v>
      </c>
      <c r="I297" s="16">
        <v>106.74489749999999</v>
      </c>
      <c r="J297" s="16">
        <v>99.036443210000002</v>
      </c>
      <c r="K297" s="16">
        <v>95.953061500000004</v>
      </c>
      <c r="L297" s="16">
        <v>100</v>
      </c>
      <c r="M297" s="16">
        <v>100</v>
      </c>
      <c r="N297" s="16">
        <v>104.0469385</v>
      </c>
      <c r="O297" s="16">
        <v>104.0469385</v>
      </c>
      <c r="P297" s="16">
        <v>104.0469385</v>
      </c>
      <c r="Q297" s="16">
        <v>93.255102500000007</v>
      </c>
      <c r="R297" s="16">
        <v>100.5468836</v>
      </c>
      <c r="S297" s="16">
        <v>105.5185525</v>
      </c>
      <c r="T297" s="16">
        <v>103.3724488</v>
      </c>
      <c r="U297" s="16">
        <v>99.036443210000002</v>
      </c>
      <c r="V297" s="16">
        <v>104.4965983</v>
      </c>
      <c r="W297" s="16">
        <v>101.22634499999999</v>
      </c>
    </row>
    <row r="298" spans="1:23" x14ac:dyDescent="0.35">
      <c r="A298">
        <v>299</v>
      </c>
      <c r="B298" s="20" t="s">
        <v>208</v>
      </c>
      <c r="C298" s="20" t="s">
        <v>499</v>
      </c>
      <c r="D298" s="20" t="s">
        <v>28</v>
      </c>
      <c r="E298" s="20" t="s">
        <v>25</v>
      </c>
      <c r="F298" s="20" t="s">
        <v>154</v>
      </c>
      <c r="G298" s="20" t="s">
        <v>500</v>
      </c>
      <c r="H298" s="16">
        <v>107.4943306</v>
      </c>
      <c r="I298" s="16">
        <v>109.2742341</v>
      </c>
      <c r="J298" s="16">
        <v>100</v>
      </c>
      <c r="K298" s="16">
        <v>97.302041000000003</v>
      </c>
      <c r="L298" s="16">
        <v>100</v>
      </c>
      <c r="M298" s="16">
        <v>100.96355680000001</v>
      </c>
      <c r="N298" s="16">
        <v>105.39591799999999</v>
      </c>
      <c r="O298" s="16">
        <v>108.09387700000001</v>
      </c>
      <c r="P298" s="16">
        <v>105.39591799999999</v>
      </c>
      <c r="Q298" s="16">
        <v>93.255102500000007</v>
      </c>
      <c r="R298" s="16">
        <v>103.099007</v>
      </c>
      <c r="S298" s="16">
        <v>107.35807</v>
      </c>
      <c r="T298" s="16">
        <v>105.29956230000001</v>
      </c>
      <c r="U298" s="16">
        <v>100</v>
      </c>
      <c r="V298" s="16">
        <v>105.9954644</v>
      </c>
      <c r="W298" s="16">
        <v>103.679035</v>
      </c>
    </row>
    <row r="299" spans="1:23" x14ac:dyDescent="0.35">
      <c r="A299">
        <v>300</v>
      </c>
      <c r="B299" s="20" t="s">
        <v>586</v>
      </c>
      <c r="C299" s="20" t="s">
        <v>499</v>
      </c>
      <c r="D299" s="20" t="s">
        <v>23</v>
      </c>
      <c r="E299" s="20" t="s">
        <v>25</v>
      </c>
      <c r="F299" s="20" t="s">
        <v>154</v>
      </c>
      <c r="G299" s="20" t="s">
        <v>500</v>
      </c>
      <c r="H299" s="16">
        <v>108.9931967</v>
      </c>
      <c r="I299" s="16">
        <v>107.5880097</v>
      </c>
      <c r="J299" s="16">
        <v>100</v>
      </c>
      <c r="K299" s="16">
        <v>94.604082000000005</v>
      </c>
      <c r="L299" s="16">
        <v>100</v>
      </c>
      <c r="M299" s="16">
        <v>102.8906704</v>
      </c>
      <c r="N299" s="16">
        <v>105.39591799999999</v>
      </c>
      <c r="O299" s="16">
        <v>110.791836</v>
      </c>
      <c r="P299" s="16">
        <v>104.0469385</v>
      </c>
      <c r="Q299" s="16">
        <v>93.255102500000007</v>
      </c>
      <c r="R299" s="16">
        <v>103.2813015</v>
      </c>
      <c r="S299" s="16">
        <v>108.58441500000001</v>
      </c>
      <c r="T299" s="16">
        <v>103.3724488</v>
      </c>
      <c r="U299" s="16">
        <v>100</v>
      </c>
      <c r="V299" s="16">
        <v>105.24603140000001</v>
      </c>
      <c r="W299" s="16">
        <v>106.131725</v>
      </c>
    </row>
    <row r="300" spans="1:23" x14ac:dyDescent="0.35">
      <c r="A300">
        <v>301</v>
      </c>
      <c r="B300" s="20" t="s">
        <v>207</v>
      </c>
      <c r="C300" s="20" t="s">
        <v>499</v>
      </c>
      <c r="D300" s="20" t="s">
        <v>24</v>
      </c>
      <c r="E300" s="20" t="s">
        <v>25</v>
      </c>
      <c r="F300" s="20" t="s">
        <v>154</v>
      </c>
      <c r="G300" s="20" t="s">
        <v>500</v>
      </c>
      <c r="H300" s="16">
        <v>109.74262969999999</v>
      </c>
      <c r="I300" s="16">
        <v>106.74489749999999</v>
      </c>
      <c r="J300" s="16">
        <v>100</v>
      </c>
      <c r="K300" s="16">
        <v>93.255102500000007</v>
      </c>
      <c r="L300" s="16">
        <v>100</v>
      </c>
      <c r="M300" s="16">
        <v>100.96355680000001</v>
      </c>
      <c r="N300" s="16">
        <v>109.4428565</v>
      </c>
      <c r="O300" s="16">
        <v>108.09387700000001</v>
      </c>
      <c r="P300" s="16">
        <v>108.09387700000001</v>
      </c>
      <c r="Q300" s="16">
        <v>93.255102500000007</v>
      </c>
      <c r="R300" s="16">
        <v>103.463596</v>
      </c>
      <c r="S300" s="16">
        <v>109.1975875</v>
      </c>
      <c r="T300" s="16">
        <v>102.40889199999999</v>
      </c>
      <c r="U300" s="16">
        <v>100</v>
      </c>
      <c r="V300" s="16">
        <v>109.74262969999999</v>
      </c>
      <c r="W300" s="16">
        <v>103.679035</v>
      </c>
    </row>
    <row r="301" spans="1:23" x14ac:dyDescent="0.35">
      <c r="A301">
        <v>302</v>
      </c>
      <c r="B301" s="20" t="s">
        <v>683</v>
      </c>
      <c r="C301" s="20" t="s">
        <v>499</v>
      </c>
      <c r="D301" s="20" t="s">
        <v>28</v>
      </c>
      <c r="E301" s="20" t="s">
        <v>25</v>
      </c>
      <c r="F301" s="20" t="s">
        <v>154</v>
      </c>
      <c r="G301" s="20" t="s">
        <v>500</v>
      </c>
      <c r="H301" s="16">
        <v>109.74262969999999</v>
      </c>
      <c r="I301" s="16">
        <v>110.11734629999999</v>
      </c>
      <c r="J301" s="16">
        <v>100</v>
      </c>
      <c r="K301" s="16">
        <v>97.302041000000003</v>
      </c>
      <c r="L301" s="16">
        <v>100</v>
      </c>
      <c r="M301" s="16">
        <v>102.8906704</v>
      </c>
      <c r="N301" s="16">
        <v>108.09387700000001</v>
      </c>
      <c r="O301" s="16">
        <v>109.4428565</v>
      </c>
      <c r="P301" s="16">
        <v>106.74489749999999</v>
      </c>
      <c r="Q301" s="16">
        <v>93.255102500000007</v>
      </c>
      <c r="R301" s="16">
        <v>104.92195220000001</v>
      </c>
      <c r="S301" s="16">
        <v>109.1975875</v>
      </c>
      <c r="T301" s="16">
        <v>105.7813407</v>
      </c>
      <c r="U301" s="16">
        <v>100</v>
      </c>
      <c r="V301" s="16">
        <v>108.24376359999999</v>
      </c>
      <c r="W301" s="16">
        <v>105.5185525</v>
      </c>
    </row>
    <row r="302" spans="1:23" x14ac:dyDescent="0.35">
      <c r="A302">
        <v>303</v>
      </c>
      <c r="B302" s="20" t="s">
        <v>888</v>
      </c>
      <c r="C302" s="20" t="s">
        <v>499</v>
      </c>
      <c r="D302" s="20" t="s">
        <v>23</v>
      </c>
      <c r="E302" s="20" t="s">
        <v>25</v>
      </c>
      <c r="F302" s="20" t="s">
        <v>154</v>
      </c>
      <c r="G302" s="20" t="s">
        <v>500</v>
      </c>
      <c r="H302" s="16">
        <v>108.24376359999999</v>
      </c>
      <c r="I302" s="16">
        <v>109.2742341</v>
      </c>
      <c r="J302" s="16">
        <v>100</v>
      </c>
      <c r="K302" s="16">
        <v>97.302041000000003</v>
      </c>
      <c r="L302" s="16">
        <v>100</v>
      </c>
      <c r="M302" s="16">
        <v>103.8542271</v>
      </c>
      <c r="N302" s="16">
        <v>109.4428565</v>
      </c>
      <c r="O302" s="16">
        <v>110.791836</v>
      </c>
      <c r="P302" s="16">
        <v>108.09387700000001</v>
      </c>
      <c r="Q302" s="16">
        <v>93.255102500000007</v>
      </c>
      <c r="R302" s="16">
        <v>105.1042468</v>
      </c>
      <c r="S302" s="16">
        <v>107.9712425</v>
      </c>
      <c r="T302" s="16">
        <v>105.29956230000001</v>
      </c>
      <c r="U302" s="16">
        <v>100</v>
      </c>
      <c r="V302" s="16">
        <v>109.74262969999999</v>
      </c>
      <c r="W302" s="16">
        <v>106.74489749999999</v>
      </c>
    </row>
    <row r="303" spans="1:23" x14ac:dyDescent="0.35">
      <c r="A303">
        <v>304</v>
      </c>
      <c r="B303" s="20" t="s">
        <v>1062</v>
      </c>
      <c r="C303" s="20" t="s">
        <v>499</v>
      </c>
      <c r="D303" s="20" t="s">
        <v>24</v>
      </c>
      <c r="E303" s="20" t="s">
        <v>25</v>
      </c>
      <c r="F303" s="20" t="s">
        <v>154</v>
      </c>
      <c r="G303" s="20" t="s">
        <v>500</v>
      </c>
      <c r="H303" s="16">
        <v>111.9909289</v>
      </c>
      <c r="I303" s="16">
        <v>110.96045839999999</v>
      </c>
      <c r="J303" s="16">
        <v>100.96355680000001</v>
      </c>
      <c r="K303" s="16">
        <v>98.651020500000001</v>
      </c>
      <c r="L303" s="16">
        <v>100</v>
      </c>
      <c r="M303" s="16">
        <v>104.81778389999999</v>
      </c>
      <c r="N303" s="16">
        <v>109.4428565</v>
      </c>
      <c r="O303" s="16">
        <v>110.791836</v>
      </c>
      <c r="P303" s="16">
        <v>108.09387700000001</v>
      </c>
      <c r="Q303" s="16">
        <v>93.255102500000007</v>
      </c>
      <c r="R303" s="16">
        <v>106.92719200000001</v>
      </c>
      <c r="S303" s="16">
        <v>111.037105</v>
      </c>
      <c r="T303" s="16">
        <v>106.74489749999999</v>
      </c>
      <c r="U303" s="16">
        <v>100.96355680000001</v>
      </c>
      <c r="V303" s="16">
        <v>109.74262969999999</v>
      </c>
      <c r="W303" s="16">
        <v>107.35807</v>
      </c>
    </row>
    <row r="304" spans="1:23" x14ac:dyDescent="0.35">
      <c r="A304">
        <v>305</v>
      </c>
      <c r="B304" s="20" t="s">
        <v>205</v>
      </c>
      <c r="C304" s="20" t="s">
        <v>501</v>
      </c>
      <c r="D304" s="20" t="s">
        <v>24</v>
      </c>
      <c r="E304" s="20" t="s">
        <v>25</v>
      </c>
      <c r="F304" s="20" t="s">
        <v>154</v>
      </c>
      <c r="G304" s="20" t="s">
        <v>502</v>
      </c>
      <c r="H304" s="16">
        <v>101.4988661</v>
      </c>
      <c r="I304" s="16">
        <v>98.313775629999995</v>
      </c>
      <c r="J304" s="16">
        <v>104.81778389999999</v>
      </c>
      <c r="K304" s="16">
        <v>101.3489795</v>
      </c>
      <c r="L304" s="16">
        <v>100</v>
      </c>
      <c r="M304" s="16">
        <v>98.072886429999997</v>
      </c>
      <c r="N304" s="16">
        <v>104.0469385</v>
      </c>
      <c r="O304" s="16">
        <v>104.0469385</v>
      </c>
      <c r="P304" s="16">
        <v>104.0469385</v>
      </c>
      <c r="Q304" s="16">
        <v>100</v>
      </c>
      <c r="R304" s="16">
        <v>101.0937672</v>
      </c>
      <c r="S304" s="16">
        <v>102.45269</v>
      </c>
      <c r="T304" s="16">
        <v>100.4817784</v>
      </c>
      <c r="U304" s="16">
        <v>104.81778389999999</v>
      </c>
      <c r="V304" s="16">
        <v>104.4965983</v>
      </c>
      <c r="W304" s="16">
        <v>100</v>
      </c>
    </row>
    <row r="305" spans="1:23" x14ac:dyDescent="0.35">
      <c r="A305">
        <v>306</v>
      </c>
      <c r="B305" s="20" t="s">
        <v>366</v>
      </c>
      <c r="C305" s="20" t="s">
        <v>501</v>
      </c>
      <c r="D305" s="20" t="s">
        <v>28</v>
      </c>
      <c r="E305" s="20" t="s">
        <v>25</v>
      </c>
      <c r="F305" s="20" t="s">
        <v>154</v>
      </c>
      <c r="G305" s="20" t="s">
        <v>502</v>
      </c>
      <c r="H305" s="16">
        <v>103.74716530000001</v>
      </c>
      <c r="I305" s="16">
        <v>100.84311219999999</v>
      </c>
      <c r="J305" s="16">
        <v>105.7813407</v>
      </c>
      <c r="K305" s="16">
        <v>102.697959</v>
      </c>
      <c r="L305" s="16">
        <v>100</v>
      </c>
      <c r="M305" s="16">
        <v>99.036443210000002</v>
      </c>
      <c r="N305" s="16">
        <v>105.39591799999999</v>
      </c>
      <c r="O305" s="16">
        <v>108.09387700000001</v>
      </c>
      <c r="P305" s="16">
        <v>105.39591799999999</v>
      </c>
      <c r="Q305" s="16">
        <v>100</v>
      </c>
      <c r="R305" s="16">
        <v>103.64589049999999</v>
      </c>
      <c r="S305" s="16">
        <v>104.2922075</v>
      </c>
      <c r="T305" s="16">
        <v>102.40889199999999</v>
      </c>
      <c r="U305" s="16">
        <v>105.7813407</v>
      </c>
      <c r="V305" s="16">
        <v>105.9954644</v>
      </c>
      <c r="W305" s="16">
        <v>102.45269</v>
      </c>
    </row>
    <row r="306" spans="1:23" x14ac:dyDescent="0.35">
      <c r="A306">
        <v>307</v>
      </c>
      <c r="B306" s="20" t="s">
        <v>678</v>
      </c>
      <c r="C306" s="20" t="s">
        <v>501</v>
      </c>
      <c r="D306" s="20" t="s">
        <v>23</v>
      </c>
      <c r="E306" s="20" t="s">
        <v>25</v>
      </c>
      <c r="F306" s="20" t="s">
        <v>154</v>
      </c>
      <c r="G306" s="20" t="s">
        <v>502</v>
      </c>
      <c r="H306" s="16">
        <v>104.4965983</v>
      </c>
      <c r="I306" s="16">
        <v>98.313775629999995</v>
      </c>
      <c r="J306" s="16">
        <v>107.7084543</v>
      </c>
      <c r="K306" s="16">
        <v>100</v>
      </c>
      <c r="L306" s="16">
        <v>100</v>
      </c>
      <c r="M306" s="16">
        <v>99.036443210000002</v>
      </c>
      <c r="N306" s="16">
        <v>109.4428565</v>
      </c>
      <c r="O306" s="16">
        <v>105.39591799999999</v>
      </c>
      <c r="P306" s="16">
        <v>108.09387700000001</v>
      </c>
      <c r="Q306" s="16">
        <v>100</v>
      </c>
      <c r="R306" s="16">
        <v>103.8281851</v>
      </c>
      <c r="S306" s="16">
        <v>104.90537999999999</v>
      </c>
      <c r="T306" s="16">
        <v>100</v>
      </c>
      <c r="U306" s="16">
        <v>107.7084543</v>
      </c>
      <c r="V306" s="16">
        <v>109.74262969999999</v>
      </c>
      <c r="W306" s="16">
        <v>101.22634499999999</v>
      </c>
    </row>
    <row r="307" spans="1:23" x14ac:dyDescent="0.35">
      <c r="A307">
        <v>308</v>
      </c>
      <c r="B307" s="20" t="s">
        <v>834</v>
      </c>
      <c r="C307" s="20" t="s">
        <v>501</v>
      </c>
      <c r="D307" s="20" t="s">
        <v>24</v>
      </c>
      <c r="E307" s="20" t="s">
        <v>25</v>
      </c>
      <c r="F307" s="20" t="s">
        <v>154</v>
      </c>
      <c r="G307" s="20" t="s">
        <v>502</v>
      </c>
      <c r="H307" s="16">
        <v>104.4965983</v>
      </c>
      <c r="I307" s="16">
        <v>98.313775629999995</v>
      </c>
      <c r="J307" s="16">
        <v>103.8542271</v>
      </c>
      <c r="K307" s="16">
        <v>100</v>
      </c>
      <c r="L307" s="16">
        <v>100</v>
      </c>
      <c r="M307" s="16">
        <v>101.9271136</v>
      </c>
      <c r="N307" s="16">
        <v>108.09387700000001</v>
      </c>
      <c r="O307" s="16">
        <v>110.791836</v>
      </c>
      <c r="P307" s="16">
        <v>106.74489749999999</v>
      </c>
      <c r="Q307" s="16">
        <v>100</v>
      </c>
      <c r="R307" s="16">
        <v>104.0104796</v>
      </c>
      <c r="S307" s="16">
        <v>104.90537999999999</v>
      </c>
      <c r="T307" s="16">
        <v>100</v>
      </c>
      <c r="U307" s="16">
        <v>103.8542271</v>
      </c>
      <c r="V307" s="16">
        <v>108.24376359999999</v>
      </c>
      <c r="W307" s="16">
        <v>105.5185525</v>
      </c>
    </row>
    <row r="308" spans="1:23" x14ac:dyDescent="0.35">
      <c r="A308">
        <v>309</v>
      </c>
      <c r="B308" s="20" t="s">
        <v>991</v>
      </c>
      <c r="C308" s="20" t="s">
        <v>501</v>
      </c>
      <c r="D308" s="20" t="s">
        <v>28</v>
      </c>
      <c r="E308" s="20" t="s">
        <v>25</v>
      </c>
      <c r="F308" s="20" t="s">
        <v>154</v>
      </c>
      <c r="G308" s="20" t="s">
        <v>502</v>
      </c>
      <c r="H308" s="16">
        <v>103.74716530000001</v>
      </c>
      <c r="I308" s="16">
        <v>100.84311219999999</v>
      </c>
      <c r="J308" s="16">
        <v>105.7813407</v>
      </c>
      <c r="K308" s="16">
        <v>102.697959</v>
      </c>
      <c r="L308" s="16">
        <v>100</v>
      </c>
      <c r="M308" s="16">
        <v>101.9271136</v>
      </c>
      <c r="N308" s="16">
        <v>109.4428565</v>
      </c>
      <c r="O308" s="16">
        <v>110.791836</v>
      </c>
      <c r="P308" s="16">
        <v>108.09387700000001</v>
      </c>
      <c r="Q308" s="16">
        <v>100</v>
      </c>
      <c r="R308" s="16">
        <v>105.46883579999999</v>
      </c>
      <c r="S308" s="16">
        <v>104.2922075</v>
      </c>
      <c r="T308" s="16">
        <v>102.40889199999999</v>
      </c>
      <c r="U308" s="16">
        <v>105.7813407</v>
      </c>
      <c r="V308" s="16">
        <v>109.74262969999999</v>
      </c>
      <c r="W308" s="16">
        <v>105.5185525</v>
      </c>
    </row>
    <row r="309" spans="1:23" x14ac:dyDescent="0.35">
      <c r="A309">
        <v>310</v>
      </c>
      <c r="B309" s="20" t="s">
        <v>205</v>
      </c>
      <c r="C309" s="20" t="s">
        <v>503</v>
      </c>
      <c r="D309" s="20" t="s">
        <v>24</v>
      </c>
      <c r="E309" s="20" t="s">
        <v>25</v>
      </c>
      <c r="F309" s="20" t="s">
        <v>154</v>
      </c>
      <c r="G309" s="20" t="s">
        <v>504</v>
      </c>
      <c r="H309" s="16">
        <v>101.4988661</v>
      </c>
      <c r="I309" s="16">
        <v>100</v>
      </c>
      <c r="J309" s="16">
        <v>100.96355680000001</v>
      </c>
      <c r="K309" s="16">
        <v>98.651020500000001</v>
      </c>
      <c r="L309" s="16">
        <v>93.255102500000007</v>
      </c>
      <c r="M309" s="16">
        <v>102.8906704</v>
      </c>
      <c r="N309" s="16">
        <v>104.0469385</v>
      </c>
      <c r="O309" s="16">
        <v>106.74489749999999</v>
      </c>
      <c r="P309" s="16">
        <v>100</v>
      </c>
      <c r="Q309" s="16">
        <v>103.3724488</v>
      </c>
      <c r="R309" s="16">
        <v>101.2760617</v>
      </c>
      <c r="S309" s="16">
        <v>100</v>
      </c>
      <c r="T309" s="16">
        <v>98.554664819999999</v>
      </c>
      <c r="U309" s="16">
        <v>100.96355680000001</v>
      </c>
      <c r="V309" s="16">
        <v>102.24829920000001</v>
      </c>
      <c r="W309" s="16">
        <v>104.2922075</v>
      </c>
    </row>
    <row r="310" spans="1:23" x14ac:dyDescent="0.35">
      <c r="A310">
        <v>311</v>
      </c>
      <c r="B310" s="20" t="s">
        <v>1078</v>
      </c>
      <c r="C310" s="20" t="s">
        <v>503</v>
      </c>
      <c r="D310" s="20" t="s">
        <v>28</v>
      </c>
      <c r="E310" s="20" t="s">
        <v>25</v>
      </c>
      <c r="F310" s="20" t="s">
        <v>154</v>
      </c>
      <c r="G310" s="20" t="s">
        <v>504</v>
      </c>
      <c r="H310" s="16">
        <v>103.74716530000001</v>
      </c>
      <c r="I310" s="16">
        <v>102.52933659999999</v>
      </c>
      <c r="J310" s="16">
        <v>101.9271136</v>
      </c>
      <c r="K310" s="16">
        <v>100</v>
      </c>
      <c r="L310" s="16">
        <v>93.255102500000007</v>
      </c>
      <c r="M310" s="16">
        <v>103.8542271</v>
      </c>
      <c r="N310" s="16">
        <v>105.39591799999999</v>
      </c>
      <c r="O310" s="16">
        <v>110.791836</v>
      </c>
      <c r="P310" s="16">
        <v>101.3489795</v>
      </c>
      <c r="Q310" s="16">
        <v>103.3724488</v>
      </c>
      <c r="R310" s="16">
        <v>103.8281851</v>
      </c>
      <c r="S310" s="16">
        <v>101.8395175</v>
      </c>
      <c r="T310" s="16">
        <v>100.4817784</v>
      </c>
      <c r="U310" s="16">
        <v>101.9271136</v>
      </c>
      <c r="V310" s="16">
        <v>103.74716530000001</v>
      </c>
      <c r="W310" s="16">
        <v>106.74489749999999</v>
      </c>
    </row>
    <row r="311" spans="1:23" x14ac:dyDescent="0.35">
      <c r="A311">
        <v>312</v>
      </c>
      <c r="B311" s="20" t="s">
        <v>205</v>
      </c>
      <c r="C311" s="20" t="s">
        <v>505</v>
      </c>
      <c r="D311" s="20" t="s">
        <v>24</v>
      </c>
      <c r="E311" s="20" t="s">
        <v>21</v>
      </c>
      <c r="F311" s="20" t="s">
        <v>154</v>
      </c>
      <c r="G311" s="20" t="s">
        <v>506</v>
      </c>
      <c r="H311" s="16">
        <v>94.004535559999994</v>
      </c>
      <c r="I311" s="16">
        <v>92.411990309999993</v>
      </c>
      <c r="J311" s="16">
        <v>98.072886429999997</v>
      </c>
      <c r="K311" s="16">
        <v>97.302041000000003</v>
      </c>
      <c r="L311" s="16">
        <v>100</v>
      </c>
      <c r="M311" s="16">
        <v>92.291545709999994</v>
      </c>
      <c r="N311" s="16">
        <v>106.74489749999999</v>
      </c>
      <c r="O311" s="16">
        <v>101.3489795</v>
      </c>
      <c r="P311" s="16">
        <v>105.39591799999999</v>
      </c>
      <c r="Q311" s="16">
        <v>103.3724488</v>
      </c>
      <c r="R311" s="16">
        <v>96.171814929999996</v>
      </c>
      <c r="S311" s="16">
        <v>96.320965000000001</v>
      </c>
      <c r="T311" s="16">
        <v>95.663994459999998</v>
      </c>
      <c r="U311" s="16">
        <v>98.072886429999997</v>
      </c>
      <c r="V311" s="16">
        <v>106.74489749999999</v>
      </c>
      <c r="W311" s="16">
        <v>95.094620000000006</v>
      </c>
    </row>
    <row r="312" spans="1:23" x14ac:dyDescent="0.35">
      <c r="A312">
        <v>313</v>
      </c>
      <c r="B312" s="20" t="s">
        <v>834</v>
      </c>
      <c r="C312" s="20" t="s">
        <v>505</v>
      </c>
      <c r="D312" s="20" t="s">
        <v>28</v>
      </c>
      <c r="E312" s="20" t="s">
        <v>21</v>
      </c>
      <c r="F312" s="20" t="s">
        <v>154</v>
      </c>
      <c r="G312" s="20" t="s">
        <v>506</v>
      </c>
      <c r="H312" s="16">
        <v>94.753968610000001</v>
      </c>
      <c r="I312" s="16">
        <v>93.255102500000007</v>
      </c>
      <c r="J312" s="16">
        <v>100.96355680000001</v>
      </c>
      <c r="K312" s="16">
        <v>98.651020500000001</v>
      </c>
      <c r="L312" s="16">
        <v>100</v>
      </c>
      <c r="M312" s="16">
        <v>93.255102500000007</v>
      </c>
      <c r="N312" s="16">
        <v>110.791836</v>
      </c>
      <c r="O312" s="16">
        <v>102.697959</v>
      </c>
      <c r="P312" s="16">
        <v>109.4428565</v>
      </c>
      <c r="Q312" s="16">
        <v>103.3724488</v>
      </c>
      <c r="R312" s="16">
        <v>98.723938309999994</v>
      </c>
      <c r="S312" s="16">
        <v>96.934137500000006</v>
      </c>
      <c r="T312" s="16">
        <v>96.627551249999996</v>
      </c>
      <c r="U312" s="16">
        <v>100.96355680000001</v>
      </c>
      <c r="V312" s="16">
        <v>111.2414958</v>
      </c>
      <c r="W312" s="16">
        <v>96.320965000000001</v>
      </c>
    </row>
    <row r="313" spans="1:23" x14ac:dyDescent="0.35">
      <c r="A313">
        <v>314</v>
      </c>
      <c r="B313" s="20" t="s">
        <v>205</v>
      </c>
      <c r="C313" s="20" t="s">
        <v>507</v>
      </c>
      <c r="D313" s="20" t="s">
        <v>24</v>
      </c>
      <c r="E313" s="20" t="s">
        <v>26</v>
      </c>
      <c r="F313" s="20" t="s">
        <v>154</v>
      </c>
      <c r="G313" s="20" t="s">
        <v>508</v>
      </c>
      <c r="H313" s="16">
        <v>97.002267779999997</v>
      </c>
      <c r="I313" s="16">
        <v>98.313775629999995</v>
      </c>
      <c r="J313" s="16">
        <v>97.109329639999999</v>
      </c>
      <c r="K313" s="16">
        <v>91.906122999999994</v>
      </c>
      <c r="L313" s="16">
        <v>93.255102500000007</v>
      </c>
      <c r="M313" s="16">
        <v>102.8906704</v>
      </c>
      <c r="N313" s="16">
        <v>93.255102500000007</v>
      </c>
      <c r="O313" s="16">
        <v>94.604082000000005</v>
      </c>
      <c r="P313" s="16">
        <v>95.953061500000004</v>
      </c>
      <c r="Q313" s="16">
        <v>100</v>
      </c>
      <c r="R313" s="16">
        <v>93.619691549999999</v>
      </c>
      <c r="S313" s="16">
        <v>96.320965000000001</v>
      </c>
      <c r="T313" s="16">
        <v>95.182216069999996</v>
      </c>
      <c r="U313" s="16">
        <v>97.109329639999999</v>
      </c>
      <c r="V313" s="16">
        <v>94.004535559999994</v>
      </c>
      <c r="W313" s="16">
        <v>98.773655000000005</v>
      </c>
    </row>
    <row r="314" spans="1:23" x14ac:dyDescent="0.35">
      <c r="A314">
        <v>315</v>
      </c>
      <c r="B314" s="20" t="s">
        <v>205</v>
      </c>
      <c r="C314" s="20" t="s">
        <v>509</v>
      </c>
      <c r="D314" s="20" t="s">
        <v>24</v>
      </c>
      <c r="E314" s="20" t="s">
        <v>26</v>
      </c>
      <c r="F314" s="20" t="s">
        <v>154</v>
      </c>
      <c r="G314" s="20" t="s">
        <v>510</v>
      </c>
      <c r="H314" s="16">
        <v>100</v>
      </c>
      <c r="I314" s="16">
        <v>101.6862244</v>
      </c>
      <c r="J314" s="16">
        <v>97.109329639999999</v>
      </c>
      <c r="K314" s="16">
        <v>100</v>
      </c>
      <c r="L314" s="16">
        <v>93.255102500000007</v>
      </c>
      <c r="M314" s="16">
        <v>106.74489749999999</v>
      </c>
      <c r="N314" s="16">
        <v>95.953061500000004</v>
      </c>
      <c r="O314" s="16">
        <v>97.302041000000003</v>
      </c>
      <c r="P314" s="16">
        <v>95.953061500000004</v>
      </c>
      <c r="Q314" s="16">
        <v>100</v>
      </c>
      <c r="R314" s="16">
        <v>97.630171149999995</v>
      </c>
      <c r="S314" s="16">
        <v>98.773655000000005</v>
      </c>
      <c r="T314" s="16">
        <v>100</v>
      </c>
      <c r="U314" s="16">
        <v>97.109329639999999</v>
      </c>
      <c r="V314" s="16">
        <v>95.503401670000002</v>
      </c>
      <c r="W314" s="16">
        <v>102.45269</v>
      </c>
    </row>
    <row r="315" spans="1:23" x14ac:dyDescent="0.35">
      <c r="A315">
        <v>316</v>
      </c>
      <c r="B315" s="20" t="s">
        <v>1078</v>
      </c>
      <c r="C315" s="20" t="s">
        <v>509</v>
      </c>
      <c r="D315" s="20" t="s">
        <v>28</v>
      </c>
      <c r="E315" s="20" t="s">
        <v>26</v>
      </c>
      <c r="F315" s="20" t="s">
        <v>154</v>
      </c>
      <c r="G315" s="20" t="s">
        <v>510</v>
      </c>
      <c r="H315" s="16">
        <v>102.24829920000001</v>
      </c>
      <c r="I315" s="16">
        <v>102.52933659999999</v>
      </c>
      <c r="J315" s="16">
        <v>98.072886429999997</v>
      </c>
      <c r="K315" s="16">
        <v>101.3489795</v>
      </c>
      <c r="L315" s="16">
        <v>93.255102500000007</v>
      </c>
      <c r="M315" s="16">
        <v>109.6355679</v>
      </c>
      <c r="N315" s="16">
        <v>97.302041000000003</v>
      </c>
      <c r="O315" s="16">
        <v>101.3489795</v>
      </c>
      <c r="P315" s="16">
        <v>97.302041000000003</v>
      </c>
      <c r="Q315" s="16">
        <v>100</v>
      </c>
      <c r="R315" s="16">
        <v>100.1822945</v>
      </c>
      <c r="S315" s="16">
        <v>100.6131725</v>
      </c>
      <c r="T315" s="16">
        <v>100.96355680000001</v>
      </c>
      <c r="U315" s="16">
        <v>98.072886429999997</v>
      </c>
      <c r="V315" s="16">
        <v>97.002267779999997</v>
      </c>
      <c r="W315" s="16">
        <v>106.131725</v>
      </c>
    </row>
    <row r="316" spans="1:23" x14ac:dyDescent="0.35">
      <c r="A316">
        <v>317</v>
      </c>
      <c r="B316" s="20" t="s">
        <v>205</v>
      </c>
      <c r="C316" s="20" t="s">
        <v>511</v>
      </c>
      <c r="D316" s="20" t="s">
        <v>23</v>
      </c>
      <c r="E316" s="20" t="s">
        <v>31</v>
      </c>
      <c r="F316" s="20" t="s">
        <v>154</v>
      </c>
      <c r="G316" s="20" t="s">
        <v>512</v>
      </c>
      <c r="H316" s="16">
        <v>98.501133890000006</v>
      </c>
      <c r="I316" s="16">
        <v>101.6862244</v>
      </c>
      <c r="J316" s="16">
        <v>110.5991246</v>
      </c>
      <c r="K316" s="16">
        <v>105.39591799999999</v>
      </c>
      <c r="L316" s="16">
        <v>100</v>
      </c>
      <c r="M316" s="16">
        <v>96.145772859999994</v>
      </c>
      <c r="N316" s="16">
        <v>104.0469385</v>
      </c>
      <c r="O316" s="16">
        <v>100</v>
      </c>
      <c r="P316" s="16">
        <v>101.3489795</v>
      </c>
      <c r="Q316" s="16">
        <v>103.3724488</v>
      </c>
      <c r="R316" s="16">
        <v>102.3698289</v>
      </c>
      <c r="S316" s="16">
        <v>100</v>
      </c>
      <c r="T316" s="16">
        <v>103.8542271</v>
      </c>
      <c r="U316" s="16">
        <v>110.5991246</v>
      </c>
      <c r="V316" s="16">
        <v>102.9977322</v>
      </c>
      <c r="W316" s="16">
        <v>96.934137500000006</v>
      </c>
    </row>
    <row r="317" spans="1:23" x14ac:dyDescent="0.35">
      <c r="A317">
        <v>318</v>
      </c>
      <c r="B317" s="20" t="s">
        <v>208</v>
      </c>
      <c r="C317" s="20" t="s">
        <v>511</v>
      </c>
      <c r="D317" s="20" t="s">
        <v>24</v>
      </c>
      <c r="E317" s="20" t="s">
        <v>31</v>
      </c>
      <c r="F317" s="20" t="s">
        <v>154</v>
      </c>
      <c r="G317" s="20" t="s">
        <v>512</v>
      </c>
      <c r="H317" s="16">
        <v>99.250566939999999</v>
      </c>
      <c r="I317" s="16">
        <v>104.2155609</v>
      </c>
      <c r="J317" s="16">
        <v>113.489795</v>
      </c>
      <c r="K317" s="16">
        <v>109.4428565</v>
      </c>
      <c r="L317" s="16">
        <v>100</v>
      </c>
      <c r="M317" s="16">
        <v>97.109329639999999</v>
      </c>
      <c r="N317" s="16">
        <v>105.39591799999999</v>
      </c>
      <c r="O317" s="16">
        <v>101.3489795</v>
      </c>
      <c r="P317" s="16">
        <v>102.697959</v>
      </c>
      <c r="Q317" s="16">
        <v>103.3724488</v>
      </c>
      <c r="R317" s="16">
        <v>104.92195220000001</v>
      </c>
      <c r="S317" s="16">
        <v>100.6131725</v>
      </c>
      <c r="T317" s="16">
        <v>106.74489749999999</v>
      </c>
      <c r="U317" s="16">
        <v>113.489795</v>
      </c>
      <c r="V317" s="16">
        <v>104.4965983</v>
      </c>
      <c r="W317" s="16">
        <v>98.160482500000001</v>
      </c>
    </row>
    <row r="318" spans="1:23" x14ac:dyDescent="0.35">
      <c r="A318">
        <v>319</v>
      </c>
      <c r="B318" s="20" t="s">
        <v>207</v>
      </c>
      <c r="C318" s="20" t="s">
        <v>511</v>
      </c>
      <c r="D318" s="20" t="s">
        <v>28</v>
      </c>
      <c r="E318" s="20" t="s">
        <v>31</v>
      </c>
      <c r="F318" s="20" t="s">
        <v>154</v>
      </c>
      <c r="G318" s="20" t="s">
        <v>512</v>
      </c>
      <c r="H318" s="16">
        <v>97.751700830000004</v>
      </c>
      <c r="I318" s="16">
        <v>105.9017853</v>
      </c>
      <c r="J318" s="16">
        <v>116.38046540000001</v>
      </c>
      <c r="K318" s="16">
        <v>112.1408155</v>
      </c>
      <c r="L318" s="16">
        <v>100</v>
      </c>
      <c r="M318" s="16">
        <v>94.218659290000005</v>
      </c>
      <c r="N318" s="16">
        <v>105.39591799999999</v>
      </c>
      <c r="O318" s="16">
        <v>98.651020500000001</v>
      </c>
      <c r="P318" s="16">
        <v>102.697959</v>
      </c>
      <c r="Q318" s="16">
        <v>103.3724488</v>
      </c>
      <c r="R318" s="16">
        <v>104.92195220000001</v>
      </c>
      <c r="S318" s="16">
        <v>99.386827499999995</v>
      </c>
      <c r="T318" s="16">
        <v>108.67201110000001</v>
      </c>
      <c r="U318" s="16">
        <v>116.38046540000001</v>
      </c>
      <c r="V318" s="16">
        <v>104.4965983</v>
      </c>
      <c r="W318" s="16">
        <v>95.094620000000006</v>
      </c>
    </row>
    <row r="319" spans="1:23" x14ac:dyDescent="0.35">
      <c r="A319">
        <v>320</v>
      </c>
      <c r="B319" s="20" t="s">
        <v>672</v>
      </c>
      <c r="C319" s="20" t="s">
        <v>511</v>
      </c>
      <c r="D319" s="20" t="s">
        <v>23</v>
      </c>
      <c r="E319" s="20" t="s">
        <v>31</v>
      </c>
      <c r="F319" s="20" t="s">
        <v>154</v>
      </c>
      <c r="G319" s="20" t="s">
        <v>512</v>
      </c>
      <c r="H319" s="16">
        <v>97.751700830000004</v>
      </c>
      <c r="I319" s="16">
        <v>101.6862244</v>
      </c>
      <c r="J319" s="16">
        <v>115.4169086</v>
      </c>
      <c r="K319" s="16">
        <v>108.09387700000001</v>
      </c>
      <c r="L319" s="16">
        <v>100</v>
      </c>
      <c r="M319" s="16">
        <v>100</v>
      </c>
      <c r="N319" s="16">
        <v>105.39591799999999</v>
      </c>
      <c r="O319" s="16">
        <v>104.0469385</v>
      </c>
      <c r="P319" s="16">
        <v>102.697959</v>
      </c>
      <c r="Q319" s="16">
        <v>103.3724488</v>
      </c>
      <c r="R319" s="16">
        <v>105.1042468</v>
      </c>
      <c r="S319" s="16">
        <v>99.386827499999995</v>
      </c>
      <c r="T319" s="16">
        <v>104.81778389999999</v>
      </c>
      <c r="U319" s="16">
        <v>115.4169086</v>
      </c>
      <c r="V319" s="16">
        <v>104.4965983</v>
      </c>
      <c r="W319" s="16">
        <v>101.22634499999999</v>
      </c>
    </row>
    <row r="320" spans="1:23" x14ac:dyDescent="0.35">
      <c r="A320">
        <v>321</v>
      </c>
      <c r="B320" s="20" t="s">
        <v>742</v>
      </c>
      <c r="C320" s="20" t="s">
        <v>511</v>
      </c>
      <c r="D320" s="20" t="s">
        <v>24</v>
      </c>
      <c r="E320" s="20" t="s">
        <v>31</v>
      </c>
      <c r="F320" s="20" t="s">
        <v>154</v>
      </c>
      <c r="G320" s="20" t="s">
        <v>512</v>
      </c>
      <c r="H320" s="16">
        <v>100</v>
      </c>
      <c r="I320" s="16">
        <v>105.9017853</v>
      </c>
      <c r="J320" s="16">
        <v>116.38046540000001</v>
      </c>
      <c r="K320" s="16">
        <v>112.1408155</v>
      </c>
      <c r="L320" s="16">
        <v>100</v>
      </c>
      <c r="M320" s="16">
        <v>97.109329639999999</v>
      </c>
      <c r="N320" s="16">
        <v>106.74489749999999</v>
      </c>
      <c r="O320" s="16">
        <v>101.3489795</v>
      </c>
      <c r="P320" s="16">
        <v>104.0469385</v>
      </c>
      <c r="Q320" s="16">
        <v>103.3724488</v>
      </c>
      <c r="R320" s="16">
        <v>106.74489749999999</v>
      </c>
      <c r="S320" s="16">
        <v>101.22634499999999</v>
      </c>
      <c r="T320" s="16">
        <v>108.67201110000001</v>
      </c>
      <c r="U320" s="16">
        <v>116.38046540000001</v>
      </c>
      <c r="V320" s="16">
        <v>105.9954644</v>
      </c>
      <c r="W320" s="16">
        <v>98.160482500000001</v>
      </c>
    </row>
    <row r="321" spans="1:23" x14ac:dyDescent="0.35">
      <c r="A321">
        <v>322</v>
      </c>
      <c r="B321" s="20" t="s">
        <v>928</v>
      </c>
      <c r="C321" s="20" t="s">
        <v>511</v>
      </c>
      <c r="D321" s="20" t="s">
        <v>28</v>
      </c>
      <c r="E321" s="20" t="s">
        <v>31</v>
      </c>
      <c r="F321" s="20" t="s">
        <v>154</v>
      </c>
      <c r="G321" s="20" t="s">
        <v>512</v>
      </c>
      <c r="H321" s="16">
        <v>100</v>
      </c>
      <c r="I321" s="16">
        <v>106.74489749999999</v>
      </c>
      <c r="J321" s="16">
        <v>113.489795</v>
      </c>
      <c r="K321" s="16">
        <v>113.489795</v>
      </c>
      <c r="L321" s="16">
        <v>100</v>
      </c>
      <c r="M321" s="16">
        <v>97.109329639999999</v>
      </c>
      <c r="N321" s="16">
        <v>108.09387700000001</v>
      </c>
      <c r="O321" s="16">
        <v>102.697959</v>
      </c>
      <c r="P321" s="16">
        <v>104.0469385</v>
      </c>
      <c r="Q321" s="16">
        <v>103.3724488</v>
      </c>
      <c r="R321" s="16">
        <v>106.92719200000001</v>
      </c>
      <c r="S321" s="16">
        <v>101.22634499999999</v>
      </c>
      <c r="T321" s="16">
        <v>109.6355679</v>
      </c>
      <c r="U321" s="16">
        <v>113.489795</v>
      </c>
      <c r="V321" s="16">
        <v>106.74489749999999</v>
      </c>
      <c r="W321" s="16">
        <v>98.773655000000005</v>
      </c>
    </row>
    <row r="322" spans="1:23" x14ac:dyDescent="0.35">
      <c r="A322">
        <v>323</v>
      </c>
      <c r="B322" s="20" t="s">
        <v>1062</v>
      </c>
      <c r="C322" s="20" t="s">
        <v>511</v>
      </c>
      <c r="D322" s="20" t="s">
        <v>23</v>
      </c>
      <c r="E322" s="20" t="s">
        <v>31</v>
      </c>
      <c r="F322" s="20" t="s">
        <v>154</v>
      </c>
      <c r="G322" s="20" t="s">
        <v>512</v>
      </c>
      <c r="H322" s="16">
        <v>100.7494331</v>
      </c>
      <c r="I322" s="16">
        <v>107.5880097</v>
      </c>
      <c r="J322" s="16">
        <v>118.3075789</v>
      </c>
      <c r="K322" s="16">
        <v>113.489795</v>
      </c>
      <c r="L322" s="16">
        <v>100</v>
      </c>
      <c r="M322" s="16">
        <v>98.072886429999997</v>
      </c>
      <c r="N322" s="16">
        <v>108.09387700000001</v>
      </c>
      <c r="O322" s="16">
        <v>102.697959</v>
      </c>
      <c r="P322" s="16">
        <v>105.39591799999999</v>
      </c>
      <c r="Q322" s="16">
        <v>103.3724488</v>
      </c>
      <c r="R322" s="16">
        <v>108.56784279999999</v>
      </c>
      <c r="S322" s="16">
        <v>101.8395175</v>
      </c>
      <c r="T322" s="16">
        <v>110.11734629999999</v>
      </c>
      <c r="U322" s="16">
        <v>118.3075789</v>
      </c>
      <c r="V322" s="16">
        <v>107.4943306</v>
      </c>
      <c r="W322" s="16">
        <v>99.386827499999995</v>
      </c>
    </row>
    <row r="323" spans="1:23" x14ac:dyDescent="0.35">
      <c r="A323">
        <v>324</v>
      </c>
      <c r="B323" s="20" t="s">
        <v>205</v>
      </c>
      <c r="C323" s="20" t="s">
        <v>645</v>
      </c>
      <c r="D323" s="20" t="s">
        <v>24</v>
      </c>
      <c r="E323" s="20" t="s">
        <v>25</v>
      </c>
      <c r="F323" s="20" t="s">
        <v>636</v>
      </c>
      <c r="G323" s="20" t="s">
        <v>647</v>
      </c>
      <c r="H323" s="16">
        <v>97.751700830000004</v>
      </c>
      <c r="I323" s="16">
        <v>105.05867309999999</v>
      </c>
      <c r="J323" s="16">
        <v>100</v>
      </c>
      <c r="K323" s="16">
        <v>101.3489795</v>
      </c>
      <c r="L323" s="16">
        <v>100</v>
      </c>
      <c r="M323" s="16">
        <v>96.145772859999994</v>
      </c>
      <c r="N323" s="16">
        <v>97.302041000000003</v>
      </c>
      <c r="O323" s="16">
        <v>95.953061500000004</v>
      </c>
      <c r="P323" s="16">
        <v>100</v>
      </c>
      <c r="Q323" s="16">
        <v>96.627551249999996</v>
      </c>
      <c r="R323" s="16">
        <v>96.900993040000003</v>
      </c>
      <c r="S323" s="16">
        <v>99.386827499999995</v>
      </c>
      <c r="T323" s="16">
        <v>104.3360055</v>
      </c>
      <c r="U323" s="16">
        <v>100</v>
      </c>
      <c r="V323" s="16">
        <v>98.501133890000006</v>
      </c>
      <c r="W323" s="16">
        <v>95.094620000000006</v>
      </c>
    </row>
    <row r="324" spans="1:23" x14ac:dyDescent="0.35">
      <c r="A324">
        <v>325</v>
      </c>
      <c r="B324" s="20" t="s">
        <v>707</v>
      </c>
      <c r="C324" s="20" t="s">
        <v>645</v>
      </c>
      <c r="D324" s="20" t="s">
        <v>28</v>
      </c>
      <c r="E324" s="20" t="s">
        <v>25</v>
      </c>
      <c r="F324" s="20" t="s">
        <v>636</v>
      </c>
      <c r="G324" s="20" t="s">
        <v>647</v>
      </c>
      <c r="H324" s="16">
        <v>100</v>
      </c>
      <c r="I324" s="16">
        <v>107.5880097</v>
      </c>
      <c r="J324" s="16">
        <v>100.96355680000001</v>
      </c>
      <c r="K324" s="16">
        <v>102.697959</v>
      </c>
      <c r="L324" s="16">
        <v>100</v>
      </c>
      <c r="M324" s="16">
        <v>97.109329639999999</v>
      </c>
      <c r="N324" s="16">
        <v>98.651020500000001</v>
      </c>
      <c r="O324" s="16">
        <v>100</v>
      </c>
      <c r="P324" s="16">
        <v>101.3489795</v>
      </c>
      <c r="Q324" s="16">
        <v>96.627551249999996</v>
      </c>
      <c r="R324" s="16">
        <v>99.453116420000001</v>
      </c>
      <c r="S324" s="16">
        <v>101.22634499999999</v>
      </c>
      <c r="T324" s="16">
        <v>106.2631191</v>
      </c>
      <c r="U324" s="16">
        <v>100.96355680000001</v>
      </c>
      <c r="V324" s="16">
        <v>100</v>
      </c>
      <c r="W324" s="16">
        <v>97.547309999999996</v>
      </c>
    </row>
    <row r="325" spans="1:23" x14ac:dyDescent="0.35">
      <c r="A325">
        <v>326</v>
      </c>
      <c r="B325" s="20" t="s">
        <v>205</v>
      </c>
      <c r="C325" s="20" t="s">
        <v>651</v>
      </c>
      <c r="D325" s="20" t="s">
        <v>24</v>
      </c>
      <c r="E325" s="20" t="s">
        <v>26</v>
      </c>
      <c r="F325" s="20" t="s">
        <v>636</v>
      </c>
      <c r="G325" s="20" t="s">
        <v>653</v>
      </c>
      <c r="H325" s="16">
        <v>94.753968610000001</v>
      </c>
      <c r="I325" s="16">
        <v>94.941326880000005</v>
      </c>
      <c r="J325" s="16">
        <v>97.109329639999999</v>
      </c>
      <c r="K325" s="16">
        <v>94.604082000000005</v>
      </c>
      <c r="L325" s="16">
        <v>93.255102500000007</v>
      </c>
      <c r="M325" s="16">
        <v>104.81778389999999</v>
      </c>
      <c r="N325" s="16">
        <v>93.255102500000007</v>
      </c>
      <c r="O325" s="16">
        <v>97.302041000000003</v>
      </c>
      <c r="P325" s="16">
        <v>98.651020500000001</v>
      </c>
      <c r="Q325" s="16">
        <v>96.627551249999996</v>
      </c>
      <c r="R325" s="16">
        <v>92.89051345</v>
      </c>
      <c r="S325" s="16">
        <v>94.481447500000002</v>
      </c>
      <c r="T325" s="16">
        <v>94.218659290000005</v>
      </c>
      <c r="U325" s="16">
        <v>97.109329639999999</v>
      </c>
      <c r="V325" s="16">
        <v>95.503401670000002</v>
      </c>
      <c r="W325" s="16">
        <v>101.22634499999999</v>
      </c>
    </row>
    <row r="326" spans="1:23" x14ac:dyDescent="0.35">
      <c r="A326">
        <v>327</v>
      </c>
      <c r="B326" s="20" t="s">
        <v>205</v>
      </c>
      <c r="C326" s="20" t="s">
        <v>634</v>
      </c>
      <c r="D326" s="20" t="s">
        <v>24</v>
      </c>
      <c r="E326" s="20" t="s">
        <v>31</v>
      </c>
      <c r="F326" s="20" t="s">
        <v>636</v>
      </c>
      <c r="G326" s="20" t="s">
        <v>638</v>
      </c>
      <c r="H326" s="16">
        <v>97.751700830000004</v>
      </c>
      <c r="I326" s="16">
        <v>100.84311219999999</v>
      </c>
      <c r="J326" s="16">
        <v>109.6355679</v>
      </c>
      <c r="K326" s="16">
        <v>105.39591799999999</v>
      </c>
      <c r="L326" s="16">
        <v>100</v>
      </c>
      <c r="M326" s="16">
        <v>96.145772859999994</v>
      </c>
      <c r="N326" s="16">
        <v>101.3489795</v>
      </c>
      <c r="O326" s="16">
        <v>100</v>
      </c>
      <c r="P326" s="16">
        <v>98.651020500000001</v>
      </c>
      <c r="Q326" s="16">
        <v>103.3724488</v>
      </c>
      <c r="R326" s="16">
        <v>101.0937672</v>
      </c>
      <c r="S326" s="16">
        <v>99.386827499999995</v>
      </c>
      <c r="T326" s="16">
        <v>103.3724488</v>
      </c>
      <c r="U326" s="16">
        <v>109.6355679</v>
      </c>
      <c r="V326" s="16">
        <v>100</v>
      </c>
      <c r="W326" s="16">
        <v>96.934137500000006</v>
      </c>
    </row>
    <row r="327" spans="1:23" x14ac:dyDescent="0.35">
      <c r="A327">
        <v>328</v>
      </c>
      <c r="B327" s="20" t="s">
        <v>205</v>
      </c>
      <c r="C327" s="20" t="s">
        <v>655</v>
      </c>
      <c r="D327" s="20" t="s">
        <v>24</v>
      </c>
      <c r="E327" s="20" t="s">
        <v>21</v>
      </c>
      <c r="F327" s="20" t="s">
        <v>636</v>
      </c>
      <c r="G327" s="20" t="s">
        <v>657</v>
      </c>
      <c r="H327" s="16">
        <v>94.004535559999994</v>
      </c>
      <c r="I327" s="16">
        <v>92.411990309999993</v>
      </c>
      <c r="J327" s="16">
        <v>97.109329639999999</v>
      </c>
      <c r="K327" s="16">
        <v>98.651020500000001</v>
      </c>
      <c r="L327" s="16">
        <v>100</v>
      </c>
      <c r="M327" s="16">
        <v>92.291545709999994</v>
      </c>
      <c r="N327" s="16">
        <v>106.74489749999999</v>
      </c>
      <c r="O327" s="16">
        <v>101.3489795</v>
      </c>
      <c r="P327" s="16">
        <v>104.0469385</v>
      </c>
      <c r="Q327" s="16">
        <v>103.3724488</v>
      </c>
      <c r="R327" s="16">
        <v>95.989520409999997</v>
      </c>
      <c r="S327" s="16">
        <v>96.320965000000001</v>
      </c>
      <c r="T327" s="16">
        <v>96.145772859999994</v>
      </c>
      <c r="U327" s="16">
        <v>97.109329639999999</v>
      </c>
      <c r="V327" s="16">
        <v>105.9954644</v>
      </c>
      <c r="W327" s="16">
        <v>95.094620000000006</v>
      </c>
    </row>
    <row r="328" spans="1:23" x14ac:dyDescent="0.35">
      <c r="A328">
        <v>329</v>
      </c>
      <c r="B328" s="20" t="s">
        <v>205</v>
      </c>
      <c r="C328" s="20" t="s">
        <v>660</v>
      </c>
      <c r="D328" s="20" t="s">
        <v>23</v>
      </c>
      <c r="E328" s="20" t="s">
        <v>25</v>
      </c>
      <c r="F328" s="20" t="s">
        <v>636</v>
      </c>
      <c r="G328" s="20" t="s">
        <v>662</v>
      </c>
      <c r="H328" s="16">
        <v>99.250566939999999</v>
      </c>
      <c r="I328" s="16">
        <v>98.313775629999995</v>
      </c>
      <c r="J328" s="16">
        <v>98.072886429999997</v>
      </c>
      <c r="K328" s="16">
        <v>95.953061500000004</v>
      </c>
      <c r="L328" s="16">
        <v>100</v>
      </c>
      <c r="M328" s="16">
        <v>100.96355680000001</v>
      </c>
      <c r="N328" s="16">
        <v>98.651020500000001</v>
      </c>
      <c r="O328" s="16">
        <v>100</v>
      </c>
      <c r="P328" s="16">
        <v>98.651020500000001</v>
      </c>
      <c r="Q328" s="16">
        <v>100</v>
      </c>
      <c r="R328" s="16">
        <v>97.083287569999996</v>
      </c>
      <c r="S328" s="16">
        <v>100.6131725</v>
      </c>
      <c r="T328" s="16">
        <v>98.554664819999999</v>
      </c>
      <c r="U328" s="16">
        <v>98.072886429999997</v>
      </c>
      <c r="V328" s="16">
        <v>98.501133890000006</v>
      </c>
      <c r="W328" s="16">
        <v>100</v>
      </c>
    </row>
    <row r="329" spans="1:23" x14ac:dyDescent="0.35">
      <c r="A329">
        <v>330</v>
      </c>
      <c r="B329" s="20" t="s">
        <v>205</v>
      </c>
      <c r="C329" s="20" t="s">
        <v>666</v>
      </c>
      <c r="D329" s="20" t="s">
        <v>24</v>
      </c>
      <c r="E329" s="20" t="s">
        <v>25</v>
      </c>
      <c r="F329" s="20" t="s">
        <v>636</v>
      </c>
      <c r="G329" s="20" t="s">
        <v>667</v>
      </c>
      <c r="H329" s="16">
        <v>99.250566939999999</v>
      </c>
      <c r="I329" s="16">
        <v>94.941326880000005</v>
      </c>
      <c r="J329" s="16">
        <v>97.109329639999999</v>
      </c>
      <c r="K329" s="16">
        <v>95.953061500000004</v>
      </c>
      <c r="L329" s="16">
        <v>93.255102500000007</v>
      </c>
      <c r="M329" s="16">
        <v>100</v>
      </c>
      <c r="N329" s="16">
        <v>100</v>
      </c>
      <c r="O329" s="16">
        <v>98.651020500000001</v>
      </c>
      <c r="P329" s="16">
        <v>98.651020500000001</v>
      </c>
      <c r="Q329" s="16">
        <v>103.3724488</v>
      </c>
      <c r="R329" s="16">
        <v>96.171814929999996</v>
      </c>
      <c r="S329" s="16">
        <v>98.160482500000001</v>
      </c>
      <c r="T329" s="16">
        <v>94.700437679999993</v>
      </c>
      <c r="U329" s="16">
        <v>97.109329639999999</v>
      </c>
      <c r="V329" s="16">
        <v>99.250566939999999</v>
      </c>
      <c r="W329" s="16">
        <v>98.773655000000005</v>
      </c>
    </row>
    <row r="330" spans="1:23" x14ac:dyDescent="0.35">
      <c r="A330">
        <v>331</v>
      </c>
      <c r="B330" s="20" t="s">
        <v>205</v>
      </c>
      <c r="C330" s="20" t="s">
        <v>641</v>
      </c>
      <c r="D330" s="20" t="s">
        <v>24</v>
      </c>
      <c r="E330" s="20" t="s">
        <v>25</v>
      </c>
      <c r="F330" s="20" t="s">
        <v>636</v>
      </c>
      <c r="G330" s="20" t="s">
        <v>643</v>
      </c>
      <c r="H330" s="16">
        <v>104.4965983</v>
      </c>
      <c r="I330" s="16">
        <v>97.470663439999996</v>
      </c>
      <c r="J330" s="16">
        <v>97.109329639999999</v>
      </c>
      <c r="K330" s="16">
        <v>95.953061500000004</v>
      </c>
      <c r="L330" s="16">
        <v>93.255102500000007</v>
      </c>
      <c r="M330" s="16">
        <v>99.036443210000002</v>
      </c>
      <c r="N330" s="16">
        <v>94.604082000000005</v>
      </c>
      <c r="O330" s="16">
        <v>100</v>
      </c>
      <c r="P330" s="16">
        <v>97.302041000000003</v>
      </c>
      <c r="Q330" s="16">
        <v>100</v>
      </c>
      <c r="R330" s="16">
        <v>96.171814929999996</v>
      </c>
      <c r="S330" s="16">
        <v>102.45269</v>
      </c>
      <c r="T330" s="16">
        <v>96.145772859999994</v>
      </c>
      <c r="U330" s="16">
        <v>97.109329639999999</v>
      </c>
      <c r="V330" s="16">
        <v>95.503401670000002</v>
      </c>
      <c r="W330" s="16">
        <v>98.773655000000005</v>
      </c>
    </row>
    <row r="331" spans="1:23" x14ac:dyDescent="0.35">
      <c r="A331">
        <v>332</v>
      </c>
      <c r="B331" s="20" t="s">
        <v>205</v>
      </c>
      <c r="C331" s="20" t="s">
        <v>513</v>
      </c>
      <c r="D331" s="20" t="s">
        <v>28</v>
      </c>
      <c r="E331" s="20" t="s">
        <v>25</v>
      </c>
      <c r="F331" s="20" t="s">
        <v>155</v>
      </c>
      <c r="G331" s="20" t="s">
        <v>514</v>
      </c>
      <c r="H331" s="16">
        <v>106.74489749999999</v>
      </c>
      <c r="I331" s="16">
        <v>105.05867309999999</v>
      </c>
      <c r="J331" s="16">
        <v>100</v>
      </c>
      <c r="K331" s="16">
        <v>98.651020500000001</v>
      </c>
      <c r="L331" s="16">
        <v>100</v>
      </c>
      <c r="M331" s="16">
        <v>100</v>
      </c>
      <c r="N331" s="16">
        <v>100</v>
      </c>
      <c r="O331" s="16">
        <v>110.791836</v>
      </c>
      <c r="P331" s="16">
        <v>104.0469385</v>
      </c>
      <c r="Q331" s="16">
        <v>100</v>
      </c>
      <c r="R331" s="16">
        <v>103.2813015</v>
      </c>
      <c r="S331" s="16">
        <v>106.74489749999999</v>
      </c>
      <c r="T331" s="16">
        <v>103.3724488</v>
      </c>
      <c r="U331" s="16">
        <v>100</v>
      </c>
      <c r="V331" s="16">
        <v>102.24829920000001</v>
      </c>
      <c r="W331" s="16">
        <v>104.2922075</v>
      </c>
    </row>
    <row r="332" spans="1:23" x14ac:dyDescent="0.35">
      <c r="A332">
        <v>333</v>
      </c>
      <c r="B332" s="20" t="s">
        <v>580</v>
      </c>
      <c r="C332" s="20" t="s">
        <v>513</v>
      </c>
      <c r="D332" s="20" t="s">
        <v>23</v>
      </c>
      <c r="E332" s="20" t="s">
        <v>25</v>
      </c>
      <c r="F332" s="20" t="s">
        <v>155</v>
      </c>
      <c r="G332" s="20" t="s">
        <v>514</v>
      </c>
      <c r="H332" s="16">
        <v>108.9931967</v>
      </c>
      <c r="I332" s="16">
        <v>107.5880097</v>
      </c>
      <c r="J332" s="16">
        <v>100.96355680000001</v>
      </c>
      <c r="K332" s="16">
        <v>100</v>
      </c>
      <c r="L332" s="16">
        <v>100</v>
      </c>
      <c r="M332" s="16">
        <v>100.96355680000001</v>
      </c>
      <c r="N332" s="16">
        <v>101.3489795</v>
      </c>
      <c r="O332" s="16">
        <v>114.8387745</v>
      </c>
      <c r="P332" s="16">
        <v>105.39591799999999</v>
      </c>
      <c r="Q332" s="16">
        <v>100</v>
      </c>
      <c r="R332" s="16">
        <v>105.8334249</v>
      </c>
      <c r="S332" s="16">
        <v>108.58441500000001</v>
      </c>
      <c r="T332" s="16">
        <v>105.29956230000001</v>
      </c>
      <c r="U332" s="16">
        <v>100.96355680000001</v>
      </c>
      <c r="V332" s="16">
        <v>103.74716530000001</v>
      </c>
      <c r="W332" s="16">
        <v>106.74489749999999</v>
      </c>
    </row>
    <row r="333" spans="1:23" x14ac:dyDescent="0.35">
      <c r="A333">
        <v>334</v>
      </c>
      <c r="B333" s="20" t="s">
        <v>630</v>
      </c>
      <c r="C333" s="20" t="s">
        <v>513</v>
      </c>
      <c r="D333" s="20" t="s">
        <v>24</v>
      </c>
      <c r="E333" s="20" t="s">
        <v>25</v>
      </c>
      <c r="F333" s="20" t="s">
        <v>155</v>
      </c>
      <c r="G333" s="20" t="s">
        <v>514</v>
      </c>
      <c r="H333" s="16">
        <v>108.24376359999999</v>
      </c>
      <c r="I333" s="16">
        <v>109.2742341</v>
      </c>
      <c r="J333" s="16">
        <v>100</v>
      </c>
      <c r="K333" s="16">
        <v>101.3489795</v>
      </c>
      <c r="L333" s="16">
        <v>100</v>
      </c>
      <c r="M333" s="16">
        <v>99.036443210000002</v>
      </c>
      <c r="N333" s="16">
        <v>104.0469385</v>
      </c>
      <c r="O333" s="16">
        <v>113.489795</v>
      </c>
      <c r="P333" s="16">
        <v>106.74489749999999</v>
      </c>
      <c r="Q333" s="16">
        <v>100</v>
      </c>
      <c r="R333" s="16">
        <v>106.01571939999999</v>
      </c>
      <c r="S333" s="16">
        <v>107.9712425</v>
      </c>
      <c r="T333" s="16">
        <v>106.74489749999999</v>
      </c>
      <c r="U333" s="16">
        <v>100</v>
      </c>
      <c r="V333" s="16">
        <v>105.9954644</v>
      </c>
      <c r="W333" s="16">
        <v>104.90537999999999</v>
      </c>
    </row>
    <row r="334" spans="1:23" x14ac:dyDescent="0.35">
      <c r="A334">
        <v>335</v>
      </c>
      <c r="B334" s="20" t="s">
        <v>707</v>
      </c>
      <c r="C334" s="20" t="s">
        <v>513</v>
      </c>
      <c r="D334" s="20" t="s">
        <v>28</v>
      </c>
      <c r="E334" s="20" t="s">
        <v>25</v>
      </c>
      <c r="F334" s="20" t="s">
        <v>155</v>
      </c>
      <c r="G334" s="20" t="s">
        <v>514</v>
      </c>
      <c r="H334" s="16">
        <v>108.9931967</v>
      </c>
      <c r="I334" s="16">
        <v>105.05867309999999</v>
      </c>
      <c r="J334" s="16">
        <v>100</v>
      </c>
      <c r="K334" s="16">
        <v>97.302041000000003</v>
      </c>
      <c r="L334" s="16">
        <v>100</v>
      </c>
      <c r="M334" s="16">
        <v>103.8542271</v>
      </c>
      <c r="N334" s="16">
        <v>104.0469385</v>
      </c>
      <c r="O334" s="16">
        <v>117.5367335</v>
      </c>
      <c r="P334" s="16">
        <v>106.74489749999999</v>
      </c>
      <c r="Q334" s="16">
        <v>100</v>
      </c>
      <c r="R334" s="16">
        <v>106.19801390000001</v>
      </c>
      <c r="S334" s="16">
        <v>108.58441500000001</v>
      </c>
      <c r="T334" s="16">
        <v>102.8906704</v>
      </c>
      <c r="U334" s="16">
        <v>100</v>
      </c>
      <c r="V334" s="16">
        <v>105.9954644</v>
      </c>
      <c r="W334" s="16">
        <v>109.81076</v>
      </c>
    </row>
    <row r="335" spans="1:23" x14ac:dyDescent="0.35">
      <c r="A335">
        <v>336</v>
      </c>
      <c r="B335" s="20" t="s">
        <v>825</v>
      </c>
      <c r="C335" s="20" t="s">
        <v>513</v>
      </c>
      <c r="D335" s="20" t="s">
        <v>23</v>
      </c>
      <c r="E335" s="20" t="s">
        <v>25</v>
      </c>
      <c r="F335" s="20" t="s">
        <v>155</v>
      </c>
      <c r="G335" s="20" t="s">
        <v>514</v>
      </c>
      <c r="H335" s="16">
        <v>111.2414958</v>
      </c>
      <c r="I335" s="16">
        <v>105.9017853</v>
      </c>
      <c r="J335" s="16">
        <v>100.96355680000001</v>
      </c>
      <c r="K335" s="16">
        <v>97.302041000000003</v>
      </c>
      <c r="L335" s="16">
        <v>100</v>
      </c>
      <c r="M335" s="16">
        <v>102.8906704</v>
      </c>
      <c r="N335" s="16">
        <v>101.3489795</v>
      </c>
      <c r="O335" s="16">
        <v>117.5367335</v>
      </c>
      <c r="P335" s="16">
        <v>105.39591799999999</v>
      </c>
      <c r="Q335" s="16">
        <v>100</v>
      </c>
      <c r="R335" s="16">
        <v>106.3803084</v>
      </c>
      <c r="S335" s="16">
        <v>110.42393250000001</v>
      </c>
      <c r="T335" s="16">
        <v>103.3724488</v>
      </c>
      <c r="U335" s="16">
        <v>100.96355680000001</v>
      </c>
      <c r="V335" s="16">
        <v>103.74716530000001</v>
      </c>
      <c r="W335" s="16">
        <v>109.1975875</v>
      </c>
    </row>
    <row r="336" spans="1:23" x14ac:dyDescent="0.35">
      <c r="A336">
        <v>337</v>
      </c>
      <c r="B336" s="20" t="s">
        <v>205</v>
      </c>
      <c r="C336" s="20" t="s">
        <v>519</v>
      </c>
      <c r="D336" s="20" t="s">
        <v>28</v>
      </c>
      <c r="E336" s="20" t="s">
        <v>26</v>
      </c>
      <c r="F336" s="20" t="s">
        <v>155</v>
      </c>
      <c r="G336" s="20" t="s">
        <v>520</v>
      </c>
      <c r="H336" s="16">
        <v>102.9977322</v>
      </c>
      <c r="I336" s="16">
        <v>102.52933659999999</v>
      </c>
      <c r="J336" s="16">
        <v>97.109329639999999</v>
      </c>
      <c r="K336" s="16">
        <v>98.651020500000001</v>
      </c>
      <c r="L336" s="16">
        <v>100</v>
      </c>
      <c r="M336" s="16">
        <v>112.52623819999999</v>
      </c>
      <c r="N336" s="16">
        <v>95.953061500000004</v>
      </c>
      <c r="O336" s="16">
        <v>95.953061500000004</v>
      </c>
      <c r="P336" s="16">
        <v>98.651020500000001</v>
      </c>
      <c r="Q336" s="16">
        <v>103.3724488</v>
      </c>
      <c r="R336" s="16">
        <v>101.2760617</v>
      </c>
      <c r="S336" s="16">
        <v>103.679035</v>
      </c>
      <c r="T336" s="16">
        <v>101.9271136</v>
      </c>
      <c r="U336" s="16">
        <v>97.109329639999999</v>
      </c>
      <c r="V336" s="16">
        <v>97.002267779999997</v>
      </c>
      <c r="W336" s="16">
        <v>105.5185525</v>
      </c>
    </row>
    <row r="337" spans="1:23" x14ac:dyDescent="0.35">
      <c r="A337">
        <v>338</v>
      </c>
      <c r="B337" s="20" t="s">
        <v>586</v>
      </c>
      <c r="C337" s="20" t="s">
        <v>519</v>
      </c>
      <c r="D337" s="20" t="s">
        <v>23</v>
      </c>
      <c r="E337" s="20" t="s">
        <v>26</v>
      </c>
      <c r="F337" s="20" t="s">
        <v>155</v>
      </c>
      <c r="G337" s="20" t="s">
        <v>520</v>
      </c>
      <c r="H337" s="16">
        <v>105.24603140000001</v>
      </c>
      <c r="I337" s="16">
        <v>103.3724488</v>
      </c>
      <c r="J337" s="16">
        <v>98.072886429999997</v>
      </c>
      <c r="K337" s="16">
        <v>100</v>
      </c>
      <c r="L337" s="16">
        <v>100</v>
      </c>
      <c r="M337" s="16">
        <v>115.4169086</v>
      </c>
      <c r="N337" s="16">
        <v>97.302041000000003</v>
      </c>
      <c r="O337" s="16">
        <v>100</v>
      </c>
      <c r="P337" s="16">
        <v>100</v>
      </c>
      <c r="Q337" s="16">
        <v>103.3724488</v>
      </c>
      <c r="R337" s="16">
        <v>103.8281851</v>
      </c>
      <c r="S337" s="16">
        <v>105.5185525</v>
      </c>
      <c r="T337" s="16">
        <v>102.8906704</v>
      </c>
      <c r="U337" s="16">
        <v>98.072886429999997</v>
      </c>
      <c r="V337" s="16">
        <v>98.501133890000006</v>
      </c>
      <c r="W337" s="16">
        <v>109.1975875</v>
      </c>
    </row>
    <row r="338" spans="1:23" x14ac:dyDescent="0.35">
      <c r="A338">
        <v>339</v>
      </c>
      <c r="B338" s="20" t="s">
        <v>962</v>
      </c>
      <c r="C338" s="20" t="s">
        <v>519</v>
      </c>
      <c r="D338" s="20" t="s">
        <v>24</v>
      </c>
      <c r="E338" s="20" t="s">
        <v>26</v>
      </c>
      <c r="F338" s="20" t="s">
        <v>155</v>
      </c>
      <c r="G338" s="20" t="s">
        <v>520</v>
      </c>
      <c r="H338" s="16">
        <v>105.9954644</v>
      </c>
      <c r="I338" s="16">
        <v>101.6862244</v>
      </c>
      <c r="J338" s="16">
        <v>98.072886429999997</v>
      </c>
      <c r="K338" s="16">
        <v>97.302041000000003</v>
      </c>
      <c r="L338" s="16">
        <v>100</v>
      </c>
      <c r="M338" s="16">
        <v>118.3075789</v>
      </c>
      <c r="N338" s="16">
        <v>95.953061500000004</v>
      </c>
      <c r="O338" s="16">
        <v>104.0469385</v>
      </c>
      <c r="P338" s="16">
        <v>100</v>
      </c>
      <c r="Q338" s="16">
        <v>103.3724488</v>
      </c>
      <c r="R338" s="16">
        <v>104.19277409999999</v>
      </c>
      <c r="S338" s="16">
        <v>106.131725</v>
      </c>
      <c r="T338" s="16">
        <v>100.96355680000001</v>
      </c>
      <c r="U338" s="16">
        <v>98.072886429999997</v>
      </c>
      <c r="V338" s="16">
        <v>97.751700830000004</v>
      </c>
      <c r="W338" s="16">
        <v>112.8766225</v>
      </c>
    </row>
    <row r="339" spans="1:23" x14ac:dyDescent="0.35">
      <c r="A339">
        <v>340</v>
      </c>
      <c r="B339" s="20" t="s">
        <v>205</v>
      </c>
      <c r="C339" s="20" t="s">
        <v>515</v>
      </c>
      <c r="D339" s="20" t="s">
        <v>28</v>
      </c>
      <c r="E339" s="20" t="s">
        <v>25</v>
      </c>
      <c r="F339" s="20" t="s">
        <v>158</v>
      </c>
      <c r="G339" s="20" t="s">
        <v>516</v>
      </c>
      <c r="H339" s="16">
        <v>105.9954644</v>
      </c>
      <c r="I339" s="16">
        <v>105.9017853</v>
      </c>
      <c r="J339" s="16">
        <v>99.036443210000002</v>
      </c>
      <c r="K339" s="16">
        <v>98.651020500000001</v>
      </c>
      <c r="L339" s="16">
        <v>100</v>
      </c>
      <c r="M339" s="16">
        <v>100</v>
      </c>
      <c r="N339" s="16">
        <v>106.74489749999999</v>
      </c>
      <c r="O339" s="16">
        <v>101.3489795</v>
      </c>
      <c r="P339" s="16">
        <v>102.697959</v>
      </c>
      <c r="Q339" s="16">
        <v>103.3724488</v>
      </c>
      <c r="R339" s="16">
        <v>103.463596</v>
      </c>
      <c r="S339" s="16">
        <v>106.131725</v>
      </c>
      <c r="T339" s="16">
        <v>103.8542271</v>
      </c>
      <c r="U339" s="16">
        <v>99.036443210000002</v>
      </c>
      <c r="V339" s="16">
        <v>105.24603140000001</v>
      </c>
      <c r="W339" s="16">
        <v>100</v>
      </c>
    </row>
    <row r="340" spans="1:23" x14ac:dyDescent="0.35">
      <c r="A340">
        <v>341</v>
      </c>
      <c r="B340" s="20" t="s">
        <v>630</v>
      </c>
      <c r="C340" s="20" t="s">
        <v>515</v>
      </c>
      <c r="D340" s="20" t="s">
        <v>23</v>
      </c>
      <c r="E340" s="20" t="s">
        <v>25</v>
      </c>
      <c r="F340" s="20" t="s">
        <v>158</v>
      </c>
      <c r="G340" s="20" t="s">
        <v>516</v>
      </c>
      <c r="H340" s="16">
        <v>108.24376359999999</v>
      </c>
      <c r="I340" s="16">
        <v>108.43112189999999</v>
      </c>
      <c r="J340" s="16">
        <v>100</v>
      </c>
      <c r="K340" s="16">
        <v>100</v>
      </c>
      <c r="L340" s="16">
        <v>100</v>
      </c>
      <c r="M340" s="16">
        <v>100.96355680000001</v>
      </c>
      <c r="N340" s="16">
        <v>108.09387700000001</v>
      </c>
      <c r="O340" s="16">
        <v>105.39591799999999</v>
      </c>
      <c r="P340" s="16">
        <v>104.0469385</v>
      </c>
      <c r="Q340" s="16">
        <v>103.3724488</v>
      </c>
      <c r="R340" s="16">
        <v>106.01571939999999</v>
      </c>
      <c r="S340" s="16">
        <v>107.9712425</v>
      </c>
      <c r="T340" s="16">
        <v>105.7813407</v>
      </c>
      <c r="U340" s="16">
        <v>100</v>
      </c>
      <c r="V340" s="16">
        <v>106.74489749999999</v>
      </c>
      <c r="W340" s="16">
        <v>102.45269</v>
      </c>
    </row>
    <row r="341" spans="1:23" x14ac:dyDescent="0.35">
      <c r="A341">
        <v>342</v>
      </c>
      <c r="B341" s="20" t="s">
        <v>825</v>
      </c>
      <c r="C341" s="20" t="s">
        <v>515</v>
      </c>
      <c r="D341" s="20" t="s">
        <v>24</v>
      </c>
      <c r="E341" s="20" t="s">
        <v>25</v>
      </c>
      <c r="F341" s="20" t="s">
        <v>158</v>
      </c>
      <c r="G341" s="20" t="s">
        <v>516</v>
      </c>
      <c r="H341" s="16">
        <v>110.4920628</v>
      </c>
      <c r="I341" s="16">
        <v>106.74489749999999</v>
      </c>
      <c r="J341" s="16">
        <v>100</v>
      </c>
      <c r="K341" s="16">
        <v>97.302041000000003</v>
      </c>
      <c r="L341" s="16">
        <v>100</v>
      </c>
      <c r="M341" s="16">
        <v>102.8906704</v>
      </c>
      <c r="N341" s="16">
        <v>106.74489749999999</v>
      </c>
      <c r="O341" s="16">
        <v>108.09387700000001</v>
      </c>
      <c r="P341" s="16">
        <v>102.697959</v>
      </c>
      <c r="Q341" s="16">
        <v>103.3724488</v>
      </c>
      <c r="R341" s="16">
        <v>106.19801390000001</v>
      </c>
      <c r="S341" s="16">
        <v>109.81076</v>
      </c>
      <c r="T341" s="16">
        <v>103.8542271</v>
      </c>
      <c r="U341" s="16">
        <v>100</v>
      </c>
      <c r="V341" s="16">
        <v>105.24603140000001</v>
      </c>
      <c r="W341" s="16">
        <v>104.90537999999999</v>
      </c>
    </row>
    <row r="342" spans="1:23" x14ac:dyDescent="0.35">
      <c r="A342">
        <v>343</v>
      </c>
      <c r="B342" s="20" t="s">
        <v>205</v>
      </c>
      <c r="C342" s="20" t="s">
        <v>517</v>
      </c>
      <c r="D342" s="20" t="s">
        <v>28</v>
      </c>
      <c r="E342" s="20" t="s">
        <v>21</v>
      </c>
      <c r="F342" s="20" t="s">
        <v>158</v>
      </c>
      <c r="G342" s="20" t="s">
        <v>518</v>
      </c>
      <c r="H342" s="16">
        <v>95.503401670000002</v>
      </c>
      <c r="I342" s="16">
        <v>93.255102500000007</v>
      </c>
      <c r="J342" s="16">
        <v>103.8542271</v>
      </c>
      <c r="K342" s="16">
        <v>102.697959</v>
      </c>
      <c r="L342" s="16">
        <v>100</v>
      </c>
      <c r="M342" s="16">
        <v>92.291545709999994</v>
      </c>
      <c r="N342" s="16">
        <v>117.5367335</v>
      </c>
      <c r="O342" s="16">
        <v>97.302041000000003</v>
      </c>
      <c r="P342" s="16">
        <v>104.0469385</v>
      </c>
      <c r="Q342" s="16">
        <v>100</v>
      </c>
      <c r="R342" s="16">
        <v>98.359349260000002</v>
      </c>
      <c r="S342" s="16">
        <v>97.547309999999996</v>
      </c>
      <c r="T342" s="16">
        <v>98.072886429999997</v>
      </c>
      <c r="U342" s="16">
        <v>103.8542271</v>
      </c>
      <c r="V342" s="16">
        <v>111.9909289</v>
      </c>
      <c r="W342" s="16">
        <v>93.255102500000007</v>
      </c>
    </row>
    <row r="343" spans="1:23" x14ac:dyDescent="0.35">
      <c r="A343">
        <v>344</v>
      </c>
      <c r="B343" s="20" t="s">
        <v>683</v>
      </c>
      <c r="C343" s="20" t="s">
        <v>517</v>
      </c>
      <c r="D343" s="20" t="s">
        <v>23</v>
      </c>
      <c r="E343" s="20" t="s">
        <v>21</v>
      </c>
      <c r="F343" s="20" t="s">
        <v>158</v>
      </c>
      <c r="G343" s="20" t="s">
        <v>518</v>
      </c>
      <c r="H343" s="16">
        <v>96.252834719999996</v>
      </c>
      <c r="I343" s="16">
        <v>94.098214690000006</v>
      </c>
      <c r="J343" s="16">
        <v>106.74489749999999</v>
      </c>
      <c r="K343" s="16">
        <v>104.0469385</v>
      </c>
      <c r="L343" s="16">
        <v>100</v>
      </c>
      <c r="M343" s="16">
        <v>93.255102500000007</v>
      </c>
      <c r="N343" s="16">
        <v>121.58367200000001</v>
      </c>
      <c r="O343" s="16">
        <v>98.651020500000001</v>
      </c>
      <c r="P343" s="16">
        <v>108.09387700000001</v>
      </c>
      <c r="Q343" s="16">
        <v>100</v>
      </c>
      <c r="R343" s="16">
        <v>100.9114726</v>
      </c>
      <c r="S343" s="16">
        <v>98.160482500000001</v>
      </c>
      <c r="T343" s="16">
        <v>99.036443210000002</v>
      </c>
      <c r="U343" s="16">
        <v>106.74489749999999</v>
      </c>
      <c r="V343" s="16">
        <v>116.4875272</v>
      </c>
      <c r="W343" s="16">
        <v>94.481447500000002</v>
      </c>
    </row>
    <row r="344" spans="1:23" x14ac:dyDescent="0.35">
      <c r="A344">
        <v>345</v>
      </c>
      <c r="B344" s="20" t="s">
        <v>205</v>
      </c>
      <c r="C344" s="20" t="s">
        <v>540</v>
      </c>
      <c r="D344" s="20" t="s">
        <v>24</v>
      </c>
      <c r="E344" s="20" t="s">
        <v>25</v>
      </c>
      <c r="F344" s="20" t="s">
        <v>542</v>
      </c>
      <c r="G344" s="20" t="s">
        <v>547</v>
      </c>
      <c r="H344" s="16">
        <v>101.4988661</v>
      </c>
      <c r="I344" s="16">
        <v>100</v>
      </c>
      <c r="J344" s="16">
        <v>102.8906704</v>
      </c>
      <c r="K344" s="16">
        <v>101.3489795</v>
      </c>
      <c r="L344" s="16">
        <v>100</v>
      </c>
      <c r="M344" s="16">
        <v>98.072886429999997</v>
      </c>
      <c r="N344" s="16">
        <v>105.39591799999999</v>
      </c>
      <c r="O344" s="16">
        <v>106.74489749999999</v>
      </c>
      <c r="P344" s="16">
        <v>100</v>
      </c>
      <c r="Q344" s="16">
        <v>100</v>
      </c>
      <c r="R344" s="16">
        <v>101.0937672</v>
      </c>
      <c r="S344" s="16">
        <v>102.45269</v>
      </c>
      <c r="T344" s="16">
        <v>101.4453352</v>
      </c>
      <c r="U344" s="16">
        <v>102.8906704</v>
      </c>
      <c r="V344" s="16">
        <v>102.9977322</v>
      </c>
      <c r="W344" s="16">
        <v>101.22634499999999</v>
      </c>
    </row>
    <row r="345" spans="1:23" x14ac:dyDescent="0.35">
      <c r="A345">
        <v>346</v>
      </c>
      <c r="B345" s="20" t="s">
        <v>590</v>
      </c>
      <c r="C345" s="20" t="s">
        <v>540</v>
      </c>
      <c r="D345" s="20" t="s">
        <v>28</v>
      </c>
      <c r="E345" s="20" t="s">
        <v>25</v>
      </c>
      <c r="F345" s="20" t="s">
        <v>542</v>
      </c>
      <c r="G345" s="20" t="s">
        <v>547</v>
      </c>
      <c r="H345" s="16">
        <v>103.74716530000001</v>
      </c>
      <c r="I345" s="16">
        <v>102.52933659999999</v>
      </c>
      <c r="J345" s="16">
        <v>103.8542271</v>
      </c>
      <c r="K345" s="16">
        <v>102.697959</v>
      </c>
      <c r="L345" s="16">
        <v>100</v>
      </c>
      <c r="M345" s="16">
        <v>99.036443210000002</v>
      </c>
      <c r="N345" s="16">
        <v>106.74489749999999</v>
      </c>
      <c r="O345" s="16">
        <v>110.791836</v>
      </c>
      <c r="P345" s="16">
        <v>101.3489795</v>
      </c>
      <c r="Q345" s="16">
        <v>100</v>
      </c>
      <c r="R345" s="16">
        <v>103.64589049999999</v>
      </c>
      <c r="S345" s="16">
        <v>104.2922075</v>
      </c>
      <c r="T345" s="16">
        <v>103.3724488</v>
      </c>
      <c r="U345" s="16">
        <v>103.8542271</v>
      </c>
      <c r="V345" s="16">
        <v>104.4965983</v>
      </c>
      <c r="W345" s="16">
        <v>103.679035</v>
      </c>
    </row>
    <row r="346" spans="1:23" x14ac:dyDescent="0.35">
      <c r="A346">
        <v>347</v>
      </c>
      <c r="B346" s="20" t="s">
        <v>739</v>
      </c>
      <c r="C346" s="20" t="s">
        <v>540</v>
      </c>
      <c r="D346" s="20" t="s">
        <v>23</v>
      </c>
      <c r="E346" s="20" t="s">
        <v>25</v>
      </c>
      <c r="F346" s="20" t="s">
        <v>542</v>
      </c>
      <c r="G346" s="20" t="s">
        <v>547</v>
      </c>
      <c r="H346" s="16">
        <v>103.74716530000001</v>
      </c>
      <c r="I346" s="16">
        <v>105.05867309999999</v>
      </c>
      <c r="J346" s="16">
        <v>101.9271136</v>
      </c>
      <c r="K346" s="16">
        <v>105.39591799999999</v>
      </c>
      <c r="L346" s="16">
        <v>100</v>
      </c>
      <c r="M346" s="16">
        <v>97.109329639999999</v>
      </c>
      <c r="N346" s="16">
        <v>109.4428565</v>
      </c>
      <c r="O346" s="16">
        <v>108.09387700000001</v>
      </c>
      <c r="P346" s="16">
        <v>101.3489795</v>
      </c>
      <c r="Q346" s="16">
        <v>100</v>
      </c>
      <c r="R346" s="16">
        <v>103.8281851</v>
      </c>
      <c r="S346" s="16">
        <v>104.2922075</v>
      </c>
      <c r="T346" s="16">
        <v>105.7813407</v>
      </c>
      <c r="U346" s="16">
        <v>101.9271136</v>
      </c>
      <c r="V346" s="16">
        <v>105.9954644</v>
      </c>
      <c r="W346" s="16">
        <v>101.22634499999999</v>
      </c>
    </row>
    <row r="347" spans="1:23" x14ac:dyDescent="0.35">
      <c r="A347">
        <v>348</v>
      </c>
      <c r="B347" s="20" t="s">
        <v>928</v>
      </c>
      <c r="C347" s="20" t="s">
        <v>540</v>
      </c>
      <c r="D347" s="20" t="s">
        <v>24</v>
      </c>
      <c r="E347" s="20" t="s">
        <v>25</v>
      </c>
      <c r="F347" s="20" t="s">
        <v>542</v>
      </c>
      <c r="G347" s="20" t="s">
        <v>547</v>
      </c>
      <c r="H347" s="16">
        <v>105.9954644</v>
      </c>
      <c r="I347" s="16">
        <v>100</v>
      </c>
      <c r="J347" s="16">
        <v>101.9271136</v>
      </c>
      <c r="K347" s="16">
        <v>100</v>
      </c>
      <c r="L347" s="16">
        <v>100</v>
      </c>
      <c r="M347" s="16">
        <v>100.96355680000001</v>
      </c>
      <c r="N347" s="16">
        <v>109.4428565</v>
      </c>
      <c r="O347" s="16">
        <v>112.1408155</v>
      </c>
      <c r="P347" s="16">
        <v>102.697959</v>
      </c>
      <c r="Q347" s="16">
        <v>100</v>
      </c>
      <c r="R347" s="16">
        <v>104.0104796</v>
      </c>
      <c r="S347" s="16">
        <v>106.131725</v>
      </c>
      <c r="T347" s="16">
        <v>100.96355680000001</v>
      </c>
      <c r="U347" s="16">
        <v>101.9271136</v>
      </c>
      <c r="V347" s="16">
        <v>106.74489749999999</v>
      </c>
      <c r="W347" s="16">
        <v>105.5185525</v>
      </c>
    </row>
    <row r="348" spans="1:23" x14ac:dyDescent="0.35">
      <c r="A348">
        <v>349</v>
      </c>
      <c r="B348" s="20" t="s">
        <v>205</v>
      </c>
      <c r="C348" s="20" t="s">
        <v>545</v>
      </c>
      <c r="D348" s="20" t="s">
        <v>24</v>
      </c>
      <c r="E348" s="20" t="s">
        <v>25</v>
      </c>
      <c r="F348" s="20" t="s">
        <v>542</v>
      </c>
      <c r="G348" s="20" t="s">
        <v>549</v>
      </c>
      <c r="H348" s="16">
        <v>102.9977322</v>
      </c>
      <c r="I348" s="16">
        <v>100</v>
      </c>
      <c r="J348" s="16">
        <v>100.96355680000001</v>
      </c>
      <c r="K348" s="16">
        <v>95.953061500000004</v>
      </c>
      <c r="L348" s="16">
        <v>93.255102500000007</v>
      </c>
      <c r="M348" s="16">
        <v>100</v>
      </c>
      <c r="N348" s="16">
        <v>101.3489795</v>
      </c>
      <c r="O348" s="16">
        <v>104.0469385</v>
      </c>
      <c r="P348" s="16">
        <v>101.3489795</v>
      </c>
      <c r="Q348" s="16">
        <v>100</v>
      </c>
      <c r="R348" s="16">
        <v>99.270821889999993</v>
      </c>
      <c r="S348" s="16">
        <v>101.22634499999999</v>
      </c>
      <c r="T348" s="16">
        <v>97.591108039999995</v>
      </c>
      <c r="U348" s="16">
        <v>100.96355680000001</v>
      </c>
      <c r="V348" s="16">
        <v>101.4988661</v>
      </c>
      <c r="W348" s="16">
        <v>101.22634499999999</v>
      </c>
    </row>
    <row r="349" spans="1:23" x14ac:dyDescent="0.35">
      <c r="A349">
        <v>350</v>
      </c>
      <c r="B349" s="20" t="s">
        <v>205</v>
      </c>
      <c r="C349" s="20" t="s">
        <v>556</v>
      </c>
      <c r="D349" s="20" t="s">
        <v>24</v>
      </c>
      <c r="E349" s="20" t="s">
        <v>25</v>
      </c>
      <c r="F349" s="20" t="s">
        <v>542</v>
      </c>
      <c r="G349" s="20" t="s">
        <v>568</v>
      </c>
      <c r="H349" s="16">
        <v>101.4988661</v>
      </c>
      <c r="I349" s="16">
        <v>99.156887810000001</v>
      </c>
      <c r="J349" s="16">
        <v>99.036443210000002</v>
      </c>
      <c r="K349" s="16">
        <v>98.651020500000001</v>
      </c>
      <c r="L349" s="16">
        <v>93.255102500000007</v>
      </c>
      <c r="M349" s="16">
        <v>99.036443210000002</v>
      </c>
      <c r="N349" s="16">
        <v>95.953061500000004</v>
      </c>
      <c r="O349" s="16">
        <v>102.697959</v>
      </c>
      <c r="P349" s="16">
        <v>98.651020500000001</v>
      </c>
      <c r="Q349" s="16">
        <v>96.627551249999996</v>
      </c>
      <c r="R349" s="16">
        <v>96.354109460000004</v>
      </c>
      <c r="S349" s="16">
        <v>100</v>
      </c>
      <c r="T349" s="16">
        <v>98.072886429999997</v>
      </c>
      <c r="U349" s="16">
        <v>99.036443210000002</v>
      </c>
      <c r="V349" s="16">
        <v>97.002267779999997</v>
      </c>
      <c r="W349" s="16">
        <v>100</v>
      </c>
    </row>
    <row r="350" spans="1:23" x14ac:dyDescent="0.35">
      <c r="A350">
        <v>351</v>
      </c>
      <c r="B350" s="20" t="s">
        <v>672</v>
      </c>
      <c r="C350" s="20" t="s">
        <v>556</v>
      </c>
      <c r="D350" s="20" t="s">
        <v>28</v>
      </c>
      <c r="E350" s="20" t="s">
        <v>25</v>
      </c>
      <c r="F350" s="20" t="s">
        <v>542</v>
      </c>
      <c r="G350" s="20" t="s">
        <v>568</v>
      </c>
      <c r="H350" s="16">
        <v>103.74716530000001</v>
      </c>
      <c r="I350" s="16">
        <v>101.6862244</v>
      </c>
      <c r="J350" s="16">
        <v>100</v>
      </c>
      <c r="K350" s="16">
        <v>100</v>
      </c>
      <c r="L350" s="16">
        <v>93.255102500000007</v>
      </c>
      <c r="M350" s="16">
        <v>100</v>
      </c>
      <c r="N350" s="16">
        <v>97.302041000000003</v>
      </c>
      <c r="O350" s="16">
        <v>106.74489749999999</v>
      </c>
      <c r="P350" s="16">
        <v>100</v>
      </c>
      <c r="Q350" s="16">
        <v>96.627551249999996</v>
      </c>
      <c r="R350" s="16">
        <v>98.906232840000001</v>
      </c>
      <c r="S350" s="16">
        <v>101.8395175</v>
      </c>
      <c r="T350" s="16">
        <v>100</v>
      </c>
      <c r="U350" s="16">
        <v>100</v>
      </c>
      <c r="V350" s="16">
        <v>98.501133890000006</v>
      </c>
      <c r="W350" s="16">
        <v>102.45269</v>
      </c>
    </row>
    <row r="351" spans="1:23" x14ac:dyDescent="0.35">
      <c r="A351">
        <v>352</v>
      </c>
      <c r="B351" s="20" t="s">
        <v>205</v>
      </c>
      <c r="C351" s="20" t="s">
        <v>558</v>
      </c>
      <c r="D351" s="20" t="s">
        <v>24</v>
      </c>
      <c r="E351" s="20" t="s">
        <v>25</v>
      </c>
      <c r="F351" s="20" t="s">
        <v>542</v>
      </c>
      <c r="G351" s="20" t="s">
        <v>570</v>
      </c>
      <c r="H351" s="16">
        <v>100</v>
      </c>
      <c r="I351" s="16">
        <v>100.84311219999999</v>
      </c>
      <c r="J351" s="16">
        <v>99.036443210000002</v>
      </c>
      <c r="K351" s="16">
        <v>98.651020500000001</v>
      </c>
      <c r="L351" s="16">
        <v>100</v>
      </c>
      <c r="M351" s="16">
        <v>98.072886429999997</v>
      </c>
      <c r="N351" s="16">
        <v>97.302041000000003</v>
      </c>
      <c r="O351" s="16">
        <v>100</v>
      </c>
      <c r="P351" s="16">
        <v>95.953061500000004</v>
      </c>
      <c r="Q351" s="16">
        <v>100</v>
      </c>
      <c r="R351" s="16">
        <v>97.265582089999995</v>
      </c>
      <c r="S351" s="16">
        <v>101.22634499999999</v>
      </c>
      <c r="T351" s="16">
        <v>100.96355680000001</v>
      </c>
      <c r="U351" s="16">
        <v>99.036443210000002</v>
      </c>
      <c r="V351" s="16">
        <v>96.252834719999996</v>
      </c>
      <c r="W351" s="16">
        <v>98.160482500000001</v>
      </c>
    </row>
    <row r="352" spans="1:23" x14ac:dyDescent="0.35">
      <c r="A352">
        <v>353</v>
      </c>
      <c r="B352" s="20" t="s">
        <v>205</v>
      </c>
      <c r="C352" s="20" t="s">
        <v>560</v>
      </c>
      <c r="D352" s="20" t="s">
        <v>24</v>
      </c>
      <c r="E352" s="20" t="s">
        <v>26</v>
      </c>
      <c r="F352" s="20" t="s">
        <v>542</v>
      </c>
      <c r="G352" s="20" t="s">
        <v>572</v>
      </c>
      <c r="H352" s="16">
        <v>96.252834719999996</v>
      </c>
      <c r="I352" s="16">
        <v>94.098214690000006</v>
      </c>
      <c r="J352" s="16">
        <v>97.109329639999999</v>
      </c>
      <c r="K352" s="16">
        <v>105.39591799999999</v>
      </c>
      <c r="L352" s="16">
        <v>93.255102500000007</v>
      </c>
      <c r="M352" s="16">
        <v>102.8906704</v>
      </c>
      <c r="N352" s="16">
        <v>95.953061500000004</v>
      </c>
      <c r="O352" s="16">
        <v>97.302041000000003</v>
      </c>
      <c r="P352" s="16">
        <v>97.302041000000003</v>
      </c>
      <c r="Q352" s="16">
        <v>96.627551249999996</v>
      </c>
      <c r="R352" s="16">
        <v>94.348869660000005</v>
      </c>
      <c r="S352" s="16">
        <v>95.707792499999996</v>
      </c>
      <c r="T352" s="16">
        <v>97.591108039999995</v>
      </c>
      <c r="U352" s="16">
        <v>97.109329639999999</v>
      </c>
      <c r="V352" s="16">
        <v>96.252834719999996</v>
      </c>
      <c r="W352" s="16">
        <v>100</v>
      </c>
    </row>
    <row r="353" spans="1:23" x14ac:dyDescent="0.35">
      <c r="A353">
        <v>354</v>
      </c>
      <c r="B353" s="20" t="s">
        <v>739</v>
      </c>
      <c r="C353" s="20" t="s">
        <v>560</v>
      </c>
      <c r="D353" s="20" t="s">
        <v>28</v>
      </c>
      <c r="E353" s="20" t="s">
        <v>26</v>
      </c>
      <c r="F353" s="20" t="s">
        <v>542</v>
      </c>
      <c r="G353" s="20" t="s">
        <v>572</v>
      </c>
      <c r="H353" s="16">
        <v>98.501133890000006</v>
      </c>
      <c r="I353" s="16">
        <v>94.941326880000005</v>
      </c>
      <c r="J353" s="16">
        <v>98.072886429999997</v>
      </c>
      <c r="K353" s="16">
        <v>106.74489749999999</v>
      </c>
      <c r="L353" s="16">
        <v>93.255102500000007</v>
      </c>
      <c r="M353" s="16">
        <v>105.7813407</v>
      </c>
      <c r="N353" s="16">
        <v>97.302041000000003</v>
      </c>
      <c r="O353" s="16">
        <v>101.3489795</v>
      </c>
      <c r="P353" s="16">
        <v>98.651020500000001</v>
      </c>
      <c r="Q353" s="16">
        <v>96.627551249999996</v>
      </c>
      <c r="R353" s="16">
        <v>96.900993040000003</v>
      </c>
      <c r="S353" s="16">
        <v>97.547309999999996</v>
      </c>
      <c r="T353" s="16">
        <v>98.554664819999999</v>
      </c>
      <c r="U353" s="16">
        <v>98.072886429999997</v>
      </c>
      <c r="V353" s="16">
        <v>97.751700830000004</v>
      </c>
      <c r="W353" s="16">
        <v>103.679035</v>
      </c>
    </row>
    <row r="354" spans="1:23" x14ac:dyDescent="0.35">
      <c r="A354">
        <v>355</v>
      </c>
      <c r="B354" s="20" t="s">
        <v>205</v>
      </c>
      <c r="C354" s="20" t="s">
        <v>562</v>
      </c>
      <c r="D354" s="20" t="s">
        <v>24</v>
      </c>
      <c r="E354" s="20" t="s">
        <v>31</v>
      </c>
      <c r="F354" s="20" t="s">
        <v>542</v>
      </c>
      <c r="G354" s="20" t="s">
        <v>574</v>
      </c>
      <c r="H354" s="16">
        <v>95.503401670000002</v>
      </c>
      <c r="I354" s="16">
        <v>97.470663439999996</v>
      </c>
      <c r="J354" s="16">
        <v>104.81778389999999</v>
      </c>
      <c r="K354" s="16">
        <v>97.302041000000003</v>
      </c>
      <c r="L354" s="16">
        <v>93.255102500000007</v>
      </c>
      <c r="M354" s="16">
        <v>97.109329639999999</v>
      </c>
      <c r="N354" s="16">
        <v>94.604082000000005</v>
      </c>
      <c r="O354" s="16">
        <v>97.302041000000003</v>
      </c>
      <c r="P354" s="16">
        <v>98.651020500000001</v>
      </c>
      <c r="Q354" s="16">
        <v>103.3724488</v>
      </c>
      <c r="R354" s="16">
        <v>95.989520409999997</v>
      </c>
      <c r="S354" s="16">
        <v>95.094620000000006</v>
      </c>
      <c r="T354" s="16">
        <v>96.627551249999996</v>
      </c>
      <c r="U354" s="16">
        <v>104.81778389999999</v>
      </c>
      <c r="V354" s="16">
        <v>96.252834719999996</v>
      </c>
      <c r="W354" s="16">
        <v>96.320965000000001</v>
      </c>
    </row>
    <row r="355" spans="1:23" x14ac:dyDescent="0.35">
      <c r="A355">
        <v>356</v>
      </c>
      <c r="B355" s="20" t="s">
        <v>205</v>
      </c>
      <c r="C355" s="20" t="s">
        <v>564</v>
      </c>
      <c r="D355" s="20" t="s">
        <v>24</v>
      </c>
      <c r="E355" s="20" t="s">
        <v>26</v>
      </c>
      <c r="F355" s="20" t="s">
        <v>542</v>
      </c>
      <c r="G355" s="20" t="s">
        <v>576</v>
      </c>
      <c r="H355" s="16">
        <v>97.002267779999997</v>
      </c>
      <c r="I355" s="16">
        <v>94.941326880000005</v>
      </c>
      <c r="J355" s="16">
        <v>97.109329639999999</v>
      </c>
      <c r="K355" s="16">
        <v>91.906122999999994</v>
      </c>
      <c r="L355" s="16">
        <v>93.255102500000007</v>
      </c>
      <c r="M355" s="16">
        <v>102.8906704</v>
      </c>
      <c r="N355" s="16">
        <v>95.953061500000004</v>
      </c>
      <c r="O355" s="16">
        <v>97.302041000000003</v>
      </c>
      <c r="P355" s="16">
        <v>95.953061500000004</v>
      </c>
      <c r="Q355" s="16">
        <v>96.627551249999996</v>
      </c>
      <c r="R355" s="16">
        <v>92.708218919999993</v>
      </c>
      <c r="S355" s="16">
        <v>96.320965000000001</v>
      </c>
      <c r="T355" s="16">
        <v>93.255102500000007</v>
      </c>
      <c r="U355" s="16">
        <v>97.109329639999999</v>
      </c>
      <c r="V355" s="16">
        <v>95.503401670000002</v>
      </c>
      <c r="W355" s="16">
        <v>100</v>
      </c>
    </row>
    <row r="356" spans="1:23" x14ac:dyDescent="0.35">
      <c r="A356">
        <v>357</v>
      </c>
      <c r="B356" s="20" t="s">
        <v>205</v>
      </c>
      <c r="C356" s="20" t="s">
        <v>566</v>
      </c>
      <c r="D356" s="20" t="s">
        <v>24</v>
      </c>
      <c r="E356" s="20" t="s">
        <v>21</v>
      </c>
      <c r="F356" s="20" t="s">
        <v>542</v>
      </c>
      <c r="G356" s="20" t="s">
        <v>578</v>
      </c>
      <c r="H356" s="16">
        <v>93.255102500000007</v>
      </c>
      <c r="I356" s="16">
        <v>92.411990309999993</v>
      </c>
      <c r="J356" s="16">
        <v>99.036443210000002</v>
      </c>
      <c r="K356" s="16">
        <v>97.302041000000003</v>
      </c>
      <c r="L356" s="16">
        <v>100</v>
      </c>
      <c r="M356" s="16">
        <v>92.291545709999994</v>
      </c>
      <c r="N356" s="16">
        <v>104.0469385</v>
      </c>
      <c r="O356" s="16">
        <v>101.3489795</v>
      </c>
      <c r="P356" s="16">
        <v>102.697959</v>
      </c>
      <c r="Q356" s="16">
        <v>103.3724488</v>
      </c>
      <c r="R356" s="16">
        <v>95.442636820000004</v>
      </c>
      <c r="S356" s="16">
        <v>95.707792499999996</v>
      </c>
      <c r="T356" s="16">
        <v>95.663994459999998</v>
      </c>
      <c r="U356" s="16">
        <v>99.036443210000002</v>
      </c>
      <c r="V356" s="16">
        <v>103.74716530000001</v>
      </c>
      <c r="W356" s="16">
        <v>95.094620000000006</v>
      </c>
    </row>
    <row r="357" spans="1:23" x14ac:dyDescent="0.35">
      <c r="A357">
        <v>358</v>
      </c>
      <c r="B357" s="20" t="s">
        <v>205</v>
      </c>
      <c r="C357" s="20" t="s">
        <v>1086</v>
      </c>
      <c r="D357" s="20" t="s">
        <v>28</v>
      </c>
      <c r="E357" s="20" t="s">
        <v>31</v>
      </c>
      <c r="F357" s="20" t="s">
        <v>1087</v>
      </c>
      <c r="G357" s="20" t="s">
        <v>1088</v>
      </c>
      <c r="H357" s="16">
        <v>97.002267779999997</v>
      </c>
      <c r="I357" s="16">
        <v>101.6862244</v>
      </c>
      <c r="J357" s="16">
        <v>107.7084543</v>
      </c>
      <c r="K357" s="16">
        <v>98.651020500000001</v>
      </c>
      <c r="L357" s="16">
        <v>100</v>
      </c>
      <c r="M357" s="16">
        <v>100.96355680000001</v>
      </c>
      <c r="N357" s="16">
        <v>101.3489795</v>
      </c>
      <c r="O357" s="16">
        <v>100</v>
      </c>
      <c r="P357" s="16">
        <v>98.651020500000001</v>
      </c>
      <c r="Q357" s="16">
        <v>103.3724488</v>
      </c>
      <c r="R357" s="16">
        <v>100.7291781</v>
      </c>
      <c r="S357" s="16">
        <v>98.773655000000005</v>
      </c>
      <c r="T357" s="16">
        <v>101.4453352</v>
      </c>
      <c r="U357" s="16">
        <v>107.7084543</v>
      </c>
      <c r="V357" s="16">
        <v>100</v>
      </c>
      <c r="W357" s="16">
        <v>100</v>
      </c>
    </row>
    <row r="358" spans="1:23" x14ac:dyDescent="0.35">
      <c r="A358">
        <v>359</v>
      </c>
      <c r="B358" s="20" t="s">
        <v>205</v>
      </c>
      <c r="C358" s="20" t="s">
        <v>1092</v>
      </c>
      <c r="D358" s="20" t="s">
        <v>28</v>
      </c>
      <c r="E358" s="20" t="s">
        <v>26</v>
      </c>
      <c r="F358" s="20" t="s">
        <v>1087</v>
      </c>
      <c r="G358" s="20" t="s">
        <v>1093</v>
      </c>
      <c r="H358" s="16">
        <v>95.503401670000002</v>
      </c>
      <c r="I358" s="16">
        <v>97.470663439999996</v>
      </c>
      <c r="J358" s="16">
        <v>97.109329639999999</v>
      </c>
      <c r="K358" s="16">
        <v>100</v>
      </c>
      <c r="L358" s="16">
        <v>93.255102500000007</v>
      </c>
      <c r="M358" s="16">
        <v>102.8906704</v>
      </c>
      <c r="N358" s="16">
        <v>97.302041000000003</v>
      </c>
      <c r="O358" s="16">
        <v>97.302041000000003</v>
      </c>
      <c r="P358" s="16">
        <v>97.302041000000003</v>
      </c>
      <c r="Q358" s="16">
        <v>100</v>
      </c>
      <c r="R358" s="16">
        <v>95.260342300000005</v>
      </c>
      <c r="S358" s="16">
        <v>95.094620000000006</v>
      </c>
      <c r="T358" s="16">
        <v>97.591108039999995</v>
      </c>
      <c r="U358" s="16">
        <v>97.109329639999999</v>
      </c>
      <c r="V358" s="16">
        <v>97.002267779999997</v>
      </c>
      <c r="W358" s="16">
        <v>100</v>
      </c>
    </row>
    <row r="359" spans="1:23" x14ac:dyDescent="0.35">
      <c r="A359">
        <v>360</v>
      </c>
      <c r="B359" s="20" t="s">
        <v>205</v>
      </c>
      <c r="C359" s="20" t="s">
        <v>1096</v>
      </c>
      <c r="D359" s="20" t="s">
        <v>28</v>
      </c>
      <c r="E359" s="20" t="s">
        <v>25</v>
      </c>
      <c r="F359" s="20" t="s">
        <v>1087</v>
      </c>
      <c r="G359" s="20" t="s">
        <v>1097</v>
      </c>
      <c r="H359" s="16">
        <v>100</v>
      </c>
      <c r="I359" s="16">
        <v>100</v>
      </c>
      <c r="J359" s="16">
        <v>97.109329639999999</v>
      </c>
      <c r="K359" s="16">
        <v>95.953061500000004</v>
      </c>
      <c r="L359" s="16">
        <v>96.627551249999996</v>
      </c>
      <c r="M359" s="16">
        <v>102.8906704</v>
      </c>
      <c r="N359" s="16">
        <v>94.604082000000005</v>
      </c>
      <c r="O359" s="16">
        <v>101.3489795</v>
      </c>
      <c r="P359" s="16">
        <v>95.953061500000004</v>
      </c>
      <c r="Q359" s="16">
        <v>103.3724488</v>
      </c>
      <c r="R359" s="16">
        <v>97.630171149999995</v>
      </c>
      <c r="S359" s="16">
        <v>100</v>
      </c>
      <c r="T359" s="16">
        <v>98.554664819999999</v>
      </c>
      <c r="U359" s="16">
        <v>97.109329639999999</v>
      </c>
      <c r="V359" s="16">
        <v>94.753968610000001</v>
      </c>
      <c r="W359" s="16">
        <v>101.8395175</v>
      </c>
    </row>
    <row r="360" spans="1:23" x14ac:dyDescent="0.35">
      <c r="A360">
        <v>361</v>
      </c>
      <c r="B360" s="20" t="s">
        <v>205</v>
      </c>
      <c r="C360" s="20" t="s">
        <v>1109</v>
      </c>
      <c r="D360" s="20" t="s">
        <v>28</v>
      </c>
      <c r="E360" s="20" t="s">
        <v>26</v>
      </c>
      <c r="F360" s="20" t="s">
        <v>1087</v>
      </c>
      <c r="G360" s="20" t="s">
        <v>1110</v>
      </c>
      <c r="H360" s="16">
        <v>97.751700830000004</v>
      </c>
      <c r="I360" s="16">
        <v>96.627551249999996</v>
      </c>
      <c r="J360" s="16">
        <v>97.109329639999999</v>
      </c>
      <c r="K360" s="16">
        <v>93.255102500000007</v>
      </c>
      <c r="L360" s="16">
        <v>93.255102500000007</v>
      </c>
      <c r="M360" s="16">
        <v>100.96355680000001</v>
      </c>
      <c r="N360" s="16">
        <v>94.604082000000005</v>
      </c>
      <c r="O360" s="16">
        <v>95.953061500000004</v>
      </c>
      <c r="P360" s="16">
        <v>94.604082000000005</v>
      </c>
      <c r="Q360" s="16">
        <v>100</v>
      </c>
      <c r="R360" s="16">
        <v>93.43739703</v>
      </c>
      <c r="S360" s="16">
        <v>96.934137500000006</v>
      </c>
      <c r="T360" s="16">
        <v>94.700437679999993</v>
      </c>
      <c r="U360" s="16">
        <v>97.109329639999999</v>
      </c>
      <c r="V360" s="16">
        <v>94.004535559999994</v>
      </c>
      <c r="W360" s="16">
        <v>98.160482500000001</v>
      </c>
    </row>
    <row r="361" spans="1:23" x14ac:dyDescent="0.35">
      <c r="A361">
        <v>362</v>
      </c>
      <c r="B361" s="20" t="s">
        <v>205</v>
      </c>
      <c r="C361" s="20" t="s">
        <v>1115</v>
      </c>
      <c r="D361" s="20" t="s">
        <v>28</v>
      </c>
      <c r="E361" s="20" t="s">
        <v>21</v>
      </c>
      <c r="F361" s="20" t="s">
        <v>1087</v>
      </c>
      <c r="G361" s="20" t="s">
        <v>1116</v>
      </c>
      <c r="H361" s="16">
        <v>94.004535559999994</v>
      </c>
      <c r="I361" s="16">
        <v>92.411990309999993</v>
      </c>
      <c r="J361" s="16">
        <v>103.8542271</v>
      </c>
      <c r="K361" s="16">
        <v>100</v>
      </c>
      <c r="L361" s="16">
        <v>100</v>
      </c>
      <c r="M361" s="16">
        <v>92.291545709999994</v>
      </c>
      <c r="N361" s="16">
        <v>106.74489749999999</v>
      </c>
      <c r="O361" s="16">
        <v>101.3489795</v>
      </c>
      <c r="P361" s="16">
        <v>105.39591799999999</v>
      </c>
      <c r="Q361" s="16">
        <v>103.3724488</v>
      </c>
      <c r="R361" s="16">
        <v>97.630171149999995</v>
      </c>
      <c r="S361" s="16">
        <v>96.320965000000001</v>
      </c>
      <c r="T361" s="16">
        <v>96.627551249999996</v>
      </c>
      <c r="U361" s="16">
        <v>103.8542271</v>
      </c>
      <c r="V361" s="16">
        <v>106.74489749999999</v>
      </c>
      <c r="W361" s="16">
        <v>95.094620000000006</v>
      </c>
    </row>
    <row r="362" spans="1:23" x14ac:dyDescent="0.35">
      <c r="A362">
        <v>363</v>
      </c>
      <c r="B362" s="20" t="s">
        <v>205</v>
      </c>
      <c r="C362" s="20" t="s">
        <v>1132</v>
      </c>
      <c r="D362" s="20" t="s">
        <v>28</v>
      </c>
      <c r="E362" s="20" t="s">
        <v>25</v>
      </c>
      <c r="F362" s="20" t="s">
        <v>1087</v>
      </c>
      <c r="G362" s="20" t="s">
        <v>1133</v>
      </c>
      <c r="H362" s="16">
        <v>101.4988661</v>
      </c>
      <c r="I362" s="16">
        <v>98.313775629999995</v>
      </c>
      <c r="J362" s="16">
        <v>98.072886429999997</v>
      </c>
      <c r="K362" s="16">
        <v>91.906122999999994</v>
      </c>
      <c r="L362" s="16">
        <v>96.627551249999996</v>
      </c>
      <c r="M362" s="16">
        <v>100.96355680000001</v>
      </c>
      <c r="N362" s="16">
        <v>100</v>
      </c>
      <c r="O362" s="16">
        <v>102.697959</v>
      </c>
      <c r="P362" s="16">
        <v>102.697959</v>
      </c>
      <c r="Q362" s="16">
        <v>103.3724488</v>
      </c>
      <c r="R362" s="16">
        <v>98.723938309999994</v>
      </c>
      <c r="S362" s="16">
        <v>101.22634499999999</v>
      </c>
      <c r="T362" s="16">
        <v>96.145772859999994</v>
      </c>
      <c r="U362" s="16">
        <v>98.072886429999997</v>
      </c>
      <c r="V362" s="16">
        <v>101.4988661</v>
      </c>
      <c r="W362" s="16">
        <v>101.22634499999999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5"/>
  <sheetViews>
    <sheetView topLeftCell="A148" workbookViewId="0">
      <selection activeCell="A155" sqref="A155:XFD155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40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97.470663439999996</v>
      </c>
      <c r="N2" s="15">
        <v>98.651020500000001</v>
      </c>
      <c r="O2" s="15">
        <v>94.134871739999994</v>
      </c>
      <c r="P2" s="15">
        <v>93.255102500000007</v>
      </c>
      <c r="Q2" s="15">
        <v>93.929592249999999</v>
      </c>
      <c r="R2" s="15">
        <v>93.698845759999998</v>
      </c>
      <c r="S2" s="15">
        <v>98.126417360000005</v>
      </c>
      <c r="T2" s="15">
        <v>92.250543300000004</v>
      </c>
      <c r="U2" s="15">
        <v>93.255102500000007</v>
      </c>
      <c r="V2" s="15">
        <v>96.205995160000001</v>
      </c>
      <c r="W2" s="15">
        <v>94.753968610000001</v>
      </c>
      <c r="X2"/>
    </row>
    <row r="3" spans="1:24" x14ac:dyDescent="0.35">
      <c r="A3">
        <v>41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99.156887810000001</v>
      </c>
      <c r="N3" s="15">
        <v>100</v>
      </c>
      <c r="O3" s="15">
        <v>97.653948700000001</v>
      </c>
      <c r="P3" s="15">
        <v>94.941326880000005</v>
      </c>
      <c r="Q3" s="15">
        <v>93.929592249999999</v>
      </c>
      <c r="R3" s="15">
        <v>96.183807990000005</v>
      </c>
      <c r="S3" s="15">
        <v>100.37471650000001</v>
      </c>
      <c r="T3" s="15">
        <v>94.546678619999994</v>
      </c>
      <c r="U3" s="15">
        <v>96.627551249999996</v>
      </c>
      <c r="V3" s="15">
        <v>97.892219530000006</v>
      </c>
      <c r="W3" s="15">
        <v>97.751700830000004</v>
      </c>
      <c r="X3"/>
    </row>
    <row r="4" spans="1:24" x14ac:dyDescent="0.35">
      <c r="A4">
        <v>42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100.84311219999999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96.183807990000005</v>
      </c>
      <c r="S4" s="15">
        <v>102.6230157</v>
      </c>
      <c r="T4" s="15">
        <v>91.102475639999994</v>
      </c>
      <c r="U4" s="15">
        <v>96.627551249999996</v>
      </c>
      <c r="V4" s="15">
        <v>97.892219530000006</v>
      </c>
      <c r="W4" s="15">
        <v>100</v>
      </c>
      <c r="X4"/>
    </row>
    <row r="5" spans="1:24" x14ac:dyDescent="0.35">
      <c r="A5">
        <v>43</v>
      </c>
      <c r="B5" t="s">
        <v>633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104.2155609</v>
      </c>
      <c r="N5" s="15">
        <v>102.697959</v>
      </c>
      <c r="O5" s="15">
        <v>98.82697435</v>
      </c>
      <c r="P5" s="15">
        <v>96.627551249999996</v>
      </c>
      <c r="Q5" s="15">
        <v>93.929592249999999</v>
      </c>
      <c r="R5" s="15">
        <v>96.361305299999998</v>
      </c>
      <c r="S5" s="15">
        <v>99.625283499999995</v>
      </c>
      <c r="T5" s="15">
        <v>92.250543300000004</v>
      </c>
      <c r="U5" s="15">
        <v>93.255102500000007</v>
      </c>
      <c r="V5" s="15">
        <v>100.4215561</v>
      </c>
      <c r="W5" s="15">
        <v>100.7494331</v>
      </c>
      <c r="X5"/>
    </row>
    <row r="6" spans="1:24" x14ac:dyDescent="0.35">
      <c r="A6">
        <v>44</v>
      </c>
      <c r="B6" t="s">
        <v>742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102.52933659999999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97.958781020000004</v>
      </c>
      <c r="S6" s="15">
        <v>102.6230157</v>
      </c>
      <c r="T6" s="15">
        <v>94.546678619999994</v>
      </c>
      <c r="U6" s="15">
        <v>100</v>
      </c>
      <c r="V6" s="15">
        <v>99.578443899999996</v>
      </c>
      <c r="W6" s="15">
        <v>100.7494331</v>
      </c>
      <c r="X6"/>
    </row>
    <row r="7" spans="1:24" x14ac:dyDescent="0.35">
      <c r="A7">
        <v>45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97.470663439999996</v>
      </c>
      <c r="N7" s="15">
        <v>110.791836</v>
      </c>
      <c r="O7" s="15">
        <v>94.134871739999994</v>
      </c>
      <c r="P7" s="15">
        <v>101.6862244</v>
      </c>
      <c r="Q7" s="15">
        <v>110.11734629999999</v>
      </c>
      <c r="R7" s="15">
        <v>101.8637217</v>
      </c>
      <c r="S7" s="15">
        <v>95.878118189999995</v>
      </c>
      <c r="T7" s="15">
        <v>99.138949260000004</v>
      </c>
      <c r="U7" s="15">
        <v>103.3724488</v>
      </c>
      <c r="V7" s="15">
        <v>108.0095658</v>
      </c>
      <c r="W7" s="15">
        <v>94.753968610000001</v>
      </c>
      <c r="X7"/>
    </row>
    <row r="8" spans="1:24" x14ac:dyDescent="0.35">
      <c r="A8">
        <v>46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99.156887810000001</v>
      </c>
      <c r="N8" s="15">
        <v>112.1408155</v>
      </c>
      <c r="O8" s="15">
        <v>97.653948700000001</v>
      </c>
      <c r="P8" s="15">
        <v>103.3724488</v>
      </c>
      <c r="Q8" s="15">
        <v>110.11734629999999</v>
      </c>
      <c r="R8" s="15">
        <v>104.3486839</v>
      </c>
      <c r="S8" s="15">
        <v>98.126417360000005</v>
      </c>
      <c r="T8" s="15">
        <v>101.4350846</v>
      </c>
      <c r="U8" s="15">
        <v>106.74489749999999</v>
      </c>
      <c r="V8" s="15">
        <v>109.6957902</v>
      </c>
      <c r="W8" s="15">
        <v>97.751700830000004</v>
      </c>
      <c r="X8"/>
    </row>
    <row r="9" spans="1:24" x14ac:dyDescent="0.35">
      <c r="A9">
        <v>47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100.84311219999999</v>
      </c>
      <c r="N9" s="15">
        <v>112.1408155</v>
      </c>
      <c r="O9" s="15">
        <v>98.82697435</v>
      </c>
      <c r="P9" s="15">
        <v>103.3724488</v>
      </c>
      <c r="Q9" s="15">
        <v>110.11734629999999</v>
      </c>
      <c r="R9" s="15">
        <v>104.3486839</v>
      </c>
      <c r="S9" s="15">
        <v>99.625283499999995</v>
      </c>
      <c r="T9" s="15">
        <v>99.138949260000004</v>
      </c>
      <c r="U9" s="15">
        <v>106.74489749999999</v>
      </c>
      <c r="V9" s="15">
        <v>109.6957902</v>
      </c>
      <c r="W9" s="15">
        <v>99.250566939999999</v>
      </c>
      <c r="X9"/>
    </row>
    <row r="10" spans="1:24" x14ac:dyDescent="0.35">
      <c r="A10">
        <v>48</v>
      </c>
      <c r="B10" t="s">
        <v>633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95.784439059999997</v>
      </c>
      <c r="N10" s="15">
        <v>113.489795</v>
      </c>
      <c r="O10" s="15">
        <v>96.480923039999993</v>
      </c>
      <c r="P10" s="15">
        <v>105.05867309999999</v>
      </c>
      <c r="Q10" s="15">
        <v>110.11734629999999</v>
      </c>
      <c r="R10" s="15">
        <v>104.5261812</v>
      </c>
      <c r="S10" s="15">
        <v>96.627551249999996</v>
      </c>
      <c r="T10" s="15">
        <v>104.30525369999999</v>
      </c>
      <c r="U10" s="15">
        <v>103.3724488</v>
      </c>
      <c r="V10" s="15">
        <v>111.3820145</v>
      </c>
      <c r="W10" s="15">
        <v>95.503401670000002</v>
      </c>
      <c r="X10"/>
    </row>
    <row r="11" spans="1:24" x14ac:dyDescent="0.35">
      <c r="A11">
        <v>49</v>
      </c>
      <c r="B11" t="s">
        <v>825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100.84311219999999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106.3011542</v>
      </c>
      <c r="S11" s="15">
        <v>100.37471650000001</v>
      </c>
      <c r="T11" s="15">
        <v>101.4350846</v>
      </c>
      <c r="U11" s="15">
        <v>110.11734629999999</v>
      </c>
      <c r="V11" s="15">
        <v>113.0682389</v>
      </c>
      <c r="W11" s="15">
        <v>100</v>
      </c>
      <c r="X11"/>
    </row>
    <row r="12" spans="1:24" x14ac:dyDescent="0.35">
      <c r="A12">
        <v>56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105.9017853</v>
      </c>
      <c r="N12" s="15">
        <v>95.953061500000004</v>
      </c>
      <c r="O12" s="15">
        <v>94.134871739999994</v>
      </c>
      <c r="P12" s="15">
        <v>91.568878130000002</v>
      </c>
      <c r="Q12" s="15">
        <v>95.278571749999998</v>
      </c>
      <c r="R12" s="15">
        <v>97.24879181</v>
      </c>
      <c r="S12" s="15">
        <v>99.625283499999995</v>
      </c>
      <c r="T12" s="15">
        <v>100.2870169</v>
      </c>
      <c r="U12" s="15">
        <v>93.255102500000007</v>
      </c>
      <c r="V12" s="15">
        <v>93.676658590000002</v>
      </c>
      <c r="W12" s="15">
        <v>98.501133890000006</v>
      </c>
      <c r="X12"/>
    </row>
    <row r="13" spans="1:24" x14ac:dyDescent="0.35">
      <c r="A13">
        <v>57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100.84311219999999</v>
      </c>
      <c r="N13" s="15">
        <v>91.906122999999994</v>
      </c>
      <c r="O13" s="15">
        <v>90.615794780000002</v>
      </c>
      <c r="P13" s="15">
        <v>86.510204999999999</v>
      </c>
      <c r="Q13" s="15">
        <v>95.278571749999998</v>
      </c>
      <c r="R13" s="15">
        <v>93.698845759999998</v>
      </c>
      <c r="S13" s="15">
        <v>97.376984309999997</v>
      </c>
      <c r="T13" s="15">
        <v>99.138949260000004</v>
      </c>
      <c r="U13" s="15">
        <v>83.137756249999995</v>
      </c>
      <c r="V13" s="15">
        <v>88.617985469999994</v>
      </c>
      <c r="W13" s="15">
        <v>94.004535559999994</v>
      </c>
      <c r="X13"/>
    </row>
    <row r="14" spans="1:24" x14ac:dyDescent="0.35">
      <c r="A14">
        <v>58</v>
      </c>
      <c r="B14" t="s">
        <v>630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109.2742341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99.733754000000005</v>
      </c>
      <c r="S14" s="15">
        <v>104.1218818</v>
      </c>
      <c r="T14" s="15">
        <v>99.138949260000004</v>
      </c>
      <c r="U14" s="15">
        <v>96.627551249999996</v>
      </c>
      <c r="V14" s="15">
        <v>95.362882970000001</v>
      </c>
      <c r="W14" s="15">
        <v>103.74716530000001</v>
      </c>
      <c r="X14"/>
    </row>
    <row r="15" spans="1:24" x14ac:dyDescent="0.35">
      <c r="A15">
        <v>59</v>
      </c>
      <c r="B15" t="s">
        <v>1000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114.33290719999999</v>
      </c>
      <c r="N15" s="15">
        <v>98.651020500000001</v>
      </c>
      <c r="O15" s="15">
        <v>102.3460513</v>
      </c>
      <c r="P15" s="15">
        <v>94.941326880000005</v>
      </c>
      <c r="Q15" s="15">
        <v>95.278571749999998</v>
      </c>
      <c r="R15" s="15">
        <v>101.5087271</v>
      </c>
      <c r="S15" s="15">
        <v>105.6207479</v>
      </c>
      <c r="T15" s="15">
        <v>99.138949260000004</v>
      </c>
      <c r="U15" s="15">
        <v>100</v>
      </c>
      <c r="V15" s="15">
        <v>97.049107340000006</v>
      </c>
      <c r="W15" s="15">
        <v>107.4943306</v>
      </c>
      <c r="X15"/>
    </row>
    <row r="16" spans="1:24" x14ac:dyDescent="0.35">
      <c r="A16">
        <v>61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92.411990309999993</v>
      </c>
      <c r="N16" s="15">
        <v>102.697959</v>
      </c>
      <c r="O16" s="15">
        <v>92.961846089999995</v>
      </c>
      <c r="P16" s="15">
        <v>91.568878130000002</v>
      </c>
      <c r="Q16" s="15">
        <v>103.3724488</v>
      </c>
      <c r="R16" s="15">
        <v>94.408834970000001</v>
      </c>
      <c r="S16" s="15">
        <v>90.632086810000004</v>
      </c>
      <c r="T16" s="15">
        <v>95.694746280000004</v>
      </c>
      <c r="U16" s="15">
        <v>86.510204999999999</v>
      </c>
      <c r="V16" s="15">
        <v>97.892219530000006</v>
      </c>
      <c r="W16" s="15">
        <v>91.756236389999998</v>
      </c>
      <c r="X16"/>
    </row>
    <row r="17" spans="1:24" x14ac:dyDescent="0.35">
      <c r="A17">
        <v>62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94.098214690000006</v>
      </c>
      <c r="N17" s="15">
        <v>104.0469385</v>
      </c>
      <c r="O17" s="15">
        <v>96.480923039999993</v>
      </c>
      <c r="P17" s="15">
        <v>93.255102500000007</v>
      </c>
      <c r="Q17" s="15">
        <v>103.3724488</v>
      </c>
      <c r="R17" s="15">
        <v>97.071294510000001</v>
      </c>
      <c r="S17" s="15">
        <v>92.880385970000006</v>
      </c>
      <c r="T17" s="15">
        <v>97.990881599999994</v>
      </c>
      <c r="U17" s="15">
        <v>93.255102500000007</v>
      </c>
      <c r="V17" s="15">
        <v>99.578443899999996</v>
      </c>
      <c r="W17" s="15">
        <v>94.753968610000001</v>
      </c>
      <c r="X17"/>
    </row>
    <row r="18" spans="1:24" x14ac:dyDescent="0.35">
      <c r="A18">
        <v>63</v>
      </c>
      <c r="B18" t="s">
        <v>633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92.411990309999993</v>
      </c>
      <c r="N18" s="15">
        <v>106.74489749999999</v>
      </c>
      <c r="O18" s="15">
        <v>95.307897389999994</v>
      </c>
      <c r="P18" s="15">
        <v>96.627551249999996</v>
      </c>
      <c r="Q18" s="15">
        <v>103.3724488</v>
      </c>
      <c r="R18" s="15">
        <v>97.071294510000001</v>
      </c>
      <c r="S18" s="15">
        <v>91.381519859999997</v>
      </c>
      <c r="T18" s="15">
        <v>99.138949260000004</v>
      </c>
      <c r="U18" s="15">
        <v>86.510204999999999</v>
      </c>
      <c r="V18" s="15">
        <v>102.9508927</v>
      </c>
      <c r="W18" s="15">
        <v>93.255102500000007</v>
      </c>
      <c r="X18"/>
    </row>
    <row r="19" spans="1:24" x14ac:dyDescent="0.35">
      <c r="A19">
        <v>64</v>
      </c>
      <c r="B19" t="s">
        <v>707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95.784439059999997</v>
      </c>
      <c r="N19" s="15">
        <v>106.74489749999999</v>
      </c>
      <c r="O19" s="15">
        <v>97.653948700000001</v>
      </c>
      <c r="P19" s="15">
        <v>96.627551249999996</v>
      </c>
      <c r="Q19" s="15">
        <v>103.3724488</v>
      </c>
      <c r="R19" s="15">
        <v>98.846267530000006</v>
      </c>
      <c r="S19" s="15">
        <v>95.128685140000002</v>
      </c>
      <c r="T19" s="15">
        <v>97.990881599999994</v>
      </c>
      <c r="U19" s="15">
        <v>96.627551249999996</v>
      </c>
      <c r="V19" s="15">
        <v>102.9508927</v>
      </c>
      <c r="W19" s="15">
        <v>96.252834719999996</v>
      </c>
      <c r="X19"/>
    </row>
    <row r="20" spans="1:24" x14ac:dyDescent="0.35">
      <c r="A20">
        <v>65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95.784439059999997</v>
      </c>
      <c r="N20" s="15">
        <v>95.953061500000004</v>
      </c>
      <c r="O20" s="15">
        <v>94.134871739999994</v>
      </c>
      <c r="P20" s="15">
        <v>93.255102500000007</v>
      </c>
      <c r="Q20" s="15">
        <v>96.627551249999996</v>
      </c>
      <c r="R20" s="15">
        <v>94.58633227</v>
      </c>
      <c r="S20" s="15">
        <v>95.128685140000002</v>
      </c>
      <c r="T20" s="15">
        <v>99.138949260000004</v>
      </c>
      <c r="U20" s="15">
        <v>93.255102500000007</v>
      </c>
      <c r="V20" s="15">
        <v>94.519770780000002</v>
      </c>
      <c r="W20" s="15">
        <v>94.004535559999994</v>
      </c>
      <c r="X20"/>
    </row>
    <row r="21" spans="1:24" x14ac:dyDescent="0.35">
      <c r="A21">
        <v>66</v>
      </c>
      <c r="B21" t="s">
        <v>928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97.470663439999996</v>
      </c>
      <c r="N21" s="15">
        <v>97.302041000000003</v>
      </c>
      <c r="O21" s="15">
        <v>97.653948700000001</v>
      </c>
      <c r="P21" s="15">
        <v>94.941326880000005</v>
      </c>
      <c r="Q21" s="15">
        <v>96.627551249999996</v>
      </c>
      <c r="R21" s="15">
        <v>97.071294510000001</v>
      </c>
      <c r="S21" s="15">
        <v>97.376984309999997</v>
      </c>
      <c r="T21" s="15">
        <v>101.4350846</v>
      </c>
      <c r="U21" s="15">
        <v>96.627551249999996</v>
      </c>
      <c r="V21" s="15">
        <v>96.205995160000001</v>
      </c>
      <c r="W21" s="15">
        <v>97.002267779999997</v>
      </c>
      <c r="X21"/>
    </row>
    <row r="22" spans="1:24" x14ac:dyDescent="0.35">
      <c r="A22">
        <v>94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95.784439059999997</v>
      </c>
      <c r="N22" s="15">
        <v>97.302041000000003</v>
      </c>
      <c r="O22" s="15">
        <v>94.134871739999994</v>
      </c>
      <c r="P22" s="15">
        <v>93.255102500000007</v>
      </c>
      <c r="Q22" s="15">
        <v>95.278571749999998</v>
      </c>
      <c r="R22" s="15">
        <v>91.923872729999999</v>
      </c>
      <c r="S22" s="15">
        <v>92.130952919999999</v>
      </c>
      <c r="T22" s="15">
        <v>90.528441810000004</v>
      </c>
      <c r="U22" s="15">
        <v>96.627551249999996</v>
      </c>
      <c r="V22" s="15">
        <v>95.362882970000001</v>
      </c>
      <c r="W22" s="15">
        <v>94.004535559999994</v>
      </c>
      <c r="X22"/>
    </row>
    <row r="23" spans="1:24" x14ac:dyDescent="0.35">
      <c r="A23">
        <v>95</v>
      </c>
      <c r="B23" t="s">
        <v>672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97.470663439999996</v>
      </c>
      <c r="N23" s="15">
        <v>98.651020500000001</v>
      </c>
      <c r="O23" s="15">
        <v>97.653948700000001</v>
      </c>
      <c r="P23" s="15">
        <v>94.941326880000005</v>
      </c>
      <c r="Q23" s="15">
        <v>95.278571749999998</v>
      </c>
      <c r="R23" s="15">
        <v>94.408834970000001</v>
      </c>
      <c r="S23" s="15">
        <v>94.379252080000001</v>
      </c>
      <c r="T23" s="15">
        <v>92.824577129999994</v>
      </c>
      <c r="U23" s="15">
        <v>100</v>
      </c>
      <c r="V23" s="15">
        <v>97.049107340000006</v>
      </c>
      <c r="W23" s="15">
        <v>97.002267779999997</v>
      </c>
      <c r="X23"/>
    </row>
    <row r="24" spans="1:24" x14ac:dyDescent="0.35">
      <c r="A24">
        <v>96</v>
      </c>
      <c r="B24" t="s">
        <v>979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100.84311219999999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94.58633227</v>
      </c>
      <c r="S24" s="15">
        <v>96.627551249999996</v>
      </c>
      <c r="T24" s="15">
        <v>90.528441810000004</v>
      </c>
      <c r="U24" s="15">
        <v>100</v>
      </c>
      <c r="V24" s="15">
        <v>95.362882970000001</v>
      </c>
      <c r="W24" s="15">
        <v>100</v>
      </c>
      <c r="X24"/>
    </row>
    <row r="25" spans="1:24" x14ac:dyDescent="0.35">
      <c r="A25">
        <v>99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95.784439059999997</v>
      </c>
      <c r="N25" s="15">
        <v>97.302041000000003</v>
      </c>
      <c r="O25" s="15">
        <v>94.134871739999994</v>
      </c>
      <c r="P25" s="15">
        <v>93.255102500000007</v>
      </c>
      <c r="Q25" s="15">
        <v>95.278571749999998</v>
      </c>
      <c r="R25" s="15">
        <v>96.183807990000005</v>
      </c>
      <c r="S25" s="15">
        <v>99.625283499999995</v>
      </c>
      <c r="T25" s="15">
        <v>100.86105070000001</v>
      </c>
      <c r="U25" s="15">
        <v>96.627551249999996</v>
      </c>
      <c r="V25" s="15">
        <v>95.362882970000001</v>
      </c>
      <c r="W25" s="15">
        <v>94.004535559999994</v>
      </c>
      <c r="X25"/>
    </row>
    <row r="26" spans="1:24" x14ac:dyDescent="0.35">
      <c r="A26">
        <v>100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97.470663439999996</v>
      </c>
      <c r="N26" s="15">
        <v>98.651020500000001</v>
      </c>
      <c r="O26" s="15">
        <v>97.653948700000001</v>
      </c>
      <c r="P26" s="15">
        <v>94.941326880000005</v>
      </c>
      <c r="Q26" s="15">
        <v>95.278571749999998</v>
      </c>
      <c r="R26" s="15">
        <v>98.491272929999994</v>
      </c>
      <c r="S26" s="15">
        <v>101.87358260000001</v>
      </c>
      <c r="T26" s="15">
        <v>102.5831522</v>
      </c>
      <c r="U26" s="15">
        <v>100</v>
      </c>
      <c r="V26" s="15">
        <v>97.049107340000006</v>
      </c>
      <c r="W26" s="15">
        <v>97.002267779999997</v>
      </c>
      <c r="X26"/>
    </row>
    <row r="27" spans="1:24" x14ac:dyDescent="0.35">
      <c r="A27">
        <v>103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97.470663439999996</v>
      </c>
      <c r="N27" s="15">
        <v>100</v>
      </c>
      <c r="O27" s="15">
        <v>95.307897389999994</v>
      </c>
      <c r="P27" s="15">
        <v>94.941326880000005</v>
      </c>
      <c r="Q27" s="15">
        <v>110.11734629999999</v>
      </c>
      <c r="R27" s="15">
        <v>101.3312298</v>
      </c>
      <c r="S27" s="15">
        <v>100.37471650000001</v>
      </c>
      <c r="T27" s="15">
        <v>101.4350846</v>
      </c>
      <c r="U27" s="15">
        <v>96.627551249999996</v>
      </c>
      <c r="V27" s="15">
        <v>97.892219530000006</v>
      </c>
      <c r="W27" s="15">
        <v>95.503401670000002</v>
      </c>
      <c r="X27"/>
    </row>
    <row r="28" spans="1:24" x14ac:dyDescent="0.35">
      <c r="A28">
        <v>104</v>
      </c>
      <c r="B28" t="s">
        <v>917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99.156887810000001</v>
      </c>
      <c r="N28" s="15">
        <v>101.3489795</v>
      </c>
      <c r="O28" s="15">
        <v>98.82697435</v>
      </c>
      <c r="P28" s="15">
        <v>96.627551249999996</v>
      </c>
      <c r="Q28" s="15">
        <v>110.11734629999999</v>
      </c>
      <c r="R28" s="15">
        <v>103.816192</v>
      </c>
      <c r="S28" s="15">
        <v>102.6230157</v>
      </c>
      <c r="T28" s="15">
        <v>103.7312199</v>
      </c>
      <c r="U28" s="15">
        <v>100</v>
      </c>
      <c r="V28" s="15">
        <v>99.578443899999996</v>
      </c>
      <c r="W28" s="15">
        <v>98.501133890000006</v>
      </c>
      <c r="X28"/>
    </row>
    <row r="29" spans="1:24" x14ac:dyDescent="0.35">
      <c r="A29">
        <v>112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116.01913159999999</v>
      </c>
      <c r="N29" s="15">
        <v>97.302041000000003</v>
      </c>
      <c r="O29" s="15">
        <v>95.307897389999994</v>
      </c>
      <c r="P29" s="15">
        <v>100</v>
      </c>
      <c r="Q29" s="15">
        <v>100</v>
      </c>
      <c r="R29" s="15">
        <v>101.3312298</v>
      </c>
      <c r="S29" s="15">
        <v>100.37471650000001</v>
      </c>
      <c r="T29" s="15">
        <v>103.1571861</v>
      </c>
      <c r="U29" s="15">
        <v>96.627551249999996</v>
      </c>
      <c r="V29" s="15">
        <v>98.735331720000005</v>
      </c>
      <c r="W29" s="15">
        <v>103.74716530000001</v>
      </c>
      <c r="X29"/>
    </row>
    <row r="30" spans="1:24" x14ac:dyDescent="0.35">
      <c r="A30">
        <v>113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117.7053559</v>
      </c>
      <c r="N30" s="15">
        <v>98.651020500000001</v>
      </c>
      <c r="O30" s="15">
        <v>98.82697435</v>
      </c>
      <c r="P30" s="15">
        <v>101.6862244</v>
      </c>
      <c r="Q30" s="15">
        <v>100</v>
      </c>
      <c r="R30" s="15">
        <v>103.816192</v>
      </c>
      <c r="S30" s="15">
        <v>102.6230157</v>
      </c>
      <c r="T30" s="15">
        <v>105.45332139999999</v>
      </c>
      <c r="U30" s="15">
        <v>100</v>
      </c>
      <c r="V30" s="15">
        <v>100.4215561</v>
      </c>
      <c r="W30" s="15">
        <v>106.74489749999999</v>
      </c>
      <c r="X30"/>
    </row>
    <row r="31" spans="1:24" x14ac:dyDescent="0.35">
      <c r="A31">
        <v>114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122.7640291</v>
      </c>
      <c r="N31" s="15">
        <v>102.697959</v>
      </c>
      <c r="O31" s="15">
        <v>98.82697435</v>
      </c>
      <c r="P31" s="15">
        <v>105.05867309999999</v>
      </c>
      <c r="Q31" s="15">
        <v>100</v>
      </c>
      <c r="R31" s="15">
        <v>103.816192</v>
      </c>
      <c r="S31" s="15">
        <v>100.37471650000001</v>
      </c>
      <c r="T31" s="15">
        <v>102.5831522</v>
      </c>
      <c r="U31" s="15">
        <v>100</v>
      </c>
      <c r="V31" s="15">
        <v>104.637117</v>
      </c>
      <c r="W31" s="15">
        <v>108.9931967</v>
      </c>
      <c r="X31"/>
    </row>
    <row r="32" spans="1:24" x14ac:dyDescent="0.35">
      <c r="A32">
        <v>115</v>
      </c>
      <c r="B32" t="s">
        <v>649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121.0778047</v>
      </c>
      <c r="N32" s="15">
        <v>97.302041000000003</v>
      </c>
      <c r="O32" s="15">
        <v>101.1730257</v>
      </c>
      <c r="P32" s="15">
        <v>100</v>
      </c>
      <c r="Q32" s="15">
        <v>102.0234693</v>
      </c>
      <c r="R32" s="15">
        <v>104.5261812</v>
      </c>
      <c r="S32" s="15">
        <v>104.8713149</v>
      </c>
      <c r="T32" s="15">
        <v>103.1571861</v>
      </c>
      <c r="U32" s="15">
        <v>100</v>
      </c>
      <c r="V32" s="15">
        <v>98.735331720000005</v>
      </c>
      <c r="W32" s="15">
        <v>109.74262969999999</v>
      </c>
      <c r="X32"/>
    </row>
    <row r="33" spans="1:24" x14ac:dyDescent="0.35">
      <c r="A33">
        <v>116</v>
      </c>
      <c r="B33" t="s">
        <v>762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114.33290719999999</v>
      </c>
      <c r="N33" s="15">
        <v>101.3489795</v>
      </c>
      <c r="O33" s="15">
        <v>96.480923039999993</v>
      </c>
      <c r="P33" s="15">
        <v>103.3724488</v>
      </c>
      <c r="Q33" s="15">
        <v>100</v>
      </c>
      <c r="R33" s="15">
        <v>104.1711866</v>
      </c>
      <c r="S33" s="15">
        <v>101.87358260000001</v>
      </c>
      <c r="T33" s="15">
        <v>108.32349050000001</v>
      </c>
      <c r="U33" s="15">
        <v>96.627551249999996</v>
      </c>
      <c r="V33" s="15">
        <v>102.9508927</v>
      </c>
      <c r="W33" s="15">
        <v>103.74716530000001</v>
      </c>
      <c r="X33"/>
    </row>
    <row r="34" spans="1:24" x14ac:dyDescent="0.35">
      <c r="A34">
        <v>117</v>
      </c>
      <c r="B34" t="s">
        <v>888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122.7640291</v>
      </c>
      <c r="N34" s="15">
        <v>100</v>
      </c>
      <c r="O34" s="15">
        <v>101.1730257</v>
      </c>
      <c r="P34" s="15">
        <v>103.3724488</v>
      </c>
      <c r="Q34" s="15">
        <v>100</v>
      </c>
      <c r="R34" s="15">
        <v>105.591165</v>
      </c>
      <c r="S34" s="15">
        <v>104.1218818</v>
      </c>
      <c r="T34" s="15">
        <v>105.45332139999999</v>
      </c>
      <c r="U34" s="15">
        <v>103.3724488</v>
      </c>
      <c r="V34" s="15">
        <v>102.1077805</v>
      </c>
      <c r="W34" s="15">
        <v>110.4920628</v>
      </c>
      <c r="X34"/>
    </row>
    <row r="35" spans="1:24" x14ac:dyDescent="0.35">
      <c r="A35">
        <v>118</v>
      </c>
      <c r="B35" t="s">
        <v>979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121.0778047</v>
      </c>
      <c r="N35" s="15">
        <v>100</v>
      </c>
      <c r="O35" s="15">
        <v>101.1730257</v>
      </c>
      <c r="P35" s="15">
        <v>103.3724488</v>
      </c>
      <c r="Q35" s="15">
        <v>100</v>
      </c>
      <c r="R35" s="15">
        <v>105.7686623</v>
      </c>
      <c r="S35" s="15">
        <v>105.6207479</v>
      </c>
      <c r="T35" s="15">
        <v>105.45332139999999</v>
      </c>
      <c r="U35" s="15">
        <v>103.3724488</v>
      </c>
      <c r="V35" s="15">
        <v>102.1077805</v>
      </c>
      <c r="W35" s="15">
        <v>109.74262969999999</v>
      </c>
      <c r="X35"/>
    </row>
    <row r="36" spans="1:24" x14ac:dyDescent="0.35">
      <c r="A36">
        <v>124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97.470663439999996</v>
      </c>
      <c r="N36" s="15">
        <v>94.604082000000005</v>
      </c>
      <c r="O36" s="15">
        <v>95.307897389999994</v>
      </c>
      <c r="P36" s="15">
        <v>100</v>
      </c>
      <c r="Q36" s="15">
        <v>96.627551249999996</v>
      </c>
      <c r="R36" s="15">
        <v>94.763829569999999</v>
      </c>
      <c r="S36" s="15">
        <v>95.128685140000002</v>
      </c>
      <c r="T36" s="15">
        <v>95.120712449999999</v>
      </c>
      <c r="U36" s="15">
        <v>89.882653750000003</v>
      </c>
      <c r="V36" s="15">
        <v>97.049107340000006</v>
      </c>
      <c r="W36" s="15">
        <v>95.503401670000002</v>
      </c>
      <c r="X36"/>
    </row>
    <row r="37" spans="1:24" x14ac:dyDescent="0.35">
      <c r="A37">
        <v>125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105.9017853</v>
      </c>
      <c r="N37" s="15">
        <v>95.953061500000004</v>
      </c>
      <c r="O37" s="15">
        <v>96.480923039999993</v>
      </c>
      <c r="P37" s="15">
        <v>101.6862244</v>
      </c>
      <c r="Q37" s="15">
        <v>96.627551249999996</v>
      </c>
      <c r="R37" s="15">
        <v>96.893797199999995</v>
      </c>
      <c r="S37" s="15">
        <v>95.878118189999995</v>
      </c>
      <c r="T37" s="15">
        <v>96.268780109999994</v>
      </c>
      <c r="U37" s="15">
        <v>93.255102500000007</v>
      </c>
      <c r="V37" s="15">
        <v>98.735331720000005</v>
      </c>
      <c r="W37" s="15">
        <v>100</v>
      </c>
      <c r="X37"/>
    </row>
    <row r="38" spans="1:24" x14ac:dyDescent="0.35">
      <c r="A38">
        <v>126</v>
      </c>
      <c r="B38" t="s">
        <v>991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107.5880097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99.378759439999996</v>
      </c>
      <c r="S38" s="15">
        <v>98.126417360000005</v>
      </c>
      <c r="T38" s="15">
        <v>98.564915429999999</v>
      </c>
      <c r="U38" s="15">
        <v>96.627551249999996</v>
      </c>
      <c r="V38" s="15">
        <v>100.4215561</v>
      </c>
      <c r="W38" s="15">
        <v>102.9977322</v>
      </c>
      <c r="X38"/>
    </row>
    <row r="39" spans="1:24" x14ac:dyDescent="0.35">
      <c r="A39">
        <v>133</v>
      </c>
      <c r="B39" t="s">
        <v>205</v>
      </c>
      <c r="C39" t="s">
        <v>617</v>
      </c>
      <c r="D39" t="s">
        <v>23</v>
      </c>
      <c r="E39" t="s">
        <v>25</v>
      </c>
      <c r="F39" t="s">
        <v>49</v>
      </c>
      <c r="G39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102.52933659999999</v>
      </c>
      <c r="N39" s="15">
        <v>94.604082000000005</v>
      </c>
      <c r="O39" s="15">
        <v>95.307897389999994</v>
      </c>
      <c r="P39" s="15">
        <v>100</v>
      </c>
      <c r="Q39" s="15">
        <v>96.627551249999996</v>
      </c>
      <c r="R39" s="15">
        <v>95.118824180000004</v>
      </c>
      <c r="S39" s="15">
        <v>94.379252080000001</v>
      </c>
      <c r="T39" s="15">
        <v>95.120712449999999</v>
      </c>
      <c r="U39" s="15">
        <v>89.882653750000003</v>
      </c>
      <c r="V39" s="15">
        <v>97.049107340000006</v>
      </c>
      <c r="W39" s="15">
        <v>97.751700830000004</v>
      </c>
      <c r="X39"/>
    </row>
    <row r="40" spans="1:24" x14ac:dyDescent="0.35">
      <c r="A40">
        <v>142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99.156887810000001</v>
      </c>
      <c r="N40" s="15">
        <v>95.953061500000004</v>
      </c>
      <c r="O40" s="15">
        <v>95.307897389999994</v>
      </c>
      <c r="P40" s="15">
        <v>94.941326880000005</v>
      </c>
      <c r="Q40" s="15">
        <v>100</v>
      </c>
      <c r="R40" s="15">
        <v>98.491272929999994</v>
      </c>
      <c r="S40" s="15">
        <v>101.1241496</v>
      </c>
      <c r="T40" s="15">
        <v>101.4350846</v>
      </c>
      <c r="U40" s="15">
        <v>96.627551249999996</v>
      </c>
      <c r="V40" s="15">
        <v>95.362882970000001</v>
      </c>
      <c r="W40" s="15">
        <v>96.252834719999996</v>
      </c>
      <c r="X40"/>
    </row>
    <row r="41" spans="1:24" x14ac:dyDescent="0.35">
      <c r="A41">
        <v>143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100.84311219999999</v>
      </c>
      <c r="N41" s="15">
        <v>97.302041000000003</v>
      </c>
      <c r="O41" s="15">
        <v>98.82697435</v>
      </c>
      <c r="P41" s="15">
        <v>96.627551249999996</v>
      </c>
      <c r="Q41" s="15">
        <v>100</v>
      </c>
      <c r="R41" s="15">
        <v>100.9762352</v>
      </c>
      <c r="S41" s="15">
        <v>103.3724488</v>
      </c>
      <c r="T41" s="15">
        <v>103.7312199</v>
      </c>
      <c r="U41" s="15">
        <v>100</v>
      </c>
      <c r="V41" s="15">
        <v>97.049107340000006</v>
      </c>
      <c r="W41" s="15">
        <v>99.250566939999999</v>
      </c>
      <c r="X41"/>
    </row>
    <row r="42" spans="1:24" x14ac:dyDescent="0.35">
      <c r="A42">
        <v>144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97.470663439999996</v>
      </c>
      <c r="N42" s="15">
        <v>98.651020500000001</v>
      </c>
      <c r="O42" s="15">
        <v>96.480923039999993</v>
      </c>
      <c r="P42" s="15">
        <v>98.313775629999995</v>
      </c>
      <c r="Q42" s="15">
        <v>100</v>
      </c>
      <c r="R42" s="15">
        <v>100.9762352</v>
      </c>
      <c r="S42" s="15">
        <v>102.6230157</v>
      </c>
      <c r="T42" s="15">
        <v>106.0273552</v>
      </c>
      <c r="U42" s="15">
        <v>96.627551249999996</v>
      </c>
      <c r="V42" s="15">
        <v>98.735331720000005</v>
      </c>
      <c r="W42" s="15">
        <v>96.252834719999996</v>
      </c>
      <c r="X42"/>
    </row>
    <row r="43" spans="1:24" x14ac:dyDescent="0.35">
      <c r="A43">
        <v>145</v>
      </c>
      <c r="B43" t="s">
        <v>630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104.2155609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101.1537325</v>
      </c>
      <c r="S43" s="15">
        <v>102.6230157</v>
      </c>
      <c r="T43" s="15">
        <v>102.00911840000001</v>
      </c>
      <c r="U43" s="15">
        <v>96.627551249999996</v>
      </c>
      <c r="V43" s="15">
        <v>99.578443899999996</v>
      </c>
      <c r="W43" s="15">
        <v>101.4988661</v>
      </c>
      <c r="X43"/>
    </row>
    <row r="44" spans="1:24" x14ac:dyDescent="0.35">
      <c r="A44">
        <v>146</v>
      </c>
      <c r="B44" t="s">
        <v>712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104.2155609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100.9762352</v>
      </c>
      <c r="S44" s="15">
        <v>104.8713149</v>
      </c>
      <c r="T44" s="15">
        <v>101.4350846</v>
      </c>
      <c r="U44" s="15">
        <v>93.255102500000007</v>
      </c>
      <c r="V44" s="15">
        <v>97.892219530000006</v>
      </c>
      <c r="W44" s="15">
        <v>101.4988661</v>
      </c>
      <c r="X44"/>
    </row>
    <row r="45" spans="1:24" x14ac:dyDescent="0.35">
      <c r="A45">
        <v>147</v>
      </c>
      <c r="B45" t="s">
        <v>834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104.2155609</v>
      </c>
      <c r="N45" s="15">
        <v>98.651020500000001</v>
      </c>
      <c r="O45" s="15">
        <v>101.1730257</v>
      </c>
      <c r="P45" s="15">
        <v>98.313775629999995</v>
      </c>
      <c r="Q45" s="15">
        <v>100</v>
      </c>
      <c r="R45" s="15">
        <v>102.75120819999999</v>
      </c>
      <c r="S45" s="15">
        <v>105.6207479</v>
      </c>
      <c r="T45" s="15">
        <v>103.7312199</v>
      </c>
      <c r="U45" s="15">
        <v>103.3724488</v>
      </c>
      <c r="V45" s="15">
        <v>98.735331720000005</v>
      </c>
      <c r="W45" s="15">
        <v>102.24829920000001</v>
      </c>
      <c r="X45"/>
    </row>
    <row r="46" spans="1:24" x14ac:dyDescent="0.35">
      <c r="A46">
        <v>148</v>
      </c>
      <c r="B46" t="s">
        <v>1000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105.9017853</v>
      </c>
      <c r="N46" s="15">
        <v>100</v>
      </c>
      <c r="O46" s="15">
        <v>102.3460513</v>
      </c>
      <c r="P46" s="15">
        <v>100</v>
      </c>
      <c r="Q46" s="15">
        <v>100</v>
      </c>
      <c r="R46" s="15">
        <v>102.92870550000001</v>
      </c>
      <c r="S46" s="15">
        <v>104.1218818</v>
      </c>
      <c r="T46" s="15">
        <v>103.7312199</v>
      </c>
      <c r="U46" s="15">
        <v>100</v>
      </c>
      <c r="V46" s="15">
        <v>100.4215561</v>
      </c>
      <c r="W46" s="15">
        <v>103.74716530000001</v>
      </c>
      <c r="X46"/>
    </row>
    <row r="47" spans="1:24" x14ac:dyDescent="0.35">
      <c r="A47">
        <v>153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94.098214690000006</v>
      </c>
      <c r="N47" s="15">
        <v>89.208163999999996</v>
      </c>
      <c r="O47" s="15">
        <v>95.307897389999994</v>
      </c>
      <c r="P47" s="15">
        <v>103.3724488</v>
      </c>
      <c r="Q47" s="15">
        <v>93.929592249999999</v>
      </c>
      <c r="R47" s="15">
        <v>96.006310690000007</v>
      </c>
      <c r="S47" s="15">
        <v>100.37471650000001</v>
      </c>
      <c r="T47" s="15">
        <v>99.712983100000002</v>
      </c>
      <c r="U47" s="15">
        <v>89.882653750000003</v>
      </c>
      <c r="V47" s="15">
        <v>95.362882970000001</v>
      </c>
      <c r="W47" s="15">
        <v>94.004535559999994</v>
      </c>
      <c r="X47"/>
    </row>
    <row r="48" spans="1:24" x14ac:dyDescent="0.35">
      <c r="A48">
        <v>154</v>
      </c>
      <c r="B48" t="s">
        <v>678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95.784439059999997</v>
      </c>
      <c r="N48" s="15">
        <v>90.557143499999995</v>
      </c>
      <c r="O48" s="15">
        <v>98.82697435</v>
      </c>
      <c r="P48" s="15">
        <v>105.05867309999999</v>
      </c>
      <c r="Q48" s="15">
        <v>93.929592249999999</v>
      </c>
      <c r="R48" s="15">
        <v>98.491272929999994</v>
      </c>
      <c r="S48" s="15">
        <v>102.6230157</v>
      </c>
      <c r="T48" s="15">
        <v>102.00911840000001</v>
      </c>
      <c r="U48" s="15">
        <v>93.255102500000007</v>
      </c>
      <c r="V48" s="15">
        <v>97.049107340000006</v>
      </c>
      <c r="W48" s="15">
        <v>97.002267779999997</v>
      </c>
      <c r="X48"/>
    </row>
    <row r="49" spans="1:24" x14ac:dyDescent="0.35">
      <c r="A49">
        <v>155</v>
      </c>
      <c r="B49" t="s">
        <v>991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99.156887810000001</v>
      </c>
      <c r="N49" s="15">
        <v>91.906122999999994</v>
      </c>
      <c r="O49" s="15">
        <v>101.1730257</v>
      </c>
      <c r="P49" s="15">
        <v>106.74489749999999</v>
      </c>
      <c r="Q49" s="15">
        <v>93.929592249999999</v>
      </c>
      <c r="R49" s="15">
        <v>98.846267530000006</v>
      </c>
      <c r="S49" s="15">
        <v>104.8713149</v>
      </c>
      <c r="T49" s="15">
        <v>99.138949260000004</v>
      </c>
      <c r="U49" s="15">
        <v>86.510204999999999</v>
      </c>
      <c r="V49" s="15">
        <v>98.735331720000005</v>
      </c>
      <c r="W49" s="15">
        <v>100</v>
      </c>
      <c r="X49"/>
    </row>
    <row r="50" spans="1:24" x14ac:dyDescent="0.35">
      <c r="A50">
        <v>156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94.098214690000006</v>
      </c>
      <c r="N50" s="15">
        <v>97.302041000000003</v>
      </c>
      <c r="O50" s="15">
        <v>95.307897389999994</v>
      </c>
      <c r="P50" s="15">
        <v>94.941326880000005</v>
      </c>
      <c r="Q50" s="15">
        <v>96.627551249999996</v>
      </c>
      <c r="R50" s="15">
        <v>93.876343059999996</v>
      </c>
      <c r="S50" s="15">
        <v>93.629819029999993</v>
      </c>
      <c r="T50" s="15">
        <v>93.972644790000004</v>
      </c>
      <c r="U50" s="15">
        <v>96.627551249999996</v>
      </c>
      <c r="V50" s="15">
        <v>96.205995160000001</v>
      </c>
      <c r="W50" s="15">
        <v>94.004535559999994</v>
      </c>
      <c r="X50"/>
    </row>
    <row r="51" spans="1:24" x14ac:dyDescent="0.35">
      <c r="A51">
        <v>157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95.784439059999997</v>
      </c>
      <c r="N51" s="15">
        <v>98.651020500000001</v>
      </c>
      <c r="O51" s="15">
        <v>98.82697435</v>
      </c>
      <c r="P51" s="15">
        <v>96.627551249999996</v>
      </c>
      <c r="Q51" s="15">
        <v>96.627551249999996</v>
      </c>
      <c r="R51" s="15">
        <v>96.361305299999998</v>
      </c>
      <c r="S51" s="15">
        <v>95.878118189999995</v>
      </c>
      <c r="T51" s="15">
        <v>96.268780109999994</v>
      </c>
      <c r="U51" s="15">
        <v>100</v>
      </c>
      <c r="V51" s="15">
        <v>97.892219530000006</v>
      </c>
      <c r="W51" s="15">
        <v>97.002267779999997</v>
      </c>
      <c r="X51"/>
    </row>
    <row r="52" spans="1:24" x14ac:dyDescent="0.35">
      <c r="A52">
        <v>158</v>
      </c>
      <c r="B52" t="s">
        <v>649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100.84311219999999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96.716299899999996</v>
      </c>
      <c r="S52" s="15">
        <v>95.128685140000002</v>
      </c>
      <c r="T52" s="15">
        <v>94.546678619999994</v>
      </c>
      <c r="U52" s="15">
        <v>96.627551249999996</v>
      </c>
      <c r="V52" s="15">
        <v>100.4215561</v>
      </c>
      <c r="W52" s="15">
        <v>100</v>
      </c>
      <c r="X52"/>
    </row>
    <row r="53" spans="1:24" x14ac:dyDescent="0.35">
      <c r="A53">
        <v>159</v>
      </c>
      <c r="B53" t="s">
        <v>739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95.784439059999997</v>
      </c>
      <c r="N53" s="15">
        <v>98.651020500000001</v>
      </c>
      <c r="O53" s="15">
        <v>101.1730257</v>
      </c>
      <c r="P53" s="15">
        <v>93.255102500000007</v>
      </c>
      <c r="Q53" s="15">
        <v>96.627551249999996</v>
      </c>
      <c r="R53" s="15">
        <v>96.716299899999996</v>
      </c>
      <c r="S53" s="15">
        <v>98.875850420000006</v>
      </c>
      <c r="T53" s="15">
        <v>93.972644790000004</v>
      </c>
      <c r="U53" s="15">
        <v>106.74489749999999</v>
      </c>
      <c r="V53" s="15">
        <v>96.205995160000001</v>
      </c>
      <c r="W53" s="15">
        <v>98.501133890000006</v>
      </c>
      <c r="X53"/>
    </row>
    <row r="54" spans="1:24" x14ac:dyDescent="0.35">
      <c r="A54">
        <v>160</v>
      </c>
      <c r="B54" t="s">
        <v>941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105.9017853</v>
      </c>
      <c r="N54" s="15">
        <v>105.39591799999999</v>
      </c>
      <c r="O54" s="15">
        <v>102.3460513</v>
      </c>
      <c r="P54" s="15">
        <v>101.6862244</v>
      </c>
      <c r="Q54" s="15">
        <v>96.627551249999996</v>
      </c>
      <c r="R54" s="15">
        <v>98.668770230000007</v>
      </c>
      <c r="S54" s="15">
        <v>95.128685140000002</v>
      </c>
      <c r="T54" s="15">
        <v>94.546678619999994</v>
      </c>
      <c r="U54" s="15">
        <v>100</v>
      </c>
      <c r="V54" s="15">
        <v>104.637117</v>
      </c>
      <c r="W54" s="15">
        <v>103.74716530000001</v>
      </c>
      <c r="X54"/>
    </row>
    <row r="55" spans="1:24" x14ac:dyDescent="0.35">
      <c r="A55">
        <v>166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99.156887810000001</v>
      </c>
      <c r="N55" s="15">
        <v>97.302041000000003</v>
      </c>
      <c r="O55" s="15">
        <v>95.307897389999994</v>
      </c>
      <c r="P55" s="15">
        <v>98.313775629999995</v>
      </c>
      <c r="Q55" s="15">
        <v>96.627551249999996</v>
      </c>
      <c r="R55" s="15">
        <v>95.118824180000004</v>
      </c>
      <c r="S55" s="15">
        <v>92.880385970000006</v>
      </c>
      <c r="T55" s="15">
        <v>94.546678619999994</v>
      </c>
      <c r="U55" s="15">
        <v>103.3724488</v>
      </c>
      <c r="V55" s="15">
        <v>97.892219530000006</v>
      </c>
      <c r="W55" s="15">
        <v>96.252834719999996</v>
      </c>
      <c r="X55"/>
    </row>
    <row r="56" spans="1:24" x14ac:dyDescent="0.35">
      <c r="A56">
        <v>167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100.84311219999999</v>
      </c>
      <c r="N56" s="15">
        <v>98.651020500000001</v>
      </c>
      <c r="O56" s="15">
        <v>98.82697435</v>
      </c>
      <c r="P56" s="15">
        <v>100</v>
      </c>
      <c r="Q56" s="15">
        <v>96.627551249999996</v>
      </c>
      <c r="R56" s="15">
        <v>97.603786409999998</v>
      </c>
      <c r="S56" s="15">
        <v>95.128685140000002</v>
      </c>
      <c r="T56" s="15">
        <v>96.842813939999999</v>
      </c>
      <c r="U56" s="15">
        <v>106.74489749999999</v>
      </c>
      <c r="V56" s="15">
        <v>99.578443899999996</v>
      </c>
      <c r="W56" s="15">
        <v>99.250566939999999</v>
      </c>
      <c r="X56"/>
    </row>
    <row r="57" spans="1:24" x14ac:dyDescent="0.35">
      <c r="A57">
        <v>168</v>
      </c>
      <c r="B57" t="s">
        <v>672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100.84311219999999</v>
      </c>
      <c r="N57" s="15">
        <v>98.651020500000001</v>
      </c>
      <c r="O57" s="15">
        <v>101.1730257</v>
      </c>
      <c r="P57" s="15">
        <v>96.627551249999996</v>
      </c>
      <c r="Q57" s="15">
        <v>96.627551249999996</v>
      </c>
      <c r="R57" s="15">
        <v>97.781283720000005</v>
      </c>
      <c r="S57" s="15">
        <v>97.376984309999997</v>
      </c>
      <c r="T57" s="15">
        <v>94.546678619999994</v>
      </c>
      <c r="U57" s="15">
        <v>113.489795</v>
      </c>
      <c r="V57" s="15">
        <v>97.892219530000006</v>
      </c>
      <c r="W57" s="15">
        <v>100.7494331</v>
      </c>
      <c r="X57"/>
    </row>
    <row r="58" spans="1:24" x14ac:dyDescent="0.35">
      <c r="A58">
        <v>169</v>
      </c>
      <c r="B58" t="s">
        <v>928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97.470663439999996</v>
      </c>
      <c r="N58" s="15">
        <v>101.3489795</v>
      </c>
      <c r="O58" s="15">
        <v>96.480923039999993</v>
      </c>
      <c r="P58" s="15">
        <v>101.6862244</v>
      </c>
      <c r="Q58" s="15">
        <v>96.627551249999996</v>
      </c>
      <c r="R58" s="15">
        <v>97.958781020000004</v>
      </c>
      <c r="S58" s="15">
        <v>94.379252080000001</v>
      </c>
      <c r="T58" s="15">
        <v>99.712983100000002</v>
      </c>
      <c r="U58" s="15">
        <v>103.3724488</v>
      </c>
      <c r="V58" s="15">
        <v>102.1077805</v>
      </c>
      <c r="W58" s="15">
        <v>96.252834719999996</v>
      </c>
      <c r="X58"/>
    </row>
    <row r="59" spans="1:24" x14ac:dyDescent="0.35">
      <c r="A59">
        <v>170</v>
      </c>
      <c r="B59" t="s">
        <v>1062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104.2155609</v>
      </c>
      <c r="N59" s="15">
        <v>100</v>
      </c>
      <c r="O59" s="15">
        <v>101.1730257</v>
      </c>
      <c r="P59" s="15">
        <v>101.6862244</v>
      </c>
      <c r="Q59" s="15">
        <v>96.627551249999996</v>
      </c>
      <c r="R59" s="15">
        <v>99.556256700000006</v>
      </c>
      <c r="S59" s="15">
        <v>98.126417360000005</v>
      </c>
      <c r="T59" s="15">
        <v>96.842813939999999</v>
      </c>
      <c r="U59" s="15">
        <v>110.11734629999999</v>
      </c>
      <c r="V59" s="15">
        <v>101.2646683</v>
      </c>
      <c r="W59" s="15">
        <v>102.24829920000001</v>
      </c>
      <c r="X59"/>
    </row>
    <row r="60" spans="1:24" x14ac:dyDescent="0.35">
      <c r="A60">
        <v>173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97.470663439999996</v>
      </c>
      <c r="N60" s="15">
        <v>94.604082000000005</v>
      </c>
      <c r="O60" s="15">
        <v>95.307897389999994</v>
      </c>
      <c r="P60" s="15">
        <v>96.627551249999996</v>
      </c>
      <c r="Q60" s="15">
        <v>103.3724488</v>
      </c>
      <c r="R60" s="15">
        <v>96.716299899999996</v>
      </c>
      <c r="S60" s="15">
        <v>98.126417360000005</v>
      </c>
      <c r="T60" s="15">
        <v>95.694746280000004</v>
      </c>
      <c r="U60" s="15">
        <v>96.627551249999996</v>
      </c>
      <c r="V60" s="15">
        <v>95.362882970000001</v>
      </c>
      <c r="W60" s="15">
        <v>95.503401670000002</v>
      </c>
      <c r="X60"/>
    </row>
    <row r="61" spans="1:24" x14ac:dyDescent="0.35">
      <c r="A61">
        <v>175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97.470663439999996</v>
      </c>
      <c r="N61" s="15">
        <v>97.302041000000003</v>
      </c>
      <c r="O61" s="15">
        <v>96.480923039999993</v>
      </c>
      <c r="P61" s="15">
        <v>96.627551249999996</v>
      </c>
      <c r="Q61" s="15">
        <v>96.627551249999996</v>
      </c>
      <c r="R61" s="15">
        <v>94.053840359999995</v>
      </c>
      <c r="S61" s="15">
        <v>92.130952919999999</v>
      </c>
      <c r="T61" s="15">
        <v>93.398610959999999</v>
      </c>
      <c r="U61" s="15">
        <v>96.627551249999996</v>
      </c>
      <c r="V61" s="15">
        <v>97.049107340000006</v>
      </c>
      <c r="W61" s="15">
        <v>96.252834719999996</v>
      </c>
      <c r="X61"/>
    </row>
    <row r="62" spans="1:24" x14ac:dyDescent="0.35">
      <c r="A62">
        <v>179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97.470663439999996</v>
      </c>
      <c r="N62" s="15">
        <v>97.302041000000003</v>
      </c>
      <c r="O62" s="15">
        <v>96.480923039999993</v>
      </c>
      <c r="P62" s="15">
        <v>94.941326880000005</v>
      </c>
      <c r="Q62" s="15">
        <v>96.627551249999996</v>
      </c>
      <c r="R62" s="15">
        <v>94.408834970000001</v>
      </c>
      <c r="S62" s="15">
        <v>92.130952919999999</v>
      </c>
      <c r="T62" s="15">
        <v>95.120712449999999</v>
      </c>
      <c r="U62" s="15">
        <v>96.627551249999996</v>
      </c>
      <c r="V62" s="15">
        <v>96.205995160000001</v>
      </c>
      <c r="W62" s="15">
        <v>96.252834719999996</v>
      </c>
      <c r="X62"/>
    </row>
    <row r="63" spans="1:24" x14ac:dyDescent="0.35">
      <c r="A63">
        <v>180</v>
      </c>
      <c r="B63" t="s">
        <v>772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99.156887810000001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96.893797199999995</v>
      </c>
      <c r="S63" s="15">
        <v>94.379252080000001</v>
      </c>
      <c r="T63" s="15">
        <v>97.416847770000004</v>
      </c>
      <c r="U63" s="15">
        <v>100</v>
      </c>
      <c r="V63" s="15">
        <v>97.892219530000006</v>
      </c>
      <c r="W63" s="15">
        <v>99.250566939999999</v>
      </c>
      <c r="X63"/>
    </row>
    <row r="64" spans="1:24" x14ac:dyDescent="0.35">
      <c r="A64">
        <v>181</v>
      </c>
      <c r="B64" t="s">
        <v>917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95.784439059999997</v>
      </c>
      <c r="N64" s="15">
        <v>101.3489795</v>
      </c>
      <c r="O64" s="15">
        <v>97.653948700000001</v>
      </c>
      <c r="P64" s="15">
        <v>98.313775629999995</v>
      </c>
      <c r="Q64" s="15">
        <v>96.627551249999996</v>
      </c>
      <c r="R64" s="15">
        <v>97.24879181</v>
      </c>
      <c r="S64" s="15">
        <v>93.629819029999993</v>
      </c>
      <c r="T64" s="15">
        <v>100.2870169</v>
      </c>
      <c r="U64" s="15">
        <v>96.627551249999996</v>
      </c>
      <c r="V64" s="15">
        <v>100.4215561</v>
      </c>
      <c r="W64" s="15">
        <v>96.252834719999996</v>
      </c>
      <c r="X64"/>
    </row>
    <row r="65" spans="1:24" x14ac:dyDescent="0.35">
      <c r="A65">
        <v>182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97.470663439999996</v>
      </c>
      <c r="N65" s="15">
        <v>97.302041000000003</v>
      </c>
      <c r="O65" s="15">
        <v>96.480923039999993</v>
      </c>
      <c r="P65" s="15">
        <v>94.941326880000005</v>
      </c>
      <c r="Q65" s="15">
        <v>103.3724488</v>
      </c>
      <c r="R65" s="15">
        <v>97.071294510000001</v>
      </c>
      <c r="S65" s="15">
        <v>95.128685140000002</v>
      </c>
      <c r="T65" s="15">
        <v>95.694746280000004</v>
      </c>
      <c r="U65" s="15">
        <v>96.627551249999996</v>
      </c>
      <c r="V65" s="15">
        <v>96.205995160000001</v>
      </c>
      <c r="W65" s="15">
        <v>96.252834719999996</v>
      </c>
      <c r="X65"/>
    </row>
    <row r="66" spans="1:24" x14ac:dyDescent="0.35">
      <c r="A66">
        <v>184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99.156887810000001</v>
      </c>
      <c r="N66" s="15">
        <v>98.651020500000001</v>
      </c>
      <c r="O66" s="15">
        <v>96.480923039999993</v>
      </c>
      <c r="P66" s="15">
        <v>96.627551249999996</v>
      </c>
      <c r="Q66" s="15">
        <v>96.627551249999996</v>
      </c>
      <c r="R66" s="15">
        <v>96.006310690000007</v>
      </c>
      <c r="S66" s="15">
        <v>95.128685140000002</v>
      </c>
      <c r="T66" s="15">
        <v>96.268780109999994</v>
      </c>
      <c r="U66" s="15">
        <v>96.627551249999996</v>
      </c>
      <c r="V66" s="15">
        <v>97.892219530000006</v>
      </c>
      <c r="W66" s="15">
        <v>97.002267779999997</v>
      </c>
      <c r="X66"/>
    </row>
    <row r="67" spans="1:24" x14ac:dyDescent="0.35">
      <c r="A67">
        <v>185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99.156887810000001</v>
      </c>
      <c r="N67" s="15">
        <v>97.302041000000003</v>
      </c>
      <c r="O67" s="15">
        <v>96.480923039999993</v>
      </c>
      <c r="P67" s="15">
        <v>94.941326880000005</v>
      </c>
      <c r="Q67" s="15">
        <v>96.627551249999996</v>
      </c>
      <c r="R67" s="15">
        <v>94.58633227</v>
      </c>
      <c r="S67" s="15">
        <v>92.880385970000006</v>
      </c>
      <c r="T67" s="15">
        <v>94.546678619999994</v>
      </c>
      <c r="U67" s="15">
        <v>96.627551249999996</v>
      </c>
      <c r="V67" s="15">
        <v>96.205995160000001</v>
      </c>
      <c r="W67" s="15">
        <v>97.002267779999997</v>
      </c>
      <c r="X67"/>
    </row>
    <row r="68" spans="1:24" x14ac:dyDescent="0.35">
      <c r="A68">
        <v>193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99.156887810000001</v>
      </c>
      <c r="N68" s="15">
        <v>95.953061500000004</v>
      </c>
      <c r="O68" s="15">
        <v>96.480923039999993</v>
      </c>
      <c r="P68" s="15">
        <v>96.627551249999996</v>
      </c>
      <c r="Q68" s="15">
        <v>100</v>
      </c>
      <c r="R68" s="15">
        <v>95.118824180000004</v>
      </c>
      <c r="S68" s="15">
        <v>92.880385970000006</v>
      </c>
      <c r="T68" s="15">
        <v>93.398610959999999</v>
      </c>
      <c r="U68" s="15">
        <v>96.627551249999996</v>
      </c>
      <c r="V68" s="15">
        <v>96.205995160000001</v>
      </c>
      <c r="W68" s="15">
        <v>97.002267779999997</v>
      </c>
      <c r="X68"/>
    </row>
    <row r="69" spans="1:24" x14ac:dyDescent="0.35">
      <c r="A69">
        <v>196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95.784439059999997</v>
      </c>
      <c r="N69" s="15">
        <v>94.604082000000005</v>
      </c>
      <c r="O69" s="15">
        <v>95.307897389999994</v>
      </c>
      <c r="P69" s="15">
        <v>94.941326880000005</v>
      </c>
      <c r="Q69" s="15">
        <v>96.627551249999996</v>
      </c>
      <c r="R69" s="15">
        <v>93.876343059999996</v>
      </c>
      <c r="S69" s="15">
        <v>94.379252080000001</v>
      </c>
      <c r="T69" s="15">
        <v>93.972644790000004</v>
      </c>
      <c r="U69" s="15">
        <v>96.627551249999996</v>
      </c>
      <c r="V69" s="15">
        <v>94.519770780000002</v>
      </c>
      <c r="W69" s="15">
        <v>94.753968610000001</v>
      </c>
      <c r="X69"/>
    </row>
    <row r="70" spans="1:24" x14ac:dyDescent="0.35">
      <c r="A70">
        <v>198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97.470663439999996</v>
      </c>
      <c r="N70" s="15">
        <v>95.953061500000004</v>
      </c>
      <c r="O70" s="15">
        <v>95.307897389999994</v>
      </c>
      <c r="P70" s="15">
        <v>94.941326880000005</v>
      </c>
      <c r="Q70" s="15">
        <v>96.627551249999996</v>
      </c>
      <c r="R70" s="15">
        <v>94.408834970000001</v>
      </c>
      <c r="S70" s="15">
        <v>93.629819029999993</v>
      </c>
      <c r="T70" s="15">
        <v>94.546678619999994</v>
      </c>
      <c r="U70" s="15">
        <v>100</v>
      </c>
      <c r="V70" s="15">
        <v>95.362882970000001</v>
      </c>
      <c r="W70" s="15">
        <v>95.503401670000002</v>
      </c>
      <c r="X70"/>
    </row>
    <row r="71" spans="1:24" x14ac:dyDescent="0.35">
      <c r="A71">
        <v>199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99.156887810000001</v>
      </c>
      <c r="N71" s="15">
        <v>97.302041000000003</v>
      </c>
      <c r="O71" s="15">
        <v>98.82697435</v>
      </c>
      <c r="P71" s="15">
        <v>96.627551249999996</v>
      </c>
      <c r="Q71" s="15">
        <v>96.627551249999996</v>
      </c>
      <c r="R71" s="15">
        <v>96.893797199999995</v>
      </c>
      <c r="S71" s="15">
        <v>95.878118189999995</v>
      </c>
      <c r="T71" s="15">
        <v>96.842813939999999</v>
      </c>
      <c r="U71" s="15">
        <v>103.3724488</v>
      </c>
      <c r="V71" s="15">
        <v>97.049107340000006</v>
      </c>
      <c r="W71" s="15">
        <v>98.501133890000006</v>
      </c>
      <c r="X71"/>
    </row>
    <row r="72" spans="1:24" x14ac:dyDescent="0.35">
      <c r="A72">
        <v>200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94.098214690000006</v>
      </c>
      <c r="N72" s="15">
        <v>95.953061500000004</v>
      </c>
      <c r="O72" s="15">
        <v>97.653948700000001</v>
      </c>
      <c r="P72" s="15">
        <v>101.6862244</v>
      </c>
      <c r="Q72" s="15">
        <v>103.3724488</v>
      </c>
      <c r="R72" s="15">
        <v>99.378759439999996</v>
      </c>
      <c r="S72" s="15">
        <v>98.875850420000006</v>
      </c>
      <c r="T72" s="15">
        <v>101.4350846</v>
      </c>
      <c r="U72" s="15">
        <v>96.627551249999996</v>
      </c>
      <c r="V72" s="15">
        <v>98.735331720000005</v>
      </c>
      <c r="W72" s="15">
        <v>95.503401670000002</v>
      </c>
      <c r="X72"/>
    </row>
    <row r="73" spans="1:24" x14ac:dyDescent="0.35">
      <c r="A73">
        <v>201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95.784439059999997</v>
      </c>
      <c r="N73" s="15">
        <v>97.302041000000003</v>
      </c>
      <c r="O73" s="15">
        <v>101.1730257</v>
      </c>
      <c r="P73" s="15">
        <v>103.3724488</v>
      </c>
      <c r="Q73" s="15">
        <v>103.3724488</v>
      </c>
      <c r="R73" s="15">
        <v>101.8637217</v>
      </c>
      <c r="S73" s="15">
        <v>101.1241496</v>
      </c>
      <c r="T73" s="15">
        <v>103.7312199</v>
      </c>
      <c r="U73" s="15">
        <v>100</v>
      </c>
      <c r="V73" s="15">
        <v>100.4215561</v>
      </c>
      <c r="W73" s="15">
        <v>98.501133890000006</v>
      </c>
      <c r="X73"/>
    </row>
    <row r="74" spans="1:24" x14ac:dyDescent="0.35">
      <c r="A74">
        <v>202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97.470663439999996</v>
      </c>
      <c r="N74" s="15">
        <v>97.302041000000003</v>
      </c>
      <c r="O74" s="15">
        <v>103.519077</v>
      </c>
      <c r="P74" s="15">
        <v>103.3724488</v>
      </c>
      <c r="Q74" s="15">
        <v>103.3724488</v>
      </c>
      <c r="R74" s="15">
        <v>101.8637217</v>
      </c>
      <c r="S74" s="15">
        <v>103.3724488</v>
      </c>
      <c r="T74" s="15">
        <v>100.2870169</v>
      </c>
      <c r="U74" s="15">
        <v>100</v>
      </c>
      <c r="V74" s="15">
        <v>100.4215561</v>
      </c>
      <c r="W74" s="15">
        <v>100.7494331</v>
      </c>
      <c r="X74"/>
    </row>
    <row r="75" spans="1:24" x14ac:dyDescent="0.35">
      <c r="A75">
        <v>203</v>
      </c>
      <c r="B75" t="s">
        <v>734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95.784439059999997</v>
      </c>
      <c r="N75" s="15">
        <v>100</v>
      </c>
      <c r="O75" s="15">
        <v>102.3460513</v>
      </c>
      <c r="P75" s="15">
        <v>105.05867309999999</v>
      </c>
      <c r="Q75" s="15">
        <v>103.3724488</v>
      </c>
      <c r="R75" s="15">
        <v>103.6386947</v>
      </c>
      <c r="S75" s="15">
        <v>101.87358260000001</v>
      </c>
      <c r="T75" s="15">
        <v>106.601389</v>
      </c>
      <c r="U75" s="15">
        <v>100</v>
      </c>
      <c r="V75" s="15">
        <v>102.9508927</v>
      </c>
      <c r="W75" s="15">
        <v>99.250566939999999</v>
      </c>
      <c r="X75"/>
    </row>
    <row r="76" spans="1:24" x14ac:dyDescent="0.35">
      <c r="A76">
        <v>204</v>
      </c>
      <c r="B76" t="s">
        <v>928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99.156887810000001</v>
      </c>
      <c r="N76" s="15">
        <v>100</v>
      </c>
      <c r="O76" s="15">
        <v>103.519077</v>
      </c>
      <c r="P76" s="15">
        <v>105.05867309999999</v>
      </c>
      <c r="Q76" s="15">
        <v>103.3724488</v>
      </c>
      <c r="R76" s="15">
        <v>103.816192</v>
      </c>
      <c r="S76" s="15">
        <v>103.3724488</v>
      </c>
      <c r="T76" s="15">
        <v>104.30525369999999</v>
      </c>
      <c r="U76" s="15">
        <v>100</v>
      </c>
      <c r="V76" s="15">
        <v>102.9508927</v>
      </c>
      <c r="W76" s="15">
        <v>101.4988661</v>
      </c>
      <c r="X76"/>
    </row>
    <row r="77" spans="1:24" x14ac:dyDescent="0.35">
      <c r="A77">
        <v>209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95.784439059999997</v>
      </c>
      <c r="N77" s="15">
        <v>95.953061500000004</v>
      </c>
      <c r="O77" s="15">
        <v>95.307897389999994</v>
      </c>
      <c r="P77" s="15">
        <v>94.941326880000005</v>
      </c>
      <c r="Q77" s="15">
        <v>103.3724488</v>
      </c>
      <c r="R77" s="15">
        <v>96.183807990000005</v>
      </c>
      <c r="S77" s="15">
        <v>94.379252080000001</v>
      </c>
      <c r="T77" s="15">
        <v>95.694746280000004</v>
      </c>
      <c r="U77" s="15">
        <v>93.255102500000007</v>
      </c>
      <c r="V77" s="15">
        <v>95.362882970000001</v>
      </c>
      <c r="W77" s="15">
        <v>94.753968610000001</v>
      </c>
      <c r="X77"/>
    </row>
    <row r="78" spans="1:24" x14ac:dyDescent="0.35">
      <c r="A78">
        <v>211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95.784439059999997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97.426289109999999</v>
      </c>
      <c r="S78" s="15">
        <v>92.880385970000006</v>
      </c>
      <c r="T78" s="15">
        <v>96.268780109999994</v>
      </c>
      <c r="U78" s="15">
        <v>93.255102500000007</v>
      </c>
      <c r="V78" s="15">
        <v>98.735331720000005</v>
      </c>
      <c r="W78" s="15">
        <v>97.751700830000004</v>
      </c>
      <c r="X78"/>
    </row>
    <row r="79" spans="1:24" x14ac:dyDescent="0.35">
      <c r="A79">
        <v>213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95.784439059999997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99.201262139999997</v>
      </c>
      <c r="S79" s="15">
        <v>96.627551249999996</v>
      </c>
      <c r="T79" s="15">
        <v>98.564915429999999</v>
      </c>
      <c r="U79" s="15">
        <v>93.255102500000007</v>
      </c>
      <c r="V79" s="15">
        <v>99.578443899999996</v>
      </c>
      <c r="W79" s="15">
        <v>97.751700830000004</v>
      </c>
      <c r="X79"/>
    </row>
    <row r="80" spans="1:24" x14ac:dyDescent="0.35">
      <c r="A80">
        <v>214</v>
      </c>
      <c r="B80" t="s">
        <v>734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97.470663439999996</v>
      </c>
      <c r="N80" s="15">
        <v>97.302041000000003</v>
      </c>
      <c r="O80" s="15">
        <v>103.519077</v>
      </c>
      <c r="P80" s="15">
        <v>105.05867309999999</v>
      </c>
      <c r="Q80" s="15">
        <v>103.3724488</v>
      </c>
      <c r="R80" s="15">
        <v>101.6862244</v>
      </c>
      <c r="S80" s="15">
        <v>98.875850420000006</v>
      </c>
      <c r="T80" s="15">
        <v>100.86105070000001</v>
      </c>
      <c r="U80" s="15">
        <v>96.627551249999996</v>
      </c>
      <c r="V80" s="15">
        <v>101.2646683</v>
      </c>
      <c r="W80" s="15">
        <v>100.7494331</v>
      </c>
      <c r="X80"/>
    </row>
    <row r="81" spans="1:24" x14ac:dyDescent="0.35">
      <c r="A81">
        <v>215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92.411990309999993</v>
      </c>
      <c r="N81" s="15">
        <v>95.953061500000004</v>
      </c>
      <c r="O81" s="15">
        <v>94.134871739999994</v>
      </c>
      <c r="P81" s="15">
        <v>94.941326880000005</v>
      </c>
      <c r="Q81" s="15">
        <v>96.627551249999996</v>
      </c>
      <c r="R81" s="15">
        <v>92.988856549999994</v>
      </c>
      <c r="S81" s="15">
        <v>93.629819029999993</v>
      </c>
      <c r="T81" s="15">
        <v>93.398610959999999</v>
      </c>
      <c r="U81" s="15">
        <v>93.255102500000007</v>
      </c>
      <c r="V81" s="15">
        <v>95.362882970000001</v>
      </c>
      <c r="W81" s="15">
        <v>92.505669440000005</v>
      </c>
      <c r="X81"/>
    </row>
    <row r="82" spans="1:24" x14ac:dyDescent="0.35">
      <c r="A82">
        <v>221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97.470663439999996</v>
      </c>
      <c r="N82" s="15">
        <v>97.302041000000003</v>
      </c>
      <c r="O82" s="15">
        <v>97.653948700000001</v>
      </c>
      <c r="P82" s="15">
        <v>98.313775629999995</v>
      </c>
      <c r="Q82" s="15">
        <v>100</v>
      </c>
      <c r="R82" s="15">
        <v>97.603786409999998</v>
      </c>
      <c r="S82" s="15">
        <v>98.126417360000005</v>
      </c>
      <c r="T82" s="15">
        <v>98.564915429999999</v>
      </c>
      <c r="U82" s="15">
        <v>96.627551249999996</v>
      </c>
      <c r="V82" s="15">
        <v>97.892219530000006</v>
      </c>
      <c r="W82" s="15">
        <v>97.002267779999997</v>
      </c>
      <c r="X82"/>
    </row>
    <row r="83" spans="1:24" x14ac:dyDescent="0.35">
      <c r="A83">
        <v>222</v>
      </c>
      <c r="B83" t="s">
        <v>988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100.84311219999999</v>
      </c>
      <c r="N83" s="15">
        <v>100</v>
      </c>
      <c r="O83" s="15">
        <v>101.1730257</v>
      </c>
      <c r="P83" s="15">
        <v>101.6862244</v>
      </c>
      <c r="Q83" s="15">
        <v>100</v>
      </c>
      <c r="R83" s="15">
        <v>100.79873790000001</v>
      </c>
      <c r="S83" s="15">
        <v>101.1241496</v>
      </c>
      <c r="T83" s="15">
        <v>100.86105070000001</v>
      </c>
      <c r="U83" s="15">
        <v>100</v>
      </c>
      <c r="V83" s="15">
        <v>101.2646683</v>
      </c>
      <c r="W83" s="15">
        <v>100.7494331</v>
      </c>
      <c r="X83"/>
    </row>
    <row r="84" spans="1:24" x14ac:dyDescent="0.35">
      <c r="A84">
        <v>223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97.470663439999996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103.4611974</v>
      </c>
      <c r="S84" s="15">
        <v>104.8713149</v>
      </c>
      <c r="T84" s="15">
        <v>107.1754229</v>
      </c>
      <c r="U84" s="15">
        <v>96.627551249999996</v>
      </c>
      <c r="V84" s="15">
        <v>99.578443899999996</v>
      </c>
      <c r="W84" s="15">
        <v>98.501133890000006</v>
      </c>
      <c r="X84"/>
    </row>
    <row r="85" spans="1:24" x14ac:dyDescent="0.35">
      <c r="A85">
        <v>224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99.156887810000001</v>
      </c>
      <c r="N85" s="15">
        <v>98.651020500000001</v>
      </c>
      <c r="O85" s="15">
        <v>103.519077</v>
      </c>
      <c r="P85" s="15">
        <v>103.3724488</v>
      </c>
      <c r="Q85" s="15">
        <v>103.3724488</v>
      </c>
      <c r="R85" s="15">
        <v>105.9461596</v>
      </c>
      <c r="S85" s="15">
        <v>107.119614</v>
      </c>
      <c r="T85" s="15">
        <v>109.4715582</v>
      </c>
      <c r="U85" s="15">
        <v>100</v>
      </c>
      <c r="V85" s="15">
        <v>101.2646683</v>
      </c>
      <c r="W85" s="15">
        <v>101.4988661</v>
      </c>
      <c r="X85"/>
    </row>
    <row r="86" spans="1:24" x14ac:dyDescent="0.35">
      <c r="A86">
        <v>225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95.784439059999997</v>
      </c>
      <c r="N86" s="15">
        <v>95.953061500000004</v>
      </c>
      <c r="O86" s="15">
        <v>102.3460513</v>
      </c>
      <c r="P86" s="15">
        <v>101.6862244</v>
      </c>
      <c r="Q86" s="15">
        <v>103.3724488</v>
      </c>
      <c r="R86" s="15">
        <v>105.9461596</v>
      </c>
      <c r="S86" s="15">
        <v>109.3679132</v>
      </c>
      <c r="T86" s="15">
        <v>111.1936597</v>
      </c>
      <c r="U86" s="15">
        <v>100</v>
      </c>
      <c r="V86" s="15">
        <v>98.735331720000005</v>
      </c>
      <c r="W86" s="15">
        <v>99.250566939999999</v>
      </c>
      <c r="X86"/>
    </row>
    <row r="87" spans="1:24" x14ac:dyDescent="0.35">
      <c r="A87">
        <v>226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99.156887810000001</v>
      </c>
      <c r="N87" s="15">
        <v>100</v>
      </c>
      <c r="O87" s="15">
        <v>104.6921026</v>
      </c>
      <c r="P87" s="15">
        <v>105.05867309999999</v>
      </c>
      <c r="Q87" s="15">
        <v>103.3724488</v>
      </c>
      <c r="R87" s="15">
        <v>107.7211327</v>
      </c>
      <c r="S87" s="15">
        <v>108.6184801</v>
      </c>
      <c r="T87" s="15">
        <v>112.3417273</v>
      </c>
      <c r="U87" s="15">
        <v>100</v>
      </c>
      <c r="V87" s="15">
        <v>102.9508927</v>
      </c>
      <c r="W87" s="15">
        <v>102.24829920000001</v>
      </c>
      <c r="X87"/>
    </row>
    <row r="88" spans="1:24" x14ac:dyDescent="0.35">
      <c r="A88">
        <v>227</v>
      </c>
      <c r="B88" t="s">
        <v>772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102.52933659999999</v>
      </c>
      <c r="N88" s="15">
        <v>98.651020500000001</v>
      </c>
      <c r="O88" s="15">
        <v>105.86512829999999</v>
      </c>
      <c r="P88" s="15">
        <v>103.3724488</v>
      </c>
      <c r="Q88" s="15">
        <v>103.3724488</v>
      </c>
      <c r="R88" s="15">
        <v>107.7211327</v>
      </c>
      <c r="S88" s="15">
        <v>109.3679132</v>
      </c>
      <c r="T88" s="15">
        <v>110.6196259</v>
      </c>
      <c r="U88" s="15">
        <v>103.3724488</v>
      </c>
      <c r="V88" s="15">
        <v>101.2646683</v>
      </c>
      <c r="W88" s="15">
        <v>104.4965983</v>
      </c>
      <c r="X88"/>
    </row>
    <row r="89" spans="1:24" x14ac:dyDescent="0.35">
      <c r="A89">
        <v>228</v>
      </c>
      <c r="B89" t="s">
        <v>928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100.84311219999999</v>
      </c>
      <c r="N89" s="15">
        <v>102.697959</v>
      </c>
      <c r="O89" s="15">
        <v>105.86512829999999</v>
      </c>
      <c r="P89" s="15">
        <v>106.74489749999999</v>
      </c>
      <c r="Q89" s="15">
        <v>103.3724488</v>
      </c>
      <c r="R89" s="15">
        <v>109.673603</v>
      </c>
      <c r="S89" s="15">
        <v>109.3679132</v>
      </c>
      <c r="T89" s="15">
        <v>114.6378627</v>
      </c>
      <c r="U89" s="15">
        <v>103.3724488</v>
      </c>
      <c r="V89" s="15">
        <v>105.4802292</v>
      </c>
      <c r="W89" s="15">
        <v>103.74716530000001</v>
      </c>
      <c r="X89"/>
    </row>
    <row r="90" spans="1:24" x14ac:dyDescent="0.35">
      <c r="A90">
        <v>235</v>
      </c>
      <c r="B90" t="s">
        <v>205</v>
      </c>
      <c r="C90" t="s">
        <v>481</v>
      </c>
      <c r="D90" t="s">
        <v>28</v>
      </c>
      <c r="E90" t="s">
        <v>25</v>
      </c>
      <c r="F90" t="s">
        <v>157</v>
      </c>
      <c r="G90" t="s">
        <v>482</v>
      </c>
      <c r="H90" s="15">
        <v>98.313775629999995</v>
      </c>
      <c r="I90" s="15">
        <v>99.036443210000002</v>
      </c>
      <c r="J90" s="15">
        <v>110.11734629999999</v>
      </c>
      <c r="K90" s="15">
        <v>103.3724488</v>
      </c>
      <c r="L90" s="15">
        <v>100</v>
      </c>
      <c r="M90" s="15">
        <v>100.84311219999999</v>
      </c>
      <c r="N90" s="15">
        <v>100</v>
      </c>
      <c r="O90" s="15">
        <v>101.1730257</v>
      </c>
      <c r="P90" s="15">
        <v>103.3724488</v>
      </c>
      <c r="Q90" s="15">
        <v>100</v>
      </c>
      <c r="R90" s="15">
        <v>101.3312298</v>
      </c>
      <c r="S90" s="15">
        <v>99.625283499999995</v>
      </c>
      <c r="T90" s="15">
        <v>101.4350846</v>
      </c>
      <c r="U90" s="15">
        <v>110.11734629999999</v>
      </c>
      <c r="V90" s="15">
        <v>102.1077805</v>
      </c>
      <c r="W90" s="15">
        <v>100.7494331</v>
      </c>
      <c r="X90"/>
    </row>
    <row r="91" spans="1:24" x14ac:dyDescent="0.35">
      <c r="A91">
        <v>236</v>
      </c>
      <c r="B91" t="s">
        <v>552</v>
      </c>
      <c r="C91" t="s">
        <v>481</v>
      </c>
      <c r="D91" t="s">
        <v>23</v>
      </c>
      <c r="E91" t="s">
        <v>25</v>
      </c>
      <c r="F91" t="s">
        <v>157</v>
      </c>
      <c r="G91" t="s">
        <v>482</v>
      </c>
      <c r="H91" s="15">
        <v>100.84311219999999</v>
      </c>
      <c r="I91" s="15">
        <v>101.9271136</v>
      </c>
      <c r="J91" s="15">
        <v>113.489795</v>
      </c>
      <c r="K91" s="15">
        <v>105.05867309999999</v>
      </c>
      <c r="L91" s="15">
        <v>100</v>
      </c>
      <c r="M91" s="15">
        <v>102.52933659999999</v>
      </c>
      <c r="N91" s="15">
        <v>101.3489795</v>
      </c>
      <c r="O91" s="15">
        <v>104.6921026</v>
      </c>
      <c r="P91" s="15">
        <v>105.05867309999999</v>
      </c>
      <c r="Q91" s="15">
        <v>103.3724488</v>
      </c>
      <c r="R91" s="15">
        <v>104.7036785</v>
      </c>
      <c r="S91" s="15">
        <v>101.87358260000001</v>
      </c>
      <c r="T91" s="15">
        <v>103.7312199</v>
      </c>
      <c r="U91" s="15">
        <v>113.489795</v>
      </c>
      <c r="V91" s="15">
        <v>103.7940048</v>
      </c>
      <c r="W91" s="15">
        <v>103.74716530000001</v>
      </c>
      <c r="X91"/>
    </row>
    <row r="92" spans="1:24" x14ac:dyDescent="0.35">
      <c r="A92">
        <v>237</v>
      </c>
      <c r="B92" t="s">
        <v>207</v>
      </c>
      <c r="C92" t="s">
        <v>481</v>
      </c>
      <c r="D92" t="s">
        <v>24</v>
      </c>
      <c r="E92" t="s">
        <v>25</v>
      </c>
      <c r="F92" t="s">
        <v>157</v>
      </c>
      <c r="G92" t="s">
        <v>482</v>
      </c>
      <c r="H92" s="15">
        <v>102.52933659999999</v>
      </c>
      <c r="I92" s="15">
        <v>104.81778389999999</v>
      </c>
      <c r="J92" s="15">
        <v>106.74489749999999</v>
      </c>
      <c r="K92" s="15">
        <v>108.43112189999999</v>
      </c>
      <c r="L92" s="15">
        <v>100</v>
      </c>
      <c r="M92" s="15">
        <v>99.156887810000001</v>
      </c>
      <c r="N92" s="15">
        <v>101.3489795</v>
      </c>
      <c r="O92" s="15">
        <v>102.3460513</v>
      </c>
      <c r="P92" s="15">
        <v>105.05867309999999</v>
      </c>
      <c r="Q92" s="15">
        <v>103.3724488</v>
      </c>
      <c r="R92" s="15">
        <v>104.88117579999999</v>
      </c>
      <c r="S92" s="15">
        <v>103.3724488</v>
      </c>
      <c r="T92" s="15">
        <v>106.601389</v>
      </c>
      <c r="U92" s="15">
        <v>106.74489749999999</v>
      </c>
      <c r="V92" s="15">
        <v>103.7940048</v>
      </c>
      <c r="W92" s="15">
        <v>100.7494331</v>
      </c>
      <c r="X92"/>
    </row>
    <row r="93" spans="1:24" x14ac:dyDescent="0.35">
      <c r="A93">
        <v>238</v>
      </c>
      <c r="B93" t="s">
        <v>712</v>
      </c>
      <c r="C93" t="s">
        <v>481</v>
      </c>
      <c r="D93" t="s">
        <v>28</v>
      </c>
      <c r="E93" t="s">
        <v>25</v>
      </c>
      <c r="F93" t="s">
        <v>157</v>
      </c>
      <c r="G93" t="s">
        <v>482</v>
      </c>
      <c r="H93" s="15">
        <v>103.3724488</v>
      </c>
      <c r="I93" s="15">
        <v>100</v>
      </c>
      <c r="J93" s="15">
        <v>106.74489749999999</v>
      </c>
      <c r="K93" s="15">
        <v>101.6862244</v>
      </c>
      <c r="L93" s="15">
        <v>100</v>
      </c>
      <c r="M93" s="15">
        <v>105.9017853</v>
      </c>
      <c r="N93" s="15">
        <v>102.697959</v>
      </c>
      <c r="O93" s="15">
        <v>107.0381539</v>
      </c>
      <c r="P93" s="15">
        <v>105.05867309999999</v>
      </c>
      <c r="Q93" s="15">
        <v>103.3724488</v>
      </c>
      <c r="R93" s="15">
        <v>105.05867309999999</v>
      </c>
      <c r="S93" s="15">
        <v>104.1218818</v>
      </c>
      <c r="T93" s="15">
        <v>101.4350846</v>
      </c>
      <c r="U93" s="15">
        <v>106.74489749999999</v>
      </c>
      <c r="V93" s="15">
        <v>104.637117</v>
      </c>
      <c r="W93" s="15">
        <v>106.74489749999999</v>
      </c>
      <c r="X93"/>
    </row>
    <row r="94" spans="1:24" x14ac:dyDescent="0.35">
      <c r="A94">
        <v>239</v>
      </c>
      <c r="B94" t="s">
        <v>800</v>
      </c>
      <c r="C94" t="s">
        <v>481</v>
      </c>
      <c r="D94" t="s">
        <v>23</v>
      </c>
      <c r="E94" t="s">
        <v>25</v>
      </c>
      <c r="F94" t="s">
        <v>157</v>
      </c>
      <c r="G94" t="s">
        <v>482</v>
      </c>
      <c r="H94" s="15">
        <v>102.52933659999999</v>
      </c>
      <c r="I94" s="15">
        <v>101.9271136</v>
      </c>
      <c r="J94" s="15">
        <v>116.8622438</v>
      </c>
      <c r="K94" s="15">
        <v>105.05867309999999</v>
      </c>
      <c r="L94" s="15">
        <v>100</v>
      </c>
      <c r="M94" s="15">
        <v>107.5880097</v>
      </c>
      <c r="N94" s="15">
        <v>102.697959</v>
      </c>
      <c r="O94" s="15">
        <v>107.0381539</v>
      </c>
      <c r="P94" s="15">
        <v>106.74489749999999</v>
      </c>
      <c r="Q94" s="15">
        <v>103.3724488</v>
      </c>
      <c r="R94" s="15">
        <v>106.4786515</v>
      </c>
      <c r="S94" s="15">
        <v>103.3724488</v>
      </c>
      <c r="T94" s="15">
        <v>103.7312199</v>
      </c>
      <c r="U94" s="15">
        <v>116.8622438</v>
      </c>
      <c r="V94" s="15">
        <v>105.4802292</v>
      </c>
      <c r="W94" s="15">
        <v>107.4943306</v>
      </c>
      <c r="X94"/>
    </row>
    <row r="95" spans="1:24" x14ac:dyDescent="0.35">
      <c r="A95">
        <v>240</v>
      </c>
      <c r="B95" t="s">
        <v>988</v>
      </c>
      <c r="C95" t="s">
        <v>481</v>
      </c>
      <c r="D95" t="s">
        <v>24</v>
      </c>
      <c r="E95" t="s">
        <v>25</v>
      </c>
      <c r="F95" t="s">
        <v>157</v>
      </c>
      <c r="G95" t="s">
        <v>482</v>
      </c>
      <c r="H95" s="15">
        <v>100.84311219999999</v>
      </c>
      <c r="I95" s="15">
        <v>104.81778389999999</v>
      </c>
      <c r="J95" s="15">
        <v>116.8622438</v>
      </c>
      <c r="K95" s="15">
        <v>106.74489749999999</v>
      </c>
      <c r="L95" s="15">
        <v>100</v>
      </c>
      <c r="M95" s="15">
        <v>102.52933659999999</v>
      </c>
      <c r="N95" s="15">
        <v>105.39591799999999</v>
      </c>
      <c r="O95" s="15">
        <v>105.86512829999999</v>
      </c>
      <c r="P95" s="15">
        <v>108.43112189999999</v>
      </c>
      <c r="Q95" s="15">
        <v>103.3724488</v>
      </c>
      <c r="R95" s="15">
        <v>106.6561488</v>
      </c>
      <c r="S95" s="15">
        <v>101.87358260000001</v>
      </c>
      <c r="T95" s="15">
        <v>106.0273552</v>
      </c>
      <c r="U95" s="15">
        <v>116.8622438</v>
      </c>
      <c r="V95" s="15">
        <v>108.0095658</v>
      </c>
      <c r="W95" s="15">
        <v>104.4965983</v>
      </c>
      <c r="X95"/>
    </row>
    <row r="96" spans="1:24" x14ac:dyDescent="0.35">
      <c r="A96">
        <v>246</v>
      </c>
      <c r="B96" t="s">
        <v>205</v>
      </c>
      <c r="C96" t="s">
        <v>484</v>
      </c>
      <c r="D96" t="s">
        <v>23</v>
      </c>
      <c r="E96" t="s">
        <v>25</v>
      </c>
      <c r="F96" t="s">
        <v>157</v>
      </c>
      <c r="G96" t="s">
        <v>485</v>
      </c>
      <c r="H96" s="15">
        <v>98.313775629999995</v>
      </c>
      <c r="I96" s="15">
        <v>99.036443210000002</v>
      </c>
      <c r="J96" s="15">
        <v>110.11734629999999</v>
      </c>
      <c r="K96" s="15">
        <v>103.3724488</v>
      </c>
      <c r="L96" s="15">
        <v>93.255102500000007</v>
      </c>
      <c r="M96" s="15">
        <v>100.84311219999999</v>
      </c>
      <c r="N96" s="15">
        <v>100</v>
      </c>
      <c r="O96" s="15">
        <v>101.1730257</v>
      </c>
      <c r="P96" s="15">
        <v>103.3724488</v>
      </c>
      <c r="Q96" s="15">
        <v>96.627551249999996</v>
      </c>
      <c r="R96" s="15">
        <v>99.733754000000005</v>
      </c>
      <c r="S96" s="15">
        <v>96.627551249999996</v>
      </c>
      <c r="T96" s="15">
        <v>99.138949260000004</v>
      </c>
      <c r="U96" s="15">
        <v>110.11734629999999</v>
      </c>
      <c r="V96" s="15">
        <v>102.1077805</v>
      </c>
      <c r="W96" s="15">
        <v>100.7494331</v>
      </c>
      <c r="X96"/>
    </row>
    <row r="97" spans="1:24" x14ac:dyDescent="0.35">
      <c r="A97">
        <v>254</v>
      </c>
      <c r="B97" t="s">
        <v>205</v>
      </c>
      <c r="C97" t="s">
        <v>723</v>
      </c>
      <c r="D97" t="s">
        <v>23</v>
      </c>
      <c r="E97" t="s">
        <v>25</v>
      </c>
      <c r="F97" t="s">
        <v>724</v>
      </c>
      <c r="G97" t="s">
        <v>725</v>
      </c>
      <c r="H97" s="15">
        <v>94.941326880000005</v>
      </c>
      <c r="I97" s="15">
        <v>101.9271136</v>
      </c>
      <c r="J97" s="15">
        <v>103.3724488</v>
      </c>
      <c r="K97" s="15">
        <v>100</v>
      </c>
      <c r="L97" s="15">
        <v>100</v>
      </c>
      <c r="M97" s="15">
        <v>105.9017853</v>
      </c>
      <c r="N97" s="15">
        <v>101.3489795</v>
      </c>
      <c r="O97" s="15">
        <v>97.653948700000001</v>
      </c>
      <c r="P97" s="15">
        <v>98.313775629999995</v>
      </c>
      <c r="Q97" s="15">
        <v>103.3724488</v>
      </c>
      <c r="R97" s="15">
        <v>100.9762352</v>
      </c>
      <c r="S97" s="15">
        <v>96.627551249999996</v>
      </c>
      <c r="T97" s="15">
        <v>102.00911840000001</v>
      </c>
      <c r="U97" s="15">
        <v>103.3724488</v>
      </c>
      <c r="V97" s="15">
        <v>100.4215561</v>
      </c>
      <c r="W97" s="15">
        <v>100.7494331</v>
      </c>
      <c r="X97"/>
    </row>
    <row r="98" spans="1:24" x14ac:dyDescent="0.35">
      <c r="A98">
        <v>255</v>
      </c>
      <c r="B98" t="s">
        <v>205</v>
      </c>
      <c r="C98" t="s">
        <v>726</v>
      </c>
      <c r="D98" t="s">
        <v>28</v>
      </c>
      <c r="E98" t="s">
        <v>25</v>
      </c>
      <c r="F98" t="s">
        <v>724</v>
      </c>
      <c r="G98" t="s">
        <v>728</v>
      </c>
      <c r="H98" s="15">
        <v>94.941326880000005</v>
      </c>
      <c r="I98" s="15">
        <v>95.182216069999996</v>
      </c>
      <c r="J98" s="15">
        <v>113.489795</v>
      </c>
      <c r="K98" s="15">
        <v>96.627551249999996</v>
      </c>
      <c r="L98" s="15">
        <v>100</v>
      </c>
      <c r="M98" s="15">
        <v>94.098214690000006</v>
      </c>
      <c r="N98" s="15">
        <v>93.255102500000007</v>
      </c>
      <c r="O98" s="15">
        <v>97.653948700000001</v>
      </c>
      <c r="P98" s="15">
        <v>96.627551249999996</v>
      </c>
      <c r="Q98" s="15">
        <v>103.3724488</v>
      </c>
      <c r="R98" s="15">
        <v>97.426289109999999</v>
      </c>
      <c r="S98" s="15">
        <v>96.627551249999996</v>
      </c>
      <c r="T98" s="15">
        <v>96.842813939999999</v>
      </c>
      <c r="U98" s="15">
        <v>113.489795</v>
      </c>
      <c r="V98" s="15">
        <v>94.519770780000002</v>
      </c>
      <c r="W98" s="15">
        <v>95.503401670000002</v>
      </c>
      <c r="X98"/>
    </row>
    <row r="99" spans="1:24" x14ac:dyDescent="0.35">
      <c r="A99">
        <v>260</v>
      </c>
      <c r="B99" t="s">
        <v>205</v>
      </c>
      <c r="C99" t="s">
        <v>758</v>
      </c>
      <c r="D99" t="s">
        <v>23</v>
      </c>
      <c r="E99" t="s">
        <v>25</v>
      </c>
      <c r="F99" t="s">
        <v>724</v>
      </c>
      <c r="G99" t="s">
        <v>760</v>
      </c>
      <c r="H99" s="15">
        <v>95.784439059999997</v>
      </c>
      <c r="I99" s="15">
        <v>98.072886429999997</v>
      </c>
      <c r="J99" s="15">
        <v>103.3724488</v>
      </c>
      <c r="K99" s="15">
        <v>98.313775629999995</v>
      </c>
      <c r="L99" s="15">
        <v>100</v>
      </c>
      <c r="M99" s="15">
        <v>102.52933659999999</v>
      </c>
      <c r="N99" s="15">
        <v>98.651020500000001</v>
      </c>
      <c r="O99" s="15">
        <v>100</v>
      </c>
      <c r="P99" s="15">
        <v>96.627551249999996</v>
      </c>
      <c r="Q99" s="15">
        <v>100</v>
      </c>
      <c r="R99" s="15">
        <v>98.846267530000006</v>
      </c>
      <c r="S99" s="15">
        <v>97.376984309999997</v>
      </c>
      <c r="T99" s="15">
        <v>99.138949260000004</v>
      </c>
      <c r="U99" s="15">
        <v>103.3724488</v>
      </c>
      <c r="V99" s="15">
        <v>97.892219530000006</v>
      </c>
      <c r="W99" s="15">
        <v>100.7494331</v>
      </c>
      <c r="X99"/>
    </row>
    <row r="100" spans="1:24" x14ac:dyDescent="0.35">
      <c r="A100">
        <v>262</v>
      </c>
      <c r="B100" t="s">
        <v>205</v>
      </c>
      <c r="C100" t="s">
        <v>792</v>
      </c>
      <c r="D100" t="s">
        <v>24</v>
      </c>
      <c r="E100" t="s">
        <v>25</v>
      </c>
      <c r="F100" t="s">
        <v>786</v>
      </c>
      <c r="G100" t="s">
        <v>795</v>
      </c>
      <c r="H100" s="15">
        <v>98.313775629999995</v>
      </c>
      <c r="I100" s="15">
        <v>98.072886429999997</v>
      </c>
      <c r="J100" s="15">
        <v>110.11734629999999</v>
      </c>
      <c r="K100" s="15">
        <v>96.627551249999996</v>
      </c>
      <c r="L100" s="15">
        <v>100</v>
      </c>
      <c r="M100" s="15">
        <v>99.156887810000001</v>
      </c>
      <c r="N100" s="15">
        <v>97.302041000000003</v>
      </c>
      <c r="O100" s="15">
        <v>97.653948700000001</v>
      </c>
      <c r="P100" s="15">
        <v>98.313775629999995</v>
      </c>
      <c r="Q100" s="15">
        <v>100</v>
      </c>
      <c r="R100" s="15">
        <v>98.846267530000006</v>
      </c>
      <c r="S100" s="15">
        <v>99.625283499999995</v>
      </c>
      <c r="T100" s="15">
        <v>98.564915429999999</v>
      </c>
      <c r="U100" s="15">
        <v>110.11734629999999</v>
      </c>
      <c r="V100" s="15">
        <v>97.892219530000006</v>
      </c>
      <c r="W100" s="15">
        <v>97.751700830000004</v>
      </c>
      <c r="X100"/>
    </row>
    <row r="101" spans="1:24" x14ac:dyDescent="0.35">
      <c r="A101">
        <v>264</v>
      </c>
      <c r="B101" t="s">
        <v>205</v>
      </c>
      <c r="C101" t="s">
        <v>809</v>
      </c>
      <c r="D101" t="s">
        <v>28</v>
      </c>
      <c r="E101" t="s">
        <v>25</v>
      </c>
      <c r="F101" t="s">
        <v>786</v>
      </c>
      <c r="G101" t="s">
        <v>811</v>
      </c>
      <c r="H101" s="15">
        <v>94.941326880000005</v>
      </c>
      <c r="I101" s="15">
        <v>97.109329639999999</v>
      </c>
      <c r="J101" s="15">
        <v>89.882653750000003</v>
      </c>
      <c r="K101" s="15">
        <v>93.255102500000007</v>
      </c>
      <c r="L101" s="15">
        <v>93.255102500000007</v>
      </c>
      <c r="M101" s="15">
        <v>97.470663439999996</v>
      </c>
      <c r="N101" s="15">
        <v>100</v>
      </c>
      <c r="O101" s="15">
        <v>95.307897389999994</v>
      </c>
      <c r="P101" s="15">
        <v>96.627551249999996</v>
      </c>
      <c r="Q101" s="15">
        <v>96.627551249999996</v>
      </c>
      <c r="R101" s="15">
        <v>94.58633227</v>
      </c>
      <c r="S101" s="15">
        <v>93.629819029999993</v>
      </c>
      <c r="T101" s="15">
        <v>94.546678619999994</v>
      </c>
      <c r="U101" s="15">
        <v>89.882653750000003</v>
      </c>
      <c r="V101" s="15">
        <v>98.735331720000005</v>
      </c>
      <c r="W101" s="15">
        <v>95.503401670000002</v>
      </c>
      <c r="X101"/>
    </row>
    <row r="102" spans="1:24" x14ac:dyDescent="0.35">
      <c r="A102">
        <v>266</v>
      </c>
      <c r="B102" t="s">
        <v>205</v>
      </c>
      <c r="C102" t="s">
        <v>820</v>
      </c>
      <c r="D102" t="s">
        <v>28</v>
      </c>
      <c r="E102" t="s">
        <v>25</v>
      </c>
      <c r="F102" t="s">
        <v>786</v>
      </c>
      <c r="G102" t="s">
        <v>822</v>
      </c>
      <c r="H102" s="15">
        <v>93.255102500000007</v>
      </c>
      <c r="I102" s="15">
        <v>93.255102500000007</v>
      </c>
      <c r="J102" s="15">
        <v>106.74489749999999</v>
      </c>
      <c r="K102" s="15">
        <v>89.882653750000003</v>
      </c>
      <c r="L102" s="15">
        <v>93.255102500000007</v>
      </c>
      <c r="M102" s="15">
        <v>97.470663439999996</v>
      </c>
      <c r="N102" s="15">
        <v>94.604082000000005</v>
      </c>
      <c r="O102" s="15">
        <v>95.307897389999994</v>
      </c>
      <c r="P102" s="15">
        <v>93.255102500000007</v>
      </c>
      <c r="Q102" s="15">
        <v>100</v>
      </c>
      <c r="R102" s="15">
        <v>93.876343059999996</v>
      </c>
      <c r="S102" s="15">
        <v>92.130952919999999</v>
      </c>
      <c r="T102" s="15">
        <v>91.102475639999994</v>
      </c>
      <c r="U102" s="15">
        <v>106.74489749999999</v>
      </c>
      <c r="V102" s="15">
        <v>93.676658590000002</v>
      </c>
      <c r="W102" s="15">
        <v>95.503401670000002</v>
      </c>
      <c r="X102"/>
    </row>
    <row r="103" spans="1:24" x14ac:dyDescent="0.35">
      <c r="A103">
        <v>274</v>
      </c>
      <c r="B103" t="s">
        <v>205</v>
      </c>
      <c r="C103" t="s">
        <v>493</v>
      </c>
      <c r="D103" t="s">
        <v>24</v>
      </c>
      <c r="E103" t="s">
        <v>25</v>
      </c>
      <c r="F103" t="s">
        <v>190</v>
      </c>
      <c r="G103" t="s">
        <v>494</v>
      </c>
      <c r="H103" s="15">
        <v>101.6862244</v>
      </c>
      <c r="I103" s="15">
        <v>99.036443210000002</v>
      </c>
      <c r="J103" s="15">
        <v>103.3724488</v>
      </c>
      <c r="K103" s="15">
        <v>100</v>
      </c>
      <c r="L103" s="15">
        <v>100</v>
      </c>
      <c r="M103" s="15">
        <v>109.2742341</v>
      </c>
      <c r="N103" s="15">
        <v>101.3489795</v>
      </c>
      <c r="O103" s="15">
        <v>102.3460513</v>
      </c>
      <c r="P103" s="15">
        <v>100</v>
      </c>
      <c r="Q103" s="15">
        <v>96.627551249999996</v>
      </c>
      <c r="R103" s="15">
        <v>101.3312298</v>
      </c>
      <c r="S103" s="15">
        <v>102.6230157</v>
      </c>
      <c r="T103" s="15">
        <v>100.2870169</v>
      </c>
      <c r="U103" s="15">
        <v>103.3724488</v>
      </c>
      <c r="V103" s="15">
        <v>101.2646683</v>
      </c>
      <c r="W103" s="15">
        <v>105.24603140000001</v>
      </c>
      <c r="X103"/>
    </row>
    <row r="104" spans="1:24" x14ac:dyDescent="0.35">
      <c r="A104">
        <v>275</v>
      </c>
      <c r="B104" t="s">
        <v>633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104.2155609</v>
      </c>
      <c r="I104" s="15">
        <v>101.9271136</v>
      </c>
      <c r="J104" s="15">
        <v>106.74489749999999</v>
      </c>
      <c r="K104" s="15">
        <v>101.6862244</v>
      </c>
      <c r="L104" s="15">
        <v>100</v>
      </c>
      <c r="M104" s="15">
        <v>110.96045839999999</v>
      </c>
      <c r="N104" s="15">
        <v>102.697959</v>
      </c>
      <c r="O104" s="15">
        <v>105.86512829999999</v>
      </c>
      <c r="P104" s="15">
        <v>101.6862244</v>
      </c>
      <c r="Q104" s="15">
        <v>96.627551249999996</v>
      </c>
      <c r="R104" s="15">
        <v>103.816192</v>
      </c>
      <c r="S104" s="15">
        <v>104.8713149</v>
      </c>
      <c r="T104" s="15">
        <v>102.5831522</v>
      </c>
      <c r="U104" s="15">
        <v>106.74489749999999</v>
      </c>
      <c r="V104" s="15">
        <v>102.9508927</v>
      </c>
      <c r="W104" s="15">
        <v>108.24376359999999</v>
      </c>
      <c r="X104"/>
    </row>
    <row r="105" spans="1:24" x14ac:dyDescent="0.35">
      <c r="A105">
        <v>276</v>
      </c>
      <c r="B105" t="s">
        <v>739</v>
      </c>
      <c r="C105" t="s">
        <v>493</v>
      </c>
      <c r="D105" t="s">
        <v>23</v>
      </c>
      <c r="E105" t="s">
        <v>25</v>
      </c>
      <c r="F105" t="s">
        <v>190</v>
      </c>
      <c r="G105" t="s">
        <v>494</v>
      </c>
      <c r="H105" s="15">
        <v>105.05867309999999</v>
      </c>
      <c r="I105" s="15">
        <v>100</v>
      </c>
      <c r="J105" s="15">
        <v>116.8622438</v>
      </c>
      <c r="K105" s="15">
        <v>98.313775629999995</v>
      </c>
      <c r="L105" s="15">
        <v>100</v>
      </c>
      <c r="M105" s="15">
        <v>107.5880097</v>
      </c>
      <c r="N105" s="15">
        <v>105.39591799999999</v>
      </c>
      <c r="O105" s="15">
        <v>105.86512829999999</v>
      </c>
      <c r="P105" s="15">
        <v>105.05867309999999</v>
      </c>
      <c r="Q105" s="15">
        <v>96.627551249999996</v>
      </c>
      <c r="R105" s="15">
        <v>104.1711866</v>
      </c>
      <c r="S105" s="15">
        <v>105.6207479</v>
      </c>
      <c r="T105" s="15">
        <v>100.2870169</v>
      </c>
      <c r="U105" s="15">
        <v>116.8622438</v>
      </c>
      <c r="V105" s="15">
        <v>106.3233414</v>
      </c>
      <c r="W105" s="15">
        <v>106.74489749999999</v>
      </c>
      <c r="X105"/>
    </row>
    <row r="106" spans="1:24" x14ac:dyDescent="0.35">
      <c r="A106">
        <v>277</v>
      </c>
      <c r="B106" t="s">
        <v>917</v>
      </c>
      <c r="C106" t="s">
        <v>493</v>
      </c>
      <c r="D106" t="s">
        <v>24</v>
      </c>
      <c r="E106" t="s">
        <v>25</v>
      </c>
      <c r="F106" t="s">
        <v>190</v>
      </c>
      <c r="G106" t="s">
        <v>494</v>
      </c>
      <c r="H106" s="15">
        <v>106.74489749999999</v>
      </c>
      <c r="I106" s="15">
        <v>100</v>
      </c>
      <c r="J106" s="15">
        <v>103.3724488</v>
      </c>
      <c r="K106" s="15">
        <v>98.313775629999995</v>
      </c>
      <c r="L106" s="15">
        <v>100</v>
      </c>
      <c r="M106" s="15">
        <v>114.33290719999999</v>
      </c>
      <c r="N106" s="15">
        <v>104.0469385</v>
      </c>
      <c r="O106" s="15">
        <v>108.21117959999999</v>
      </c>
      <c r="P106" s="15">
        <v>101.6862244</v>
      </c>
      <c r="Q106" s="15">
        <v>96.627551249999996</v>
      </c>
      <c r="R106" s="15">
        <v>104.3486839</v>
      </c>
      <c r="S106" s="15">
        <v>107.119614</v>
      </c>
      <c r="T106" s="15">
        <v>100.2870169</v>
      </c>
      <c r="U106" s="15">
        <v>103.3724488</v>
      </c>
      <c r="V106" s="15">
        <v>103.7940048</v>
      </c>
      <c r="W106" s="15">
        <v>111.2414958</v>
      </c>
      <c r="X106"/>
    </row>
    <row r="107" spans="1:24" x14ac:dyDescent="0.35">
      <c r="A107">
        <v>278</v>
      </c>
      <c r="B107" t="s">
        <v>1000</v>
      </c>
      <c r="C107" t="s">
        <v>493</v>
      </c>
      <c r="D107" t="s">
        <v>28</v>
      </c>
      <c r="E107" t="s">
        <v>25</v>
      </c>
      <c r="F107" t="s">
        <v>190</v>
      </c>
      <c r="G107" t="s">
        <v>494</v>
      </c>
      <c r="H107" s="15">
        <v>107.5880097</v>
      </c>
      <c r="I107" s="15">
        <v>102.8906704</v>
      </c>
      <c r="J107" s="15">
        <v>106.74489749999999</v>
      </c>
      <c r="K107" s="15">
        <v>101.6862244</v>
      </c>
      <c r="L107" s="15">
        <v>100</v>
      </c>
      <c r="M107" s="15">
        <v>112.64668279999999</v>
      </c>
      <c r="N107" s="15">
        <v>105.39591799999999</v>
      </c>
      <c r="O107" s="15">
        <v>108.21117959999999</v>
      </c>
      <c r="P107" s="15">
        <v>105.05867309999999</v>
      </c>
      <c r="Q107" s="15">
        <v>96.627551249999996</v>
      </c>
      <c r="R107" s="15">
        <v>105.9461596</v>
      </c>
      <c r="S107" s="15">
        <v>107.8690471</v>
      </c>
      <c r="T107" s="15">
        <v>103.1571861</v>
      </c>
      <c r="U107" s="15">
        <v>106.74489749999999</v>
      </c>
      <c r="V107" s="15">
        <v>106.3233414</v>
      </c>
      <c r="W107" s="15">
        <v>110.4920628</v>
      </c>
      <c r="X107"/>
    </row>
    <row r="108" spans="1:24" x14ac:dyDescent="0.35">
      <c r="A108">
        <v>284</v>
      </c>
      <c r="B108" t="s">
        <v>205</v>
      </c>
      <c r="C108" t="s">
        <v>497</v>
      </c>
      <c r="D108" t="s">
        <v>28</v>
      </c>
      <c r="E108" t="s">
        <v>25</v>
      </c>
      <c r="F108" t="s">
        <v>190</v>
      </c>
      <c r="G108" t="s">
        <v>498</v>
      </c>
      <c r="H108" s="15">
        <v>100</v>
      </c>
      <c r="I108" s="15">
        <v>98.072886429999997</v>
      </c>
      <c r="J108" s="15">
        <v>100</v>
      </c>
      <c r="K108" s="15">
        <v>96.627551249999996</v>
      </c>
      <c r="L108" s="15">
        <v>93.255102500000007</v>
      </c>
      <c r="M108" s="15">
        <v>100.84311219999999</v>
      </c>
      <c r="N108" s="15">
        <v>104.0469385</v>
      </c>
      <c r="O108" s="15">
        <v>100</v>
      </c>
      <c r="P108" s="15">
        <v>103.3724488</v>
      </c>
      <c r="Q108" s="15">
        <v>100</v>
      </c>
      <c r="R108" s="15">
        <v>99.911251300000004</v>
      </c>
      <c r="S108" s="15">
        <v>98.126417360000005</v>
      </c>
      <c r="T108" s="15">
        <v>96.268780109999994</v>
      </c>
      <c r="U108" s="15">
        <v>100</v>
      </c>
      <c r="V108" s="15">
        <v>104.637117</v>
      </c>
      <c r="W108" s="15">
        <v>100</v>
      </c>
      <c r="X108"/>
    </row>
    <row r="109" spans="1:24" x14ac:dyDescent="0.35">
      <c r="A109">
        <v>285</v>
      </c>
      <c r="B109" t="s">
        <v>586</v>
      </c>
      <c r="C109" t="s">
        <v>497</v>
      </c>
      <c r="D109" t="s">
        <v>23</v>
      </c>
      <c r="E109" t="s">
        <v>25</v>
      </c>
      <c r="F109" t="s">
        <v>190</v>
      </c>
      <c r="G109" t="s">
        <v>498</v>
      </c>
      <c r="H109" s="15">
        <v>102.52933659999999</v>
      </c>
      <c r="I109" s="15">
        <v>100.96355680000001</v>
      </c>
      <c r="J109" s="15">
        <v>103.3724488</v>
      </c>
      <c r="K109" s="15">
        <v>98.313775629999995</v>
      </c>
      <c r="L109" s="15">
        <v>93.255102500000007</v>
      </c>
      <c r="M109" s="15">
        <v>102.52933659999999</v>
      </c>
      <c r="N109" s="15">
        <v>105.39591799999999</v>
      </c>
      <c r="O109" s="15">
        <v>103.519077</v>
      </c>
      <c r="P109" s="15">
        <v>105.05867309999999</v>
      </c>
      <c r="Q109" s="15">
        <v>100</v>
      </c>
      <c r="R109" s="15">
        <v>102.3962136</v>
      </c>
      <c r="S109" s="15">
        <v>100.37471650000001</v>
      </c>
      <c r="T109" s="15">
        <v>98.564915429999999</v>
      </c>
      <c r="U109" s="15">
        <v>103.3724488</v>
      </c>
      <c r="V109" s="15">
        <v>106.3233414</v>
      </c>
      <c r="W109" s="15">
        <v>102.9977322</v>
      </c>
      <c r="X109"/>
    </row>
    <row r="110" spans="1:24" x14ac:dyDescent="0.35">
      <c r="A110">
        <v>286</v>
      </c>
      <c r="B110" t="s">
        <v>734</v>
      </c>
      <c r="C110" t="s">
        <v>497</v>
      </c>
      <c r="D110" t="s">
        <v>24</v>
      </c>
      <c r="E110" t="s">
        <v>25</v>
      </c>
      <c r="F110" t="s">
        <v>190</v>
      </c>
      <c r="G110" t="s">
        <v>498</v>
      </c>
      <c r="H110" s="15">
        <v>102.52933659999999</v>
      </c>
      <c r="I110" s="15">
        <v>103.8542271</v>
      </c>
      <c r="J110" s="15">
        <v>96.627551249999996</v>
      </c>
      <c r="K110" s="15">
        <v>101.6862244</v>
      </c>
      <c r="L110" s="15">
        <v>93.255102500000007</v>
      </c>
      <c r="M110" s="15">
        <v>99.156887810000001</v>
      </c>
      <c r="N110" s="15">
        <v>108.09387700000001</v>
      </c>
      <c r="O110" s="15">
        <v>101.1730257</v>
      </c>
      <c r="P110" s="15">
        <v>105.05867309999999</v>
      </c>
      <c r="Q110" s="15">
        <v>100</v>
      </c>
      <c r="R110" s="15">
        <v>102.57371089999999</v>
      </c>
      <c r="S110" s="15">
        <v>100.37471650000001</v>
      </c>
      <c r="T110" s="15">
        <v>101.4350846</v>
      </c>
      <c r="U110" s="15">
        <v>96.627551249999996</v>
      </c>
      <c r="V110" s="15">
        <v>108.0095658</v>
      </c>
      <c r="W110" s="15">
        <v>100</v>
      </c>
      <c r="X110"/>
    </row>
    <row r="111" spans="1:24" x14ac:dyDescent="0.35">
      <c r="A111">
        <v>287</v>
      </c>
      <c r="B111" t="s">
        <v>825</v>
      </c>
      <c r="C111" t="s">
        <v>497</v>
      </c>
      <c r="D111" t="s">
        <v>28</v>
      </c>
      <c r="E111" t="s">
        <v>25</v>
      </c>
      <c r="F111" t="s">
        <v>190</v>
      </c>
      <c r="G111" t="s">
        <v>498</v>
      </c>
      <c r="H111" s="15">
        <v>105.05867309999999</v>
      </c>
      <c r="I111" s="15">
        <v>99.036443210000002</v>
      </c>
      <c r="J111" s="15">
        <v>100</v>
      </c>
      <c r="K111" s="15">
        <v>94.941326880000005</v>
      </c>
      <c r="L111" s="15">
        <v>93.255102500000007</v>
      </c>
      <c r="M111" s="15">
        <v>102.52933659999999</v>
      </c>
      <c r="N111" s="15">
        <v>108.09387700000001</v>
      </c>
      <c r="O111" s="15">
        <v>103.519077</v>
      </c>
      <c r="P111" s="15">
        <v>108.43112189999999</v>
      </c>
      <c r="Q111" s="15">
        <v>100</v>
      </c>
      <c r="R111" s="15">
        <v>102.75120819999999</v>
      </c>
      <c r="S111" s="15">
        <v>102.6230157</v>
      </c>
      <c r="T111" s="15">
        <v>96.268780109999994</v>
      </c>
      <c r="U111" s="15">
        <v>100</v>
      </c>
      <c r="V111" s="15">
        <v>109.6957902</v>
      </c>
      <c r="W111" s="15">
        <v>102.9977322</v>
      </c>
      <c r="X111"/>
    </row>
    <row r="112" spans="1:24" x14ac:dyDescent="0.35">
      <c r="A112">
        <v>288</v>
      </c>
      <c r="B112" t="s">
        <v>962</v>
      </c>
      <c r="C112" t="s">
        <v>497</v>
      </c>
      <c r="D112" t="s">
        <v>23</v>
      </c>
      <c r="E112" t="s">
        <v>25</v>
      </c>
      <c r="F112" t="s">
        <v>190</v>
      </c>
      <c r="G112" t="s">
        <v>498</v>
      </c>
      <c r="H112" s="15">
        <v>105.05867309999999</v>
      </c>
      <c r="I112" s="15">
        <v>100.96355680000001</v>
      </c>
      <c r="J112" s="15">
        <v>106.74489749999999</v>
      </c>
      <c r="K112" s="15">
        <v>98.313775629999995</v>
      </c>
      <c r="L112" s="15">
        <v>93.255102500000007</v>
      </c>
      <c r="M112" s="15">
        <v>105.9017853</v>
      </c>
      <c r="N112" s="15">
        <v>106.74489749999999</v>
      </c>
      <c r="O112" s="15">
        <v>105.86512829999999</v>
      </c>
      <c r="P112" s="15">
        <v>106.74489749999999</v>
      </c>
      <c r="Q112" s="15">
        <v>100</v>
      </c>
      <c r="R112" s="15">
        <v>104.1711866</v>
      </c>
      <c r="S112" s="15">
        <v>102.6230157</v>
      </c>
      <c r="T112" s="15">
        <v>98.564915429999999</v>
      </c>
      <c r="U112" s="15">
        <v>106.74489749999999</v>
      </c>
      <c r="V112" s="15">
        <v>108.0095658</v>
      </c>
      <c r="W112" s="15">
        <v>105.9954644</v>
      </c>
      <c r="X112"/>
    </row>
    <row r="113" spans="1:24" x14ac:dyDescent="0.35">
      <c r="A113">
        <v>289</v>
      </c>
      <c r="B113" t="s">
        <v>205</v>
      </c>
      <c r="C113" t="s">
        <v>531</v>
      </c>
      <c r="D113" t="s">
        <v>28</v>
      </c>
      <c r="E113" t="s">
        <v>25</v>
      </c>
      <c r="F113" t="s">
        <v>190</v>
      </c>
      <c r="G113" t="s">
        <v>532</v>
      </c>
      <c r="H113" s="15">
        <v>101.6862244</v>
      </c>
      <c r="I113" s="15">
        <v>100.96355680000001</v>
      </c>
      <c r="J113" s="15">
        <v>93.255102500000007</v>
      </c>
      <c r="K113" s="15">
        <v>93.255102500000007</v>
      </c>
      <c r="L113" s="15">
        <v>100</v>
      </c>
      <c r="M113" s="15">
        <v>99.156887810000001</v>
      </c>
      <c r="N113" s="15">
        <v>95.953061500000004</v>
      </c>
      <c r="O113" s="15">
        <v>100</v>
      </c>
      <c r="P113" s="15">
        <v>93.255102500000007</v>
      </c>
      <c r="Q113" s="15">
        <v>96.627551249999996</v>
      </c>
      <c r="R113" s="15">
        <v>97.603786409999998</v>
      </c>
      <c r="S113" s="15">
        <v>102.6230157</v>
      </c>
      <c r="T113" s="15">
        <v>99.138949260000004</v>
      </c>
      <c r="U113" s="15">
        <v>93.255102500000007</v>
      </c>
      <c r="V113" s="15">
        <v>94.519770780000002</v>
      </c>
      <c r="W113" s="15">
        <v>99.250566939999999</v>
      </c>
      <c r="X113"/>
    </row>
    <row r="114" spans="1:24" x14ac:dyDescent="0.35">
      <c r="A114">
        <v>290</v>
      </c>
      <c r="B114" t="s">
        <v>596</v>
      </c>
      <c r="C114" t="s">
        <v>531</v>
      </c>
      <c r="D114" t="s">
        <v>28</v>
      </c>
      <c r="E114" t="s">
        <v>25</v>
      </c>
      <c r="F114" t="s">
        <v>190</v>
      </c>
      <c r="G114" t="s">
        <v>532</v>
      </c>
      <c r="H114" s="15">
        <v>104.2155609</v>
      </c>
      <c r="I114" s="15">
        <v>103.8542271</v>
      </c>
      <c r="J114" s="15">
        <v>96.627551249999996</v>
      </c>
      <c r="K114" s="15">
        <v>94.941326880000005</v>
      </c>
      <c r="L114" s="15">
        <v>100</v>
      </c>
      <c r="M114" s="15">
        <v>100.84311219999999</v>
      </c>
      <c r="N114" s="15">
        <v>97.302041000000003</v>
      </c>
      <c r="O114" s="15">
        <v>103.519077</v>
      </c>
      <c r="P114" s="15">
        <v>94.941326880000005</v>
      </c>
      <c r="Q114" s="15">
        <v>96.627551249999996</v>
      </c>
      <c r="R114" s="15">
        <v>100.0887487</v>
      </c>
      <c r="S114" s="15">
        <v>104.8713149</v>
      </c>
      <c r="T114" s="15">
        <v>101.4350846</v>
      </c>
      <c r="U114" s="15">
        <v>96.627551249999996</v>
      </c>
      <c r="V114" s="15">
        <v>96.205995160000001</v>
      </c>
      <c r="W114" s="15">
        <v>102.24829920000001</v>
      </c>
      <c r="X114"/>
    </row>
    <row r="115" spans="1:24" x14ac:dyDescent="0.35">
      <c r="A115">
        <v>291</v>
      </c>
      <c r="B115" t="s">
        <v>1000</v>
      </c>
      <c r="C115" t="s">
        <v>531</v>
      </c>
      <c r="D115" t="s">
        <v>23</v>
      </c>
      <c r="E115" t="s">
        <v>25</v>
      </c>
      <c r="F115" t="s">
        <v>190</v>
      </c>
      <c r="G115" t="s">
        <v>532</v>
      </c>
      <c r="H115" s="15">
        <v>104.2155609</v>
      </c>
      <c r="I115" s="15">
        <v>106.74489749999999</v>
      </c>
      <c r="J115" s="15">
        <v>89.882653750000003</v>
      </c>
      <c r="K115" s="15">
        <v>98.313775629999995</v>
      </c>
      <c r="L115" s="15">
        <v>100</v>
      </c>
      <c r="M115" s="15">
        <v>97.470663439999996</v>
      </c>
      <c r="N115" s="15">
        <v>100</v>
      </c>
      <c r="O115" s="15">
        <v>101.1730257</v>
      </c>
      <c r="P115" s="15">
        <v>94.941326880000005</v>
      </c>
      <c r="Q115" s="15">
        <v>96.627551249999996</v>
      </c>
      <c r="R115" s="15">
        <v>100.266246</v>
      </c>
      <c r="S115" s="15">
        <v>104.8713149</v>
      </c>
      <c r="T115" s="15">
        <v>104.30525369999999</v>
      </c>
      <c r="U115" s="15">
        <v>89.882653750000003</v>
      </c>
      <c r="V115" s="15">
        <v>97.892219530000006</v>
      </c>
      <c r="W115" s="15">
        <v>99.250566939999999</v>
      </c>
      <c r="X115"/>
    </row>
    <row r="116" spans="1:24" x14ac:dyDescent="0.35">
      <c r="A116">
        <v>295</v>
      </c>
      <c r="B116" t="s">
        <v>205</v>
      </c>
      <c r="C116" t="s">
        <v>537</v>
      </c>
      <c r="D116" t="s">
        <v>28</v>
      </c>
      <c r="E116" t="s">
        <v>25</v>
      </c>
      <c r="F116" t="s">
        <v>190</v>
      </c>
      <c r="G116" t="s">
        <v>538</v>
      </c>
      <c r="H116" s="15">
        <v>96.627551249999996</v>
      </c>
      <c r="I116" s="15">
        <v>104.81778389999999</v>
      </c>
      <c r="J116" s="15">
        <v>89.882653750000003</v>
      </c>
      <c r="K116" s="15">
        <v>89.882653750000003</v>
      </c>
      <c r="L116" s="15">
        <v>93.255102500000007</v>
      </c>
      <c r="M116" s="15">
        <v>95.784439059999997</v>
      </c>
      <c r="N116" s="15">
        <v>95.953061500000004</v>
      </c>
      <c r="O116" s="15">
        <v>97.653948700000001</v>
      </c>
      <c r="P116" s="15">
        <v>96.627551249999996</v>
      </c>
      <c r="Q116" s="15">
        <v>96.627551249999996</v>
      </c>
      <c r="R116" s="15">
        <v>95.651316089999995</v>
      </c>
      <c r="S116" s="15">
        <v>95.128685140000002</v>
      </c>
      <c r="T116" s="15">
        <v>97.990881599999994</v>
      </c>
      <c r="U116" s="15">
        <v>89.882653750000003</v>
      </c>
      <c r="V116" s="15">
        <v>96.205995160000001</v>
      </c>
      <c r="W116" s="15">
        <v>96.252834719999996</v>
      </c>
      <c r="X116"/>
    </row>
    <row r="117" spans="1:24" x14ac:dyDescent="0.35">
      <c r="A117">
        <v>296</v>
      </c>
      <c r="B117" t="s">
        <v>205</v>
      </c>
      <c r="C117" t="s">
        <v>674</v>
      </c>
      <c r="D117" t="s">
        <v>28</v>
      </c>
      <c r="E117" t="s">
        <v>25</v>
      </c>
      <c r="F117" t="s">
        <v>190</v>
      </c>
      <c r="G117" t="s">
        <v>676</v>
      </c>
      <c r="H117" s="15">
        <v>97.470663439999996</v>
      </c>
      <c r="I117" s="15">
        <v>96.145772859999994</v>
      </c>
      <c r="J117" s="15">
        <v>93.255102500000007</v>
      </c>
      <c r="K117" s="15">
        <v>94.941326880000005</v>
      </c>
      <c r="L117" s="15">
        <v>100</v>
      </c>
      <c r="M117" s="15">
        <v>99.156887810000001</v>
      </c>
      <c r="N117" s="15">
        <v>98.651020500000001</v>
      </c>
      <c r="O117" s="15">
        <v>96.480923039999993</v>
      </c>
      <c r="P117" s="15">
        <v>98.313775629999995</v>
      </c>
      <c r="Q117" s="15">
        <v>100</v>
      </c>
      <c r="R117" s="15">
        <v>97.24879181</v>
      </c>
      <c r="S117" s="15">
        <v>98.875850420000006</v>
      </c>
      <c r="T117" s="15">
        <v>96.842813939999999</v>
      </c>
      <c r="U117" s="15">
        <v>93.255102500000007</v>
      </c>
      <c r="V117" s="15">
        <v>98.735331720000005</v>
      </c>
      <c r="W117" s="15">
        <v>97.002267779999997</v>
      </c>
      <c r="X117"/>
    </row>
    <row r="118" spans="1:24" x14ac:dyDescent="0.35">
      <c r="A118">
        <v>297</v>
      </c>
      <c r="B118" t="s">
        <v>800</v>
      </c>
      <c r="C118" t="s">
        <v>674</v>
      </c>
      <c r="D118" t="s">
        <v>23</v>
      </c>
      <c r="E118" t="s">
        <v>25</v>
      </c>
      <c r="F118" t="s">
        <v>190</v>
      </c>
      <c r="G118" t="s">
        <v>676</v>
      </c>
      <c r="H118" s="15">
        <v>100</v>
      </c>
      <c r="I118" s="15">
        <v>99.036443210000002</v>
      </c>
      <c r="J118" s="15">
        <v>96.627551249999996</v>
      </c>
      <c r="K118" s="15">
        <v>96.627551249999996</v>
      </c>
      <c r="L118" s="15">
        <v>100</v>
      </c>
      <c r="M118" s="15">
        <v>100.84311219999999</v>
      </c>
      <c r="N118" s="15">
        <v>100</v>
      </c>
      <c r="O118" s="15">
        <v>100</v>
      </c>
      <c r="P118" s="15">
        <v>100</v>
      </c>
      <c r="Q118" s="15">
        <v>100</v>
      </c>
      <c r="R118" s="15">
        <v>99.733754000000005</v>
      </c>
      <c r="S118" s="15">
        <v>101.1241496</v>
      </c>
      <c r="T118" s="15">
        <v>99.138949260000004</v>
      </c>
      <c r="U118" s="15">
        <v>96.627551249999996</v>
      </c>
      <c r="V118" s="15">
        <v>100.4215561</v>
      </c>
      <c r="W118" s="15">
        <v>100</v>
      </c>
      <c r="X118"/>
    </row>
    <row r="119" spans="1:24" x14ac:dyDescent="0.35">
      <c r="A119">
        <v>298</v>
      </c>
      <c r="B119" t="s">
        <v>205</v>
      </c>
      <c r="C119" t="s">
        <v>499</v>
      </c>
      <c r="D119" t="s">
        <v>24</v>
      </c>
      <c r="E119" t="s">
        <v>25</v>
      </c>
      <c r="F119" t="s">
        <v>154</v>
      </c>
      <c r="G119" t="s">
        <v>500</v>
      </c>
      <c r="H119" s="15">
        <v>102.52933659999999</v>
      </c>
      <c r="I119" s="15">
        <v>105.7813407</v>
      </c>
      <c r="J119" s="15">
        <v>96.627551249999996</v>
      </c>
      <c r="K119" s="15">
        <v>96.627551249999996</v>
      </c>
      <c r="L119" s="15">
        <v>100</v>
      </c>
      <c r="M119" s="15">
        <v>100.84311219999999</v>
      </c>
      <c r="N119" s="15">
        <v>104.0469385</v>
      </c>
      <c r="O119" s="15">
        <v>101.1730257</v>
      </c>
      <c r="P119" s="15">
        <v>103.3724488</v>
      </c>
      <c r="Q119" s="15">
        <v>93.255102500000007</v>
      </c>
      <c r="R119" s="15">
        <v>100.79873790000001</v>
      </c>
      <c r="S119" s="15">
        <v>103.3724488</v>
      </c>
      <c r="T119" s="15">
        <v>103.1571861</v>
      </c>
      <c r="U119" s="15">
        <v>96.627551249999996</v>
      </c>
      <c r="V119" s="15">
        <v>104.637117</v>
      </c>
      <c r="W119" s="15">
        <v>100.7494331</v>
      </c>
      <c r="X119"/>
    </row>
    <row r="120" spans="1:24" x14ac:dyDescent="0.35">
      <c r="A120">
        <v>299</v>
      </c>
      <c r="B120" t="s">
        <v>208</v>
      </c>
      <c r="C120" t="s">
        <v>499</v>
      </c>
      <c r="D120" t="s">
        <v>28</v>
      </c>
      <c r="E120" t="s">
        <v>25</v>
      </c>
      <c r="F120" t="s">
        <v>154</v>
      </c>
      <c r="G120" t="s">
        <v>500</v>
      </c>
      <c r="H120" s="15">
        <v>105.05867309999999</v>
      </c>
      <c r="I120" s="15">
        <v>108.67201110000001</v>
      </c>
      <c r="J120" s="15">
        <v>100</v>
      </c>
      <c r="K120" s="15">
        <v>98.313775629999995</v>
      </c>
      <c r="L120" s="15">
        <v>100</v>
      </c>
      <c r="M120" s="15">
        <v>102.52933659999999</v>
      </c>
      <c r="N120" s="15">
        <v>105.39591799999999</v>
      </c>
      <c r="O120" s="15">
        <v>104.6921026</v>
      </c>
      <c r="P120" s="15">
        <v>105.05867309999999</v>
      </c>
      <c r="Q120" s="15">
        <v>93.255102500000007</v>
      </c>
      <c r="R120" s="15">
        <v>103.2837001</v>
      </c>
      <c r="S120" s="15">
        <v>105.6207479</v>
      </c>
      <c r="T120" s="15">
        <v>105.45332139999999</v>
      </c>
      <c r="U120" s="15">
        <v>100</v>
      </c>
      <c r="V120" s="15">
        <v>106.3233414</v>
      </c>
      <c r="W120" s="15">
        <v>103.74716530000001</v>
      </c>
      <c r="X120"/>
    </row>
    <row r="121" spans="1:24" x14ac:dyDescent="0.35">
      <c r="A121">
        <v>300</v>
      </c>
      <c r="B121" t="s">
        <v>586</v>
      </c>
      <c r="C121" t="s">
        <v>499</v>
      </c>
      <c r="D121" t="s">
        <v>23</v>
      </c>
      <c r="E121" t="s">
        <v>25</v>
      </c>
      <c r="F121" t="s">
        <v>154</v>
      </c>
      <c r="G121" t="s">
        <v>500</v>
      </c>
      <c r="H121" s="15">
        <v>106.74489749999999</v>
      </c>
      <c r="I121" s="15">
        <v>106.74489749999999</v>
      </c>
      <c r="J121" s="15">
        <v>100</v>
      </c>
      <c r="K121" s="15">
        <v>94.941326880000005</v>
      </c>
      <c r="L121" s="15">
        <v>100</v>
      </c>
      <c r="M121" s="15">
        <v>105.9017853</v>
      </c>
      <c r="N121" s="15">
        <v>105.39591799999999</v>
      </c>
      <c r="O121" s="15">
        <v>107.0381539</v>
      </c>
      <c r="P121" s="15">
        <v>103.3724488</v>
      </c>
      <c r="Q121" s="15">
        <v>93.255102500000007</v>
      </c>
      <c r="R121" s="15">
        <v>103.4611974</v>
      </c>
      <c r="S121" s="15">
        <v>107.119614</v>
      </c>
      <c r="T121" s="15">
        <v>103.1571861</v>
      </c>
      <c r="U121" s="15">
        <v>100</v>
      </c>
      <c r="V121" s="15">
        <v>105.4802292</v>
      </c>
      <c r="W121" s="15">
        <v>106.74489749999999</v>
      </c>
      <c r="X121"/>
    </row>
    <row r="122" spans="1:24" x14ac:dyDescent="0.35">
      <c r="A122">
        <v>301</v>
      </c>
      <c r="B122" t="s">
        <v>207</v>
      </c>
      <c r="C122" t="s">
        <v>499</v>
      </c>
      <c r="D122" t="s">
        <v>24</v>
      </c>
      <c r="E122" t="s">
        <v>25</v>
      </c>
      <c r="F122" t="s">
        <v>154</v>
      </c>
      <c r="G122" t="s">
        <v>500</v>
      </c>
      <c r="H122" s="15">
        <v>107.5880097</v>
      </c>
      <c r="I122" s="15">
        <v>105.7813407</v>
      </c>
      <c r="J122" s="15">
        <v>100</v>
      </c>
      <c r="K122" s="15">
        <v>93.255102500000007</v>
      </c>
      <c r="L122" s="15">
        <v>100</v>
      </c>
      <c r="M122" s="15">
        <v>102.52933659999999</v>
      </c>
      <c r="N122" s="15">
        <v>109.4428565</v>
      </c>
      <c r="O122" s="15">
        <v>104.6921026</v>
      </c>
      <c r="P122" s="15">
        <v>108.43112189999999</v>
      </c>
      <c r="Q122" s="15">
        <v>93.255102500000007</v>
      </c>
      <c r="R122" s="15">
        <v>103.6386947</v>
      </c>
      <c r="S122" s="15">
        <v>107.8690471</v>
      </c>
      <c r="T122" s="15">
        <v>102.00911840000001</v>
      </c>
      <c r="U122" s="15">
        <v>100</v>
      </c>
      <c r="V122" s="15">
        <v>110.5389023</v>
      </c>
      <c r="W122" s="15">
        <v>103.74716530000001</v>
      </c>
      <c r="X122"/>
    </row>
    <row r="123" spans="1:24" x14ac:dyDescent="0.35">
      <c r="A123">
        <v>302</v>
      </c>
      <c r="B123" t="s">
        <v>683</v>
      </c>
      <c r="C123" t="s">
        <v>499</v>
      </c>
      <c r="D123" t="s">
        <v>28</v>
      </c>
      <c r="E123" t="s">
        <v>25</v>
      </c>
      <c r="F123" t="s">
        <v>154</v>
      </c>
      <c r="G123" t="s">
        <v>500</v>
      </c>
      <c r="H123" s="15">
        <v>107.5880097</v>
      </c>
      <c r="I123" s="15">
        <v>109.6355679</v>
      </c>
      <c r="J123" s="15">
        <v>100</v>
      </c>
      <c r="K123" s="15">
        <v>98.313775629999995</v>
      </c>
      <c r="L123" s="15">
        <v>100</v>
      </c>
      <c r="M123" s="15">
        <v>105.9017853</v>
      </c>
      <c r="N123" s="15">
        <v>108.09387700000001</v>
      </c>
      <c r="O123" s="15">
        <v>105.86512829999999</v>
      </c>
      <c r="P123" s="15">
        <v>106.74489749999999</v>
      </c>
      <c r="Q123" s="15">
        <v>93.255102500000007</v>
      </c>
      <c r="R123" s="15">
        <v>105.05867309999999</v>
      </c>
      <c r="S123" s="15">
        <v>107.8690471</v>
      </c>
      <c r="T123" s="15">
        <v>106.0273552</v>
      </c>
      <c r="U123" s="15">
        <v>100</v>
      </c>
      <c r="V123" s="15">
        <v>108.852678</v>
      </c>
      <c r="W123" s="15">
        <v>105.9954644</v>
      </c>
      <c r="X123"/>
    </row>
    <row r="124" spans="1:24" x14ac:dyDescent="0.35">
      <c r="A124">
        <v>303</v>
      </c>
      <c r="B124" t="s">
        <v>888</v>
      </c>
      <c r="C124" t="s">
        <v>499</v>
      </c>
      <c r="D124" t="s">
        <v>23</v>
      </c>
      <c r="E124" t="s">
        <v>25</v>
      </c>
      <c r="F124" t="s">
        <v>154</v>
      </c>
      <c r="G124" t="s">
        <v>500</v>
      </c>
      <c r="H124" s="15">
        <v>105.9017853</v>
      </c>
      <c r="I124" s="15">
        <v>108.67201110000001</v>
      </c>
      <c r="J124" s="15">
        <v>100</v>
      </c>
      <c r="K124" s="15">
        <v>98.313775629999995</v>
      </c>
      <c r="L124" s="15">
        <v>100</v>
      </c>
      <c r="M124" s="15">
        <v>107.5880097</v>
      </c>
      <c r="N124" s="15">
        <v>109.4428565</v>
      </c>
      <c r="O124" s="15">
        <v>107.0381539</v>
      </c>
      <c r="P124" s="15">
        <v>108.43112189999999</v>
      </c>
      <c r="Q124" s="15">
        <v>93.255102500000007</v>
      </c>
      <c r="R124" s="15">
        <v>105.23617040000001</v>
      </c>
      <c r="S124" s="15">
        <v>106.370181</v>
      </c>
      <c r="T124" s="15">
        <v>105.45332139999999</v>
      </c>
      <c r="U124" s="15">
        <v>100</v>
      </c>
      <c r="V124" s="15">
        <v>110.5389023</v>
      </c>
      <c r="W124" s="15">
        <v>107.4943306</v>
      </c>
      <c r="X124"/>
    </row>
    <row r="125" spans="1:24" x14ac:dyDescent="0.35">
      <c r="A125">
        <v>304</v>
      </c>
      <c r="B125" t="s">
        <v>1062</v>
      </c>
      <c r="C125" t="s">
        <v>499</v>
      </c>
      <c r="D125" t="s">
        <v>24</v>
      </c>
      <c r="E125" t="s">
        <v>25</v>
      </c>
      <c r="F125" t="s">
        <v>154</v>
      </c>
      <c r="G125" t="s">
        <v>500</v>
      </c>
      <c r="H125" s="15">
        <v>110.11734629999999</v>
      </c>
      <c r="I125" s="15">
        <v>110.5991246</v>
      </c>
      <c r="J125" s="15">
        <v>103.3724488</v>
      </c>
      <c r="K125" s="15">
        <v>100</v>
      </c>
      <c r="L125" s="15">
        <v>100</v>
      </c>
      <c r="M125" s="15">
        <v>109.2742341</v>
      </c>
      <c r="N125" s="15">
        <v>109.4428565</v>
      </c>
      <c r="O125" s="15">
        <v>107.0381539</v>
      </c>
      <c r="P125" s="15">
        <v>108.43112189999999</v>
      </c>
      <c r="Q125" s="15">
        <v>93.255102500000007</v>
      </c>
      <c r="R125" s="15">
        <v>107.0111435</v>
      </c>
      <c r="S125" s="15">
        <v>110.11734629999999</v>
      </c>
      <c r="T125" s="15">
        <v>107.1754229</v>
      </c>
      <c r="U125" s="15">
        <v>103.3724488</v>
      </c>
      <c r="V125" s="15">
        <v>110.5389023</v>
      </c>
      <c r="W125" s="15">
        <v>108.24376359999999</v>
      </c>
      <c r="X125"/>
    </row>
    <row r="126" spans="1:24" x14ac:dyDescent="0.35">
      <c r="A126">
        <v>305</v>
      </c>
      <c r="B126" t="s">
        <v>205</v>
      </c>
      <c r="C126" t="s">
        <v>501</v>
      </c>
      <c r="D126" t="s">
        <v>24</v>
      </c>
      <c r="E126" t="s">
        <v>25</v>
      </c>
      <c r="F126" t="s">
        <v>154</v>
      </c>
      <c r="G126" t="s">
        <v>502</v>
      </c>
      <c r="H126" s="15">
        <v>98.313775629999995</v>
      </c>
      <c r="I126" s="15">
        <v>96.145772859999994</v>
      </c>
      <c r="J126" s="15">
        <v>116.8622438</v>
      </c>
      <c r="K126" s="15">
        <v>103.3724488</v>
      </c>
      <c r="L126" s="15">
        <v>100</v>
      </c>
      <c r="M126" s="15">
        <v>97.470663439999996</v>
      </c>
      <c r="N126" s="15">
        <v>104.0469385</v>
      </c>
      <c r="O126" s="15">
        <v>101.1730257</v>
      </c>
      <c r="P126" s="15">
        <v>103.3724488</v>
      </c>
      <c r="Q126" s="15">
        <v>100</v>
      </c>
      <c r="R126" s="15">
        <v>101.3312298</v>
      </c>
      <c r="S126" s="15">
        <v>99.625283499999995</v>
      </c>
      <c r="T126" s="15">
        <v>99.712983100000002</v>
      </c>
      <c r="U126" s="15">
        <v>116.8622438</v>
      </c>
      <c r="V126" s="15">
        <v>104.637117</v>
      </c>
      <c r="W126" s="15">
        <v>99.250566939999999</v>
      </c>
      <c r="X126"/>
    </row>
    <row r="127" spans="1:24" x14ac:dyDescent="0.35">
      <c r="A127">
        <v>306</v>
      </c>
      <c r="B127" t="s">
        <v>366</v>
      </c>
      <c r="C127" t="s">
        <v>501</v>
      </c>
      <c r="D127" t="s">
        <v>28</v>
      </c>
      <c r="E127" t="s">
        <v>25</v>
      </c>
      <c r="F127" t="s">
        <v>154</v>
      </c>
      <c r="G127" t="s">
        <v>502</v>
      </c>
      <c r="H127" s="15">
        <v>100.84311219999999</v>
      </c>
      <c r="I127" s="15">
        <v>99.036443210000002</v>
      </c>
      <c r="J127" s="15">
        <v>120.23469249999999</v>
      </c>
      <c r="K127" s="15">
        <v>105.05867309999999</v>
      </c>
      <c r="L127" s="15">
        <v>100</v>
      </c>
      <c r="M127" s="15">
        <v>99.156887810000001</v>
      </c>
      <c r="N127" s="15">
        <v>105.39591799999999</v>
      </c>
      <c r="O127" s="15">
        <v>104.6921026</v>
      </c>
      <c r="P127" s="15">
        <v>105.05867309999999</v>
      </c>
      <c r="Q127" s="15">
        <v>100</v>
      </c>
      <c r="R127" s="15">
        <v>103.816192</v>
      </c>
      <c r="S127" s="15">
        <v>101.87358260000001</v>
      </c>
      <c r="T127" s="15">
        <v>102.00911840000001</v>
      </c>
      <c r="U127" s="15">
        <v>120.23469249999999</v>
      </c>
      <c r="V127" s="15">
        <v>106.3233414</v>
      </c>
      <c r="W127" s="15">
        <v>102.24829920000001</v>
      </c>
      <c r="X127"/>
    </row>
    <row r="128" spans="1:24" x14ac:dyDescent="0.35">
      <c r="A128">
        <v>307</v>
      </c>
      <c r="B128" t="s">
        <v>678</v>
      </c>
      <c r="C128" t="s">
        <v>501</v>
      </c>
      <c r="D128" t="s">
        <v>23</v>
      </c>
      <c r="E128" t="s">
        <v>25</v>
      </c>
      <c r="F128" t="s">
        <v>154</v>
      </c>
      <c r="G128" t="s">
        <v>502</v>
      </c>
      <c r="H128" s="15">
        <v>101.6862244</v>
      </c>
      <c r="I128" s="15">
        <v>96.145772859999994</v>
      </c>
      <c r="J128" s="15">
        <v>126.97959</v>
      </c>
      <c r="K128" s="15">
        <v>101.6862244</v>
      </c>
      <c r="L128" s="15">
        <v>100</v>
      </c>
      <c r="M128" s="15">
        <v>99.156887810000001</v>
      </c>
      <c r="N128" s="15">
        <v>109.4428565</v>
      </c>
      <c r="O128" s="15">
        <v>102.3460513</v>
      </c>
      <c r="P128" s="15">
        <v>108.43112189999999</v>
      </c>
      <c r="Q128" s="15">
        <v>100</v>
      </c>
      <c r="R128" s="15">
        <v>103.9936893</v>
      </c>
      <c r="S128" s="15">
        <v>102.6230157</v>
      </c>
      <c r="T128" s="15">
        <v>99.138949260000004</v>
      </c>
      <c r="U128" s="15">
        <v>126.97959</v>
      </c>
      <c r="V128" s="15">
        <v>110.5389023</v>
      </c>
      <c r="W128" s="15">
        <v>100.7494331</v>
      </c>
      <c r="X128"/>
    </row>
    <row r="129" spans="1:24" x14ac:dyDescent="0.35">
      <c r="A129">
        <v>308</v>
      </c>
      <c r="B129" t="s">
        <v>834</v>
      </c>
      <c r="C129" t="s">
        <v>501</v>
      </c>
      <c r="D129" t="s">
        <v>24</v>
      </c>
      <c r="E129" t="s">
        <v>25</v>
      </c>
      <c r="F129" t="s">
        <v>154</v>
      </c>
      <c r="G129" t="s">
        <v>502</v>
      </c>
      <c r="H129" s="15">
        <v>101.6862244</v>
      </c>
      <c r="I129" s="15">
        <v>96.145772859999994</v>
      </c>
      <c r="J129" s="15">
        <v>113.489795</v>
      </c>
      <c r="K129" s="15">
        <v>101.6862244</v>
      </c>
      <c r="L129" s="15">
        <v>100</v>
      </c>
      <c r="M129" s="15">
        <v>104.2155609</v>
      </c>
      <c r="N129" s="15">
        <v>108.09387700000001</v>
      </c>
      <c r="O129" s="15">
        <v>107.0381539</v>
      </c>
      <c r="P129" s="15">
        <v>106.74489749999999</v>
      </c>
      <c r="Q129" s="15">
        <v>100</v>
      </c>
      <c r="R129" s="15">
        <v>104.1711866</v>
      </c>
      <c r="S129" s="15">
        <v>102.6230157</v>
      </c>
      <c r="T129" s="15">
        <v>99.138949260000004</v>
      </c>
      <c r="U129" s="15">
        <v>113.489795</v>
      </c>
      <c r="V129" s="15">
        <v>108.852678</v>
      </c>
      <c r="W129" s="15">
        <v>105.9954644</v>
      </c>
      <c r="X129"/>
    </row>
    <row r="130" spans="1:24" x14ac:dyDescent="0.35">
      <c r="A130">
        <v>309</v>
      </c>
      <c r="B130" t="s">
        <v>991</v>
      </c>
      <c r="C130" t="s">
        <v>501</v>
      </c>
      <c r="D130" t="s">
        <v>28</v>
      </c>
      <c r="E130" t="s">
        <v>25</v>
      </c>
      <c r="F130" t="s">
        <v>154</v>
      </c>
      <c r="G130" t="s">
        <v>502</v>
      </c>
      <c r="H130" s="15">
        <v>100.84311219999999</v>
      </c>
      <c r="I130" s="15">
        <v>99.036443210000002</v>
      </c>
      <c r="J130" s="15">
        <v>120.23469249999999</v>
      </c>
      <c r="K130" s="15">
        <v>105.05867309999999</v>
      </c>
      <c r="L130" s="15">
        <v>100</v>
      </c>
      <c r="M130" s="15">
        <v>104.2155609</v>
      </c>
      <c r="N130" s="15">
        <v>109.4428565</v>
      </c>
      <c r="O130" s="15">
        <v>107.0381539</v>
      </c>
      <c r="P130" s="15">
        <v>108.43112189999999</v>
      </c>
      <c r="Q130" s="15">
        <v>100</v>
      </c>
      <c r="R130" s="15">
        <v>105.591165</v>
      </c>
      <c r="S130" s="15">
        <v>101.87358260000001</v>
      </c>
      <c r="T130" s="15">
        <v>102.00911840000001</v>
      </c>
      <c r="U130" s="15">
        <v>120.23469249999999</v>
      </c>
      <c r="V130" s="15">
        <v>110.5389023</v>
      </c>
      <c r="W130" s="15">
        <v>105.9954644</v>
      </c>
      <c r="X130"/>
    </row>
    <row r="131" spans="1:24" x14ac:dyDescent="0.35">
      <c r="A131">
        <v>310</v>
      </c>
      <c r="B131" t="s">
        <v>205</v>
      </c>
      <c r="C131" t="s">
        <v>503</v>
      </c>
      <c r="D131" t="s">
        <v>24</v>
      </c>
      <c r="E131" t="s">
        <v>25</v>
      </c>
      <c r="F131" t="s">
        <v>154</v>
      </c>
      <c r="G131" t="s">
        <v>504</v>
      </c>
      <c r="H131" s="15">
        <v>98.313775629999995</v>
      </c>
      <c r="I131" s="15">
        <v>98.072886429999997</v>
      </c>
      <c r="J131" s="15">
        <v>103.3724488</v>
      </c>
      <c r="K131" s="15">
        <v>100</v>
      </c>
      <c r="L131" s="15">
        <v>93.255102500000007</v>
      </c>
      <c r="M131" s="15">
        <v>105.9017853</v>
      </c>
      <c r="N131" s="15">
        <v>104.0469385</v>
      </c>
      <c r="O131" s="15">
        <v>103.519077</v>
      </c>
      <c r="P131" s="15">
        <v>98.313775629999995</v>
      </c>
      <c r="Q131" s="15">
        <v>103.3724488</v>
      </c>
      <c r="R131" s="15">
        <v>101.5087271</v>
      </c>
      <c r="S131" s="15">
        <v>96.627551249999996</v>
      </c>
      <c r="T131" s="15">
        <v>97.416847770000004</v>
      </c>
      <c r="U131" s="15">
        <v>103.3724488</v>
      </c>
      <c r="V131" s="15">
        <v>102.1077805</v>
      </c>
      <c r="W131" s="15">
        <v>104.4965983</v>
      </c>
      <c r="X131"/>
    </row>
    <row r="132" spans="1:24" x14ac:dyDescent="0.35">
      <c r="A132">
        <v>311</v>
      </c>
      <c r="B132" t="s">
        <v>1078</v>
      </c>
      <c r="C132" t="s">
        <v>503</v>
      </c>
      <c r="D132" t="s">
        <v>28</v>
      </c>
      <c r="E132" t="s">
        <v>25</v>
      </c>
      <c r="F132" t="s">
        <v>154</v>
      </c>
      <c r="G132" t="s">
        <v>504</v>
      </c>
      <c r="H132" s="15">
        <v>100.84311219999999</v>
      </c>
      <c r="I132" s="15">
        <v>100.96355680000001</v>
      </c>
      <c r="J132" s="15">
        <v>106.74489749999999</v>
      </c>
      <c r="K132" s="15">
        <v>101.6862244</v>
      </c>
      <c r="L132" s="15">
        <v>93.255102500000007</v>
      </c>
      <c r="M132" s="15">
        <v>107.5880097</v>
      </c>
      <c r="N132" s="15">
        <v>105.39591799999999</v>
      </c>
      <c r="O132" s="15">
        <v>107.0381539</v>
      </c>
      <c r="P132" s="15">
        <v>100</v>
      </c>
      <c r="Q132" s="15">
        <v>103.3724488</v>
      </c>
      <c r="R132" s="15">
        <v>103.9936893</v>
      </c>
      <c r="S132" s="15">
        <v>98.875850420000006</v>
      </c>
      <c r="T132" s="15">
        <v>99.712983100000002</v>
      </c>
      <c r="U132" s="15">
        <v>106.74489749999999</v>
      </c>
      <c r="V132" s="15">
        <v>103.7940048</v>
      </c>
      <c r="W132" s="15">
        <v>107.4943306</v>
      </c>
      <c r="X132"/>
    </row>
    <row r="133" spans="1:24" x14ac:dyDescent="0.35">
      <c r="A133">
        <v>324</v>
      </c>
      <c r="B133" t="s">
        <v>205</v>
      </c>
      <c r="C133" t="s">
        <v>645</v>
      </c>
      <c r="D133" t="s">
        <v>24</v>
      </c>
      <c r="E133" t="s">
        <v>25</v>
      </c>
      <c r="F133" t="s">
        <v>636</v>
      </c>
      <c r="G133" t="s">
        <v>647</v>
      </c>
      <c r="H133" s="15">
        <v>94.098214690000006</v>
      </c>
      <c r="I133" s="15">
        <v>103.8542271</v>
      </c>
      <c r="J133" s="15">
        <v>100</v>
      </c>
      <c r="K133" s="15">
        <v>103.3724488</v>
      </c>
      <c r="L133" s="15">
        <v>100</v>
      </c>
      <c r="M133" s="15">
        <v>94.098214690000006</v>
      </c>
      <c r="N133" s="15">
        <v>97.302041000000003</v>
      </c>
      <c r="O133" s="15">
        <v>94.134871739999994</v>
      </c>
      <c r="P133" s="15">
        <v>98.313775629999995</v>
      </c>
      <c r="Q133" s="15">
        <v>96.627551249999996</v>
      </c>
      <c r="R133" s="15">
        <v>97.24879181</v>
      </c>
      <c r="S133" s="15">
        <v>95.878118189999995</v>
      </c>
      <c r="T133" s="15">
        <v>104.30525369999999</v>
      </c>
      <c r="U133" s="15">
        <v>100</v>
      </c>
      <c r="V133" s="15">
        <v>97.892219530000006</v>
      </c>
      <c r="W133" s="15">
        <v>93.255102500000007</v>
      </c>
      <c r="X133"/>
    </row>
    <row r="134" spans="1:24" x14ac:dyDescent="0.35">
      <c r="A134">
        <v>325</v>
      </c>
      <c r="B134" t="s">
        <v>707</v>
      </c>
      <c r="C134" t="s">
        <v>645</v>
      </c>
      <c r="D134" t="s">
        <v>28</v>
      </c>
      <c r="E134" t="s">
        <v>25</v>
      </c>
      <c r="F134" t="s">
        <v>636</v>
      </c>
      <c r="G134" t="s">
        <v>647</v>
      </c>
      <c r="H134" s="15">
        <v>96.627551249999996</v>
      </c>
      <c r="I134" s="15">
        <v>106.74489749999999</v>
      </c>
      <c r="J134" s="15">
        <v>103.3724488</v>
      </c>
      <c r="K134" s="15">
        <v>105.05867309999999</v>
      </c>
      <c r="L134" s="15">
        <v>100</v>
      </c>
      <c r="M134" s="15">
        <v>95.784439059999997</v>
      </c>
      <c r="N134" s="15">
        <v>98.651020500000001</v>
      </c>
      <c r="O134" s="15">
        <v>97.653948700000001</v>
      </c>
      <c r="P134" s="15">
        <v>100</v>
      </c>
      <c r="Q134" s="15">
        <v>96.627551249999996</v>
      </c>
      <c r="R134" s="15">
        <v>99.733754000000005</v>
      </c>
      <c r="S134" s="15">
        <v>98.126417360000005</v>
      </c>
      <c r="T134" s="15">
        <v>106.601389</v>
      </c>
      <c r="U134" s="15">
        <v>103.3724488</v>
      </c>
      <c r="V134" s="15">
        <v>99.578443899999996</v>
      </c>
      <c r="W134" s="15">
        <v>96.252834719999996</v>
      </c>
      <c r="X134"/>
    </row>
    <row r="135" spans="1:24" x14ac:dyDescent="0.35">
      <c r="A135">
        <v>329</v>
      </c>
      <c r="B135" t="s">
        <v>205</v>
      </c>
      <c r="C135" t="s">
        <v>660</v>
      </c>
      <c r="D135" t="s">
        <v>23</v>
      </c>
      <c r="E135" t="s">
        <v>25</v>
      </c>
      <c r="F135" t="s">
        <v>636</v>
      </c>
      <c r="G135" t="s">
        <v>662</v>
      </c>
      <c r="H135" s="15">
        <v>95.784439059999997</v>
      </c>
      <c r="I135" s="15">
        <v>96.145772859999994</v>
      </c>
      <c r="J135" s="15">
        <v>93.255102500000007</v>
      </c>
      <c r="K135" s="15">
        <v>96.627551249999996</v>
      </c>
      <c r="L135" s="15">
        <v>100</v>
      </c>
      <c r="M135" s="15">
        <v>102.52933659999999</v>
      </c>
      <c r="N135" s="15">
        <v>98.651020500000001</v>
      </c>
      <c r="O135" s="15">
        <v>97.653948700000001</v>
      </c>
      <c r="P135" s="15">
        <v>96.627551249999996</v>
      </c>
      <c r="Q135" s="15">
        <v>100</v>
      </c>
      <c r="R135" s="15">
        <v>97.426289109999999</v>
      </c>
      <c r="S135" s="15">
        <v>97.376984309999997</v>
      </c>
      <c r="T135" s="15">
        <v>97.416847770000004</v>
      </c>
      <c r="U135" s="15">
        <v>93.255102500000007</v>
      </c>
      <c r="V135" s="15">
        <v>97.892219530000006</v>
      </c>
      <c r="W135" s="15">
        <v>99.250566939999999</v>
      </c>
      <c r="X135"/>
    </row>
    <row r="136" spans="1:24" x14ac:dyDescent="0.35">
      <c r="A136">
        <v>330</v>
      </c>
      <c r="B136" t="s">
        <v>205</v>
      </c>
      <c r="C136" t="s">
        <v>666</v>
      </c>
      <c r="D136" t="s">
        <v>24</v>
      </c>
      <c r="E136" t="s">
        <v>25</v>
      </c>
      <c r="F136" t="s">
        <v>636</v>
      </c>
      <c r="G136" t="s">
        <v>667</v>
      </c>
      <c r="H136" s="15">
        <v>95.784439059999997</v>
      </c>
      <c r="I136" s="15">
        <v>92.291545709999994</v>
      </c>
      <c r="J136" s="15">
        <v>89.882653750000003</v>
      </c>
      <c r="K136" s="15">
        <v>96.627551249999996</v>
      </c>
      <c r="L136" s="15">
        <v>93.255102500000007</v>
      </c>
      <c r="M136" s="15">
        <v>100.84311219999999</v>
      </c>
      <c r="N136" s="15">
        <v>100</v>
      </c>
      <c r="O136" s="15">
        <v>96.480923039999993</v>
      </c>
      <c r="P136" s="15">
        <v>96.627551249999996</v>
      </c>
      <c r="Q136" s="15">
        <v>103.3724488</v>
      </c>
      <c r="R136" s="15">
        <v>96.538802599999997</v>
      </c>
      <c r="S136" s="15">
        <v>94.379252080000001</v>
      </c>
      <c r="T136" s="15">
        <v>92.824577129999994</v>
      </c>
      <c r="U136" s="15">
        <v>89.882653750000003</v>
      </c>
      <c r="V136" s="15">
        <v>98.735331720000005</v>
      </c>
      <c r="W136" s="15">
        <v>97.751700830000004</v>
      </c>
      <c r="X136"/>
    </row>
    <row r="137" spans="1:24" x14ac:dyDescent="0.35">
      <c r="A137">
        <v>331</v>
      </c>
      <c r="B137" t="s">
        <v>205</v>
      </c>
      <c r="C137" t="s">
        <v>641</v>
      </c>
      <c r="D137" t="s">
        <v>24</v>
      </c>
      <c r="E137" t="s">
        <v>25</v>
      </c>
      <c r="F137" t="s">
        <v>636</v>
      </c>
      <c r="G137" t="s">
        <v>643</v>
      </c>
      <c r="H137" s="15">
        <v>101.6862244</v>
      </c>
      <c r="I137" s="15">
        <v>95.182216069999996</v>
      </c>
      <c r="J137" s="15">
        <v>89.882653750000003</v>
      </c>
      <c r="K137" s="15">
        <v>96.627551249999996</v>
      </c>
      <c r="L137" s="15">
        <v>93.255102500000007</v>
      </c>
      <c r="M137" s="15">
        <v>99.156887810000001</v>
      </c>
      <c r="N137" s="15">
        <v>94.604082000000005</v>
      </c>
      <c r="O137" s="15">
        <v>97.653948700000001</v>
      </c>
      <c r="P137" s="15">
        <v>94.941326880000005</v>
      </c>
      <c r="Q137" s="15">
        <v>100</v>
      </c>
      <c r="R137" s="15">
        <v>96.538802599999997</v>
      </c>
      <c r="S137" s="15">
        <v>99.625283499999995</v>
      </c>
      <c r="T137" s="15">
        <v>94.546678619999994</v>
      </c>
      <c r="U137" s="15">
        <v>89.882653750000003</v>
      </c>
      <c r="V137" s="15">
        <v>94.519770780000002</v>
      </c>
      <c r="W137" s="15">
        <v>97.751700830000004</v>
      </c>
      <c r="X137"/>
    </row>
    <row r="138" spans="1:24" x14ac:dyDescent="0.35">
      <c r="A138">
        <v>332</v>
      </c>
      <c r="B138" t="s">
        <v>205</v>
      </c>
      <c r="C138" t="s">
        <v>513</v>
      </c>
      <c r="D138" t="s">
        <v>28</v>
      </c>
      <c r="E138" t="s">
        <v>25</v>
      </c>
      <c r="F138" t="s">
        <v>155</v>
      </c>
      <c r="G138" t="s">
        <v>514</v>
      </c>
      <c r="H138" s="15">
        <v>104.2155609</v>
      </c>
      <c r="I138" s="15">
        <v>103.8542271</v>
      </c>
      <c r="J138" s="15">
        <v>100</v>
      </c>
      <c r="K138" s="15">
        <v>100</v>
      </c>
      <c r="L138" s="15">
        <v>100</v>
      </c>
      <c r="M138" s="15">
        <v>100.84311219999999</v>
      </c>
      <c r="N138" s="15">
        <v>100</v>
      </c>
      <c r="O138" s="15">
        <v>107.0381539</v>
      </c>
      <c r="P138" s="15">
        <v>103.3724488</v>
      </c>
      <c r="Q138" s="15">
        <v>100</v>
      </c>
      <c r="R138" s="15">
        <v>103.4611974</v>
      </c>
      <c r="S138" s="15">
        <v>104.8713149</v>
      </c>
      <c r="T138" s="15">
        <v>103.1571861</v>
      </c>
      <c r="U138" s="15">
        <v>100</v>
      </c>
      <c r="V138" s="15">
        <v>102.1077805</v>
      </c>
      <c r="W138" s="15">
        <v>104.4965983</v>
      </c>
      <c r="X138"/>
    </row>
    <row r="139" spans="1:24" x14ac:dyDescent="0.35">
      <c r="A139">
        <v>333</v>
      </c>
      <c r="B139" t="s">
        <v>580</v>
      </c>
      <c r="C139" t="s">
        <v>513</v>
      </c>
      <c r="D139" t="s">
        <v>23</v>
      </c>
      <c r="E139" t="s">
        <v>25</v>
      </c>
      <c r="F139" t="s">
        <v>155</v>
      </c>
      <c r="G139" t="s">
        <v>514</v>
      </c>
      <c r="H139" s="15">
        <v>106.74489749999999</v>
      </c>
      <c r="I139" s="15">
        <v>106.74489749999999</v>
      </c>
      <c r="J139" s="15">
        <v>103.3724488</v>
      </c>
      <c r="K139" s="15">
        <v>101.6862244</v>
      </c>
      <c r="L139" s="15">
        <v>100</v>
      </c>
      <c r="M139" s="15">
        <v>102.52933659999999</v>
      </c>
      <c r="N139" s="15">
        <v>101.3489795</v>
      </c>
      <c r="O139" s="15">
        <v>110.55723089999999</v>
      </c>
      <c r="P139" s="15">
        <v>105.05867309999999</v>
      </c>
      <c r="Q139" s="15">
        <v>100</v>
      </c>
      <c r="R139" s="15">
        <v>105.9461596</v>
      </c>
      <c r="S139" s="15">
        <v>107.119614</v>
      </c>
      <c r="T139" s="15">
        <v>105.45332139999999</v>
      </c>
      <c r="U139" s="15">
        <v>103.3724488</v>
      </c>
      <c r="V139" s="15">
        <v>103.7940048</v>
      </c>
      <c r="W139" s="15">
        <v>107.4943306</v>
      </c>
      <c r="X139"/>
    </row>
    <row r="140" spans="1:24" x14ac:dyDescent="0.35">
      <c r="A140">
        <v>334</v>
      </c>
      <c r="B140" t="s">
        <v>630</v>
      </c>
      <c r="C140" t="s">
        <v>513</v>
      </c>
      <c r="D140" t="s">
        <v>24</v>
      </c>
      <c r="E140" t="s">
        <v>25</v>
      </c>
      <c r="F140" t="s">
        <v>155</v>
      </c>
      <c r="G140" t="s">
        <v>514</v>
      </c>
      <c r="H140" s="15">
        <v>105.9017853</v>
      </c>
      <c r="I140" s="15">
        <v>108.67201110000001</v>
      </c>
      <c r="J140" s="15">
        <v>100</v>
      </c>
      <c r="K140" s="15">
        <v>103.3724488</v>
      </c>
      <c r="L140" s="15">
        <v>100</v>
      </c>
      <c r="M140" s="15">
        <v>99.156887810000001</v>
      </c>
      <c r="N140" s="15">
        <v>104.0469385</v>
      </c>
      <c r="O140" s="15">
        <v>109.3842052</v>
      </c>
      <c r="P140" s="15">
        <v>106.74489749999999</v>
      </c>
      <c r="Q140" s="15">
        <v>100</v>
      </c>
      <c r="R140" s="15">
        <v>106.1236569</v>
      </c>
      <c r="S140" s="15">
        <v>106.370181</v>
      </c>
      <c r="T140" s="15">
        <v>107.1754229</v>
      </c>
      <c r="U140" s="15">
        <v>100</v>
      </c>
      <c r="V140" s="15">
        <v>106.3233414</v>
      </c>
      <c r="W140" s="15">
        <v>105.24603140000001</v>
      </c>
    </row>
    <row r="141" spans="1:24" x14ac:dyDescent="0.35">
      <c r="A141">
        <v>335</v>
      </c>
      <c r="B141" t="s">
        <v>707</v>
      </c>
      <c r="C141" t="s">
        <v>513</v>
      </c>
      <c r="D141" t="s">
        <v>28</v>
      </c>
      <c r="E141" t="s">
        <v>25</v>
      </c>
      <c r="F141" t="s">
        <v>155</v>
      </c>
      <c r="G141" t="s">
        <v>514</v>
      </c>
      <c r="H141" s="15">
        <v>106.74489749999999</v>
      </c>
      <c r="I141" s="15">
        <v>103.8542271</v>
      </c>
      <c r="J141" s="15">
        <v>100</v>
      </c>
      <c r="K141" s="15">
        <v>98.313775629999995</v>
      </c>
      <c r="L141" s="15">
        <v>100</v>
      </c>
      <c r="M141" s="15">
        <v>107.5880097</v>
      </c>
      <c r="N141" s="15">
        <v>104.0469385</v>
      </c>
      <c r="O141" s="15">
        <v>112.90328220000001</v>
      </c>
      <c r="P141" s="15">
        <v>106.74489749999999</v>
      </c>
      <c r="Q141" s="15">
        <v>100</v>
      </c>
      <c r="R141" s="15">
        <v>106.3011542</v>
      </c>
      <c r="S141" s="15">
        <v>107.119614</v>
      </c>
      <c r="T141" s="15">
        <v>102.5831522</v>
      </c>
      <c r="U141" s="15">
        <v>100</v>
      </c>
      <c r="V141" s="15">
        <v>106.3233414</v>
      </c>
      <c r="W141" s="15">
        <v>111.2414958</v>
      </c>
    </row>
    <row r="142" spans="1:24" x14ac:dyDescent="0.35">
      <c r="A142">
        <v>336</v>
      </c>
      <c r="B142" t="s">
        <v>825</v>
      </c>
      <c r="C142" t="s">
        <v>513</v>
      </c>
      <c r="D142" t="s">
        <v>23</v>
      </c>
      <c r="E142" t="s">
        <v>25</v>
      </c>
      <c r="F142" t="s">
        <v>155</v>
      </c>
      <c r="G142" t="s">
        <v>514</v>
      </c>
      <c r="H142" s="15">
        <v>109.2742341</v>
      </c>
      <c r="I142" s="15">
        <v>104.81778389999999</v>
      </c>
      <c r="J142" s="15">
        <v>103.3724488</v>
      </c>
      <c r="K142" s="15">
        <v>98.313775629999995</v>
      </c>
      <c r="L142" s="15">
        <v>100</v>
      </c>
      <c r="M142" s="15">
        <v>105.9017853</v>
      </c>
      <c r="N142" s="15">
        <v>101.3489795</v>
      </c>
      <c r="O142" s="15">
        <v>112.90328220000001</v>
      </c>
      <c r="P142" s="15">
        <v>105.05867309999999</v>
      </c>
      <c r="Q142" s="15">
        <v>100</v>
      </c>
      <c r="R142" s="15">
        <v>106.4786515</v>
      </c>
      <c r="S142" s="15">
        <v>109.3679132</v>
      </c>
      <c r="T142" s="15">
        <v>103.1571861</v>
      </c>
      <c r="U142" s="15">
        <v>103.3724488</v>
      </c>
      <c r="V142" s="15">
        <v>103.7940048</v>
      </c>
      <c r="W142" s="15">
        <v>110.4920628</v>
      </c>
    </row>
    <row r="143" spans="1:24" x14ac:dyDescent="0.35">
      <c r="A143">
        <v>340</v>
      </c>
      <c r="B143" t="s">
        <v>205</v>
      </c>
      <c r="C143" t="s">
        <v>515</v>
      </c>
      <c r="D143" t="s">
        <v>28</v>
      </c>
      <c r="E143" t="s">
        <v>25</v>
      </c>
      <c r="F143" t="s">
        <v>158</v>
      </c>
      <c r="G143" t="s">
        <v>516</v>
      </c>
      <c r="H143" s="15">
        <v>103.3724488</v>
      </c>
      <c r="I143" s="15">
        <v>104.81778389999999</v>
      </c>
      <c r="J143" s="15">
        <v>96.627551249999996</v>
      </c>
      <c r="K143" s="15">
        <v>100</v>
      </c>
      <c r="L143" s="15">
        <v>100</v>
      </c>
      <c r="M143" s="15">
        <v>100.84311219999999</v>
      </c>
      <c r="N143" s="15">
        <v>106.74489749999999</v>
      </c>
      <c r="O143" s="15">
        <v>98.82697435</v>
      </c>
      <c r="P143" s="15">
        <v>101.6862244</v>
      </c>
      <c r="Q143" s="15">
        <v>103.3724488</v>
      </c>
      <c r="R143" s="15">
        <v>103.6386947</v>
      </c>
      <c r="S143" s="15">
        <v>104.1218818</v>
      </c>
      <c r="T143" s="15">
        <v>103.7312199</v>
      </c>
      <c r="U143" s="15">
        <v>96.627551249999996</v>
      </c>
      <c r="V143" s="15">
        <v>105.4802292</v>
      </c>
      <c r="W143" s="15">
        <v>99.250566939999999</v>
      </c>
    </row>
    <row r="144" spans="1:24" x14ac:dyDescent="0.35">
      <c r="A144">
        <v>341</v>
      </c>
      <c r="B144" t="s">
        <v>630</v>
      </c>
      <c r="C144" t="s">
        <v>515</v>
      </c>
      <c r="D144" t="s">
        <v>23</v>
      </c>
      <c r="E144" t="s">
        <v>25</v>
      </c>
      <c r="F144" t="s">
        <v>158</v>
      </c>
      <c r="G144" t="s">
        <v>516</v>
      </c>
      <c r="H144" s="15">
        <v>105.9017853</v>
      </c>
      <c r="I144" s="15">
        <v>107.7084543</v>
      </c>
      <c r="J144" s="15">
        <v>100</v>
      </c>
      <c r="K144" s="15">
        <v>101.6862244</v>
      </c>
      <c r="L144" s="15">
        <v>100</v>
      </c>
      <c r="M144" s="15">
        <v>102.52933659999999</v>
      </c>
      <c r="N144" s="15">
        <v>108.09387700000001</v>
      </c>
      <c r="O144" s="15">
        <v>102.3460513</v>
      </c>
      <c r="P144" s="15">
        <v>103.3724488</v>
      </c>
      <c r="Q144" s="15">
        <v>103.3724488</v>
      </c>
      <c r="R144" s="15">
        <v>106.1236569</v>
      </c>
      <c r="S144" s="15">
        <v>106.370181</v>
      </c>
      <c r="T144" s="15">
        <v>106.0273552</v>
      </c>
      <c r="U144" s="15">
        <v>100</v>
      </c>
      <c r="V144" s="15">
        <v>107.1664536</v>
      </c>
      <c r="W144" s="15">
        <v>102.24829920000001</v>
      </c>
    </row>
    <row r="145" spans="1:23" x14ac:dyDescent="0.35">
      <c r="A145">
        <v>342</v>
      </c>
      <c r="B145" t="s">
        <v>825</v>
      </c>
      <c r="C145" t="s">
        <v>515</v>
      </c>
      <c r="D145" t="s">
        <v>24</v>
      </c>
      <c r="E145" t="s">
        <v>25</v>
      </c>
      <c r="F145" t="s">
        <v>158</v>
      </c>
      <c r="G145" t="s">
        <v>516</v>
      </c>
      <c r="H145" s="15">
        <v>108.43112189999999</v>
      </c>
      <c r="I145" s="15">
        <v>105.7813407</v>
      </c>
      <c r="J145" s="15">
        <v>100</v>
      </c>
      <c r="K145" s="15">
        <v>98.313775629999995</v>
      </c>
      <c r="L145" s="15">
        <v>100</v>
      </c>
      <c r="M145" s="15">
        <v>105.9017853</v>
      </c>
      <c r="N145" s="15">
        <v>106.74489749999999</v>
      </c>
      <c r="O145" s="15">
        <v>104.6921026</v>
      </c>
      <c r="P145" s="15">
        <v>101.6862244</v>
      </c>
      <c r="Q145" s="15">
        <v>103.3724488</v>
      </c>
      <c r="R145" s="15">
        <v>106.3011542</v>
      </c>
      <c r="S145" s="15">
        <v>108.6184801</v>
      </c>
      <c r="T145" s="15">
        <v>103.7312199</v>
      </c>
      <c r="U145" s="15">
        <v>100</v>
      </c>
      <c r="V145" s="15">
        <v>105.4802292</v>
      </c>
      <c r="W145" s="15">
        <v>105.24603140000001</v>
      </c>
    </row>
    <row r="146" spans="1:23" x14ac:dyDescent="0.35">
      <c r="A146">
        <v>345</v>
      </c>
      <c r="B146" t="s">
        <v>205</v>
      </c>
      <c r="C146" t="s">
        <v>540</v>
      </c>
      <c r="D146" t="s">
        <v>24</v>
      </c>
      <c r="E146" t="s">
        <v>25</v>
      </c>
      <c r="F146" t="s">
        <v>542</v>
      </c>
      <c r="G146" t="s">
        <v>547</v>
      </c>
      <c r="H146" s="15">
        <v>98.313775629999995</v>
      </c>
      <c r="I146" s="15">
        <v>98.072886429999997</v>
      </c>
      <c r="J146" s="15">
        <v>110.11734629999999</v>
      </c>
      <c r="K146" s="15">
        <v>103.3724488</v>
      </c>
      <c r="L146" s="15">
        <v>100</v>
      </c>
      <c r="M146" s="15">
        <v>97.470663439999996</v>
      </c>
      <c r="N146" s="15">
        <v>105.39591799999999</v>
      </c>
      <c r="O146" s="15">
        <v>103.519077</v>
      </c>
      <c r="P146" s="15">
        <v>98.313775629999995</v>
      </c>
      <c r="Q146" s="15">
        <v>100</v>
      </c>
      <c r="R146" s="15">
        <v>101.3312298</v>
      </c>
      <c r="S146" s="15">
        <v>99.625283499999995</v>
      </c>
      <c r="T146" s="15">
        <v>100.86105070000001</v>
      </c>
      <c r="U146" s="15">
        <v>110.11734629999999</v>
      </c>
      <c r="V146" s="15">
        <v>102.9508927</v>
      </c>
      <c r="W146" s="15">
        <v>100.7494331</v>
      </c>
    </row>
    <row r="147" spans="1:23" x14ac:dyDescent="0.35">
      <c r="A147">
        <v>346</v>
      </c>
      <c r="B147" t="s">
        <v>590</v>
      </c>
      <c r="C147" t="s">
        <v>540</v>
      </c>
      <c r="D147" t="s">
        <v>28</v>
      </c>
      <c r="E147" t="s">
        <v>25</v>
      </c>
      <c r="F147" t="s">
        <v>542</v>
      </c>
      <c r="G147" t="s">
        <v>547</v>
      </c>
      <c r="H147" s="15">
        <v>100.84311219999999</v>
      </c>
      <c r="I147" s="15">
        <v>100.96355680000001</v>
      </c>
      <c r="J147" s="15">
        <v>113.489795</v>
      </c>
      <c r="K147" s="15">
        <v>105.05867309999999</v>
      </c>
      <c r="L147" s="15">
        <v>100</v>
      </c>
      <c r="M147" s="15">
        <v>99.156887810000001</v>
      </c>
      <c r="N147" s="15">
        <v>106.74489749999999</v>
      </c>
      <c r="O147" s="15">
        <v>107.0381539</v>
      </c>
      <c r="P147" s="15">
        <v>100</v>
      </c>
      <c r="Q147" s="15">
        <v>100</v>
      </c>
      <c r="R147" s="15">
        <v>103.816192</v>
      </c>
      <c r="S147" s="15">
        <v>101.87358260000001</v>
      </c>
      <c r="T147" s="15">
        <v>103.1571861</v>
      </c>
      <c r="U147" s="15">
        <v>113.489795</v>
      </c>
      <c r="V147" s="15">
        <v>104.637117</v>
      </c>
      <c r="W147" s="15">
        <v>103.74716530000001</v>
      </c>
    </row>
    <row r="148" spans="1:23" x14ac:dyDescent="0.35">
      <c r="A148">
        <v>347</v>
      </c>
      <c r="B148" t="s">
        <v>739</v>
      </c>
      <c r="C148" t="s">
        <v>540</v>
      </c>
      <c r="D148" t="s">
        <v>23</v>
      </c>
      <c r="E148" t="s">
        <v>25</v>
      </c>
      <c r="F148" t="s">
        <v>542</v>
      </c>
      <c r="G148" t="s">
        <v>547</v>
      </c>
      <c r="H148" s="15">
        <v>100.84311219999999</v>
      </c>
      <c r="I148" s="15">
        <v>103.8542271</v>
      </c>
      <c r="J148" s="15">
        <v>106.74489749999999</v>
      </c>
      <c r="K148" s="15">
        <v>108.43112189999999</v>
      </c>
      <c r="L148" s="15">
        <v>100</v>
      </c>
      <c r="M148" s="15">
        <v>95.784439059999997</v>
      </c>
      <c r="N148" s="15">
        <v>109.4428565</v>
      </c>
      <c r="O148" s="15">
        <v>104.6921026</v>
      </c>
      <c r="P148" s="15">
        <v>100</v>
      </c>
      <c r="Q148" s="15">
        <v>100</v>
      </c>
      <c r="R148" s="15">
        <v>103.9936893</v>
      </c>
      <c r="S148" s="15">
        <v>101.87358260000001</v>
      </c>
      <c r="T148" s="15">
        <v>106.0273552</v>
      </c>
      <c r="U148" s="15">
        <v>106.74489749999999</v>
      </c>
      <c r="V148" s="15">
        <v>106.3233414</v>
      </c>
      <c r="W148" s="15">
        <v>100.7494331</v>
      </c>
    </row>
    <row r="149" spans="1:23" x14ac:dyDescent="0.35">
      <c r="A149">
        <v>348</v>
      </c>
      <c r="B149" t="s">
        <v>928</v>
      </c>
      <c r="C149" t="s">
        <v>540</v>
      </c>
      <c r="D149" t="s">
        <v>24</v>
      </c>
      <c r="E149" t="s">
        <v>25</v>
      </c>
      <c r="F149" t="s">
        <v>542</v>
      </c>
      <c r="G149" t="s">
        <v>547</v>
      </c>
      <c r="H149" s="15">
        <v>103.3724488</v>
      </c>
      <c r="I149" s="15">
        <v>98.072886429999997</v>
      </c>
      <c r="J149" s="15">
        <v>106.74489749999999</v>
      </c>
      <c r="K149" s="15">
        <v>101.6862244</v>
      </c>
      <c r="L149" s="15">
        <v>100</v>
      </c>
      <c r="M149" s="15">
        <v>102.52933659999999</v>
      </c>
      <c r="N149" s="15">
        <v>109.4428565</v>
      </c>
      <c r="O149" s="15">
        <v>108.21117959999999</v>
      </c>
      <c r="P149" s="15">
        <v>101.6862244</v>
      </c>
      <c r="Q149" s="15">
        <v>100</v>
      </c>
      <c r="R149" s="15">
        <v>104.1711866</v>
      </c>
      <c r="S149" s="15">
        <v>104.1218818</v>
      </c>
      <c r="T149" s="15">
        <v>100.2870169</v>
      </c>
      <c r="U149" s="15">
        <v>106.74489749999999</v>
      </c>
      <c r="V149" s="15">
        <v>107.1664536</v>
      </c>
      <c r="W149" s="15">
        <v>105.9954644</v>
      </c>
    </row>
    <row r="150" spans="1:23" x14ac:dyDescent="0.35">
      <c r="A150">
        <v>349</v>
      </c>
      <c r="B150" t="s">
        <v>205</v>
      </c>
      <c r="C150" t="s">
        <v>545</v>
      </c>
      <c r="D150" t="s">
        <v>24</v>
      </c>
      <c r="E150" t="s">
        <v>25</v>
      </c>
      <c r="F150" t="s">
        <v>542</v>
      </c>
      <c r="G150" t="s">
        <v>549</v>
      </c>
      <c r="H150" s="15">
        <v>100</v>
      </c>
      <c r="I150" s="15">
        <v>98.072886429999997</v>
      </c>
      <c r="J150" s="15">
        <v>103.3724488</v>
      </c>
      <c r="K150" s="15">
        <v>96.627551249999996</v>
      </c>
      <c r="L150" s="15">
        <v>93.255102500000007</v>
      </c>
      <c r="M150" s="15">
        <v>100.84311219999999</v>
      </c>
      <c r="N150" s="15">
        <v>101.3489795</v>
      </c>
      <c r="O150" s="15">
        <v>101.1730257</v>
      </c>
      <c r="P150" s="15">
        <v>100</v>
      </c>
      <c r="Q150" s="15">
        <v>100</v>
      </c>
      <c r="R150" s="15">
        <v>99.556256700000006</v>
      </c>
      <c r="S150" s="15">
        <v>98.126417360000005</v>
      </c>
      <c r="T150" s="15">
        <v>96.268780109999994</v>
      </c>
      <c r="U150" s="15">
        <v>103.3724488</v>
      </c>
      <c r="V150" s="15">
        <v>101.2646683</v>
      </c>
      <c r="W150" s="15">
        <v>100.7494331</v>
      </c>
    </row>
    <row r="151" spans="1:23" x14ac:dyDescent="0.35">
      <c r="A151">
        <v>350</v>
      </c>
      <c r="B151" t="s">
        <v>205</v>
      </c>
      <c r="C151" t="s">
        <v>556</v>
      </c>
      <c r="D151" t="s">
        <v>24</v>
      </c>
      <c r="E151" t="s">
        <v>25</v>
      </c>
      <c r="F151" t="s">
        <v>542</v>
      </c>
      <c r="G151" t="s">
        <v>568</v>
      </c>
      <c r="H151" s="15">
        <v>98.313775629999995</v>
      </c>
      <c r="I151" s="15">
        <v>97.109329639999999</v>
      </c>
      <c r="J151" s="15">
        <v>96.627551249999996</v>
      </c>
      <c r="K151" s="15">
        <v>100</v>
      </c>
      <c r="L151" s="15">
        <v>93.255102500000007</v>
      </c>
      <c r="M151" s="15">
        <v>99.156887810000001</v>
      </c>
      <c r="N151" s="15">
        <v>95.953061500000004</v>
      </c>
      <c r="O151" s="15">
        <v>100</v>
      </c>
      <c r="P151" s="15">
        <v>96.627551249999996</v>
      </c>
      <c r="Q151" s="15">
        <v>96.627551249999996</v>
      </c>
      <c r="R151" s="15">
        <v>96.716299899999996</v>
      </c>
      <c r="S151" s="15">
        <v>96.627551249999996</v>
      </c>
      <c r="T151" s="15">
        <v>96.842813939999999</v>
      </c>
      <c r="U151" s="15">
        <v>96.627551249999996</v>
      </c>
      <c r="V151" s="15">
        <v>96.205995160000001</v>
      </c>
      <c r="W151" s="15">
        <v>99.250566939999999</v>
      </c>
    </row>
    <row r="152" spans="1:23" x14ac:dyDescent="0.35">
      <c r="A152">
        <v>351</v>
      </c>
      <c r="B152" t="s">
        <v>672</v>
      </c>
      <c r="C152" t="s">
        <v>556</v>
      </c>
      <c r="D152" t="s">
        <v>28</v>
      </c>
      <c r="E152" t="s">
        <v>25</v>
      </c>
      <c r="F152" t="s">
        <v>542</v>
      </c>
      <c r="G152" t="s">
        <v>568</v>
      </c>
      <c r="H152" s="15">
        <v>100.84311219999999</v>
      </c>
      <c r="I152" s="15">
        <v>100</v>
      </c>
      <c r="J152" s="15">
        <v>100</v>
      </c>
      <c r="K152" s="15">
        <v>101.6862244</v>
      </c>
      <c r="L152" s="15">
        <v>93.255102500000007</v>
      </c>
      <c r="M152" s="15">
        <v>100.84311219999999</v>
      </c>
      <c r="N152" s="15">
        <v>97.302041000000003</v>
      </c>
      <c r="O152" s="15">
        <v>103.519077</v>
      </c>
      <c r="P152" s="15">
        <v>98.313775629999995</v>
      </c>
      <c r="Q152" s="15">
        <v>96.627551249999996</v>
      </c>
      <c r="R152" s="15">
        <v>99.201262139999997</v>
      </c>
      <c r="S152" s="15">
        <v>98.875850420000006</v>
      </c>
      <c r="T152" s="15">
        <v>99.138949260000004</v>
      </c>
      <c r="U152" s="15">
        <v>100</v>
      </c>
      <c r="V152" s="15">
        <v>97.892219530000006</v>
      </c>
      <c r="W152" s="15">
        <v>102.24829920000001</v>
      </c>
    </row>
    <row r="153" spans="1:23" x14ac:dyDescent="0.35">
      <c r="A153">
        <v>352</v>
      </c>
      <c r="B153" t="s">
        <v>205</v>
      </c>
      <c r="C153" t="s">
        <v>558</v>
      </c>
      <c r="D153" t="s">
        <v>24</v>
      </c>
      <c r="E153" t="s">
        <v>25</v>
      </c>
      <c r="F153" t="s">
        <v>542</v>
      </c>
      <c r="G153" t="s">
        <v>570</v>
      </c>
      <c r="H153" s="15">
        <v>96.627551249999996</v>
      </c>
      <c r="I153" s="15">
        <v>99.036443210000002</v>
      </c>
      <c r="J153" s="15">
        <v>96.627551249999996</v>
      </c>
      <c r="K153" s="15">
        <v>100</v>
      </c>
      <c r="L153" s="15">
        <v>100</v>
      </c>
      <c r="M153" s="15">
        <v>97.470663439999996</v>
      </c>
      <c r="N153" s="15">
        <v>97.302041000000003</v>
      </c>
      <c r="O153" s="15">
        <v>97.653948700000001</v>
      </c>
      <c r="P153" s="15">
        <v>93.255102500000007</v>
      </c>
      <c r="Q153" s="15">
        <v>100</v>
      </c>
      <c r="R153" s="15">
        <v>97.603786409999998</v>
      </c>
      <c r="S153" s="15">
        <v>98.126417360000005</v>
      </c>
      <c r="T153" s="15">
        <v>100.2870169</v>
      </c>
      <c r="U153" s="15">
        <v>96.627551249999996</v>
      </c>
      <c r="V153" s="15">
        <v>95.362882970000001</v>
      </c>
      <c r="W153" s="15">
        <v>97.002267779999997</v>
      </c>
    </row>
    <row r="154" spans="1:23" x14ac:dyDescent="0.35">
      <c r="A154">
        <v>360</v>
      </c>
      <c r="B154" t="s">
        <v>205</v>
      </c>
      <c r="C154" t="s">
        <v>1096</v>
      </c>
      <c r="D154" t="s">
        <v>28</v>
      </c>
      <c r="E154" t="s">
        <v>25</v>
      </c>
      <c r="F154" t="s">
        <v>1087</v>
      </c>
      <c r="G154" t="s">
        <v>1097</v>
      </c>
      <c r="H154" s="15">
        <v>96.627551249999996</v>
      </c>
      <c r="I154" s="15">
        <v>98.072886429999997</v>
      </c>
      <c r="J154" s="15">
        <v>89.882653750000003</v>
      </c>
      <c r="K154" s="15">
        <v>96.627551249999996</v>
      </c>
      <c r="L154" s="15">
        <v>96.627551249999996</v>
      </c>
      <c r="M154" s="15">
        <v>105.9017853</v>
      </c>
      <c r="N154" s="15">
        <v>94.604082000000005</v>
      </c>
      <c r="O154" s="15">
        <v>98.82697435</v>
      </c>
      <c r="P154" s="15">
        <v>93.255102500000007</v>
      </c>
      <c r="Q154" s="15">
        <v>103.3724488</v>
      </c>
      <c r="R154" s="15">
        <v>97.958781020000004</v>
      </c>
      <c r="S154" s="15">
        <v>96.627551249999996</v>
      </c>
      <c r="T154" s="15">
        <v>97.416847770000004</v>
      </c>
      <c r="U154" s="15">
        <v>89.882653750000003</v>
      </c>
      <c r="V154" s="15">
        <v>93.676658590000002</v>
      </c>
      <c r="W154" s="15">
        <v>101.4988661</v>
      </c>
    </row>
    <row r="155" spans="1:23" x14ac:dyDescent="0.35">
      <c r="A155">
        <v>363</v>
      </c>
      <c r="B155" t="s">
        <v>205</v>
      </c>
      <c r="C155" t="s">
        <v>1132</v>
      </c>
      <c r="D155" t="s">
        <v>28</v>
      </c>
      <c r="E155" t="s">
        <v>25</v>
      </c>
      <c r="F155" t="s">
        <v>1087</v>
      </c>
      <c r="G155" t="s">
        <v>1133</v>
      </c>
      <c r="H155" s="15">
        <v>98.313775629999995</v>
      </c>
      <c r="I155" s="15">
        <v>96.145772859999994</v>
      </c>
      <c r="J155" s="15">
        <v>93.255102500000007</v>
      </c>
      <c r="K155" s="15">
        <v>91.568878130000002</v>
      </c>
      <c r="L155" s="15">
        <v>96.627551249999996</v>
      </c>
      <c r="M155" s="15">
        <v>102.52933659999999</v>
      </c>
      <c r="N155" s="15">
        <v>100</v>
      </c>
      <c r="O155" s="15">
        <v>100</v>
      </c>
      <c r="P155" s="15">
        <v>101.6862244</v>
      </c>
      <c r="Q155" s="15">
        <v>103.3724488</v>
      </c>
      <c r="R155" s="15">
        <v>99.023764839999998</v>
      </c>
      <c r="S155" s="15">
        <v>98.126417360000005</v>
      </c>
      <c r="T155" s="15">
        <v>94.546678619999994</v>
      </c>
      <c r="U155" s="15">
        <v>93.255102500000007</v>
      </c>
      <c r="V155" s="15">
        <v>101.2646683</v>
      </c>
      <c r="W155" s="15">
        <v>100.7494331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9"/>
  <sheetViews>
    <sheetView topLeftCell="A73" workbookViewId="0">
      <selection activeCell="A90" sqref="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s="20" t="s">
        <v>205</v>
      </c>
      <c r="C2" s="20" t="s">
        <v>229</v>
      </c>
      <c r="D2" s="20" t="s">
        <v>28</v>
      </c>
      <c r="E2" s="20" t="s">
        <v>26</v>
      </c>
      <c r="F2" s="20" t="s">
        <v>153</v>
      </c>
      <c r="G2" s="20" t="s">
        <v>385</v>
      </c>
      <c r="H2" s="15">
        <v>95.37492743</v>
      </c>
      <c r="I2" s="15">
        <v>96.627551249999996</v>
      </c>
      <c r="J2" s="15">
        <v>96.627551249999996</v>
      </c>
      <c r="K2" s="15">
        <v>91.480129469999994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96.235406049999995</v>
      </c>
      <c r="T2" s="15">
        <v>92.641930000000002</v>
      </c>
      <c r="U2" s="15">
        <v>96.627551249999996</v>
      </c>
      <c r="V2" s="15">
        <v>110.55723089999999</v>
      </c>
      <c r="W2" s="15">
        <v>103.5972787</v>
      </c>
    </row>
    <row r="3" spans="1:23" x14ac:dyDescent="0.35">
      <c r="A3">
        <v>2</v>
      </c>
      <c r="B3" s="20" t="s">
        <v>207</v>
      </c>
      <c r="C3" s="20" t="s">
        <v>229</v>
      </c>
      <c r="D3" s="20" t="s">
        <v>28</v>
      </c>
      <c r="E3" s="20" t="s">
        <v>26</v>
      </c>
      <c r="F3" s="20" t="s">
        <v>153</v>
      </c>
      <c r="G3" s="20" t="s">
        <v>385</v>
      </c>
      <c r="H3" s="15">
        <v>97.687463710000003</v>
      </c>
      <c r="I3" s="15">
        <v>97.751700830000004</v>
      </c>
      <c r="J3" s="15">
        <v>100</v>
      </c>
      <c r="K3" s="15">
        <v>92.900107890000001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98.117703019999993</v>
      </c>
      <c r="T3" s="15">
        <v>93.868274999999997</v>
      </c>
      <c r="U3" s="15">
        <v>100</v>
      </c>
      <c r="V3" s="15">
        <v>112.90328220000001</v>
      </c>
      <c r="W3" s="15">
        <v>106.2952377</v>
      </c>
    </row>
    <row r="4" spans="1:23" x14ac:dyDescent="0.35">
      <c r="A4">
        <v>3</v>
      </c>
      <c r="B4" s="20" t="s">
        <v>208</v>
      </c>
      <c r="C4" s="20" t="s">
        <v>229</v>
      </c>
      <c r="D4" s="20" t="s">
        <v>23</v>
      </c>
      <c r="E4" s="20" t="s">
        <v>26</v>
      </c>
      <c r="F4" s="20" t="s">
        <v>153</v>
      </c>
      <c r="G4" s="20" t="s">
        <v>385</v>
      </c>
      <c r="H4" s="15">
        <v>97.687463710000003</v>
      </c>
      <c r="I4" s="15">
        <v>95.503401670000002</v>
      </c>
      <c r="J4" s="15">
        <v>93.255102500000007</v>
      </c>
      <c r="K4" s="15">
        <v>90.060151050000002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98.117703019999993</v>
      </c>
      <c r="T4" s="15">
        <v>91.415584999999993</v>
      </c>
      <c r="U4" s="15">
        <v>93.255102500000007</v>
      </c>
      <c r="V4" s="15">
        <v>115.24933350000001</v>
      </c>
      <c r="W4" s="15">
        <v>108.09387700000001</v>
      </c>
    </row>
    <row r="5" spans="1:23" x14ac:dyDescent="0.35">
      <c r="A5">
        <v>4</v>
      </c>
      <c r="B5" s="20" t="s">
        <v>607</v>
      </c>
      <c r="C5" s="20" t="s">
        <v>229</v>
      </c>
      <c r="D5" s="20" t="s">
        <v>24</v>
      </c>
      <c r="E5" s="20" t="s">
        <v>26</v>
      </c>
      <c r="F5" s="20" t="s">
        <v>153</v>
      </c>
      <c r="G5" s="20" t="s">
        <v>385</v>
      </c>
      <c r="H5" s="15">
        <v>97.687463710000003</v>
      </c>
      <c r="I5" s="15">
        <v>97.751700830000004</v>
      </c>
      <c r="J5" s="15">
        <v>110.11734629999999</v>
      </c>
      <c r="K5" s="15">
        <v>90.060151050000002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98.117703019999993</v>
      </c>
      <c r="T5" s="15">
        <v>92.641930000000002</v>
      </c>
      <c r="U5" s="15">
        <v>110.11734629999999</v>
      </c>
      <c r="V5" s="15">
        <v>119.9414361</v>
      </c>
      <c r="W5" s="15">
        <v>103.5972787</v>
      </c>
    </row>
    <row r="6" spans="1:23" x14ac:dyDescent="0.35">
      <c r="A6">
        <v>5</v>
      </c>
      <c r="B6" s="20" t="s">
        <v>709</v>
      </c>
      <c r="C6" s="20" t="s">
        <v>229</v>
      </c>
      <c r="D6" s="20" t="s">
        <v>28</v>
      </c>
      <c r="E6" s="20" t="s">
        <v>26</v>
      </c>
      <c r="F6" s="20" t="s">
        <v>153</v>
      </c>
      <c r="G6" s="20" t="s">
        <v>385</v>
      </c>
      <c r="H6" s="15">
        <v>100</v>
      </c>
      <c r="I6" s="15">
        <v>97.751700830000004</v>
      </c>
      <c r="J6" s="15">
        <v>103.3724488</v>
      </c>
      <c r="K6" s="15">
        <v>92.900107890000001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93.868274999999997</v>
      </c>
      <c r="U6" s="15">
        <v>103.3724488</v>
      </c>
      <c r="V6" s="15">
        <v>115.24933350000001</v>
      </c>
      <c r="W6" s="15">
        <v>108.09387700000001</v>
      </c>
    </row>
    <row r="7" spans="1:23" x14ac:dyDescent="0.35">
      <c r="A7">
        <v>6</v>
      </c>
      <c r="B7" s="20" t="s">
        <v>781</v>
      </c>
      <c r="C7" s="20" t="s">
        <v>229</v>
      </c>
      <c r="D7" s="20" t="s">
        <v>23</v>
      </c>
      <c r="E7" s="20" t="s">
        <v>26</v>
      </c>
      <c r="F7" s="20" t="s">
        <v>153</v>
      </c>
      <c r="G7" s="20" t="s">
        <v>385</v>
      </c>
      <c r="H7" s="15">
        <v>99.229154570000006</v>
      </c>
      <c r="I7" s="15">
        <v>97.751700830000004</v>
      </c>
      <c r="J7" s="15">
        <v>103.3724488</v>
      </c>
      <c r="K7" s="15">
        <v>92.900107890000001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99.372567669999995</v>
      </c>
      <c r="T7" s="15">
        <v>93.868274999999997</v>
      </c>
      <c r="U7" s="15">
        <v>103.3724488</v>
      </c>
      <c r="V7" s="15">
        <v>118.76841039999999</v>
      </c>
      <c r="W7" s="15">
        <v>107.6442172</v>
      </c>
    </row>
    <row r="8" spans="1:23" x14ac:dyDescent="0.35">
      <c r="A8">
        <v>7</v>
      </c>
      <c r="B8" s="20" t="s">
        <v>917</v>
      </c>
      <c r="C8" s="20" t="s">
        <v>229</v>
      </c>
      <c r="D8" s="20" t="s">
        <v>24</v>
      </c>
      <c r="E8" s="20" t="s">
        <v>26</v>
      </c>
      <c r="F8" s="20" t="s">
        <v>153</v>
      </c>
      <c r="G8" s="20" t="s">
        <v>385</v>
      </c>
      <c r="H8" s="15">
        <v>99.229154570000006</v>
      </c>
      <c r="I8" s="15">
        <v>97.751700830000004</v>
      </c>
      <c r="J8" s="15">
        <v>103.3724488</v>
      </c>
      <c r="K8" s="15">
        <v>94.320086320000001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99.372567669999995</v>
      </c>
      <c r="T8" s="15">
        <v>94.481447500000002</v>
      </c>
      <c r="U8" s="15">
        <v>103.3724488</v>
      </c>
      <c r="V8" s="15">
        <v>116.42235909999999</v>
      </c>
      <c r="W8" s="15">
        <v>108.9931967</v>
      </c>
    </row>
    <row r="9" spans="1:23" x14ac:dyDescent="0.35">
      <c r="A9">
        <v>8</v>
      </c>
      <c r="B9" s="20" t="s">
        <v>1078</v>
      </c>
      <c r="C9" s="20" t="s">
        <v>229</v>
      </c>
      <c r="D9" s="20" t="s">
        <v>28</v>
      </c>
      <c r="E9" s="20" t="s">
        <v>26</v>
      </c>
      <c r="F9" s="20" t="s">
        <v>153</v>
      </c>
      <c r="G9" s="20" t="s">
        <v>385</v>
      </c>
      <c r="H9" s="15">
        <v>100.7708454</v>
      </c>
      <c r="I9" s="15">
        <v>98.875850420000006</v>
      </c>
      <c r="J9" s="15">
        <v>106.74489749999999</v>
      </c>
      <c r="K9" s="15">
        <v>94.320086320000001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100.6274323</v>
      </c>
      <c r="T9" s="15">
        <v>95.094620000000006</v>
      </c>
      <c r="U9" s="15">
        <v>106.74489749999999</v>
      </c>
      <c r="V9" s="15">
        <v>118.76841039999999</v>
      </c>
      <c r="W9" s="15">
        <v>109.8925163</v>
      </c>
    </row>
    <row r="10" spans="1:23" x14ac:dyDescent="0.35">
      <c r="A10">
        <v>18</v>
      </c>
      <c r="B10" s="20" t="s">
        <v>205</v>
      </c>
      <c r="C10" s="20" t="s">
        <v>209</v>
      </c>
      <c r="D10" s="20" t="s">
        <v>28</v>
      </c>
      <c r="E10" s="20" t="s">
        <v>26</v>
      </c>
      <c r="F10" s="20" t="s">
        <v>153</v>
      </c>
      <c r="G10" s="20" t="s">
        <v>387</v>
      </c>
      <c r="H10" s="15">
        <v>96.145772859999994</v>
      </c>
      <c r="I10" s="15">
        <v>96.627551249999996</v>
      </c>
      <c r="J10" s="15">
        <v>96.627551249999996</v>
      </c>
      <c r="K10" s="15">
        <v>108.5198705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96.862838370000006</v>
      </c>
      <c r="T10" s="15">
        <v>100</v>
      </c>
      <c r="U10" s="15">
        <v>96.627551249999996</v>
      </c>
      <c r="V10" s="15">
        <v>96.480923039999993</v>
      </c>
      <c r="W10" s="15">
        <v>99.550340199999994</v>
      </c>
    </row>
    <row r="11" spans="1:23" x14ac:dyDescent="0.35">
      <c r="A11">
        <v>19</v>
      </c>
      <c r="B11" s="20" t="s">
        <v>210</v>
      </c>
      <c r="C11" s="20" t="s">
        <v>209</v>
      </c>
      <c r="D11" s="20" t="s">
        <v>23</v>
      </c>
      <c r="E11" s="20" t="s">
        <v>26</v>
      </c>
      <c r="F11" s="20" t="s">
        <v>153</v>
      </c>
      <c r="G11" s="20" t="s">
        <v>387</v>
      </c>
      <c r="H11" s="15">
        <v>98.458309139999997</v>
      </c>
      <c r="I11" s="15">
        <v>97.751700830000004</v>
      </c>
      <c r="J11" s="15">
        <v>100</v>
      </c>
      <c r="K11" s="15">
        <v>109.9398489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98.745135349999998</v>
      </c>
      <c r="T11" s="15">
        <v>101.22634499999999</v>
      </c>
      <c r="U11" s="15">
        <v>100</v>
      </c>
      <c r="V11" s="15">
        <v>98.82697435</v>
      </c>
      <c r="W11" s="15">
        <v>102.24829920000001</v>
      </c>
    </row>
    <row r="12" spans="1:23" x14ac:dyDescent="0.35">
      <c r="A12">
        <v>20</v>
      </c>
      <c r="B12" s="20" t="s">
        <v>552</v>
      </c>
      <c r="C12" s="20" t="s">
        <v>209</v>
      </c>
      <c r="D12" s="20" t="s">
        <v>24</v>
      </c>
      <c r="E12" s="20" t="s">
        <v>26</v>
      </c>
      <c r="F12" s="20" t="s">
        <v>153</v>
      </c>
      <c r="G12" s="20" t="s">
        <v>387</v>
      </c>
      <c r="H12" s="15">
        <v>100.7708454</v>
      </c>
      <c r="I12" s="15">
        <v>100</v>
      </c>
      <c r="J12" s="15">
        <v>100</v>
      </c>
      <c r="K12" s="15">
        <v>111.3598274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100.6274323</v>
      </c>
      <c r="T12" s="15">
        <v>103.06586249999999</v>
      </c>
      <c r="U12" s="15">
        <v>100</v>
      </c>
      <c r="V12" s="15">
        <v>95.307897389999994</v>
      </c>
      <c r="W12" s="15">
        <v>100.89931970000001</v>
      </c>
    </row>
    <row r="13" spans="1:23" x14ac:dyDescent="0.35">
      <c r="A13">
        <v>21</v>
      </c>
      <c r="B13" s="20" t="s">
        <v>607</v>
      </c>
      <c r="C13" s="20" t="s">
        <v>209</v>
      </c>
      <c r="D13" s="20" t="s">
        <v>24</v>
      </c>
      <c r="E13" s="20" t="s">
        <v>26</v>
      </c>
      <c r="F13" s="20" t="s">
        <v>153</v>
      </c>
      <c r="G13" s="20" t="s">
        <v>387</v>
      </c>
      <c r="H13" s="15">
        <v>100</v>
      </c>
      <c r="I13" s="15">
        <v>95.503401670000002</v>
      </c>
      <c r="J13" s="15">
        <v>100</v>
      </c>
      <c r="K13" s="15">
        <v>107.09989210000001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98.773655000000005</v>
      </c>
      <c r="U13" s="15">
        <v>100</v>
      </c>
      <c r="V13" s="15">
        <v>95.307897389999994</v>
      </c>
      <c r="W13" s="15">
        <v>104.9462582</v>
      </c>
    </row>
    <row r="14" spans="1:23" x14ac:dyDescent="0.35">
      <c r="A14">
        <v>22</v>
      </c>
      <c r="B14" s="20" t="s">
        <v>707</v>
      </c>
      <c r="C14" s="20" t="s">
        <v>209</v>
      </c>
      <c r="D14" s="20" t="s">
        <v>23</v>
      </c>
      <c r="E14" s="20" t="s">
        <v>26</v>
      </c>
      <c r="F14" s="20" t="s">
        <v>153</v>
      </c>
      <c r="G14" s="20" t="s">
        <v>387</v>
      </c>
      <c r="H14" s="15">
        <v>100</v>
      </c>
      <c r="I14" s="15">
        <v>97.751700830000004</v>
      </c>
      <c r="J14" s="15">
        <v>103.3724488</v>
      </c>
      <c r="K14" s="15">
        <v>109.9398489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101.22634499999999</v>
      </c>
      <c r="U14" s="15">
        <v>103.3724488</v>
      </c>
      <c r="V14" s="15">
        <v>101.1730257</v>
      </c>
      <c r="W14" s="15">
        <v>104.4965983</v>
      </c>
    </row>
    <row r="15" spans="1:23" x14ac:dyDescent="0.35">
      <c r="A15">
        <v>23</v>
      </c>
      <c r="B15" s="20" t="s">
        <v>781</v>
      </c>
      <c r="C15" s="20" t="s">
        <v>209</v>
      </c>
      <c r="D15" s="20" t="s">
        <v>24</v>
      </c>
      <c r="E15" s="20" t="s">
        <v>26</v>
      </c>
      <c r="F15" s="20" t="s">
        <v>153</v>
      </c>
      <c r="G15" s="20" t="s">
        <v>387</v>
      </c>
      <c r="H15" s="15">
        <v>100.7708454</v>
      </c>
      <c r="I15" s="15">
        <v>97.751700830000004</v>
      </c>
      <c r="J15" s="15">
        <v>110.11734629999999</v>
      </c>
      <c r="K15" s="15">
        <v>109.9398489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100.6274323</v>
      </c>
      <c r="T15" s="15">
        <v>101.22634499999999</v>
      </c>
      <c r="U15" s="15">
        <v>110.11734629999999</v>
      </c>
      <c r="V15" s="15">
        <v>101.1730257</v>
      </c>
      <c r="W15" s="15">
        <v>103.5972787</v>
      </c>
    </row>
    <row r="16" spans="1:23" x14ac:dyDescent="0.35">
      <c r="A16">
        <v>24</v>
      </c>
      <c r="B16" s="20" t="s">
        <v>888</v>
      </c>
      <c r="C16" s="20" t="s">
        <v>209</v>
      </c>
      <c r="D16" s="20" t="s">
        <v>28</v>
      </c>
      <c r="E16" s="20" t="s">
        <v>26</v>
      </c>
      <c r="F16" s="20" t="s">
        <v>153</v>
      </c>
      <c r="G16" s="20" t="s">
        <v>387</v>
      </c>
      <c r="H16" s="15">
        <v>100.7708454</v>
      </c>
      <c r="I16" s="15">
        <v>98.875850420000006</v>
      </c>
      <c r="J16" s="15">
        <v>106.74489749999999</v>
      </c>
      <c r="K16" s="15">
        <v>111.3598274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100.6274323</v>
      </c>
      <c r="T16" s="15">
        <v>102.45269</v>
      </c>
      <c r="U16" s="15">
        <v>106.74489749999999</v>
      </c>
      <c r="V16" s="15">
        <v>103.519077</v>
      </c>
      <c r="W16" s="15">
        <v>106.2952377</v>
      </c>
    </row>
    <row r="17" spans="1:23" x14ac:dyDescent="0.35">
      <c r="A17">
        <v>25</v>
      </c>
      <c r="B17" s="20" t="s">
        <v>979</v>
      </c>
      <c r="C17" s="20" t="s">
        <v>209</v>
      </c>
      <c r="D17" s="20" t="s">
        <v>23</v>
      </c>
      <c r="E17" s="20" t="s">
        <v>26</v>
      </c>
      <c r="F17" s="20" t="s">
        <v>153</v>
      </c>
      <c r="G17" s="20" t="s">
        <v>387</v>
      </c>
      <c r="H17" s="15">
        <v>102.3125363</v>
      </c>
      <c r="I17" s="15">
        <v>98.875850420000006</v>
      </c>
      <c r="J17" s="15">
        <v>106.74489749999999</v>
      </c>
      <c r="K17" s="15">
        <v>111.3598274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101.88229699999999</v>
      </c>
      <c r="T17" s="15">
        <v>102.45269</v>
      </c>
      <c r="U17" s="15">
        <v>106.74489749999999</v>
      </c>
      <c r="V17" s="15">
        <v>105.86512829999999</v>
      </c>
      <c r="W17" s="15">
        <v>105.39591799999999</v>
      </c>
    </row>
    <row r="18" spans="1:23" x14ac:dyDescent="0.35">
      <c r="A18">
        <v>26</v>
      </c>
      <c r="B18" s="20" t="s">
        <v>1062</v>
      </c>
      <c r="C18" s="20" t="s">
        <v>209</v>
      </c>
      <c r="D18" s="20" t="s">
        <v>24</v>
      </c>
      <c r="E18" s="20" t="s">
        <v>26</v>
      </c>
      <c r="F18" s="20" t="s">
        <v>153</v>
      </c>
      <c r="G18" s="20" t="s">
        <v>387</v>
      </c>
      <c r="H18" s="15">
        <v>101.54169090000001</v>
      </c>
      <c r="I18" s="15">
        <v>100</v>
      </c>
      <c r="J18" s="15">
        <v>110.11734629999999</v>
      </c>
      <c r="K18" s="15">
        <v>112.77980580000001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101.2548647</v>
      </c>
      <c r="T18" s="15">
        <v>103.679035</v>
      </c>
      <c r="U18" s="15">
        <v>110.11734629999999</v>
      </c>
      <c r="V18" s="15">
        <v>105.86512829999999</v>
      </c>
      <c r="W18" s="15">
        <v>108.09387700000001</v>
      </c>
    </row>
    <row r="19" spans="1:23" x14ac:dyDescent="0.35">
      <c r="A19">
        <v>27</v>
      </c>
      <c r="B19" s="20" t="s">
        <v>205</v>
      </c>
      <c r="C19" s="20" t="s">
        <v>211</v>
      </c>
      <c r="D19" s="20" t="s">
        <v>24</v>
      </c>
      <c r="E19" s="20" t="s">
        <v>26</v>
      </c>
      <c r="F19" s="20" t="s">
        <v>153</v>
      </c>
      <c r="G19" s="20" t="s">
        <v>388</v>
      </c>
      <c r="H19" s="15">
        <v>94.604082000000005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95.607973720000004</v>
      </c>
      <c r="T19" s="15">
        <v>103.06586249999999</v>
      </c>
      <c r="U19" s="15">
        <v>116.8622438</v>
      </c>
      <c r="V19" s="15">
        <v>105.86512829999999</v>
      </c>
      <c r="W19" s="15">
        <v>94.604082000000005</v>
      </c>
    </row>
    <row r="20" spans="1:23" x14ac:dyDescent="0.35">
      <c r="A20">
        <v>28</v>
      </c>
      <c r="B20" s="20" t="s">
        <v>210</v>
      </c>
      <c r="C20" s="20" t="s">
        <v>211</v>
      </c>
      <c r="D20" s="20" t="s">
        <v>28</v>
      </c>
      <c r="E20" s="20" t="s">
        <v>26</v>
      </c>
      <c r="F20" s="20" t="s">
        <v>153</v>
      </c>
      <c r="G20" s="20" t="s">
        <v>388</v>
      </c>
      <c r="H20" s="15">
        <v>95.37492743</v>
      </c>
      <c r="I20" s="15">
        <v>112.36564540000001</v>
      </c>
      <c r="J20" s="15">
        <v>120.23469249999999</v>
      </c>
      <c r="K20" s="15">
        <v>104.2599353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96.235406049999995</v>
      </c>
      <c r="T20" s="15">
        <v>106.74489749999999</v>
      </c>
      <c r="U20" s="15">
        <v>120.23469249999999</v>
      </c>
      <c r="V20" s="15">
        <v>108.21117959999999</v>
      </c>
      <c r="W20" s="15">
        <v>96.402721330000006</v>
      </c>
    </row>
    <row r="21" spans="1:23" x14ac:dyDescent="0.35">
      <c r="A21">
        <v>29</v>
      </c>
      <c r="B21" s="20" t="s">
        <v>596</v>
      </c>
      <c r="C21" s="20" t="s">
        <v>211</v>
      </c>
      <c r="D21" s="20" t="s">
        <v>23</v>
      </c>
      <c r="E21" s="20" t="s">
        <v>26</v>
      </c>
      <c r="F21" s="20" t="s">
        <v>153</v>
      </c>
      <c r="G21" s="20" t="s">
        <v>388</v>
      </c>
      <c r="H21" s="15">
        <v>93.833236569999997</v>
      </c>
      <c r="I21" s="15">
        <v>114.6139446</v>
      </c>
      <c r="J21" s="15">
        <v>110.11734629999999</v>
      </c>
      <c r="K21" s="15">
        <v>107.09989210000001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94.980541400000007</v>
      </c>
      <c r="T21" s="15">
        <v>109.1975875</v>
      </c>
      <c r="U21" s="15">
        <v>110.11734629999999</v>
      </c>
      <c r="V21" s="15">
        <v>111.7302565</v>
      </c>
      <c r="W21" s="15">
        <v>95.503401670000002</v>
      </c>
    </row>
    <row r="22" spans="1:23" x14ac:dyDescent="0.35">
      <c r="A22">
        <v>30</v>
      </c>
      <c r="B22" s="20" t="s">
        <v>734</v>
      </c>
      <c r="C22" s="20" t="s">
        <v>211</v>
      </c>
      <c r="D22" s="20" t="s">
        <v>24</v>
      </c>
      <c r="E22" s="20" t="s">
        <v>26</v>
      </c>
      <c r="F22" s="20" t="s">
        <v>153</v>
      </c>
      <c r="G22" s="20" t="s">
        <v>388</v>
      </c>
      <c r="H22" s="15">
        <v>96.145772859999994</v>
      </c>
      <c r="I22" s="15">
        <v>115.73809420000001</v>
      </c>
      <c r="J22" s="15">
        <v>120.23469249999999</v>
      </c>
      <c r="K22" s="15">
        <v>107.09989210000001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96.862838370000006</v>
      </c>
      <c r="T22" s="15">
        <v>109.81076</v>
      </c>
      <c r="U22" s="15">
        <v>120.23469249999999</v>
      </c>
      <c r="V22" s="15">
        <v>111.7302565</v>
      </c>
      <c r="W22" s="15">
        <v>96.852381170000001</v>
      </c>
    </row>
    <row r="23" spans="1:23" x14ac:dyDescent="0.35">
      <c r="A23">
        <v>31</v>
      </c>
      <c r="B23" s="20" t="s">
        <v>781</v>
      </c>
      <c r="C23" s="20" t="s">
        <v>211</v>
      </c>
      <c r="D23" s="20" t="s">
        <v>28</v>
      </c>
      <c r="E23" s="20" t="s">
        <v>26</v>
      </c>
      <c r="F23" s="20" t="s">
        <v>153</v>
      </c>
      <c r="G23" s="20" t="s">
        <v>388</v>
      </c>
      <c r="H23" s="15">
        <v>97.687463710000003</v>
      </c>
      <c r="I23" s="15">
        <v>112.36564540000001</v>
      </c>
      <c r="J23" s="15">
        <v>123.60714129999999</v>
      </c>
      <c r="K23" s="15">
        <v>104.2599353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98.117703019999993</v>
      </c>
      <c r="T23" s="15">
        <v>106.74489749999999</v>
      </c>
      <c r="U23" s="15">
        <v>123.60714129999999</v>
      </c>
      <c r="V23" s="15">
        <v>112.90328220000001</v>
      </c>
      <c r="W23" s="15">
        <v>97.751700830000004</v>
      </c>
    </row>
    <row r="24" spans="1:23" x14ac:dyDescent="0.35">
      <c r="A24">
        <v>32</v>
      </c>
      <c r="B24" s="20" t="s">
        <v>1062</v>
      </c>
      <c r="C24" s="20" t="s">
        <v>211</v>
      </c>
      <c r="D24" s="20" t="s">
        <v>23</v>
      </c>
      <c r="E24" s="20" t="s">
        <v>26</v>
      </c>
      <c r="F24" s="20" t="s">
        <v>153</v>
      </c>
      <c r="G24" s="20" t="s">
        <v>388</v>
      </c>
      <c r="H24" s="15">
        <v>96.916618290000002</v>
      </c>
      <c r="I24" s="15">
        <v>117.9863933</v>
      </c>
      <c r="J24" s="15">
        <v>123.60714129999999</v>
      </c>
      <c r="K24" s="15">
        <v>109.9398489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97.490270699999996</v>
      </c>
      <c r="T24" s="15">
        <v>112.26345000000001</v>
      </c>
      <c r="U24" s="15">
        <v>123.60714129999999</v>
      </c>
      <c r="V24" s="15">
        <v>114.0763078</v>
      </c>
      <c r="W24" s="15">
        <v>97.751700830000004</v>
      </c>
    </row>
    <row r="25" spans="1:23" x14ac:dyDescent="0.35">
      <c r="A25">
        <v>67</v>
      </c>
      <c r="B25" s="20" t="s">
        <v>205</v>
      </c>
      <c r="C25" s="20" t="s">
        <v>221</v>
      </c>
      <c r="D25" s="20" t="s">
        <v>24</v>
      </c>
      <c r="E25" s="20" t="s">
        <v>26</v>
      </c>
      <c r="F25" s="20" t="s">
        <v>153</v>
      </c>
      <c r="G25" s="20" t="s">
        <v>396</v>
      </c>
      <c r="H25" s="15">
        <v>93.833236569999997</v>
      </c>
      <c r="I25" s="15">
        <v>101.1241496</v>
      </c>
      <c r="J25" s="15">
        <v>96.627551249999996</v>
      </c>
      <c r="K25" s="15">
        <v>104.2599353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97.490270699999996</v>
      </c>
      <c r="T25" s="15">
        <v>103.06586249999999</v>
      </c>
      <c r="U25" s="15">
        <v>96.627551249999996</v>
      </c>
      <c r="V25" s="15">
        <v>94.134871739999994</v>
      </c>
      <c r="W25" s="15">
        <v>95.053741830000007</v>
      </c>
    </row>
    <row r="26" spans="1:23" x14ac:dyDescent="0.35">
      <c r="A26">
        <v>76</v>
      </c>
      <c r="B26" s="20" t="s">
        <v>205</v>
      </c>
      <c r="C26" s="20" t="s">
        <v>40</v>
      </c>
      <c r="D26" s="20" t="s">
        <v>23</v>
      </c>
      <c r="E26" s="20" t="s">
        <v>26</v>
      </c>
      <c r="F26" s="20" t="s">
        <v>27</v>
      </c>
      <c r="G26" s="20" t="s">
        <v>398</v>
      </c>
      <c r="H26" s="15">
        <v>103.8542271</v>
      </c>
      <c r="I26" s="15">
        <v>106.74489749999999</v>
      </c>
      <c r="J26" s="15">
        <v>103.3724488</v>
      </c>
      <c r="K26" s="15">
        <v>98.580021579999993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105.6468909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77</v>
      </c>
      <c r="B27" s="20" t="s">
        <v>207</v>
      </c>
      <c r="C27" s="20" t="s">
        <v>40</v>
      </c>
      <c r="D27" s="20" t="s">
        <v>23</v>
      </c>
      <c r="E27" s="20" t="s">
        <v>26</v>
      </c>
      <c r="F27" s="20" t="s">
        <v>27</v>
      </c>
      <c r="G27" s="20" t="s">
        <v>398</v>
      </c>
      <c r="H27" s="15">
        <v>106.16676339999999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107.5291879</v>
      </c>
      <c r="T27" s="15">
        <v>104.90537999999999</v>
      </c>
      <c r="U27" s="15">
        <v>106.74489749999999</v>
      </c>
      <c r="V27" s="15">
        <v>102.3460513</v>
      </c>
      <c r="W27" s="15">
        <v>103.1476188</v>
      </c>
    </row>
    <row r="28" spans="1:23" x14ac:dyDescent="0.35">
      <c r="A28">
        <v>78</v>
      </c>
      <c r="B28" s="20" t="s">
        <v>208</v>
      </c>
      <c r="C28" s="20" t="s">
        <v>40</v>
      </c>
      <c r="D28" s="20" t="s">
        <v>24</v>
      </c>
      <c r="E28" s="20" t="s">
        <v>26</v>
      </c>
      <c r="F28" s="20" t="s">
        <v>27</v>
      </c>
      <c r="G28" s="20" t="s">
        <v>398</v>
      </c>
      <c r="H28" s="15">
        <v>107.7084543</v>
      </c>
      <c r="I28" s="15">
        <v>111.2414958</v>
      </c>
      <c r="J28" s="15">
        <v>106.74489749999999</v>
      </c>
      <c r="K28" s="15">
        <v>104.2599353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108.7840526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79</v>
      </c>
      <c r="B29" s="20" t="s">
        <v>607</v>
      </c>
      <c r="C29" s="20" t="s">
        <v>40</v>
      </c>
      <c r="D29" s="20" t="s">
        <v>28</v>
      </c>
      <c r="E29" s="20" t="s">
        <v>26</v>
      </c>
      <c r="F29" s="20" t="s">
        <v>27</v>
      </c>
      <c r="G29" s="20" t="s">
        <v>398</v>
      </c>
      <c r="H29" s="15">
        <v>108.4792997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109.4114849</v>
      </c>
      <c r="T29" s="15">
        <v>103.06586249999999</v>
      </c>
      <c r="U29" s="15">
        <v>106.74489749999999</v>
      </c>
      <c r="V29" s="15">
        <v>108.21117959999999</v>
      </c>
      <c r="W29" s="15">
        <v>100.89931970000001</v>
      </c>
    </row>
    <row r="30" spans="1:23" x14ac:dyDescent="0.35">
      <c r="A30">
        <v>80</v>
      </c>
      <c r="B30" s="20" t="s">
        <v>683</v>
      </c>
      <c r="C30" s="20" t="s">
        <v>40</v>
      </c>
      <c r="D30" s="20" t="s">
        <v>23</v>
      </c>
      <c r="E30" s="20" t="s">
        <v>26</v>
      </c>
      <c r="F30" s="20" t="s">
        <v>27</v>
      </c>
      <c r="G30" s="20" t="s">
        <v>398</v>
      </c>
      <c r="H30" s="15">
        <v>107.7084543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108.7840526</v>
      </c>
      <c r="T30" s="15">
        <v>104.90537999999999</v>
      </c>
      <c r="U30" s="15">
        <v>110.11734629999999</v>
      </c>
      <c r="V30" s="15">
        <v>104.6921026</v>
      </c>
      <c r="W30" s="15">
        <v>105.39591799999999</v>
      </c>
    </row>
    <row r="31" spans="1:23" x14ac:dyDescent="0.35">
      <c r="A31">
        <v>81</v>
      </c>
      <c r="B31" s="20" t="s">
        <v>772</v>
      </c>
      <c r="C31" s="20" t="s">
        <v>40</v>
      </c>
      <c r="D31" s="20" t="s">
        <v>24</v>
      </c>
      <c r="E31" s="20" t="s">
        <v>26</v>
      </c>
      <c r="F31" s="20" t="s">
        <v>27</v>
      </c>
      <c r="G31" s="20" t="s">
        <v>398</v>
      </c>
      <c r="H31" s="15">
        <v>108.4792997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109.4114849</v>
      </c>
      <c r="T31" s="15">
        <v>104.90537999999999</v>
      </c>
      <c r="U31" s="15">
        <v>110.11734629999999</v>
      </c>
      <c r="V31" s="15">
        <v>107.0381539</v>
      </c>
      <c r="W31" s="15">
        <v>104.4965983</v>
      </c>
    </row>
    <row r="32" spans="1:23" x14ac:dyDescent="0.35">
      <c r="A32">
        <v>82</v>
      </c>
      <c r="B32" s="20" t="s">
        <v>941</v>
      </c>
      <c r="C32" s="20" t="s">
        <v>40</v>
      </c>
      <c r="D32" s="20" t="s">
        <v>28</v>
      </c>
      <c r="E32" s="20" t="s">
        <v>26</v>
      </c>
      <c r="F32" s="20" t="s">
        <v>27</v>
      </c>
      <c r="G32" s="20" t="s">
        <v>398</v>
      </c>
      <c r="H32" s="15">
        <v>108.4792997</v>
      </c>
      <c r="I32" s="15">
        <v>108.9931967</v>
      </c>
      <c r="J32" s="15">
        <v>113.489795</v>
      </c>
      <c r="K32" s="15">
        <v>101.41997840000001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109.4114849</v>
      </c>
      <c r="T32" s="15">
        <v>106.131725</v>
      </c>
      <c r="U32" s="15">
        <v>113.489795</v>
      </c>
      <c r="V32" s="15">
        <v>107.0381539</v>
      </c>
      <c r="W32" s="15">
        <v>106.2952377</v>
      </c>
    </row>
    <row r="33" spans="1:23" x14ac:dyDescent="0.35">
      <c r="A33">
        <v>83</v>
      </c>
      <c r="B33" s="20" t="s">
        <v>1078</v>
      </c>
      <c r="C33" s="20" t="s">
        <v>40</v>
      </c>
      <c r="D33" s="20" t="s">
        <v>23</v>
      </c>
      <c r="E33" s="20" t="s">
        <v>26</v>
      </c>
      <c r="F33" s="20" t="s">
        <v>27</v>
      </c>
      <c r="G33" s="20" t="s">
        <v>398</v>
      </c>
      <c r="H33" s="15">
        <v>110.0209906</v>
      </c>
      <c r="I33" s="15">
        <v>108.9931967</v>
      </c>
      <c r="J33" s="15">
        <v>113.489795</v>
      </c>
      <c r="K33" s="15">
        <v>101.41997840000001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110.6663495</v>
      </c>
      <c r="T33" s="15">
        <v>106.131725</v>
      </c>
      <c r="U33" s="15">
        <v>113.489795</v>
      </c>
      <c r="V33" s="15">
        <v>109.3842052</v>
      </c>
      <c r="W33" s="15">
        <v>105.8455778</v>
      </c>
    </row>
    <row r="34" spans="1:23" x14ac:dyDescent="0.35">
      <c r="A34">
        <v>84</v>
      </c>
      <c r="B34" s="20" t="s">
        <v>205</v>
      </c>
      <c r="C34" s="20" t="s">
        <v>41</v>
      </c>
      <c r="D34" s="20" t="s">
        <v>23</v>
      </c>
      <c r="E34" s="20" t="s">
        <v>26</v>
      </c>
      <c r="F34" s="20" t="s">
        <v>27</v>
      </c>
      <c r="G34" s="20" t="s">
        <v>399</v>
      </c>
      <c r="H34" s="15">
        <v>96.916618290000002</v>
      </c>
      <c r="I34" s="15">
        <v>98.875850420000006</v>
      </c>
      <c r="J34" s="15">
        <v>100</v>
      </c>
      <c r="K34" s="15">
        <v>97.160043160000001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97.490270699999996</v>
      </c>
      <c r="T34" s="15">
        <v>96.320965000000001</v>
      </c>
      <c r="U34" s="15">
        <v>100</v>
      </c>
      <c r="V34" s="15">
        <v>97.653948700000001</v>
      </c>
      <c r="W34" s="15">
        <v>97.302041000000003</v>
      </c>
    </row>
    <row r="35" spans="1:23" x14ac:dyDescent="0.35">
      <c r="A35">
        <v>85</v>
      </c>
      <c r="B35" s="20" t="s">
        <v>366</v>
      </c>
      <c r="C35" s="20" t="s">
        <v>41</v>
      </c>
      <c r="D35" s="20" t="s">
        <v>24</v>
      </c>
      <c r="E35" s="20" t="s">
        <v>26</v>
      </c>
      <c r="F35" s="20" t="s">
        <v>27</v>
      </c>
      <c r="G35" s="20" t="s">
        <v>399</v>
      </c>
      <c r="H35" s="15">
        <v>99.229154570000006</v>
      </c>
      <c r="I35" s="15">
        <v>100</v>
      </c>
      <c r="J35" s="15">
        <v>103.3724488</v>
      </c>
      <c r="K35" s="15">
        <v>98.580021579999993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99.372567669999995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86</v>
      </c>
      <c r="B36" s="20" t="s">
        <v>649</v>
      </c>
      <c r="C36" s="20" t="s">
        <v>41</v>
      </c>
      <c r="D36" s="20" t="s">
        <v>28</v>
      </c>
      <c r="E36" s="20" t="s">
        <v>26</v>
      </c>
      <c r="F36" s="20" t="s">
        <v>27</v>
      </c>
      <c r="G36" s="20" t="s">
        <v>399</v>
      </c>
      <c r="H36" s="15">
        <v>101.54169090000001</v>
      </c>
      <c r="I36" s="15">
        <v>97.751700830000004</v>
      </c>
      <c r="J36" s="15">
        <v>103.3724488</v>
      </c>
      <c r="K36" s="15">
        <v>95.740064739999994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101.2548647</v>
      </c>
      <c r="T36" s="15">
        <v>95.094620000000006</v>
      </c>
      <c r="U36" s="15">
        <v>103.3724488</v>
      </c>
      <c r="V36" s="15">
        <v>97.653948700000001</v>
      </c>
      <c r="W36" s="15">
        <v>101.7986393</v>
      </c>
    </row>
    <row r="37" spans="1:23" x14ac:dyDescent="0.35">
      <c r="A37">
        <v>87</v>
      </c>
      <c r="B37" s="20" t="s">
        <v>772</v>
      </c>
      <c r="C37" s="20" t="s">
        <v>41</v>
      </c>
      <c r="D37" s="20" t="s">
        <v>23</v>
      </c>
      <c r="E37" s="20" t="s">
        <v>26</v>
      </c>
      <c r="F37" s="20" t="s">
        <v>27</v>
      </c>
      <c r="G37" s="20" t="s">
        <v>399</v>
      </c>
      <c r="H37" s="15">
        <v>100</v>
      </c>
      <c r="I37" s="15">
        <v>96.627551249999996</v>
      </c>
      <c r="J37" s="15">
        <v>96.627551249999996</v>
      </c>
      <c r="K37" s="15">
        <v>95.740064739999994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94.481447500000002</v>
      </c>
      <c r="U37" s="15">
        <v>96.627551249999996</v>
      </c>
      <c r="V37" s="15">
        <v>103.519077</v>
      </c>
      <c r="W37" s="15">
        <v>102.697959</v>
      </c>
    </row>
    <row r="38" spans="1:23" x14ac:dyDescent="0.35">
      <c r="A38">
        <v>88</v>
      </c>
      <c r="B38" s="20" t="s">
        <v>988</v>
      </c>
      <c r="C38" s="20" t="s">
        <v>41</v>
      </c>
      <c r="D38" s="20" t="s">
        <v>24</v>
      </c>
      <c r="E38" s="20" t="s">
        <v>26</v>
      </c>
      <c r="F38" s="20" t="s">
        <v>27</v>
      </c>
      <c r="G38" s="20" t="s">
        <v>399</v>
      </c>
      <c r="H38" s="15">
        <v>101.54169090000001</v>
      </c>
      <c r="I38" s="15">
        <v>100</v>
      </c>
      <c r="J38" s="15">
        <v>106.74489749999999</v>
      </c>
      <c r="K38" s="15">
        <v>98.580021579999993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101.2548647</v>
      </c>
      <c r="T38" s="15">
        <v>97.547309999999996</v>
      </c>
      <c r="U38" s="15">
        <v>106.74489749999999</v>
      </c>
      <c r="V38" s="15">
        <v>103.519077</v>
      </c>
      <c r="W38" s="15">
        <v>101.7986393</v>
      </c>
    </row>
    <row r="39" spans="1:23" x14ac:dyDescent="0.35">
      <c r="A39">
        <v>97</v>
      </c>
      <c r="B39" s="20" t="s">
        <v>205</v>
      </c>
      <c r="C39" s="20" t="s">
        <v>44</v>
      </c>
      <c r="D39" s="20" t="s">
        <v>24</v>
      </c>
      <c r="E39" s="20" t="s">
        <v>26</v>
      </c>
      <c r="F39" s="20" t="s">
        <v>27</v>
      </c>
      <c r="G39" s="20" t="s">
        <v>402</v>
      </c>
      <c r="H39" s="15">
        <v>95.37492743</v>
      </c>
      <c r="I39" s="15">
        <v>98.875850420000006</v>
      </c>
      <c r="J39" s="15">
        <v>100</v>
      </c>
      <c r="K39" s="15">
        <v>97.160043160000001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96.235406049999995</v>
      </c>
      <c r="T39" s="15">
        <v>96.320965000000001</v>
      </c>
      <c r="U39" s="15">
        <v>100</v>
      </c>
      <c r="V39" s="15">
        <v>97.653948700000001</v>
      </c>
      <c r="W39" s="15">
        <v>96.852381170000001</v>
      </c>
    </row>
    <row r="40" spans="1:23" x14ac:dyDescent="0.35">
      <c r="A40">
        <v>98</v>
      </c>
      <c r="B40" s="20" t="s">
        <v>590</v>
      </c>
      <c r="C40" s="20" t="s">
        <v>44</v>
      </c>
      <c r="D40" s="20" t="s">
        <v>28</v>
      </c>
      <c r="E40" s="20" t="s">
        <v>26</v>
      </c>
      <c r="F40" s="20" t="s">
        <v>27</v>
      </c>
      <c r="G40" s="20" t="s">
        <v>402</v>
      </c>
      <c r="H40" s="15">
        <v>97.687463710000003</v>
      </c>
      <c r="I40" s="15">
        <v>100</v>
      </c>
      <c r="J40" s="15">
        <v>103.3724488</v>
      </c>
      <c r="K40" s="15">
        <v>98.580021579999993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98.117703019999993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107</v>
      </c>
      <c r="B41" s="20" t="s">
        <v>205</v>
      </c>
      <c r="C41" s="20" t="s">
        <v>48</v>
      </c>
      <c r="D41" s="20" t="s">
        <v>23</v>
      </c>
      <c r="E41" s="20" t="s">
        <v>26</v>
      </c>
      <c r="F41" s="20" t="s">
        <v>49</v>
      </c>
      <c r="G41" s="20" t="s">
        <v>406</v>
      </c>
      <c r="H41" s="15">
        <v>103.0833817</v>
      </c>
      <c r="I41" s="15">
        <v>97.751700830000004</v>
      </c>
      <c r="J41" s="15">
        <v>96.627551249999996</v>
      </c>
      <c r="K41" s="15">
        <v>102.8399568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102.5097293</v>
      </c>
      <c r="T41" s="15">
        <v>98.160482500000001</v>
      </c>
      <c r="U41" s="15">
        <v>96.627551249999996</v>
      </c>
      <c r="V41" s="15">
        <v>97.653948700000001</v>
      </c>
      <c r="W41" s="15">
        <v>100.89931970000001</v>
      </c>
    </row>
    <row r="42" spans="1:23" x14ac:dyDescent="0.35">
      <c r="A42">
        <v>108</v>
      </c>
      <c r="B42" s="20" t="s">
        <v>207</v>
      </c>
      <c r="C42" s="20" t="s">
        <v>48</v>
      </c>
      <c r="D42" s="20" t="s">
        <v>23</v>
      </c>
      <c r="E42" s="20" t="s">
        <v>26</v>
      </c>
      <c r="F42" s="20" t="s">
        <v>49</v>
      </c>
      <c r="G42" s="20" t="s">
        <v>406</v>
      </c>
      <c r="H42" s="15">
        <v>105.39591799999999</v>
      </c>
      <c r="I42" s="15">
        <v>98.875850420000006</v>
      </c>
      <c r="J42" s="15">
        <v>100</v>
      </c>
      <c r="K42" s="15">
        <v>104.2599353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104.3920263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109</v>
      </c>
      <c r="B43" s="20" t="s">
        <v>215</v>
      </c>
      <c r="C43" s="20" t="s">
        <v>48</v>
      </c>
      <c r="D43" s="20" t="s">
        <v>24</v>
      </c>
      <c r="E43" s="20" t="s">
        <v>26</v>
      </c>
      <c r="F43" s="20" t="s">
        <v>49</v>
      </c>
      <c r="G43" s="20" t="s">
        <v>406</v>
      </c>
      <c r="H43" s="15">
        <v>106.9376089</v>
      </c>
      <c r="I43" s="15">
        <v>98.875850420000006</v>
      </c>
      <c r="J43" s="15">
        <v>100</v>
      </c>
      <c r="K43" s="15">
        <v>104.2599353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105.6468909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110</v>
      </c>
      <c r="B44" s="20" t="s">
        <v>683</v>
      </c>
      <c r="C44" s="20" t="s">
        <v>48</v>
      </c>
      <c r="D44" s="20" t="s">
        <v>28</v>
      </c>
      <c r="E44" s="20" t="s">
        <v>26</v>
      </c>
      <c r="F44" s="20" t="s">
        <v>49</v>
      </c>
      <c r="G44" s="20" t="s">
        <v>406</v>
      </c>
      <c r="H44" s="15">
        <v>106.9376089</v>
      </c>
      <c r="I44" s="15">
        <v>98.875850420000006</v>
      </c>
      <c r="J44" s="15">
        <v>103.3724488</v>
      </c>
      <c r="K44" s="15">
        <v>104.2599353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105.6468909</v>
      </c>
      <c r="T44" s="15">
        <v>99.386827499999995</v>
      </c>
      <c r="U44" s="15">
        <v>103.3724488</v>
      </c>
      <c r="V44" s="15">
        <v>102.3460513</v>
      </c>
      <c r="W44" s="15">
        <v>105.8455778</v>
      </c>
    </row>
    <row r="45" spans="1:23" x14ac:dyDescent="0.35">
      <c r="A45">
        <v>111</v>
      </c>
      <c r="B45" s="20" t="s">
        <v>762</v>
      </c>
      <c r="C45" s="20" t="s">
        <v>48</v>
      </c>
      <c r="D45" s="20" t="s">
        <v>24</v>
      </c>
      <c r="E45" s="20" t="s">
        <v>26</v>
      </c>
      <c r="F45" s="20" t="s">
        <v>49</v>
      </c>
      <c r="G45" s="20" t="s">
        <v>406</v>
      </c>
      <c r="H45" s="15">
        <v>107.7084543</v>
      </c>
      <c r="I45" s="15">
        <v>98.875850420000006</v>
      </c>
      <c r="J45" s="15">
        <v>103.3724488</v>
      </c>
      <c r="K45" s="15">
        <v>104.2599353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106.27432330000001</v>
      </c>
      <c r="T45" s="15">
        <v>99.386827499999995</v>
      </c>
      <c r="U45" s="15">
        <v>103.3724488</v>
      </c>
      <c r="V45" s="15">
        <v>105.86512829999999</v>
      </c>
      <c r="W45" s="15">
        <v>104.4965983</v>
      </c>
    </row>
    <row r="46" spans="1:23" x14ac:dyDescent="0.35">
      <c r="A46">
        <v>129</v>
      </c>
      <c r="B46" s="20" t="s">
        <v>205</v>
      </c>
      <c r="C46" s="20" t="s">
        <v>54</v>
      </c>
      <c r="D46" s="20" t="s">
        <v>23</v>
      </c>
      <c r="E46" s="20" t="s">
        <v>26</v>
      </c>
      <c r="F46" s="20" t="s">
        <v>49</v>
      </c>
      <c r="G46" s="20" t="s">
        <v>412</v>
      </c>
      <c r="H46" s="15">
        <v>103.0833817</v>
      </c>
      <c r="I46" s="15">
        <v>97.751700830000004</v>
      </c>
      <c r="J46" s="15">
        <v>96.627551249999996</v>
      </c>
      <c r="K46" s="15">
        <v>102.8399568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102.5097293</v>
      </c>
      <c r="T46" s="15">
        <v>98.160482500000001</v>
      </c>
      <c r="U46" s="15">
        <v>96.627551249999996</v>
      </c>
      <c r="V46" s="15">
        <v>97.653948700000001</v>
      </c>
      <c r="W46" s="15">
        <v>98.651020500000001</v>
      </c>
    </row>
    <row r="47" spans="1:23" x14ac:dyDescent="0.35">
      <c r="A47">
        <v>131</v>
      </c>
      <c r="B47" s="20" t="s">
        <v>205</v>
      </c>
      <c r="C47" s="20" t="s">
        <v>615</v>
      </c>
      <c r="D47" s="20" t="s">
        <v>23</v>
      </c>
      <c r="E47" s="20" t="s">
        <v>26</v>
      </c>
      <c r="F47" s="20" t="s">
        <v>49</v>
      </c>
      <c r="G47" s="20" t="s">
        <v>622</v>
      </c>
      <c r="H47" s="15">
        <v>100</v>
      </c>
      <c r="I47" s="15">
        <v>104.4965983</v>
      </c>
      <c r="J47" s="15">
        <v>96.627551249999996</v>
      </c>
      <c r="K47" s="15">
        <v>101.41997840000001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101.22634499999999</v>
      </c>
      <c r="U47" s="15">
        <v>96.627551249999996</v>
      </c>
      <c r="V47" s="15">
        <v>97.653948700000001</v>
      </c>
      <c r="W47" s="15">
        <v>97.302041000000003</v>
      </c>
    </row>
    <row r="48" spans="1:23" x14ac:dyDescent="0.35">
      <c r="A48">
        <v>132</v>
      </c>
      <c r="B48" s="20" t="s">
        <v>762</v>
      </c>
      <c r="C48" s="20" t="s">
        <v>615</v>
      </c>
      <c r="D48" s="20" t="s">
        <v>24</v>
      </c>
      <c r="E48" s="20" t="s">
        <v>26</v>
      </c>
      <c r="F48" s="20" t="s">
        <v>49</v>
      </c>
      <c r="G48" s="20" t="s">
        <v>622</v>
      </c>
      <c r="H48" s="15">
        <v>102.3125363</v>
      </c>
      <c r="I48" s="15">
        <v>105.6207479</v>
      </c>
      <c r="J48" s="15">
        <v>100</v>
      </c>
      <c r="K48" s="15">
        <v>102.8399568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101.88229699999999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149</v>
      </c>
      <c r="B49" s="20" t="s">
        <v>205</v>
      </c>
      <c r="C49" s="20" t="s">
        <v>33</v>
      </c>
      <c r="D49" s="20" t="s">
        <v>24</v>
      </c>
      <c r="E49" s="20" t="s">
        <v>26</v>
      </c>
      <c r="F49" s="20" t="s">
        <v>20</v>
      </c>
      <c r="G49" s="20" t="s">
        <v>415</v>
      </c>
      <c r="H49" s="15">
        <v>97.687463710000003</v>
      </c>
      <c r="I49" s="15">
        <v>97.751700830000004</v>
      </c>
      <c r="J49" s="15">
        <v>96.627551249999996</v>
      </c>
      <c r="K49" s="15">
        <v>94.320086320000001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98.117703019999993</v>
      </c>
      <c r="T49" s="15">
        <v>94.481447500000002</v>
      </c>
      <c r="U49" s="15">
        <v>96.627551249999996</v>
      </c>
      <c r="V49" s="15">
        <v>97.653948700000001</v>
      </c>
      <c r="W49" s="15">
        <v>95.953061500000004</v>
      </c>
    </row>
    <row r="50" spans="1:23" x14ac:dyDescent="0.35">
      <c r="A50">
        <v>150</v>
      </c>
      <c r="B50" s="20" t="s">
        <v>596</v>
      </c>
      <c r="C50" s="20" t="s">
        <v>33</v>
      </c>
      <c r="D50" s="20" t="s">
        <v>28</v>
      </c>
      <c r="E50" s="20" t="s">
        <v>26</v>
      </c>
      <c r="F50" s="20" t="s">
        <v>20</v>
      </c>
      <c r="G50" s="20" t="s">
        <v>415</v>
      </c>
      <c r="H50" s="15">
        <v>100</v>
      </c>
      <c r="I50" s="15">
        <v>98.875850420000006</v>
      </c>
      <c r="J50" s="15">
        <v>100</v>
      </c>
      <c r="K50" s="15">
        <v>95.740064739999994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151</v>
      </c>
      <c r="B51" s="20" t="s">
        <v>739</v>
      </c>
      <c r="C51" s="20" t="s">
        <v>33</v>
      </c>
      <c r="D51" s="20" t="s">
        <v>28</v>
      </c>
      <c r="E51" s="20" t="s">
        <v>26</v>
      </c>
      <c r="F51" s="20" t="s">
        <v>20</v>
      </c>
      <c r="G51" s="20" t="s">
        <v>415</v>
      </c>
      <c r="H51" s="15">
        <v>99.229154570000006</v>
      </c>
      <c r="I51" s="15">
        <v>102.24829920000001</v>
      </c>
      <c r="J51" s="15">
        <v>96.627551249999996</v>
      </c>
      <c r="K51" s="15">
        <v>98.580021579999993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99.372567669999995</v>
      </c>
      <c r="T51" s="15">
        <v>98.773655000000005</v>
      </c>
      <c r="U51" s="15">
        <v>96.627551249999996</v>
      </c>
      <c r="V51" s="15">
        <v>103.519077</v>
      </c>
      <c r="W51" s="15">
        <v>96.852381170000001</v>
      </c>
    </row>
    <row r="52" spans="1:23" x14ac:dyDescent="0.35">
      <c r="A52">
        <v>152</v>
      </c>
      <c r="B52" s="20" t="s">
        <v>941</v>
      </c>
      <c r="C52" s="20" t="s">
        <v>33</v>
      </c>
      <c r="D52" s="20" t="s">
        <v>24</v>
      </c>
      <c r="E52" s="20" t="s">
        <v>26</v>
      </c>
      <c r="F52" s="20" t="s">
        <v>20</v>
      </c>
      <c r="G52" s="20" t="s">
        <v>415</v>
      </c>
      <c r="H52" s="15">
        <v>101.54169090000001</v>
      </c>
      <c r="I52" s="15">
        <v>96.627551249999996</v>
      </c>
      <c r="J52" s="15">
        <v>100</v>
      </c>
      <c r="K52" s="15">
        <v>92.900107890000001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101.2548647</v>
      </c>
      <c r="T52" s="15">
        <v>93.255102500000007</v>
      </c>
      <c r="U52" s="15">
        <v>100</v>
      </c>
      <c r="V52" s="15">
        <v>98.82697435</v>
      </c>
      <c r="W52" s="15">
        <v>101.3489795</v>
      </c>
    </row>
    <row r="53" spans="1:23" x14ac:dyDescent="0.35">
      <c r="A53">
        <v>162</v>
      </c>
      <c r="B53" s="20" t="s">
        <v>205</v>
      </c>
      <c r="C53" s="20" t="s">
        <v>37</v>
      </c>
      <c r="D53" s="20" t="s">
        <v>23</v>
      </c>
      <c r="E53" s="20" t="s">
        <v>26</v>
      </c>
      <c r="F53" s="20" t="s">
        <v>20</v>
      </c>
      <c r="G53" s="20" t="s">
        <v>419</v>
      </c>
      <c r="H53" s="15">
        <v>96.145772859999994</v>
      </c>
      <c r="I53" s="15">
        <v>97.751700830000004</v>
      </c>
      <c r="J53" s="15">
        <v>96.627551249999996</v>
      </c>
      <c r="K53" s="15">
        <v>95.740064739999994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96.862838370000006</v>
      </c>
      <c r="T53" s="15">
        <v>95.094620000000006</v>
      </c>
      <c r="U53" s="15">
        <v>96.627551249999996</v>
      </c>
      <c r="V53" s="15">
        <v>97.653948700000001</v>
      </c>
      <c r="W53" s="15">
        <v>95.953061500000004</v>
      </c>
    </row>
    <row r="54" spans="1:23" x14ac:dyDescent="0.35">
      <c r="A54">
        <v>163</v>
      </c>
      <c r="B54" s="20" t="s">
        <v>583</v>
      </c>
      <c r="C54" s="20" t="s">
        <v>37</v>
      </c>
      <c r="D54" s="20" t="s">
        <v>24</v>
      </c>
      <c r="E54" s="20" t="s">
        <v>26</v>
      </c>
      <c r="F54" s="20" t="s">
        <v>20</v>
      </c>
      <c r="G54" s="20" t="s">
        <v>419</v>
      </c>
      <c r="H54" s="15">
        <v>98.458309139999997</v>
      </c>
      <c r="I54" s="15">
        <v>98.875850420000006</v>
      </c>
      <c r="J54" s="15">
        <v>100</v>
      </c>
      <c r="K54" s="15">
        <v>97.160043160000001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98.745135349999998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164</v>
      </c>
      <c r="B55" s="20" t="s">
        <v>712</v>
      </c>
      <c r="C55" s="20" t="s">
        <v>37</v>
      </c>
      <c r="D55" s="20" t="s">
        <v>28</v>
      </c>
      <c r="E55" s="20" t="s">
        <v>26</v>
      </c>
      <c r="F55" s="20" t="s">
        <v>20</v>
      </c>
      <c r="G55" s="20" t="s">
        <v>419</v>
      </c>
      <c r="H55" s="15">
        <v>97.687463710000003</v>
      </c>
      <c r="I55" s="15">
        <v>102.24829920000001</v>
      </c>
      <c r="J55" s="15">
        <v>93.255102500000007</v>
      </c>
      <c r="K55" s="15">
        <v>98.580021579999993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98.117703019999993</v>
      </c>
      <c r="T55" s="15">
        <v>98.773655000000005</v>
      </c>
      <c r="U55" s="15">
        <v>93.255102500000007</v>
      </c>
      <c r="V55" s="15">
        <v>97.653948700000001</v>
      </c>
      <c r="W55" s="15">
        <v>100</v>
      </c>
    </row>
    <row r="56" spans="1:23" x14ac:dyDescent="0.35">
      <c r="A56">
        <v>165</v>
      </c>
      <c r="B56" s="20" t="s">
        <v>1062</v>
      </c>
      <c r="C56" s="20" t="s">
        <v>37</v>
      </c>
      <c r="D56" s="20" t="s">
        <v>23</v>
      </c>
      <c r="E56" s="20" t="s">
        <v>26</v>
      </c>
      <c r="F56" s="20" t="s">
        <v>20</v>
      </c>
      <c r="G56" s="20" t="s">
        <v>419</v>
      </c>
      <c r="H56" s="15">
        <v>100</v>
      </c>
      <c r="I56" s="15">
        <v>98.875850420000006</v>
      </c>
      <c r="J56" s="15">
        <v>106.74489749999999</v>
      </c>
      <c r="K56" s="15">
        <v>97.160043160000001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96.320965000000001</v>
      </c>
      <c r="U56" s="15">
        <v>106.74489749999999</v>
      </c>
      <c r="V56" s="15">
        <v>101.1730257</v>
      </c>
      <c r="W56" s="15">
        <v>100.89931970000001</v>
      </c>
    </row>
    <row r="57" spans="1:23" x14ac:dyDescent="0.35">
      <c r="A57">
        <v>174</v>
      </c>
      <c r="B57" s="20" t="s">
        <v>205</v>
      </c>
      <c r="C57" s="20" t="s">
        <v>57</v>
      </c>
      <c r="D57" s="20" t="s">
        <v>24</v>
      </c>
      <c r="E57" s="20" t="s">
        <v>26</v>
      </c>
      <c r="F57" s="20" t="s">
        <v>56</v>
      </c>
      <c r="G57" s="20" t="s">
        <v>422</v>
      </c>
      <c r="H57" s="15">
        <v>96.145772859999994</v>
      </c>
      <c r="I57" s="15">
        <v>100</v>
      </c>
      <c r="J57" s="15">
        <v>100</v>
      </c>
      <c r="K57" s="15">
        <v>97.160043160000001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96.862838370000006</v>
      </c>
      <c r="T57" s="15">
        <v>96.934137500000006</v>
      </c>
      <c r="U57" s="15">
        <v>100</v>
      </c>
      <c r="V57" s="15">
        <v>98.82697435</v>
      </c>
      <c r="W57" s="15">
        <v>95.953061500000004</v>
      </c>
    </row>
    <row r="58" spans="1:23" x14ac:dyDescent="0.35">
      <c r="A58">
        <v>178</v>
      </c>
      <c r="B58" s="20" t="s">
        <v>205</v>
      </c>
      <c r="C58" s="20" t="s">
        <v>61</v>
      </c>
      <c r="D58" s="20" t="s">
        <v>24</v>
      </c>
      <c r="E58" s="20" t="s">
        <v>26</v>
      </c>
      <c r="F58" s="20" t="s">
        <v>56</v>
      </c>
      <c r="G58" s="20" t="s">
        <v>426</v>
      </c>
      <c r="H58" s="15">
        <v>95.37492743</v>
      </c>
      <c r="I58" s="15">
        <v>98.875850420000006</v>
      </c>
      <c r="J58" s="15">
        <v>96.627551249999996</v>
      </c>
      <c r="K58" s="15">
        <v>98.580021579999993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96.235406049999995</v>
      </c>
      <c r="T58" s="15">
        <v>96.934137500000006</v>
      </c>
      <c r="U58" s="15">
        <v>96.627551249999996</v>
      </c>
      <c r="V58" s="15">
        <v>97.653948700000001</v>
      </c>
      <c r="W58" s="15">
        <v>95.953061500000004</v>
      </c>
    </row>
    <row r="59" spans="1:23" x14ac:dyDescent="0.35">
      <c r="A59">
        <v>183</v>
      </c>
      <c r="B59" s="20" t="s">
        <v>205</v>
      </c>
      <c r="C59" s="20" t="s">
        <v>65</v>
      </c>
      <c r="D59" s="20" t="s">
        <v>28</v>
      </c>
      <c r="E59" s="20" t="s">
        <v>26</v>
      </c>
      <c r="F59" s="20" t="s">
        <v>64</v>
      </c>
      <c r="G59" s="20" t="s">
        <v>429</v>
      </c>
      <c r="H59" s="15">
        <v>96.145772859999994</v>
      </c>
      <c r="I59" s="15">
        <v>98.875850420000006</v>
      </c>
      <c r="J59" s="15">
        <v>96.627551249999996</v>
      </c>
      <c r="K59" s="15">
        <v>97.160043160000001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96.862838370000006</v>
      </c>
      <c r="T59" s="15">
        <v>96.320965000000001</v>
      </c>
      <c r="U59" s="15">
        <v>96.627551249999996</v>
      </c>
      <c r="V59" s="15">
        <v>97.653948700000001</v>
      </c>
      <c r="W59" s="15">
        <v>95.953061500000004</v>
      </c>
    </row>
    <row r="60" spans="1:23" x14ac:dyDescent="0.35">
      <c r="A60">
        <v>186</v>
      </c>
      <c r="B60" s="20" t="s">
        <v>205</v>
      </c>
      <c r="C60" s="20" t="s">
        <v>68</v>
      </c>
      <c r="D60" s="20" t="s">
        <v>28</v>
      </c>
      <c r="E60" s="20" t="s">
        <v>26</v>
      </c>
      <c r="F60" s="20" t="s">
        <v>64</v>
      </c>
      <c r="G60" s="20" t="s">
        <v>432</v>
      </c>
      <c r="H60" s="15">
        <v>97.687463710000003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98.117703019999993</v>
      </c>
      <c r="T60" s="15">
        <v>100</v>
      </c>
      <c r="U60" s="15">
        <v>96.627551249999996</v>
      </c>
      <c r="V60" s="15">
        <v>97.653948700000001</v>
      </c>
      <c r="W60" s="15">
        <v>95.953061500000004</v>
      </c>
    </row>
    <row r="61" spans="1:23" x14ac:dyDescent="0.35">
      <c r="A61">
        <v>187</v>
      </c>
      <c r="B61" s="20" t="s">
        <v>988</v>
      </c>
      <c r="C61" s="20" t="s">
        <v>68</v>
      </c>
      <c r="D61" s="20" t="s">
        <v>23</v>
      </c>
      <c r="E61" s="20" t="s">
        <v>26</v>
      </c>
      <c r="F61" s="20" t="s">
        <v>64</v>
      </c>
      <c r="G61" s="20" t="s">
        <v>432</v>
      </c>
      <c r="H61" s="15">
        <v>100</v>
      </c>
      <c r="I61" s="15">
        <v>104.4965983</v>
      </c>
      <c r="J61" s="15">
        <v>100</v>
      </c>
      <c r="K61" s="15">
        <v>101.41997840000001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195</v>
      </c>
      <c r="B62" s="20" t="s">
        <v>205</v>
      </c>
      <c r="C62" s="20" t="s">
        <v>441</v>
      </c>
      <c r="D62" s="20" t="s">
        <v>23</v>
      </c>
      <c r="E62" s="20" t="s">
        <v>26</v>
      </c>
      <c r="F62" s="20" t="s">
        <v>152</v>
      </c>
      <c r="G62" s="20" t="s">
        <v>442</v>
      </c>
      <c r="H62" s="15">
        <v>96.145772859999994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96.862838370000006</v>
      </c>
      <c r="T62" s="15">
        <v>98.773655000000005</v>
      </c>
      <c r="U62" s="15">
        <v>96.627551249999996</v>
      </c>
      <c r="V62" s="15">
        <v>98.82697435</v>
      </c>
      <c r="W62" s="15">
        <v>96.402721330000006</v>
      </c>
    </row>
    <row r="63" spans="1:23" x14ac:dyDescent="0.35">
      <c r="A63">
        <v>197</v>
      </c>
      <c r="B63" s="20" t="s">
        <v>205</v>
      </c>
      <c r="C63" s="20" t="s">
        <v>445</v>
      </c>
      <c r="D63" s="20" t="s">
        <v>23</v>
      </c>
      <c r="E63" s="20" t="s">
        <v>26</v>
      </c>
      <c r="F63" s="20" t="s">
        <v>152</v>
      </c>
      <c r="G63" s="20" t="s">
        <v>446</v>
      </c>
      <c r="H63" s="15">
        <v>95.37492743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96.235406049999995</v>
      </c>
      <c r="T63" s="15">
        <v>98.160482500000001</v>
      </c>
      <c r="U63" s="15">
        <v>96.627551249999996</v>
      </c>
      <c r="V63" s="15">
        <v>98.82697435</v>
      </c>
      <c r="W63" s="15">
        <v>96.852381170000001</v>
      </c>
    </row>
    <row r="64" spans="1:23" x14ac:dyDescent="0.35">
      <c r="A64">
        <v>205</v>
      </c>
      <c r="B64" s="20" t="s">
        <v>205</v>
      </c>
      <c r="C64" s="20" t="s">
        <v>451</v>
      </c>
      <c r="D64" s="20" t="s">
        <v>24</v>
      </c>
      <c r="E64" s="20" t="s">
        <v>26</v>
      </c>
      <c r="F64" s="20" t="s">
        <v>159</v>
      </c>
      <c r="G64" s="20" t="s">
        <v>452</v>
      </c>
      <c r="H64" s="15">
        <v>96.916618290000002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97.490270699999996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206</v>
      </c>
      <c r="B65" s="20" t="s">
        <v>979</v>
      </c>
      <c r="C65" s="20" t="s">
        <v>451</v>
      </c>
      <c r="D65" s="20" t="s">
        <v>28</v>
      </c>
      <c r="E65" s="20" t="s">
        <v>26</v>
      </c>
      <c r="F65" s="20" t="s">
        <v>159</v>
      </c>
      <c r="G65" s="20" t="s">
        <v>452</v>
      </c>
      <c r="H65" s="15">
        <v>99.229154570000006</v>
      </c>
      <c r="I65" s="15">
        <v>101.1241496</v>
      </c>
      <c r="J65" s="15">
        <v>100</v>
      </c>
      <c r="K65" s="15">
        <v>101.41997840000001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99.372567669999995</v>
      </c>
      <c r="T65" s="15">
        <v>99.386827499999995</v>
      </c>
      <c r="U65" s="15">
        <v>100</v>
      </c>
      <c r="V65" s="15">
        <v>102.3460513</v>
      </c>
      <c r="W65" s="15">
        <v>100</v>
      </c>
    </row>
    <row r="66" spans="1:23" x14ac:dyDescent="0.35">
      <c r="A66">
        <v>210</v>
      </c>
      <c r="B66" s="20" t="s">
        <v>205</v>
      </c>
      <c r="C66" s="20" t="s">
        <v>457</v>
      </c>
      <c r="D66" s="20" t="s">
        <v>24</v>
      </c>
      <c r="E66" s="20" t="s">
        <v>26</v>
      </c>
      <c r="F66" s="20" t="s">
        <v>159</v>
      </c>
      <c r="G66" s="20" t="s">
        <v>458</v>
      </c>
      <c r="H66" s="15">
        <v>96.145772859999994</v>
      </c>
      <c r="I66" s="15">
        <v>100</v>
      </c>
      <c r="J66" s="15">
        <v>100</v>
      </c>
      <c r="K66" s="15">
        <v>95.740064739999994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96.862838370000006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217</v>
      </c>
      <c r="B67" s="20" t="s">
        <v>205</v>
      </c>
      <c r="C67" s="20" t="s">
        <v>469</v>
      </c>
      <c r="D67" s="20" t="s">
        <v>28</v>
      </c>
      <c r="E67" s="20" t="s">
        <v>26</v>
      </c>
      <c r="F67" s="20" t="s">
        <v>156</v>
      </c>
      <c r="G67" s="20" t="s">
        <v>470</v>
      </c>
      <c r="H67" s="15">
        <v>94.604082000000005</v>
      </c>
      <c r="I67" s="15">
        <v>98.875850420000006</v>
      </c>
      <c r="J67" s="15">
        <v>100</v>
      </c>
      <c r="K67" s="15">
        <v>95.740064739999994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95.607973720000004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219</v>
      </c>
      <c r="B68" s="20" t="s">
        <v>205</v>
      </c>
      <c r="C68" s="20" t="s">
        <v>473</v>
      </c>
      <c r="D68" s="20" t="s">
        <v>28</v>
      </c>
      <c r="E68" s="20" t="s">
        <v>26</v>
      </c>
      <c r="F68" s="20" t="s">
        <v>156</v>
      </c>
      <c r="G68" s="20" t="s">
        <v>474</v>
      </c>
      <c r="H68" s="15">
        <v>94.604082000000005</v>
      </c>
      <c r="I68" s="15">
        <v>100</v>
      </c>
      <c r="J68" s="15">
        <v>100</v>
      </c>
      <c r="K68" s="15">
        <v>97.160043160000001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95.607973720000004</v>
      </c>
      <c r="T68" s="15">
        <v>96.934137500000006</v>
      </c>
      <c r="U68" s="15">
        <v>100</v>
      </c>
      <c r="V68" s="15">
        <v>102.3460513</v>
      </c>
      <c r="W68" s="15">
        <v>96.852381170000001</v>
      </c>
    </row>
    <row r="69" spans="1:23" x14ac:dyDescent="0.35">
      <c r="A69">
        <v>220</v>
      </c>
      <c r="B69" s="20" t="s">
        <v>928</v>
      </c>
      <c r="C69" s="20" t="s">
        <v>473</v>
      </c>
      <c r="D69" s="20" t="s">
        <v>23</v>
      </c>
      <c r="E69" s="20" t="s">
        <v>26</v>
      </c>
      <c r="F69" s="20" t="s">
        <v>156</v>
      </c>
      <c r="G69" s="20" t="s">
        <v>474</v>
      </c>
      <c r="H69" s="15">
        <v>96.916618290000002</v>
      </c>
      <c r="I69" s="15">
        <v>101.1241496</v>
      </c>
      <c r="J69" s="15">
        <v>103.3724488</v>
      </c>
      <c r="K69" s="15">
        <v>98.580021579999993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97.490270699999996</v>
      </c>
      <c r="T69" s="15">
        <v>98.160482500000001</v>
      </c>
      <c r="U69" s="15">
        <v>103.3724488</v>
      </c>
      <c r="V69" s="15">
        <v>104.6921026</v>
      </c>
      <c r="W69" s="15">
        <v>99.550340199999994</v>
      </c>
    </row>
    <row r="70" spans="1:23" x14ac:dyDescent="0.35">
      <c r="A70">
        <v>229</v>
      </c>
      <c r="B70" s="20" t="s">
        <v>205</v>
      </c>
      <c r="C70" s="20" t="s">
        <v>479</v>
      </c>
      <c r="D70" s="20" t="s">
        <v>23</v>
      </c>
      <c r="E70" s="20" t="s">
        <v>26</v>
      </c>
      <c r="F70" s="20" t="s">
        <v>157</v>
      </c>
      <c r="G70" s="20" t="s">
        <v>480</v>
      </c>
      <c r="H70" s="15">
        <v>101.54169090000001</v>
      </c>
      <c r="I70" s="15">
        <v>105.6207479</v>
      </c>
      <c r="J70" s="15">
        <v>100</v>
      </c>
      <c r="K70" s="15">
        <v>101.41997840000001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101.2548647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230</v>
      </c>
      <c r="B71" s="20" t="s">
        <v>210</v>
      </c>
      <c r="C71" s="20" t="s">
        <v>479</v>
      </c>
      <c r="D71" s="20" t="s">
        <v>24</v>
      </c>
      <c r="E71" s="20" t="s">
        <v>26</v>
      </c>
      <c r="F71" s="20" t="s">
        <v>157</v>
      </c>
      <c r="G71" s="20" t="s">
        <v>480</v>
      </c>
      <c r="H71" s="15">
        <v>103.8542271</v>
      </c>
      <c r="I71" s="15">
        <v>106.74489749999999</v>
      </c>
      <c r="J71" s="15">
        <v>103.3724488</v>
      </c>
      <c r="K71" s="15">
        <v>102.8399568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103.1371616</v>
      </c>
      <c r="T71" s="15">
        <v>103.06586249999999</v>
      </c>
      <c r="U71" s="15">
        <v>103.3724488</v>
      </c>
      <c r="V71" s="15">
        <v>102.3460513</v>
      </c>
      <c r="W71" s="15">
        <v>101.7986393</v>
      </c>
    </row>
    <row r="72" spans="1:23" x14ac:dyDescent="0.35">
      <c r="A72">
        <v>231</v>
      </c>
      <c r="B72" s="20" t="s">
        <v>580</v>
      </c>
      <c r="C72" s="20" t="s">
        <v>479</v>
      </c>
      <c r="D72" s="20" t="s">
        <v>28</v>
      </c>
      <c r="E72" s="20" t="s">
        <v>26</v>
      </c>
      <c r="F72" s="20" t="s">
        <v>157</v>
      </c>
      <c r="G72" s="20" t="s">
        <v>480</v>
      </c>
      <c r="H72" s="15">
        <v>104.6250726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103.764594</v>
      </c>
      <c r="T72" s="15">
        <v>100.6131725</v>
      </c>
      <c r="U72" s="15">
        <v>103.3724488</v>
      </c>
      <c r="V72" s="15">
        <v>101.1730257</v>
      </c>
      <c r="W72" s="15">
        <v>103.5972787</v>
      </c>
    </row>
    <row r="73" spans="1:23" x14ac:dyDescent="0.35">
      <c r="A73">
        <v>232</v>
      </c>
      <c r="B73" s="20" t="s">
        <v>207</v>
      </c>
      <c r="C73" s="20" t="s">
        <v>479</v>
      </c>
      <c r="D73" s="20" t="s">
        <v>23</v>
      </c>
      <c r="E73" s="20" t="s">
        <v>26</v>
      </c>
      <c r="F73" s="20" t="s">
        <v>157</v>
      </c>
      <c r="G73" s="20" t="s">
        <v>480</v>
      </c>
      <c r="H73" s="15">
        <v>106.16676339999999</v>
      </c>
      <c r="I73" s="15">
        <v>104.4965983</v>
      </c>
      <c r="J73" s="15">
        <v>110.11734629999999</v>
      </c>
      <c r="K73" s="15">
        <v>102.8399568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105.01945859999999</v>
      </c>
      <c r="T73" s="15">
        <v>101.8395175</v>
      </c>
      <c r="U73" s="15">
        <v>110.11734629999999</v>
      </c>
      <c r="V73" s="15">
        <v>97.653948700000001</v>
      </c>
      <c r="W73" s="15">
        <v>102.697959</v>
      </c>
    </row>
    <row r="74" spans="1:23" x14ac:dyDescent="0.35">
      <c r="A74">
        <v>233</v>
      </c>
      <c r="B74" s="20" t="s">
        <v>742</v>
      </c>
      <c r="C74" s="20" t="s">
        <v>479</v>
      </c>
      <c r="D74" s="20" t="s">
        <v>24</v>
      </c>
      <c r="E74" s="20" t="s">
        <v>26</v>
      </c>
      <c r="F74" s="20" t="s">
        <v>157</v>
      </c>
      <c r="G74" s="20" t="s">
        <v>480</v>
      </c>
      <c r="H74" s="15">
        <v>105.39591799999999</v>
      </c>
      <c r="I74" s="15">
        <v>106.74489749999999</v>
      </c>
      <c r="J74" s="15">
        <v>106.74489749999999</v>
      </c>
      <c r="K74" s="15">
        <v>102.8399568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104.3920263</v>
      </c>
      <c r="T74" s="15">
        <v>103.06586249999999</v>
      </c>
      <c r="U74" s="15">
        <v>106.74489749999999</v>
      </c>
      <c r="V74" s="15">
        <v>104.6921026</v>
      </c>
      <c r="W74" s="15">
        <v>104.0469385</v>
      </c>
    </row>
    <row r="75" spans="1:23" x14ac:dyDescent="0.35">
      <c r="A75">
        <v>234</v>
      </c>
      <c r="B75" s="20" t="s">
        <v>917</v>
      </c>
      <c r="C75" s="20" t="s">
        <v>479</v>
      </c>
      <c r="D75" s="20" t="s">
        <v>28</v>
      </c>
      <c r="E75" s="20" t="s">
        <v>26</v>
      </c>
      <c r="F75" s="20" t="s">
        <v>157</v>
      </c>
      <c r="G75" s="20" t="s">
        <v>480</v>
      </c>
      <c r="H75" s="15">
        <v>105.39591799999999</v>
      </c>
      <c r="I75" s="15">
        <v>106.74489749999999</v>
      </c>
      <c r="J75" s="15">
        <v>103.3724488</v>
      </c>
      <c r="K75" s="15">
        <v>104.2599353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104.3920263</v>
      </c>
      <c r="T75" s="15">
        <v>103.679035</v>
      </c>
      <c r="U75" s="15">
        <v>103.3724488</v>
      </c>
      <c r="V75" s="15">
        <v>104.6921026</v>
      </c>
      <c r="W75" s="15">
        <v>104.4965983</v>
      </c>
    </row>
    <row r="76" spans="1:23" x14ac:dyDescent="0.35">
      <c r="A76">
        <v>247</v>
      </c>
      <c r="B76" s="20" t="s">
        <v>205</v>
      </c>
      <c r="C76" s="20" t="s">
        <v>486</v>
      </c>
      <c r="D76" s="20" t="s">
        <v>23</v>
      </c>
      <c r="E76" s="20" t="s">
        <v>26</v>
      </c>
      <c r="F76" s="20" t="s">
        <v>157</v>
      </c>
      <c r="G76" s="20" t="s">
        <v>487</v>
      </c>
      <c r="H76" s="15">
        <v>101.54169090000001</v>
      </c>
      <c r="I76" s="15">
        <v>105.6207479</v>
      </c>
      <c r="J76" s="15">
        <v>100</v>
      </c>
      <c r="K76" s="15">
        <v>101.41997840000001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103.764594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248</v>
      </c>
      <c r="B77" s="20" t="s">
        <v>649</v>
      </c>
      <c r="C77" s="20" t="s">
        <v>486</v>
      </c>
      <c r="D77" s="20" t="s">
        <v>24</v>
      </c>
      <c r="E77" s="20" t="s">
        <v>26</v>
      </c>
      <c r="F77" s="20" t="s">
        <v>157</v>
      </c>
      <c r="G77" s="20" t="s">
        <v>487</v>
      </c>
      <c r="H77" s="15">
        <v>103.8542271</v>
      </c>
      <c r="I77" s="15">
        <v>106.74489749999999</v>
      </c>
      <c r="J77" s="15">
        <v>103.3724488</v>
      </c>
      <c r="K77" s="15">
        <v>102.8399568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105.6468909</v>
      </c>
      <c r="T77" s="15">
        <v>105.5185525</v>
      </c>
      <c r="U77" s="15">
        <v>103.3724488</v>
      </c>
      <c r="V77" s="15">
        <v>102.3460513</v>
      </c>
      <c r="W77" s="15">
        <v>100</v>
      </c>
    </row>
    <row r="78" spans="1:23" x14ac:dyDescent="0.35">
      <c r="A78">
        <v>256</v>
      </c>
      <c r="B78" s="20" t="s">
        <v>205</v>
      </c>
      <c r="C78" s="20" t="s">
        <v>730</v>
      </c>
      <c r="D78" s="20" t="s">
        <v>23</v>
      </c>
      <c r="E78" s="20" t="s">
        <v>26</v>
      </c>
      <c r="F78" s="20" t="s">
        <v>724</v>
      </c>
      <c r="G78" s="20" t="s">
        <v>732</v>
      </c>
      <c r="H78" s="15">
        <v>97.687463710000003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98.117703019999993</v>
      </c>
      <c r="T78" s="15">
        <v>100</v>
      </c>
      <c r="U78" s="15">
        <v>96.627551249999996</v>
      </c>
      <c r="V78" s="15">
        <v>97.653948700000001</v>
      </c>
      <c r="W78" s="15">
        <v>95.953061500000004</v>
      </c>
    </row>
    <row r="79" spans="1:23" x14ac:dyDescent="0.35">
      <c r="A79">
        <v>259</v>
      </c>
      <c r="B79" s="20" t="s">
        <v>205</v>
      </c>
      <c r="C79" s="20" t="s">
        <v>756</v>
      </c>
      <c r="D79" s="20" t="s">
        <v>23</v>
      </c>
      <c r="E79" s="20" t="s">
        <v>26</v>
      </c>
      <c r="F79" s="20" t="s">
        <v>724</v>
      </c>
      <c r="G79" s="20" t="s">
        <v>757</v>
      </c>
      <c r="H79" s="15">
        <v>96.916618290000002</v>
      </c>
      <c r="I79" s="15">
        <v>98.875850420000006</v>
      </c>
      <c r="J79" s="15">
        <v>96.627551249999996</v>
      </c>
      <c r="K79" s="15">
        <v>95.740064739999994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97.490270699999996</v>
      </c>
      <c r="T79" s="15">
        <v>95.707792499999996</v>
      </c>
      <c r="U79" s="15">
        <v>96.627551249999996</v>
      </c>
      <c r="V79" s="15">
        <v>97.653948700000001</v>
      </c>
      <c r="W79" s="15">
        <v>95.953061500000004</v>
      </c>
    </row>
    <row r="80" spans="1:23" x14ac:dyDescent="0.35">
      <c r="A80">
        <v>261</v>
      </c>
      <c r="B80" s="20" t="s">
        <v>205</v>
      </c>
      <c r="C80" s="20" t="s">
        <v>783</v>
      </c>
      <c r="D80" s="20" t="s">
        <v>28</v>
      </c>
      <c r="E80" s="20" t="s">
        <v>26</v>
      </c>
      <c r="F80" s="20" t="s">
        <v>786</v>
      </c>
      <c r="G80" s="20" t="s">
        <v>788</v>
      </c>
      <c r="H80" s="15">
        <v>103.0833817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105.01945859999999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267</v>
      </c>
      <c r="B81" s="20" t="s">
        <v>205</v>
      </c>
      <c r="C81" s="20" t="s">
        <v>828</v>
      </c>
      <c r="D81" s="20" t="s">
        <v>28</v>
      </c>
      <c r="E81" s="20" t="s">
        <v>26</v>
      </c>
      <c r="F81" s="20" t="s">
        <v>786</v>
      </c>
      <c r="G81" s="20" t="s">
        <v>830</v>
      </c>
      <c r="H81" s="15">
        <v>95.37492743</v>
      </c>
      <c r="I81" s="15">
        <v>98.875850420000006</v>
      </c>
      <c r="J81" s="15">
        <v>100</v>
      </c>
      <c r="K81" s="15">
        <v>95.740064739999994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96.235406049999995</v>
      </c>
      <c r="T81" s="15">
        <v>95.707792499999996</v>
      </c>
      <c r="U81" s="15">
        <v>100</v>
      </c>
      <c r="V81" s="15">
        <v>96.480923039999993</v>
      </c>
      <c r="W81" s="15">
        <v>95.053741830000007</v>
      </c>
    </row>
    <row r="82" spans="1:23" x14ac:dyDescent="0.35">
      <c r="A82">
        <v>279</v>
      </c>
      <c r="B82" s="20" t="s">
        <v>205</v>
      </c>
      <c r="C82" s="20" t="s">
        <v>495</v>
      </c>
      <c r="D82" s="20" t="s">
        <v>28</v>
      </c>
      <c r="E82" s="20" t="s">
        <v>26</v>
      </c>
      <c r="F82" s="20" t="s">
        <v>190</v>
      </c>
      <c r="G82" s="20" t="s">
        <v>496</v>
      </c>
      <c r="H82" s="15">
        <v>103.8542271</v>
      </c>
      <c r="I82" s="15">
        <v>103.3724488</v>
      </c>
      <c r="J82" s="15">
        <v>96.627551249999996</v>
      </c>
      <c r="K82" s="15">
        <v>101.41997840000001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105.6468909</v>
      </c>
      <c r="T82" s="15">
        <v>103.06586249999999</v>
      </c>
      <c r="U82" s="15">
        <v>96.627551249999996</v>
      </c>
      <c r="V82" s="15">
        <v>98.82697435</v>
      </c>
      <c r="W82" s="15">
        <v>100.44965980000001</v>
      </c>
    </row>
    <row r="83" spans="1:23" x14ac:dyDescent="0.35">
      <c r="A83">
        <v>280</v>
      </c>
      <c r="B83" s="20" t="s">
        <v>630</v>
      </c>
      <c r="C83" s="20" t="s">
        <v>495</v>
      </c>
      <c r="D83" s="20" t="s">
        <v>23</v>
      </c>
      <c r="E83" s="20" t="s">
        <v>26</v>
      </c>
      <c r="F83" s="20" t="s">
        <v>190</v>
      </c>
      <c r="G83" s="20" t="s">
        <v>496</v>
      </c>
      <c r="H83" s="15">
        <v>106.16676339999999</v>
      </c>
      <c r="I83" s="15">
        <v>104.4965983</v>
      </c>
      <c r="J83" s="15">
        <v>100</v>
      </c>
      <c r="K83" s="15">
        <v>102.8399568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107.5291879</v>
      </c>
      <c r="T83" s="15">
        <v>104.2922075</v>
      </c>
      <c r="U83" s="15">
        <v>100</v>
      </c>
      <c r="V83" s="15">
        <v>101.1730257</v>
      </c>
      <c r="W83" s="15">
        <v>103.1476188</v>
      </c>
    </row>
    <row r="84" spans="1:23" x14ac:dyDescent="0.35">
      <c r="A84">
        <v>281</v>
      </c>
      <c r="B84" s="20" t="s">
        <v>707</v>
      </c>
      <c r="C84" s="20" t="s">
        <v>495</v>
      </c>
      <c r="D84" s="20" t="s">
        <v>24</v>
      </c>
      <c r="E84" s="20" t="s">
        <v>26</v>
      </c>
      <c r="F84" s="20" t="s">
        <v>190</v>
      </c>
      <c r="G84" s="20" t="s">
        <v>496</v>
      </c>
      <c r="H84" s="15">
        <v>107.7084543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108.7840526</v>
      </c>
      <c r="T84" s="15">
        <v>101.8395175</v>
      </c>
      <c r="U84" s="15">
        <v>93.255102500000007</v>
      </c>
      <c r="V84" s="15">
        <v>101.1730257</v>
      </c>
      <c r="W84" s="15">
        <v>105.39591799999999</v>
      </c>
    </row>
    <row r="85" spans="1:23" x14ac:dyDescent="0.35">
      <c r="A85">
        <v>282</v>
      </c>
      <c r="B85" s="20" t="s">
        <v>834</v>
      </c>
      <c r="C85" s="20" t="s">
        <v>495</v>
      </c>
      <c r="D85" s="20" t="s">
        <v>28</v>
      </c>
      <c r="E85" s="20" t="s">
        <v>26</v>
      </c>
      <c r="F85" s="20" t="s">
        <v>190</v>
      </c>
      <c r="G85" s="20" t="s">
        <v>496</v>
      </c>
      <c r="H85" s="15">
        <v>108.4792997</v>
      </c>
      <c r="I85" s="15">
        <v>107.8690471</v>
      </c>
      <c r="J85" s="15">
        <v>100</v>
      </c>
      <c r="K85" s="15">
        <v>105.6799137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109.4114849</v>
      </c>
      <c r="T85" s="15">
        <v>107.35807</v>
      </c>
      <c r="U85" s="15">
        <v>100</v>
      </c>
      <c r="V85" s="15">
        <v>96.480923039999993</v>
      </c>
      <c r="W85" s="15">
        <v>102.24829920000001</v>
      </c>
    </row>
    <row r="86" spans="1:23" x14ac:dyDescent="0.35">
      <c r="A86">
        <v>283</v>
      </c>
      <c r="B86" s="20" t="s">
        <v>991</v>
      </c>
      <c r="C86" s="20" t="s">
        <v>495</v>
      </c>
      <c r="D86" s="20" t="s">
        <v>23</v>
      </c>
      <c r="E86" s="20" t="s">
        <v>26</v>
      </c>
      <c r="F86" s="20" t="s">
        <v>190</v>
      </c>
      <c r="G86" s="20" t="s">
        <v>496</v>
      </c>
      <c r="H86" s="15">
        <v>107.7084543</v>
      </c>
      <c r="I86" s="15">
        <v>104.4965983</v>
      </c>
      <c r="J86" s="15">
        <v>103.3724488</v>
      </c>
      <c r="K86" s="15">
        <v>102.8399568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108.7840526</v>
      </c>
      <c r="T86" s="15">
        <v>104.2922075</v>
      </c>
      <c r="U86" s="15">
        <v>103.3724488</v>
      </c>
      <c r="V86" s="15">
        <v>103.519077</v>
      </c>
      <c r="W86" s="15">
        <v>105.39591799999999</v>
      </c>
    </row>
    <row r="87" spans="1:23" x14ac:dyDescent="0.35">
      <c r="A87">
        <v>294</v>
      </c>
      <c r="B87" s="20" t="s">
        <v>205</v>
      </c>
      <c r="C87" s="20" t="s">
        <v>535</v>
      </c>
      <c r="D87" s="20" t="s">
        <v>28</v>
      </c>
      <c r="E87" s="20" t="s">
        <v>26</v>
      </c>
      <c r="F87" s="20" t="s">
        <v>190</v>
      </c>
      <c r="G87" s="20" t="s">
        <v>536</v>
      </c>
      <c r="H87" s="15">
        <v>97.687463710000003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97.027672289999998</v>
      </c>
      <c r="S87" s="15">
        <v>98.117703019999993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314</v>
      </c>
      <c r="B88" s="20" t="s">
        <v>205</v>
      </c>
      <c r="C88" s="20" t="s">
        <v>507</v>
      </c>
      <c r="D88" s="20" t="s">
        <v>24</v>
      </c>
      <c r="E88" s="20" t="s">
        <v>26</v>
      </c>
      <c r="F88" s="20" t="s">
        <v>154</v>
      </c>
      <c r="G88" s="20" t="s">
        <v>508</v>
      </c>
      <c r="H88" s="15">
        <v>96.916618290000002</v>
      </c>
      <c r="I88" s="15">
        <v>102.24829920000001</v>
      </c>
      <c r="J88" s="15">
        <v>96.627551249999996</v>
      </c>
      <c r="K88" s="15">
        <v>94.320086320000001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94.283985169999994</v>
      </c>
      <c r="S88" s="15">
        <v>97.490270699999996</v>
      </c>
      <c r="T88" s="15">
        <v>96.934137500000006</v>
      </c>
      <c r="U88" s="15">
        <v>96.627551249999996</v>
      </c>
      <c r="V88" s="15">
        <v>95.307897389999994</v>
      </c>
      <c r="W88" s="15">
        <v>95.953061500000004</v>
      </c>
    </row>
    <row r="89" spans="1:23" x14ac:dyDescent="0.35">
      <c r="A89">
        <v>315</v>
      </c>
      <c r="B89" s="20" t="s">
        <v>205</v>
      </c>
      <c r="C89" s="20" t="s">
        <v>509</v>
      </c>
      <c r="D89" s="20" t="s">
        <v>24</v>
      </c>
      <c r="E89" s="20" t="s">
        <v>26</v>
      </c>
      <c r="F89" s="20" t="s">
        <v>154</v>
      </c>
      <c r="G89" s="20" t="s">
        <v>510</v>
      </c>
      <c r="H89" s="15">
        <v>100</v>
      </c>
      <c r="I89" s="15">
        <v>106.74489749999999</v>
      </c>
      <c r="J89" s="15">
        <v>96.627551249999996</v>
      </c>
      <c r="K89" s="15">
        <v>102.8399568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99.314078219999999</v>
      </c>
      <c r="S89" s="15">
        <v>100</v>
      </c>
      <c r="T89" s="15">
        <v>103.06586249999999</v>
      </c>
      <c r="U89" s="15">
        <v>96.627551249999996</v>
      </c>
      <c r="V89" s="15">
        <v>97.653948700000001</v>
      </c>
      <c r="W89" s="15">
        <v>98.651020500000001</v>
      </c>
    </row>
    <row r="90" spans="1:23" x14ac:dyDescent="0.35">
      <c r="A90">
        <v>316</v>
      </c>
      <c r="B90" s="20" t="s">
        <v>1078</v>
      </c>
      <c r="C90" s="20" t="s">
        <v>509</v>
      </c>
      <c r="D90" s="20" t="s">
        <v>28</v>
      </c>
      <c r="E90" s="20" t="s">
        <v>26</v>
      </c>
      <c r="F90" s="20" t="s">
        <v>154</v>
      </c>
      <c r="G90" s="20" t="s">
        <v>510</v>
      </c>
      <c r="H90" s="15">
        <v>102.3125363</v>
      </c>
      <c r="I90" s="15">
        <v>107.8690471</v>
      </c>
      <c r="J90" s="15">
        <v>100</v>
      </c>
      <c r="K90" s="15">
        <v>104.2599353</v>
      </c>
      <c r="L90" s="15">
        <v>100</v>
      </c>
      <c r="M90" s="15">
        <v>101.4988661</v>
      </c>
      <c r="N90" s="15">
        <v>100</v>
      </c>
      <c r="O90" s="15">
        <v>101.3489795</v>
      </c>
      <c r="P90" s="15">
        <v>97.751700830000004</v>
      </c>
      <c r="Q90" s="15">
        <v>106.74489749999999</v>
      </c>
      <c r="R90" s="15">
        <v>102.5150465</v>
      </c>
      <c r="S90" s="15">
        <v>101.88229699999999</v>
      </c>
      <c r="T90" s="15">
        <v>104.2922075</v>
      </c>
      <c r="U90" s="15">
        <v>100</v>
      </c>
      <c r="V90" s="15">
        <v>100</v>
      </c>
      <c r="W90" s="15">
        <v>101.3489795</v>
      </c>
    </row>
    <row r="91" spans="1:23" x14ac:dyDescent="0.35">
      <c r="A91">
        <v>326</v>
      </c>
      <c r="B91" s="20" t="s">
        <v>205</v>
      </c>
      <c r="C91" s="20" t="s">
        <v>651</v>
      </c>
      <c r="D91" s="20" t="s">
        <v>24</v>
      </c>
      <c r="E91" s="20" t="s">
        <v>26</v>
      </c>
      <c r="F91" s="20" t="s">
        <v>636</v>
      </c>
      <c r="G91" s="20" t="s">
        <v>653</v>
      </c>
      <c r="H91" s="15">
        <v>94.604082000000005</v>
      </c>
      <c r="I91" s="15">
        <v>97.751700830000004</v>
      </c>
      <c r="J91" s="15">
        <v>96.627551249999996</v>
      </c>
      <c r="K91" s="15">
        <v>97.160043160000001</v>
      </c>
      <c r="L91" s="15">
        <v>100</v>
      </c>
      <c r="M91" s="15">
        <v>97.751700830000004</v>
      </c>
      <c r="N91" s="15">
        <v>89.882653750000003</v>
      </c>
      <c r="O91" s="15">
        <v>97.302041000000003</v>
      </c>
      <c r="P91" s="15">
        <v>100</v>
      </c>
      <c r="Q91" s="15">
        <v>100</v>
      </c>
      <c r="R91" s="15">
        <v>93.369422799999995</v>
      </c>
      <c r="S91" s="15">
        <v>95.607973720000004</v>
      </c>
      <c r="T91" s="15">
        <v>95.707792499999996</v>
      </c>
      <c r="U91" s="15">
        <v>96.627551249999996</v>
      </c>
      <c r="V91" s="15">
        <v>97.653948700000001</v>
      </c>
      <c r="W91" s="15">
        <v>97.751700830000004</v>
      </c>
    </row>
    <row r="92" spans="1:23" x14ac:dyDescent="0.35">
      <c r="A92">
        <v>337</v>
      </c>
      <c r="B92" s="20" t="s">
        <v>205</v>
      </c>
      <c r="C92" s="20" t="s">
        <v>519</v>
      </c>
      <c r="D92" s="20" t="s">
        <v>28</v>
      </c>
      <c r="E92" s="20" t="s">
        <v>26</v>
      </c>
      <c r="F92" s="20" t="s">
        <v>155</v>
      </c>
      <c r="G92" s="20" t="s">
        <v>520</v>
      </c>
      <c r="H92" s="15">
        <v>103.0833817</v>
      </c>
      <c r="I92" s="15">
        <v>107.8690471</v>
      </c>
      <c r="J92" s="15">
        <v>96.627551249999996</v>
      </c>
      <c r="K92" s="15">
        <v>101.41997840000001</v>
      </c>
      <c r="L92" s="15">
        <v>120</v>
      </c>
      <c r="M92" s="15">
        <v>103.74716530000001</v>
      </c>
      <c r="N92" s="15">
        <v>96.627551249999996</v>
      </c>
      <c r="O92" s="15">
        <v>95.953061500000004</v>
      </c>
      <c r="P92" s="15">
        <v>100</v>
      </c>
      <c r="Q92" s="15">
        <v>113.489795</v>
      </c>
      <c r="R92" s="15">
        <v>103.8868901</v>
      </c>
      <c r="S92" s="15">
        <v>105.01945859999999</v>
      </c>
      <c r="T92" s="15">
        <v>105.5185525</v>
      </c>
      <c r="U92" s="15">
        <v>96.627551249999996</v>
      </c>
      <c r="V92" s="15">
        <v>100</v>
      </c>
      <c r="W92" s="15">
        <v>100.89931970000001</v>
      </c>
    </row>
    <row r="93" spans="1:23" x14ac:dyDescent="0.35">
      <c r="A93">
        <v>338</v>
      </c>
      <c r="B93" s="20" t="s">
        <v>586</v>
      </c>
      <c r="C93" s="20" t="s">
        <v>519</v>
      </c>
      <c r="D93" s="20" t="s">
        <v>23</v>
      </c>
      <c r="E93" s="20" t="s">
        <v>26</v>
      </c>
      <c r="F93" s="20" t="s">
        <v>155</v>
      </c>
      <c r="G93" s="20" t="s">
        <v>520</v>
      </c>
      <c r="H93" s="15">
        <v>105.39591799999999</v>
      </c>
      <c r="I93" s="15">
        <v>108.9931967</v>
      </c>
      <c r="J93" s="15">
        <v>100</v>
      </c>
      <c r="K93" s="15">
        <v>102.8399568</v>
      </c>
      <c r="L93" s="15">
        <v>120</v>
      </c>
      <c r="M93" s="15">
        <v>105.9954644</v>
      </c>
      <c r="N93" s="15">
        <v>100</v>
      </c>
      <c r="O93" s="15">
        <v>100</v>
      </c>
      <c r="P93" s="15">
        <v>102.24829920000001</v>
      </c>
      <c r="Q93" s="15">
        <v>113.489795</v>
      </c>
      <c r="R93" s="15">
        <v>107.0878584</v>
      </c>
      <c r="S93" s="15">
        <v>106.9017556</v>
      </c>
      <c r="T93" s="15">
        <v>106.74489749999999</v>
      </c>
      <c r="U93" s="15">
        <v>100</v>
      </c>
      <c r="V93" s="15">
        <v>102.3460513</v>
      </c>
      <c r="W93" s="15">
        <v>103.5972787</v>
      </c>
    </row>
    <row r="94" spans="1:23" x14ac:dyDescent="0.35">
      <c r="A94">
        <v>339</v>
      </c>
      <c r="B94" s="20" t="s">
        <v>962</v>
      </c>
      <c r="C94" s="20" t="s">
        <v>519</v>
      </c>
      <c r="D94" s="20" t="s">
        <v>24</v>
      </c>
      <c r="E94" s="20" t="s">
        <v>26</v>
      </c>
      <c r="F94" s="20" t="s">
        <v>155</v>
      </c>
      <c r="G94" s="20" t="s">
        <v>520</v>
      </c>
      <c r="H94" s="15">
        <v>106.16676339999999</v>
      </c>
      <c r="I94" s="15">
        <v>106.74489749999999</v>
      </c>
      <c r="J94" s="15">
        <v>100</v>
      </c>
      <c r="K94" s="15">
        <v>100</v>
      </c>
      <c r="L94" s="15">
        <v>120</v>
      </c>
      <c r="M94" s="15">
        <v>108.24376359999999</v>
      </c>
      <c r="N94" s="15">
        <v>96.627551249999996</v>
      </c>
      <c r="O94" s="15">
        <v>104.0469385</v>
      </c>
      <c r="P94" s="15">
        <v>102.24829920000001</v>
      </c>
      <c r="Q94" s="15">
        <v>113.489795</v>
      </c>
      <c r="R94" s="15">
        <v>107.5451396</v>
      </c>
      <c r="S94" s="15">
        <v>107.5291879</v>
      </c>
      <c r="T94" s="15">
        <v>104.2922075</v>
      </c>
      <c r="U94" s="15">
        <v>100</v>
      </c>
      <c r="V94" s="15">
        <v>101.1730257</v>
      </c>
      <c r="W94" s="15">
        <v>106.2952377</v>
      </c>
    </row>
    <row r="95" spans="1:23" x14ac:dyDescent="0.35">
      <c r="A95">
        <v>353</v>
      </c>
      <c r="B95" s="20" t="s">
        <v>205</v>
      </c>
      <c r="C95" s="20" t="s">
        <v>560</v>
      </c>
      <c r="D95" s="20" t="s">
        <v>24</v>
      </c>
      <c r="E95" s="20" t="s">
        <v>26</v>
      </c>
      <c r="F95" s="20" t="s">
        <v>542</v>
      </c>
      <c r="G95" s="20" t="s">
        <v>572</v>
      </c>
      <c r="H95" s="15">
        <v>96.145772859999994</v>
      </c>
      <c r="I95" s="15">
        <v>96.627551249999996</v>
      </c>
      <c r="J95" s="15">
        <v>96.627551249999996</v>
      </c>
      <c r="K95" s="15">
        <v>108.5198705</v>
      </c>
      <c r="L95" s="15">
        <v>100</v>
      </c>
      <c r="M95" s="15">
        <v>96.252834719999996</v>
      </c>
      <c r="N95" s="15">
        <v>96.627551249999996</v>
      </c>
      <c r="O95" s="15">
        <v>97.302041000000003</v>
      </c>
      <c r="P95" s="15">
        <v>97.751700830000004</v>
      </c>
      <c r="Q95" s="15">
        <v>100</v>
      </c>
      <c r="R95" s="15">
        <v>95.198547540000007</v>
      </c>
      <c r="S95" s="15">
        <v>96.862838370000006</v>
      </c>
      <c r="T95" s="15">
        <v>100</v>
      </c>
      <c r="U95" s="15">
        <v>96.627551249999996</v>
      </c>
      <c r="V95" s="15">
        <v>98.82697435</v>
      </c>
      <c r="W95" s="15">
        <v>96.852381170000001</v>
      </c>
    </row>
    <row r="96" spans="1:23" x14ac:dyDescent="0.35">
      <c r="A96">
        <v>354</v>
      </c>
      <c r="B96" s="20" t="s">
        <v>739</v>
      </c>
      <c r="C96" s="20" t="s">
        <v>560</v>
      </c>
      <c r="D96" s="20" t="s">
        <v>28</v>
      </c>
      <c r="E96" s="20" t="s">
        <v>26</v>
      </c>
      <c r="F96" s="20" t="s">
        <v>542</v>
      </c>
      <c r="G96" s="20" t="s">
        <v>572</v>
      </c>
      <c r="H96" s="15">
        <v>98.458309139999997</v>
      </c>
      <c r="I96" s="15">
        <v>97.751700830000004</v>
      </c>
      <c r="J96" s="15">
        <v>100</v>
      </c>
      <c r="K96" s="15">
        <v>109.9398489</v>
      </c>
      <c r="L96" s="15">
        <v>100</v>
      </c>
      <c r="M96" s="15">
        <v>98.501133890000006</v>
      </c>
      <c r="N96" s="15">
        <v>100</v>
      </c>
      <c r="O96" s="15">
        <v>101.3489795</v>
      </c>
      <c r="P96" s="15">
        <v>100</v>
      </c>
      <c r="Q96" s="15">
        <v>100</v>
      </c>
      <c r="R96" s="15">
        <v>98.39951585</v>
      </c>
      <c r="S96" s="15">
        <v>98.745135349999998</v>
      </c>
      <c r="T96" s="15">
        <v>101.22634499999999</v>
      </c>
      <c r="U96" s="15">
        <v>100</v>
      </c>
      <c r="V96" s="15">
        <v>101.1730257</v>
      </c>
      <c r="W96" s="15">
        <v>99.550340199999994</v>
      </c>
    </row>
    <row r="97" spans="1:23" x14ac:dyDescent="0.35">
      <c r="A97">
        <v>356</v>
      </c>
      <c r="B97" s="20" t="s">
        <v>205</v>
      </c>
      <c r="C97" s="20" t="s">
        <v>564</v>
      </c>
      <c r="D97" s="20" t="s">
        <v>24</v>
      </c>
      <c r="E97" s="20" t="s">
        <v>26</v>
      </c>
      <c r="F97" s="20" t="s">
        <v>542</v>
      </c>
      <c r="G97" s="20" t="s">
        <v>576</v>
      </c>
      <c r="H97" s="15">
        <v>96.916618290000002</v>
      </c>
      <c r="I97" s="15">
        <v>97.751700830000004</v>
      </c>
      <c r="J97" s="15">
        <v>96.627551249999996</v>
      </c>
      <c r="K97" s="15">
        <v>94.320086320000001</v>
      </c>
      <c r="L97" s="15">
        <v>100</v>
      </c>
      <c r="M97" s="15">
        <v>96.252834719999996</v>
      </c>
      <c r="N97" s="15">
        <v>96.627551249999996</v>
      </c>
      <c r="O97" s="15">
        <v>97.302041000000003</v>
      </c>
      <c r="P97" s="15">
        <v>95.503401670000002</v>
      </c>
      <c r="Q97" s="15">
        <v>100</v>
      </c>
      <c r="R97" s="15">
        <v>93.140782200000004</v>
      </c>
      <c r="S97" s="15">
        <v>97.490270699999996</v>
      </c>
      <c r="T97" s="15">
        <v>94.481447500000002</v>
      </c>
      <c r="U97" s="15">
        <v>96.627551249999996</v>
      </c>
      <c r="V97" s="15">
        <v>97.653948700000001</v>
      </c>
      <c r="W97" s="15">
        <v>96.852381170000001</v>
      </c>
    </row>
    <row r="98" spans="1:23" x14ac:dyDescent="0.35">
      <c r="A98">
        <v>359</v>
      </c>
      <c r="B98" s="20" t="s">
        <v>205</v>
      </c>
      <c r="C98" s="20" t="s">
        <v>1092</v>
      </c>
      <c r="D98" s="20" t="s">
        <v>28</v>
      </c>
      <c r="E98" s="20" t="s">
        <v>26</v>
      </c>
      <c r="F98" s="20" t="s">
        <v>1087</v>
      </c>
      <c r="G98" s="20" t="s">
        <v>1093</v>
      </c>
      <c r="H98" s="15">
        <v>95.37492743</v>
      </c>
      <c r="I98" s="15">
        <v>101.1241496</v>
      </c>
      <c r="J98" s="15">
        <v>96.627551249999996</v>
      </c>
      <c r="K98" s="15">
        <v>102.8399568</v>
      </c>
      <c r="L98" s="15">
        <v>100</v>
      </c>
      <c r="M98" s="15">
        <v>96.252834719999996</v>
      </c>
      <c r="N98" s="15">
        <v>100</v>
      </c>
      <c r="O98" s="15">
        <v>97.302041000000003</v>
      </c>
      <c r="P98" s="15">
        <v>97.751700830000004</v>
      </c>
      <c r="Q98" s="15">
        <v>106.74489749999999</v>
      </c>
      <c r="R98" s="15">
        <v>96.341750509999997</v>
      </c>
      <c r="S98" s="15">
        <v>96.235406049999995</v>
      </c>
      <c r="T98" s="15">
        <v>100</v>
      </c>
      <c r="U98" s="15">
        <v>96.627551249999996</v>
      </c>
      <c r="V98" s="15">
        <v>100</v>
      </c>
      <c r="W98" s="15">
        <v>96.852381170000001</v>
      </c>
    </row>
    <row r="99" spans="1:23" x14ac:dyDescent="0.35">
      <c r="A99">
        <v>361</v>
      </c>
      <c r="B99" s="20" t="s">
        <v>205</v>
      </c>
      <c r="C99" s="20" t="s">
        <v>1109</v>
      </c>
      <c r="D99" s="20" t="s">
        <v>28</v>
      </c>
      <c r="E99" s="20" t="s">
        <v>26</v>
      </c>
      <c r="F99" s="20" t="s">
        <v>1087</v>
      </c>
      <c r="G99" s="20" t="s">
        <v>1110</v>
      </c>
      <c r="H99" s="15">
        <v>97.687463710000003</v>
      </c>
      <c r="I99" s="15">
        <v>100</v>
      </c>
      <c r="J99" s="15">
        <v>96.627551249999996</v>
      </c>
      <c r="K99" s="15">
        <v>95.740064739999994</v>
      </c>
      <c r="L99" s="15">
        <v>100</v>
      </c>
      <c r="M99" s="15">
        <v>94.753968610000001</v>
      </c>
      <c r="N99" s="15">
        <v>93.255102500000007</v>
      </c>
      <c r="O99" s="15">
        <v>95.953061500000004</v>
      </c>
      <c r="P99" s="15">
        <v>93.255102500000007</v>
      </c>
      <c r="Q99" s="15">
        <v>106.74489749999999</v>
      </c>
      <c r="R99" s="15">
        <v>94.055344579999996</v>
      </c>
      <c r="S99" s="15">
        <v>98.117703019999993</v>
      </c>
      <c r="T99" s="15">
        <v>96.320965000000001</v>
      </c>
      <c r="U99" s="15">
        <v>96.627551249999996</v>
      </c>
      <c r="V99" s="15">
        <v>95.307897389999994</v>
      </c>
      <c r="W99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6"/>
  <sheetViews>
    <sheetView zoomScaleNormal="100" workbookViewId="0">
      <selection activeCell="A76" sqref="A76:XFD76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100.96355680000001</v>
      </c>
      <c r="J2" s="15">
        <v>99.206482649999998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91.906122999999994</v>
      </c>
      <c r="Q2" s="15">
        <v>93.255102500000007</v>
      </c>
      <c r="R2" s="15">
        <v>96.346513849999994</v>
      </c>
      <c r="S2" s="15">
        <v>105.18838270000001</v>
      </c>
      <c r="T2" s="15">
        <v>98.00151185</v>
      </c>
      <c r="U2" s="15">
        <v>99.206482649999998</v>
      </c>
      <c r="V2" s="15">
        <v>97.302041000000003</v>
      </c>
      <c r="W2" s="15">
        <v>95.953061500000004</v>
      </c>
    </row>
    <row r="3" spans="1:23" x14ac:dyDescent="0.3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103.8542271</v>
      </c>
      <c r="J3" s="15">
        <v>101.5870347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94.604082000000005</v>
      </c>
      <c r="Q3" s="15">
        <v>93.255102500000007</v>
      </c>
      <c r="R3" s="15">
        <v>100.2810374</v>
      </c>
      <c r="S3" s="15">
        <v>106.22605919999999</v>
      </c>
      <c r="T3" s="15">
        <v>100.9992441</v>
      </c>
      <c r="U3" s="15">
        <v>101.5870347</v>
      </c>
      <c r="V3" s="15">
        <v>100</v>
      </c>
      <c r="W3" s="15">
        <v>98.651020500000001</v>
      </c>
    </row>
    <row r="4" spans="1:23" x14ac:dyDescent="0.3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105.7813407</v>
      </c>
      <c r="J4" s="15">
        <v>101.5870347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94.604082000000005</v>
      </c>
      <c r="Q4" s="15">
        <v>93.255102500000007</v>
      </c>
      <c r="R4" s="15">
        <v>100.2810374</v>
      </c>
      <c r="S4" s="15">
        <v>104.1507062</v>
      </c>
      <c r="T4" s="15">
        <v>102.9977322</v>
      </c>
      <c r="U4" s="15">
        <v>101.5870347</v>
      </c>
      <c r="V4" s="15">
        <v>102.697959</v>
      </c>
      <c r="W4" s="15">
        <v>93.255102500000007</v>
      </c>
    </row>
    <row r="5" spans="1:23" x14ac:dyDescent="0.3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105.7813407</v>
      </c>
      <c r="J5" s="15">
        <v>103.96758680000001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94.604082000000005</v>
      </c>
      <c r="Q5" s="15">
        <v>93.255102500000007</v>
      </c>
      <c r="R5" s="15">
        <v>103.0914114</v>
      </c>
      <c r="S5" s="15">
        <v>107.26373580000001</v>
      </c>
      <c r="T5" s="15">
        <v>102.9977322</v>
      </c>
      <c r="U5" s="15">
        <v>103.96758680000001</v>
      </c>
      <c r="V5" s="15">
        <v>100</v>
      </c>
      <c r="W5" s="15">
        <v>101.3489795</v>
      </c>
    </row>
    <row r="6" spans="1:23" x14ac:dyDescent="0.35">
      <c r="A6">
        <v>13</v>
      </c>
      <c r="B6" t="s">
        <v>607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104.81778389999999</v>
      </c>
      <c r="J6" s="15">
        <v>103.17406939999999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94.604082000000005</v>
      </c>
      <c r="Q6" s="15">
        <v>93.255102500000007</v>
      </c>
      <c r="R6" s="15">
        <v>103.0914114</v>
      </c>
      <c r="S6" s="15">
        <v>109.3390888</v>
      </c>
      <c r="T6" s="15">
        <v>101.9984881</v>
      </c>
      <c r="U6" s="15">
        <v>103.17406939999999</v>
      </c>
      <c r="V6" s="15">
        <v>100</v>
      </c>
      <c r="W6" s="15">
        <v>102.697959</v>
      </c>
    </row>
    <row r="7" spans="1:23" x14ac:dyDescent="0.35">
      <c r="A7">
        <v>14</v>
      </c>
      <c r="B7" t="s">
        <v>709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106.74489749999999</v>
      </c>
      <c r="J7" s="15">
        <v>102.3805521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103.3724488</v>
      </c>
      <c r="S7" s="15">
        <v>107.26373580000001</v>
      </c>
      <c r="T7" s="15">
        <v>102.4981102</v>
      </c>
      <c r="U7" s="15">
        <v>102.3805521</v>
      </c>
      <c r="V7" s="15">
        <v>106.74489749999999</v>
      </c>
      <c r="W7" s="15">
        <v>100</v>
      </c>
    </row>
    <row r="8" spans="1:23" x14ac:dyDescent="0.35">
      <c r="A8">
        <v>15</v>
      </c>
      <c r="B8" t="s">
        <v>781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107.7084543</v>
      </c>
      <c r="J8" s="15">
        <v>105.5546215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97.302041000000003</v>
      </c>
      <c r="Q8" s="15">
        <v>93.255102500000007</v>
      </c>
      <c r="R8" s="15">
        <v>105.9017853</v>
      </c>
      <c r="S8" s="15">
        <v>108.3014123</v>
      </c>
      <c r="T8" s="15">
        <v>104.4965983</v>
      </c>
      <c r="U8" s="15">
        <v>105.5546215</v>
      </c>
      <c r="V8" s="15">
        <v>102.697959</v>
      </c>
      <c r="W8" s="15">
        <v>104.0469385</v>
      </c>
    </row>
    <row r="9" spans="1:23" x14ac:dyDescent="0.35">
      <c r="A9">
        <v>16</v>
      </c>
      <c r="B9" t="s">
        <v>888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107.7084543</v>
      </c>
      <c r="J9" s="15">
        <v>104.7611041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106.46386010000001</v>
      </c>
      <c r="S9" s="15">
        <v>108.3014123</v>
      </c>
      <c r="T9" s="15">
        <v>104.9962204</v>
      </c>
      <c r="U9" s="15">
        <v>104.7611041</v>
      </c>
      <c r="V9" s="15">
        <v>105.39591799999999</v>
      </c>
      <c r="W9" s="15">
        <v>104.0469385</v>
      </c>
    </row>
    <row r="10" spans="1:23" x14ac:dyDescent="0.35">
      <c r="A10">
        <v>17</v>
      </c>
      <c r="B10" t="s">
        <v>941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106.74489749999999</v>
      </c>
      <c r="J10" s="15">
        <v>104.7611041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97.302041000000003</v>
      </c>
      <c r="Q10" s="15">
        <v>93.255102500000007</v>
      </c>
      <c r="R10" s="15">
        <v>106.46386010000001</v>
      </c>
      <c r="S10" s="15">
        <v>110.3767654</v>
      </c>
      <c r="T10" s="15">
        <v>103.9969763</v>
      </c>
      <c r="U10" s="15">
        <v>104.7611041</v>
      </c>
      <c r="V10" s="15">
        <v>102.697959</v>
      </c>
      <c r="W10" s="15">
        <v>106.74489749999999</v>
      </c>
    </row>
    <row r="11" spans="1:23" x14ac:dyDescent="0.35">
      <c r="A11">
        <v>50</v>
      </c>
      <c r="B11" t="s">
        <v>205</v>
      </c>
      <c r="C11" t="s">
        <v>216</v>
      </c>
      <c r="D11" t="s">
        <v>24</v>
      </c>
      <c r="E11" t="s">
        <v>31</v>
      </c>
      <c r="F11" t="s">
        <v>153</v>
      </c>
      <c r="G11" t="s">
        <v>392</v>
      </c>
      <c r="H11" s="15">
        <v>95.503401670000002</v>
      </c>
      <c r="I11" s="15">
        <v>93.255102500000007</v>
      </c>
      <c r="J11" s="15">
        <v>95.238895880000001</v>
      </c>
      <c r="K11" s="15">
        <v>96.145772859999994</v>
      </c>
      <c r="L11" s="15">
        <v>100</v>
      </c>
      <c r="M11" s="15">
        <v>100</v>
      </c>
      <c r="N11" s="15">
        <v>94.941326880000005</v>
      </c>
      <c r="O11" s="15">
        <v>97.751700830000004</v>
      </c>
      <c r="P11" s="15">
        <v>91.906122999999994</v>
      </c>
      <c r="Q11" s="15">
        <v>113.489795</v>
      </c>
      <c r="R11" s="15">
        <v>93.817177290000004</v>
      </c>
      <c r="S11" s="15">
        <v>96.886970379999994</v>
      </c>
      <c r="T11" s="15">
        <v>94.004535559999994</v>
      </c>
      <c r="U11" s="15">
        <v>95.238895880000001</v>
      </c>
      <c r="V11" s="15">
        <v>91.906122999999994</v>
      </c>
      <c r="W11" s="15">
        <v>97.302041000000003</v>
      </c>
    </row>
    <row r="12" spans="1:23" x14ac:dyDescent="0.35">
      <c r="A12">
        <v>51</v>
      </c>
      <c r="B12" t="s">
        <v>215</v>
      </c>
      <c r="C12" s="1" t="s">
        <v>216</v>
      </c>
      <c r="D12" t="s">
        <v>28</v>
      </c>
      <c r="E12" t="s">
        <v>31</v>
      </c>
      <c r="F12" t="s">
        <v>153</v>
      </c>
      <c r="G12" t="s">
        <v>392</v>
      </c>
      <c r="H12" s="15">
        <v>96.627551249999996</v>
      </c>
      <c r="I12" s="15">
        <v>96.145772859999994</v>
      </c>
      <c r="J12" s="15">
        <v>97.619447940000001</v>
      </c>
      <c r="K12" s="15">
        <v>99.036443210000002</v>
      </c>
      <c r="L12" s="15">
        <v>100</v>
      </c>
      <c r="M12" s="15">
        <v>102.24829920000001</v>
      </c>
      <c r="N12" s="15">
        <v>96.627551249999996</v>
      </c>
      <c r="O12" s="15">
        <v>100</v>
      </c>
      <c r="P12" s="15">
        <v>94.604082000000005</v>
      </c>
      <c r="Q12" s="15">
        <v>113.489795</v>
      </c>
      <c r="R12" s="15">
        <v>97.751700830000004</v>
      </c>
      <c r="S12" s="15">
        <v>97.924646920000001</v>
      </c>
      <c r="T12" s="15">
        <v>97.002267779999997</v>
      </c>
      <c r="U12" s="15">
        <v>97.619447940000001</v>
      </c>
      <c r="V12" s="15">
        <v>94.604082000000005</v>
      </c>
      <c r="W12" s="15">
        <v>100</v>
      </c>
    </row>
    <row r="13" spans="1:23" x14ac:dyDescent="0.35">
      <c r="A13">
        <v>52</v>
      </c>
      <c r="B13" t="s">
        <v>580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95.503401670000002</v>
      </c>
      <c r="I13" s="15">
        <v>98.072886429999997</v>
      </c>
      <c r="J13" s="15">
        <v>96.825930589999999</v>
      </c>
      <c r="K13" s="15">
        <v>100.96355680000001</v>
      </c>
      <c r="L13" s="15">
        <v>100</v>
      </c>
      <c r="M13" s="15">
        <v>97.751700830000004</v>
      </c>
      <c r="N13" s="15">
        <v>98.313775629999995</v>
      </c>
      <c r="O13" s="15">
        <v>95.503401670000002</v>
      </c>
      <c r="P13" s="15">
        <v>97.302041000000003</v>
      </c>
      <c r="Q13" s="15">
        <v>113.489795</v>
      </c>
      <c r="R13" s="15">
        <v>97.751700830000004</v>
      </c>
      <c r="S13" s="15">
        <v>96.886970379999994</v>
      </c>
      <c r="T13" s="15">
        <v>99.000755929999997</v>
      </c>
      <c r="U13" s="15">
        <v>96.825930589999999</v>
      </c>
      <c r="V13" s="15">
        <v>97.302041000000003</v>
      </c>
      <c r="W13" s="15">
        <v>94.604082000000005</v>
      </c>
    </row>
    <row r="14" spans="1:23" x14ac:dyDescent="0.35">
      <c r="A14">
        <v>53</v>
      </c>
      <c r="B14" t="s">
        <v>678</v>
      </c>
      <c r="C14" t="s">
        <v>216</v>
      </c>
      <c r="D14" t="s">
        <v>24</v>
      </c>
      <c r="E14" t="s">
        <v>31</v>
      </c>
      <c r="F14" t="s">
        <v>153</v>
      </c>
      <c r="G14" t="s">
        <v>392</v>
      </c>
      <c r="H14" s="15">
        <v>96.627551249999996</v>
      </c>
      <c r="I14" s="15">
        <v>100</v>
      </c>
      <c r="J14" s="15">
        <v>99.206482649999998</v>
      </c>
      <c r="K14" s="15">
        <v>101.9271136</v>
      </c>
      <c r="L14" s="15">
        <v>100</v>
      </c>
      <c r="M14" s="15">
        <v>97.751700830000004</v>
      </c>
      <c r="N14" s="15">
        <v>101.6862244</v>
      </c>
      <c r="O14" s="15">
        <v>95.503401670000002</v>
      </c>
      <c r="P14" s="15">
        <v>100</v>
      </c>
      <c r="Q14" s="15">
        <v>113.489795</v>
      </c>
      <c r="R14" s="15">
        <v>100.5620748</v>
      </c>
      <c r="S14" s="15">
        <v>97.924646920000001</v>
      </c>
      <c r="T14" s="15">
        <v>100.499622</v>
      </c>
      <c r="U14" s="15">
        <v>99.206482649999998</v>
      </c>
      <c r="V14" s="15">
        <v>101.3489795</v>
      </c>
      <c r="W14" s="15">
        <v>94.604082000000005</v>
      </c>
    </row>
    <row r="15" spans="1:23" x14ac:dyDescent="0.35">
      <c r="A15">
        <v>54</v>
      </c>
      <c r="B15" t="s">
        <v>800</v>
      </c>
      <c r="C15" t="s">
        <v>216</v>
      </c>
      <c r="D15" t="s">
        <v>28</v>
      </c>
      <c r="E15" t="s">
        <v>31</v>
      </c>
      <c r="F15" t="s">
        <v>153</v>
      </c>
      <c r="G15" t="s">
        <v>392</v>
      </c>
      <c r="H15" s="15">
        <v>98.875850420000006</v>
      </c>
      <c r="I15" s="15">
        <v>98.072886429999997</v>
      </c>
      <c r="J15" s="15">
        <v>97.619447940000001</v>
      </c>
      <c r="K15" s="15">
        <v>100.96355680000001</v>
      </c>
      <c r="L15" s="15">
        <v>100</v>
      </c>
      <c r="M15" s="15">
        <v>102.24829920000001</v>
      </c>
      <c r="N15" s="15">
        <v>100</v>
      </c>
      <c r="O15" s="15">
        <v>100</v>
      </c>
      <c r="P15" s="15">
        <v>100</v>
      </c>
      <c r="Q15" s="15">
        <v>113.489795</v>
      </c>
      <c r="R15" s="15">
        <v>100.5620748</v>
      </c>
      <c r="S15" s="15">
        <v>100</v>
      </c>
      <c r="T15" s="15">
        <v>99.000755929999997</v>
      </c>
      <c r="U15" s="15">
        <v>97.619447940000001</v>
      </c>
      <c r="V15" s="15">
        <v>100</v>
      </c>
      <c r="W15" s="15">
        <v>100</v>
      </c>
    </row>
    <row r="16" spans="1:23" x14ac:dyDescent="0.35">
      <c r="A16">
        <v>55</v>
      </c>
      <c r="B16" t="s">
        <v>1000</v>
      </c>
      <c r="C16" t="s">
        <v>216</v>
      </c>
      <c r="D16" t="s">
        <v>23</v>
      </c>
      <c r="E16" t="s">
        <v>31</v>
      </c>
      <c r="F16" t="s">
        <v>153</v>
      </c>
      <c r="G16" t="s">
        <v>392</v>
      </c>
      <c r="H16" s="15">
        <v>94.379252080000001</v>
      </c>
      <c r="I16" s="15">
        <v>96.145772859999994</v>
      </c>
      <c r="J16" s="15">
        <v>100</v>
      </c>
      <c r="K16" s="15">
        <v>100</v>
      </c>
      <c r="L16" s="15">
        <v>100</v>
      </c>
      <c r="M16" s="15">
        <v>97.751700830000004</v>
      </c>
      <c r="N16" s="15">
        <v>100</v>
      </c>
      <c r="O16" s="15">
        <v>95.503401670000002</v>
      </c>
      <c r="P16" s="15">
        <v>100</v>
      </c>
      <c r="Q16" s="15">
        <v>113.489795</v>
      </c>
      <c r="R16" s="15">
        <v>98.313775629999995</v>
      </c>
      <c r="S16" s="15">
        <v>95.849293849999995</v>
      </c>
      <c r="T16" s="15">
        <v>97.501889809999994</v>
      </c>
      <c r="U16" s="15">
        <v>100</v>
      </c>
      <c r="V16" s="15">
        <v>100</v>
      </c>
      <c r="W16" s="15">
        <v>94.604082000000005</v>
      </c>
    </row>
    <row r="17" spans="1:23" x14ac:dyDescent="0.35">
      <c r="A17">
        <v>68</v>
      </c>
      <c r="B17" t="s">
        <v>205</v>
      </c>
      <c r="C17" t="s">
        <v>39</v>
      </c>
      <c r="D17" t="s">
        <v>24</v>
      </c>
      <c r="E17" t="s">
        <v>31</v>
      </c>
      <c r="F17" t="s">
        <v>27</v>
      </c>
      <c r="G17" t="s">
        <v>397</v>
      </c>
      <c r="H17" s="15">
        <v>93.255102500000007</v>
      </c>
      <c r="I17" s="15">
        <v>93.255102500000007</v>
      </c>
      <c r="J17" s="15">
        <v>97.619447940000001</v>
      </c>
      <c r="K17" s="15">
        <v>101.9271136</v>
      </c>
      <c r="L17" s="15">
        <v>100</v>
      </c>
      <c r="M17" s="15">
        <v>93.255102500000007</v>
      </c>
      <c r="N17" s="15">
        <v>96.627551249999996</v>
      </c>
      <c r="O17" s="15">
        <v>93.255102500000007</v>
      </c>
      <c r="P17" s="15">
        <v>91.906122999999994</v>
      </c>
      <c r="Q17" s="15">
        <v>106.74489749999999</v>
      </c>
      <c r="R17" s="15">
        <v>93.255102500000007</v>
      </c>
      <c r="S17" s="15">
        <v>94.811617310000003</v>
      </c>
      <c r="T17" s="15">
        <v>97.002267779999997</v>
      </c>
      <c r="U17" s="15">
        <v>97.619447940000001</v>
      </c>
      <c r="V17" s="15">
        <v>93.255102500000007</v>
      </c>
      <c r="W17" s="15">
        <v>90.557143499999995</v>
      </c>
    </row>
    <row r="18" spans="1:23" x14ac:dyDescent="0.35">
      <c r="A18">
        <v>69</v>
      </c>
      <c r="B18" t="s">
        <v>207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94.379252080000001</v>
      </c>
      <c r="I18" s="15">
        <v>96.145772859999994</v>
      </c>
      <c r="J18" s="15">
        <v>100</v>
      </c>
      <c r="K18" s="15">
        <v>104.81778389999999</v>
      </c>
      <c r="L18" s="15">
        <v>100</v>
      </c>
      <c r="M18" s="15">
        <v>95.503401670000002</v>
      </c>
      <c r="N18" s="15">
        <v>98.313775629999995</v>
      </c>
      <c r="O18" s="15">
        <v>95.503401670000002</v>
      </c>
      <c r="P18" s="15">
        <v>94.604082000000005</v>
      </c>
      <c r="Q18" s="15">
        <v>106.74489749999999</v>
      </c>
      <c r="R18" s="15">
        <v>97.189626039999993</v>
      </c>
      <c r="S18" s="15">
        <v>95.849293849999995</v>
      </c>
      <c r="T18" s="15">
        <v>100</v>
      </c>
      <c r="U18" s="15">
        <v>100</v>
      </c>
      <c r="V18" s="15">
        <v>95.953061500000004</v>
      </c>
      <c r="W18" s="15">
        <v>93.255102500000007</v>
      </c>
    </row>
    <row r="19" spans="1:23" x14ac:dyDescent="0.35">
      <c r="A19">
        <v>70</v>
      </c>
      <c r="B19" t="s">
        <v>208</v>
      </c>
      <c r="C19" t="s">
        <v>39</v>
      </c>
      <c r="D19" t="s">
        <v>28</v>
      </c>
      <c r="E19" t="s">
        <v>31</v>
      </c>
      <c r="F19" t="s">
        <v>27</v>
      </c>
      <c r="G19" t="s">
        <v>397</v>
      </c>
      <c r="H19" s="15">
        <v>92.130952919999999</v>
      </c>
      <c r="I19" s="15">
        <v>96.145772859999994</v>
      </c>
      <c r="J19" s="15">
        <v>101.5870347</v>
      </c>
      <c r="K19" s="15">
        <v>104.81778389999999</v>
      </c>
      <c r="L19" s="15">
        <v>100</v>
      </c>
      <c r="M19" s="15">
        <v>91.006803329999997</v>
      </c>
      <c r="N19" s="15">
        <v>101.6862244</v>
      </c>
      <c r="O19" s="15">
        <v>91.006803329999997</v>
      </c>
      <c r="P19" s="15">
        <v>100</v>
      </c>
      <c r="Q19" s="15">
        <v>106.74489749999999</v>
      </c>
      <c r="R19" s="15">
        <v>97.189626039999993</v>
      </c>
      <c r="S19" s="15">
        <v>93.773940769999996</v>
      </c>
      <c r="T19" s="15">
        <v>100</v>
      </c>
      <c r="U19" s="15">
        <v>101.5870347</v>
      </c>
      <c r="V19" s="15">
        <v>101.3489795</v>
      </c>
      <c r="W19" s="15">
        <v>87.859184499999998</v>
      </c>
    </row>
    <row r="20" spans="1:23" x14ac:dyDescent="0.35">
      <c r="A20">
        <v>71</v>
      </c>
      <c r="B20" t="s">
        <v>607</v>
      </c>
      <c r="C20" t="s">
        <v>39</v>
      </c>
      <c r="D20" t="s">
        <v>23</v>
      </c>
      <c r="E20" t="s">
        <v>31</v>
      </c>
      <c r="F20" t="s">
        <v>27</v>
      </c>
      <c r="G20" t="s">
        <v>397</v>
      </c>
      <c r="H20" s="15">
        <v>95.503401670000002</v>
      </c>
      <c r="I20" s="15">
        <v>98.072886429999997</v>
      </c>
      <c r="J20" s="15">
        <v>102.3805521</v>
      </c>
      <c r="K20" s="15">
        <v>106.74489749999999</v>
      </c>
      <c r="L20" s="15">
        <v>100</v>
      </c>
      <c r="M20" s="15">
        <v>97.751700830000004</v>
      </c>
      <c r="N20" s="15">
        <v>98.313775629999995</v>
      </c>
      <c r="O20" s="15">
        <v>97.751700830000004</v>
      </c>
      <c r="P20" s="15">
        <v>94.604082000000005</v>
      </c>
      <c r="Q20" s="15">
        <v>106.74489749999999</v>
      </c>
      <c r="R20" s="15">
        <v>100</v>
      </c>
      <c r="S20" s="15">
        <v>96.886970379999994</v>
      </c>
      <c r="T20" s="15">
        <v>101.9984881</v>
      </c>
      <c r="U20" s="15">
        <v>102.3805521</v>
      </c>
      <c r="V20" s="15">
        <v>95.953061500000004</v>
      </c>
      <c r="W20" s="15">
        <v>95.953061500000004</v>
      </c>
    </row>
    <row r="21" spans="1:23" x14ac:dyDescent="0.35">
      <c r="A21">
        <v>72</v>
      </c>
      <c r="B21" t="s">
        <v>734</v>
      </c>
      <c r="C21" t="s">
        <v>39</v>
      </c>
      <c r="D21" t="s">
        <v>24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99.036443210000002</v>
      </c>
      <c r="J21" s="15">
        <v>100.7935174</v>
      </c>
      <c r="K21" s="15">
        <v>106.74489749999999</v>
      </c>
      <c r="L21" s="15">
        <v>100</v>
      </c>
      <c r="M21" s="15">
        <v>95.503401670000002</v>
      </c>
      <c r="N21" s="15">
        <v>101.6862244</v>
      </c>
      <c r="O21" s="15">
        <v>95.503401670000002</v>
      </c>
      <c r="P21" s="15">
        <v>100</v>
      </c>
      <c r="Q21" s="15">
        <v>106.74489749999999</v>
      </c>
      <c r="R21" s="15">
        <v>100.2810374</v>
      </c>
      <c r="S21" s="15">
        <v>96.886970379999994</v>
      </c>
      <c r="T21" s="15">
        <v>102.4981102</v>
      </c>
      <c r="U21" s="15">
        <v>100.7935174</v>
      </c>
      <c r="V21" s="15">
        <v>101.3489795</v>
      </c>
      <c r="W21" s="15">
        <v>93.255102500000007</v>
      </c>
    </row>
    <row r="22" spans="1:23" x14ac:dyDescent="0.35">
      <c r="A22">
        <v>73</v>
      </c>
      <c r="B22" t="s">
        <v>800</v>
      </c>
      <c r="C22" t="s">
        <v>39</v>
      </c>
      <c r="D22" t="s">
        <v>28</v>
      </c>
      <c r="E22" t="s">
        <v>31</v>
      </c>
      <c r="F22" t="s">
        <v>27</v>
      </c>
      <c r="G22" t="s">
        <v>397</v>
      </c>
      <c r="H22" s="15">
        <v>96.627551249999996</v>
      </c>
      <c r="I22" s="15">
        <v>100</v>
      </c>
      <c r="J22" s="15">
        <v>103.96758680000001</v>
      </c>
      <c r="K22" s="15">
        <v>107.7084543</v>
      </c>
      <c r="L22" s="15">
        <v>100</v>
      </c>
      <c r="M22" s="15">
        <v>100</v>
      </c>
      <c r="N22" s="15">
        <v>100</v>
      </c>
      <c r="O22" s="15">
        <v>100</v>
      </c>
      <c r="P22" s="15">
        <v>97.302041000000003</v>
      </c>
      <c r="Q22" s="15">
        <v>106.74489749999999</v>
      </c>
      <c r="R22" s="15">
        <v>102.810374</v>
      </c>
      <c r="S22" s="15">
        <v>97.924646920000001</v>
      </c>
      <c r="T22" s="15">
        <v>103.4973543</v>
      </c>
      <c r="U22" s="15">
        <v>103.96758680000001</v>
      </c>
      <c r="V22" s="15">
        <v>98.651020500000001</v>
      </c>
      <c r="W22" s="15">
        <v>98.651020500000001</v>
      </c>
    </row>
    <row r="23" spans="1:23" x14ac:dyDescent="0.35">
      <c r="A23">
        <v>74</v>
      </c>
      <c r="B23" t="s">
        <v>941</v>
      </c>
      <c r="C23" t="s">
        <v>39</v>
      </c>
      <c r="D23" t="s">
        <v>23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99.036443210000002</v>
      </c>
      <c r="J23" s="15">
        <v>103.17406939999999</v>
      </c>
      <c r="K23" s="15">
        <v>107.7084543</v>
      </c>
      <c r="L23" s="15">
        <v>100</v>
      </c>
      <c r="M23" s="15">
        <v>102.24829920000001</v>
      </c>
      <c r="N23" s="15">
        <v>101.6862244</v>
      </c>
      <c r="O23" s="15">
        <v>102.24829920000001</v>
      </c>
      <c r="P23" s="15">
        <v>97.302041000000003</v>
      </c>
      <c r="Q23" s="15">
        <v>106.74489749999999</v>
      </c>
      <c r="R23" s="15">
        <v>103.0914114</v>
      </c>
      <c r="S23" s="15">
        <v>97.924646920000001</v>
      </c>
      <c r="T23" s="15">
        <v>102.9977322</v>
      </c>
      <c r="U23" s="15">
        <v>103.17406939999999</v>
      </c>
      <c r="V23" s="15">
        <v>100</v>
      </c>
      <c r="W23" s="15">
        <v>101.3489795</v>
      </c>
    </row>
    <row r="24" spans="1:23" x14ac:dyDescent="0.35">
      <c r="A24">
        <v>75</v>
      </c>
      <c r="B24" t="s">
        <v>1078</v>
      </c>
      <c r="C24" t="s">
        <v>39</v>
      </c>
      <c r="D24" t="s">
        <v>24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100.96355680000001</v>
      </c>
      <c r="J24" s="15">
        <v>101.5870347</v>
      </c>
      <c r="K24" s="15">
        <v>108.67201110000001</v>
      </c>
      <c r="L24" s="15">
        <v>100</v>
      </c>
      <c r="M24" s="15">
        <v>97.751700830000004</v>
      </c>
      <c r="N24" s="15">
        <v>105.05867309999999</v>
      </c>
      <c r="O24" s="15">
        <v>97.751700830000004</v>
      </c>
      <c r="P24" s="15">
        <v>102.697959</v>
      </c>
      <c r="Q24" s="15">
        <v>106.74489749999999</v>
      </c>
      <c r="R24" s="15">
        <v>103.3724488</v>
      </c>
      <c r="S24" s="15">
        <v>97.924646920000001</v>
      </c>
      <c r="T24" s="15">
        <v>104.4965983</v>
      </c>
      <c r="U24" s="15">
        <v>101.5870347</v>
      </c>
      <c r="V24" s="15">
        <v>105.39591799999999</v>
      </c>
      <c r="W24" s="15">
        <v>95.953061500000004</v>
      </c>
    </row>
    <row r="25" spans="1:23" x14ac:dyDescent="0.35">
      <c r="A25">
        <v>106</v>
      </c>
      <c r="B25" t="s">
        <v>205</v>
      </c>
      <c r="C25" t="s">
        <v>687</v>
      </c>
      <c r="D25" t="s">
        <v>24</v>
      </c>
      <c r="E25" t="s">
        <v>31</v>
      </c>
      <c r="F25" t="s">
        <v>27</v>
      </c>
      <c r="G25" t="s">
        <v>689</v>
      </c>
      <c r="H25" s="15">
        <v>93.255102500000007</v>
      </c>
      <c r="I25" s="15">
        <v>98.072886429999997</v>
      </c>
      <c r="J25" s="15">
        <v>92.06482647</v>
      </c>
      <c r="K25" s="15">
        <v>94.218659290000005</v>
      </c>
      <c r="L25" s="15">
        <v>80</v>
      </c>
      <c r="M25" s="15">
        <v>93.255102500000007</v>
      </c>
      <c r="N25" s="15">
        <v>94.941326880000005</v>
      </c>
      <c r="O25" s="15">
        <v>95.503401670000002</v>
      </c>
      <c r="P25" s="15">
        <v>97.302041000000003</v>
      </c>
      <c r="Q25" s="15">
        <v>93.255102500000007</v>
      </c>
      <c r="R25" s="15">
        <v>87.072279789999996</v>
      </c>
      <c r="S25" s="15">
        <v>90.660911150000004</v>
      </c>
      <c r="T25" s="15">
        <v>93.504913520000002</v>
      </c>
      <c r="U25" s="15">
        <v>92.06482647</v>
      </c>
      <c r="V25" s="15">
        <v>94.604082000000005</v>
      </c>
      <c r="W25" s="15">
        <v>91.906122999999994</v>
      </c>
    </row>
    <row r="26" spans="1:23" x14ac:dyDescent="0.35">
      <c r="A26">
        <v>119</v>
      </c>
      <c r="B26" t="s">
        <v>205</v>
      </c>
      <c r="C26" t="s">
        <v>362</v>
      </c>
      <c r="D26" t="s">
        <v>23</v>
      </c>
      <c r="E26" t="s">
        <v>31</v>
      </c>
      <c r="F26" t="s">
        <v>49</v>
      </c>
      <c r="G26" t="s">
        <v>408</v>
      </c>
      <c r="H26" s="15">
        <v>100</v>
      </c>
      <c r="I26" s="15">
        <v>96.145772859999994</v>
      </c>
      <c r="J26" s="15">
        <v>94.445378529999999</v>
      </c>
      <c r="K26" s="15">
        <v>94.218659290000005</v>
      </c>
      <c r="L26" s="15">
        <v>80</v>
      </c>
      <c r="M26" s="15">
        <v>124.7312908</v>
      </c>
      <c r="N26" s="15">
        <v>94.941326880000005</v>
      </c>
      <c r="O26" s="15">
        <v>100</v>
      </c>
      <c r="P26" s="15">
        <v>94.604082000000005</v>
      </c>
      <c r="Q26" s="15">
        <v>90.557143499999995</v>
      </c>
      <c r="R26" s="15">
        <v>92.693027709999996</v>
      </c>
      <c r="S26" s="15">
        <v>96.886970379999994</v>
      </c>
      <c r="T26" s="15">
        <v>92.505669440000005</v>
      </c>
      <c r="U26" s="15">
        <v>94.445378529999999</v>
      </c>
      <c r="V26" s="15">
        <v>93.255102500000007</v>
      </c>
      <c r="W26" s="15">
        <v>113.489795</v>
      </c>
    </row>
    <row r="27" spans="1:23" x14ac:dyDescent="0.35">
      <c r="A27">
        <v>120</v>
      </c>
      <c r="B27" t="s">
        <v>207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101.1241496</v>
      </c>
      <c r="I27" s="15">
        <v>99.036443210000002</v>
      </c>
      <c r="J27" s="15">
        <v>96.825930589999999</v>
      </c>
      <c r="K27" s="15">
        <v>97.109329639999999</v>
      </c>
      <c r="L27" s="15">
        <v>80</v>
      </c>
      <c r="M27" s="15">
        <v>126.97959</v>
      </c>
      <c r="N27" s="15">
        <v>96.627551249999996</v>
      </c>
      <c r="O27" s="15">
        <v>102.24829920000001</v>
      </c>
      <c r="P27" s="15">
        <v>97.302041000000003</v>
      </c>
      <c r="Q27" s="15">
        <v>90.557143499999995</v>
      </c>
      <c r="R27" s="15">
        <v>96.627551249999996</v>
      </c>
      <c r="S27" s="15">
        <v>97.924646920000001</v>
      </c>
      <c r="T27" s="15">
        <v>95.503401670000002</v>
      </c>
      <c r="U27" s="15">
        <v>96.825930589999999</v>
      </c>
      <c r="V27" s="15">
        <v>95.953061500000004</v>
      </c>
      <c r="W27" s="15">
        <v>116.187754</v>
      </c>
    </row>
    <row r="28" spans="1:23" x14ac:dyDescent="0.35">
      <c r="A28">
        <v>121</v>
      </c>
      <c r="B28" t="s">
        <v>552</v>
      </c>
      <c r="C28" t="s">
        <v>362</v>
      </c>
      <c r="D28" t="s">
        <v>24</v>
      </c>
      <c r="E28" t="s">
        <v>31</v>
      </c>
      <c r="F28" t="s">
        <v>49</v>
      </c>
      <c r="G28" t="s">
        <v>408</v>
      </c>
      <c r="H28" s="15">
        <v>103.3724488</v>
      </c>
      <c r="I28" s="15">
        <v>100.96355680000001</v>
      </c>
      <c r="J28" s="15">
        <v>96.825930589999999</v>
      </c>
      <c r="K28" s="15">
        <v>99.036443210000002</v>
      </c>
      <c r="L28" s="15">
        <v>80</v>
      </c>
      <c r="M28" s="15">
        <v>122.4829917</v>
      </c>
      <c r="N28" s="15">
        <v>93.255102500000007</v>
      </c>
      <c r="O28" s="15">
        <v>100</v>
      </c>
      <c r="P28" s="15">
        <v>94.604082000000005</v>
      </c>
      <c r="Q28" s="15">
        <v>90.557143499999995</v>
      </c>
      <c r="R28" s="15">
        <v>96.627551249999996</v>
      </c>
      <c r="S28" s="15">
        <v>100</v>
      </c>
      <c r="T28" s="15">
        <v>97.501889809999994</v>
      </c>
      <c r="U28" s="15">
        <v>96.825930589999999</v>
      </c>
      <c r="V28" s="15">
        <v>91.906122999999994</v>
      </c>
      <c r="W28" s="15">
        <v>112.1408155</v>
      </c>
    </row>
    <row r="29" spans="1:23" x14ac:dyDescent="0.35">
      <c r="A29">
        <v>122</v>
      </c>
      <c r="B29" t="s">
        <v>734</v>
      </c>
      <c r="C29" t="s">
        <v>362</v>
      </c>
      <c r="D29" t="s">
        <v>28</v>
      </c>
      <c r="E29" t="s">
        <v>31</v>
      </c>
      <c r="F29" t="s">
        <v>49</v>
      </c>
      <c r="G29" t="s">
        <v>408</v>
      </c>
      <c r="H29" s="15">
        <v>102.24829920000001</v>
      </c>
      <c r="I29" s="15">
        <v>99.036443210000002</v>
      </c>
      <c r="J29" s="15">
        <v>98.412965290000002</v>
      </c>
      <c r="K29" s="15">
        <v>97.109329639999999</v>
      </c>
      <c r="L29" s="15">
        <v>80</v>
      </c>
      <c r="M29" s="15">
        <v>133.72448750000001</v>
      </c>
      <c r="N29" s="15">
        <v>98.313775629999995</v>
      </c>
      <c r="O29" s="15">
        <v>106.74489749999999</v>
      </c>
      <c r="P29" s="15">
        <v>97.302041000000003</v>
      </c>
      <c r="Q29" s="15">
        <v>90.557143499999995</v>
      </c>
      <c r="R29" s="15">
        <v>99.156887810000001</v>
      </c>
      <c r="S29" s="15">
        <v>98.962323459999993</v>
      </c>
      <c r="T29" s="15">
        <v>95.503401670000002</v>
      </c>
      <c r="U29" s="15">
        <v>98.412965290000002</v>
      </c>
      <c r="V29" s="15">
        <v>97.302041000000003</v>
      </c>
      <c r="W29" s="15">
        <v>122.93265150000001</v>
      </c>
    </row>
    <row r="30" spans="1:23" x14ac:dyDescent="0.35">
      <c r="A30">
        <v>123</v>
      </c>
      <c r="B30" t="s">
        <v>1062</v>
      </c>
      <c r="C30" t="s">
        <v>362</v>
      </c>
      <c r="D30" t="s">
        <v>23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100.96355680000001</v>
      </c>
      <c r="J30" s="15">
        <v>100</v>
      </c>
      <c r="K30" s="15">
        <v>98.072886429999997</v>
      </c>
      <c r="L30" s="15">
        <v>80</v>
      </c>
      <c r="M30" s="15">
        <v>126.97959</v>
      </c>
      <c r="N30" s="15">
        <v>100</v>
      </c>
      <c r="O30" s="15">
        <v>102.24829920000001</v>
      </c>
      <c r="P30" s="15">
        <v>100</v>
      </c>
      <c r="Q30" s="15">
        <v>90.557143499999995</v>
      </c>
      <c r="R30" s="15">
        <v>99.718962599999998</v>
      </c>
      <c r="S30" s="15">
        <v>98.962323459999993</v>
      </c>
      <c r="T30" s="15">
        <v>97.002267779999997</v>
      </c>
      <c r="U30" s="15">
        <v>100</v>
      </c>
      <c r="V30" s="15">
        <v>100</v>
      </c>
      <c r="W30" s="15">
        <v>116.187754</v>
      </c>
    </row>
    <row r="31" spans="1:23" x14ac:dyDescent="0.35">
      <c r="A31">
        <v>130</v>
      </c>
      <c r="B31" t="s">
        <v>205</v>
      </c>
      <c r="C31" t="s">
        <v>613</v>
      </c>
      <c r="D31" t="s">
        <v>23</v>
      </c>
      <c r="E31" t="s">
        <v>31</v>
      </c>
      <c r="F31" t="s">
        <v>49</v>
      </c>
      <c r="G31" t="s">
        <v>619</v>
      </c>
      <c r="H31" s="15">
        <v>95.503401670000002</v>
      </c>
      <c r="I31" s="15">
        <v>94.218659290000005</v>
      </c>
      <c r="J31" s="15">
        <v>92.858343820000002</v>
      </c>
      <c r="K31" s="15">
        <v>93.255102500000007</v>
      </c>
      <c r="L31" s="15">
        <v>80</v>
      </c>
      <c r="M31" s="15">
        <v>104.4965983</v>
      </c>
      <c r="N31" s="15">
        <v>96.627551249999996</v>
      </c>
      <c r="O31" s="15">
        <v>100</v>
      </c>
      <c r="P31" s="15">
        <v>100</v>
      </c>
      <c r="Q31" s="15">
        <v>100</v>
      </c>
      <c r="R31" s="15">
        <v>90.44472854</v>
      </c>
      <c r="S31" s="15">
        <v>92.736264230000003</v>
      </c>
      <c r="T31" s="15">
        <v>91.006803329999997</v>
      </c>
      <c r="U31" s="15">
        <v>92.858343820000002</v>
      </c>
      <c r="V31" s="15">
        <v>97.302041000000003</v>
      </c>
      <c r="W31" s="15">
        <v>101.3489795</v>
      </c>
    </row>
    <row r="32" spans="1:23" x14ac:dyDescent="0.35">
      <c r="A32">
        <v>134</v>
      </c>
      <c r="B32" t="s">
        <v>205</v>
      </c>
      <c r="C32" t="s">
        <v>30</v>
      </c>
      <c r="D32" t="s">
        <v>23</v>
      </c>
      <c r="E32" t="s">
        <v>31</v>
      </c>
      <c r="F32" t="s">
        <v>20</v>
      </c>
      <c r="G32" t="s">
        <v>413</v>
      </c>
      <c r="H32" s="15">
        <v>108.9931967</v>
      </c>
      <c r="I32" s="15">
        <v>104.81778389999999</v>
      </c>
      <c r="J32" s="15">
        <v>99.206482649999998</v>
      </c>
      <c r="K32" s="15">
        <v>100</v>
      </c>
      <c r="L32" s="15">
        <v>100</v>
      </c>
      <c r="M32" s="15">
        <v>95.503401670000002</v>
      </c>
      <c r="N32" s="15">
        <v>93.255102500000007</v>
      </c>
      <c r="O32" s="15">
        <v>97.751700830000004</v>
      </c>
      <c r="P32" s="15">
        <v>91.906122999999994</v>
      </c>
      <c r="Q32" s="15">
        <v>100</v>
      </c>
      <c r="R32" s="15">
        <v>99.437925210000003</v>
      </c>
      <c r="S32" s="15">
        <v>109.3390888</v>
      </c>
      <c r="T32" s="15">
        <v>101.9984881</v>
      </c>
      <c r="U32" s="15">
        <v>99.206482649999998</v>
      </c>
      <c r="V32" s="15">
        <v>90.557143499999995</v>
      </c>
      <c r="W32" s="15">
        <v>94.604082000000005</v>
      </c>
    </row>
    <row r="33" spans="1:23" x14ac:dyDescent="0.35">
      <c r="A33">
        <v>135</v>
      </c>
      <c r="B33" t="s">
        <v>215</v>
      </c>
      <c r="C33" t="s">
        <v>30</v>
      </c>
      <c r="D33" t="s">
        <v>24</v>
      </c>
      <c r="E33" t="s">
        <v>31</v>
      </c>
      <c r="F33" t="s">
        <v>20</v>
      </c>
      <c r="G33" t="s">
        <v>413</v>
      </c>
      <c r="H33" s="15">
        <v>110.11734629999999</v>
      </c>
      <c r="I33" s="15">
        <v>107.7084543</v>
      </c>
      <c r="J33" s="15">
        <v>101.5870347</v>
      </c>
      <c r="K33" s="15">
        <v>102.8906704</v>
      </c>
      <c r="L33" s="15">
        <v>100</v>
      </c>
      <c r="M33" s="15">
        <v>97.751700830000004</v>
      </c>
      <c r="N33" s="15">
        <v>94.941326880000005</v>
      </c>
      <c r="O33" s="15">
        <v>100</v>
      </c>
      <c r="P33" s="15">
        <v>94.604082000000005</v>
      </c>
      <c r="Q33" s="15">
        <v>100</v>
      </c>
      <c r="R33" s="15">
        <v>103.3724488</v>
      </c>
      <c r="S33" s="15">
        <v>110.3767654</v>
      </c>
      <c r="T33" s="15">
        <v>104.9962204</v>
      </c>
      <c r="U33" s="15">
        <v>101.5870347</v>
      </c>
      <c r="V33" s="15">
        <v>93.255102500000007</v>
      </c>
      <c r="W33" s="15">
        <v>97.302041000000003</v>
      </c>
    </row>
    <row r="34" spans="1:23" x14ac:dyDescent="0.35">
      <c r="A34">
        <v>136</v>
      </c>
      <c r="B34" t="s">
        <v>586</v>
      </c>
      <c r="C34" t="s">
        <v>30</v>
      </c>
      <c r="D34" t="s">
        <v>28</v>
      </c>
      <c r="E34" t="s">
        <v>31</v>
      </c>
      <c r="F34" t="s">
        <v>20</v>
      </c>
      <c r="G34" t="s">
        <v>413</v>
      </c>
      <c r="H34" s="15">
        <v>112.36564540000001</v>
      </c>
      <c r="I34" s="15">
        <v>104.81778389999999</v>
      </c>
      <c r="J34" s="15">
        <v>103.96758680000001</v>
      </c>
      <c r="K34" s="15">
        <v>100</v>
      </c>
      <c r="L34" s="15">
        <v>100</v>
      </c>
      <c r="M34" s="15">
        <v>104.4965983</v>
      </c>
      <c r="N34" s="15">
        <v>91.568878130000002</v>
      </c>
      <c r="O34" s="15">
        <v>106.74489749999999</v>
      </c>
      <c r="P34" s="15">
        <v>89.208163999999996</v>
      </c>
      <c r="Q34" s="15">
        <v>100</v>
      </c>
      <c r="R34" s="15">
        <v>103.65348609999999</v>
      </c>
      <c r="S34" s="15">
        <v>112.4521185</v>
      </c>
      <c r="T34" s="15">
        <v>101.9984881</v>
      </c>
      <c r="U34" s="15">
        <v>103.96758680000001</v>
      </c>
      <c r="V34" s="15">
        <v>87.859184499999998</v>
      </c>
      <c r="W34" s="15">
        <v>105.39591799999999</v>
      </c>
    </row>
    <row r="35" spans="1:23" x14ac:dyDescent="0.35">
      <c r="A35">
        <v>137</v>
      </c>
      <c r="B35" t="s">
        <v>207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113.489795</v>
      </c>
      <c r="I35" s="15">
        <v>104.81778389999999</v>
      </c>
      <c r="J35" s="15">
        <v>100.7935174</v>
      </c>
      <c r="K35" s="15">
        <v>100</v>
      </c>
      <c r="L35" s="15">
        <v>100</v>
      </c>
      <c r="M35" s="15">
        <v>102.24829920000001</v>
      </c>
      <c r="N35" s="15">
        <v>94.941326880000005</v>
      </c>
      <c r="O35" s="15">
        <v>104.4965983</v>
      </c>
      <c r="P35" s="15">
        <v>94.604082000000005</v>
      </c>
      <c r="Q35" s="15">
        <v>100</v>
      </c>
      <c r="R35" s="15">
        <v>103.3724488</v>
      </c>
      <c r="S35" s="15">
        <v>113.489795</v>
      </c>
      <c r="T35" s="15">
        <v>101.9984881</v>
      </c>
      <c r="U35" s="15">
        <v>100.7935174</v>
      </c>
      <c r="V35" s="15">
        <v>93.255102500000007</v>
      </c>
      <c r="W35" s="15">
        <v>102.697959</v>
      </c>
    </row>
    <row r="36" spans="1:23" x14ac:dyDescent="0.35">
      <c r="A36">
        <v>138</v>
      </c>
      <c r="B36" t="s">
        <v>649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111.2414958</v>
      </c>
      <c r="I36" s="15">
        <v>110.5991246</v>
      </c>
      <c r="J36" s="15">
        <v>103.17406939999999</v>
      </c>
      <c r="K36" s="15">
        <v>104.81778389999999</v>
      </c>
      <c r="L36" s="15">
        <v>100</v>
      </c>
      <c r="M36" s="15">
        <v>97.751700830000004</v>
      </c>
      <c r="N36" s="15">
        <v>96.627551249999996</v>
      </c>
      <c r="O36" s="15">
        <v>100</v>
      </c>
      <c r="P36" s="15">
        <v>97.302041000000003</v>
      </c>
      <c r="Q36" s="15">
        <v>100</v>
      </c>
      <c r="R36" s="15">
        <v>106.1828227</v>
      </c>
      <c r="S36" s="15">
        <v>111.4144419</v>
      </c>
      <c r="T36" s="15">
        <v>107.4943306</v>
      </c>
      <c r="U36" s="15">
        <v>103.17406939999999</v>
      </c>
      <c r="V36" s="15">
        <v>95.953061500000004</v>
      </c>
      <c r="W36" s="15">
        <v>97.302041000000003</v>
      </c>
    </row>
    <row r="37" spans="1:23" x14ac:dyDescent="0.35">
      <c r="A37">
        <v>139</v>
      </c>
      <c r="B37" t="s">
        <v>712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111.2414958</v>
      </c>
      <c r="I37" s="15">
        <v>107.7084543</v>
      </c>
      <c r="J37" s="15">
        <v>103.96758680000001</v>
      </c>
      <c r="K37" s="15">
        <v>102.8906704</v>
      </c>
      <c r="L37" s="15">
        <v>100</v>
      </c>
      <c r="M37" s="15">
        <v>102.24829920000001</v>
      </c>
      <c r="N37" s="15">
        <v>98.313775629999995</v>
      </c>
      <c r="O37" s="15">
        <v>104.4965983</v>
      </c>
      <c r="P37" s="15">
        <v>97.302041000000003</v>
      </c>
      <c r="Q37" s="15">
        <v>100</v>
      </c>
      <c r="R37" s="15">
        <v>106.46386010000001</v>
      </c>
      <c r="S37" s="15">
        <v>111.4144419</v>
      </c>
      <c r="T37" s="15">
        <v>104.9962204</v>
      </c>
      <c r="U37" s="15">
        <v>103.96758680000001</v>
      </c>
      <c r="V37" s="15">
        <v>97.302041000000003</v>
      </c>
      <c r="W37" s="15">
        <v>102.697959</v>
      </c>
    </row>
    <row r="38" spans="1:23" x14ac:dyDescent="0.35">
      <c r="A38">
        <v>140</v>
      </c>
      <c r="B38" t="s">
        <v>888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107.7084543</v>
      </c>
      <c r="J38" s="15">
        <v>102.3805521</v>
      </c>
      <c r="K38" s="15">
        <v>103.8542271</v>
      </c>
      <c r="L38" s="15">
        <v>100</v>
      </c>
      <c r="M38" s="15">
        <v>97.751700830000004</v>
      </c>
      <c r="N38" s="15">
        <v>100</v>
      </c>
      <c r="O38" s="15">
        <v>104.4965983</v>
      </c>
      <c r="P38" s="15">
        <v>100</v>
      </c>
      <c r="Q38" s="15">
        <v>100</v>
      </c>
      <c r="R38" s="15">
        <v>106.74489749999999</v>
      </c>
      <c r="S38" s="15">
        <v>113.489795</v>
      </c>
      <c r="T38" s="15">
        <v>105.4958424</v>
      </c>
      <c r="U38" s="15">
        <v>102.3805521</v>
      </c>
      <c r="V38" s="15">
        <v>100</v>
      </c>
      <c r="W38" s="15">
        <v>100</v>
      </c>
    </row>
    <row r="39" spans="1:23" x14ac:dyDescent="0.35">
      <c r="A39">
        <v>141</v>
      </c>
      <c r="B39" t="s">
        <v>1000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112.36564540000001</v>
      </c>
      <c r="I39" s="15">
        <v>112.52623819999999</v>
      </c>
      <c r="J39" s="15">
        <v>104.7611041</v>
      </c>
      <c r="K39" s="15">
        <v>105.7813407</v>
      </c>
      <c r="L39" s="15">
        <v>100</v>
      </c>
      <c r="M39" s="15">
        <v>100</v>
      </c>
      <c r="N39" s="15">
        <v>98.313775629999995</v>
      </c>
      <c r="O39" s="15">
        <v>102.24829920000001</v>
      </c>
      <c r="P39" s="15">
        <v>100</v>
      </c>
      <c r="Q39" s="15">
        <v>100</v>
      </c>
      <c r="R39" s="15">
        <v>108.9931967</v>
      </c>
      <c r="S39" s="15">
        <v>112.4521185</v>
      </c>
      <c r="T39" s="15">
        <v>108.9931967</v>
      </c>
      <c r="U39" s="15">
        <v>104.7611041</v>
      </c>
      <c r="V39" s="15">
        <v>98.651020500000001</v>
      </c>
      <c r="W39" s="15">
        <v>100</v>
      </c>
    </row>
    <row r="40" spans="1:23" x14ac:dyDescent="0.35">
      <c r="A40">
        <v>171</v>
      </c>
      <c r="B40" t="s">
        <v>205</v>
      </c>
      <c r="C40" t="s">
        <v>626</v>
      </c>
      <c r="D40" t="s">
        <v>23</v>
      </c>
      <c r="E40" t="s">
        <v>31</v>
      </c>
      <c r="F40" t="s">
        <v>20</v>
      </c>
      <c r="G40" t="s">
        <v>628</v>
      </c>
      <c r="H40" s="15">
        <v>98.875850420000006</v>
      </c>
      <c r="I40" s="15">
        <v>98.072886429999997</v>
      </c>
      <c r="J40" s="15">
        <v>94.445378529999999</v>
      </c>
      <c r="K40" s="15">
        <v>96.145772859999994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97.302041000000003</v>
      </c>
      <c r="Q40" s="15">
        <v>100</v>
      </c>
      <c r="R40" s="15">
        <v>93.536139899999995</v>
      </c>
      <c r="S40" s="15">
        <v>100</v>
      </c>
      <c r="T40" s="15">
        <v>96.502645740000006</v>
      </c>
      <c r="U40" s="15">
        <v>94.445378529999999</v>
      </c>
      <c r="V40" s="15">
        <v>95.953061500000004</v>
      </c>
      <c r="W40" s="15">
        <v>95.953061500000004</v>
      </c>
    </row>
    <row r="41" spans="1:23" x14ac:dyDescent="0.35">
      <c r="A41">
        <v>172</v>
      </c>
      <c r="B41" t="s">
        <v>683</v>
      </c>
      <c r="C41" t="s">
        <v>626</v>
      </c>
      <c r="D41" t="s">
        <v>24</v>
      </c>
      <c r="E41" t="s">
        <v>31</v>
      </c>
      <c r="F41" t="s">
        <v>20</v>
      </c>
      <c r="G41" t="s">
        <v>628</v>
      </c>
      <c r="H41" s="15">
        <v>100</v>
      </c>
      <c r="I41" s="15">
        <v>100.96355680000001</v>
      </c>
      <c r="J41" s="15">
        <v>96.825930589999999</v>
      </c>
      <c r="K41" s="15">
        <v>99.036443210000002</v>
      </c>
      <c r="L41" s="15">
        <v>100</v>
      </c>
      <c r="M41" s="15">
        <v>100</v>
      </c>
      <c r="N41" s="15">
        <v>98.313775629999995</v>
      </c>
      <c r="O41" s="15">
        <v>100</v>
      </c>
      <c r="P41" s="15">
        <v>100</v>
      </c>
      <c r="Q41" s="15">
        <v>100</v>
      </c>
      <c r="R41" s="15">
        <v>97.470663439999996</v>
      </c>
      <c r="S41" s="15">
        <v>101.0376765</v>
      </c>
      <c r="T41" s="15">
        <v>99.500377999999998</v>
      </c>
      <c r="U41" s="15">
        <v>96.825930589999999</v>
      </c>
      <c r="V41" s="15">
        <v>98.651020500000001</v>
      </c>
      <c r="W41" s="15">
        <v>98.651020500000001</v>
      </c>
    </row>
    <row r="42" spans="1:23" x14ac:dyDescent="0.35">
      <c r="A42">
        <v>177</v>
      </c>
      <c r="B42" t="s">
        <v>205</v>
      </c>
      <c r="C42" t="s">
        <v>60</v>
      </c>
      <c r="D42" t="s">
        <v>24</v>
      </c>
      <c r="E42" t="s">
        <v>31</v>
      </c>
      <c r="F42" t="s">
        <v>56</v>
      </c>
      <c r="G42" t="s">
        <v>425</v>
      </c>
      <c r="H42" s="15">
        <v>101.1241496</v>
      </c>
      <c r="I42" s="15">
        <v>94.218659290000005</v>
      </c>
      <c r="J42" s="15">
        <v>92.858343820000002</v>
      </c>
      <c r="K42" s="15">
        <v>93.255102500000007</v>
      </c>
      <c r="L42" s="15">
        <v>80</v>
      </c>
      <c r="M42" s="15">
        <v>95.503401670000002</v>
      </c>
      <c r="N42" s="15">
        <v>91.568878130000002</v>
      </c>
      <c r="O42" s="15">
        <v>97.751700830000004</v>
      </c>
      <c r="P42" s="15">
        <v>91.906122999999994</v>
      </c>
      <c r="Q42" s="15">
        <v>93.255102500000007</v>
      </c>
      <c r="R42" s="15">
        <v>87.353317189999999</v>
      </c>
      <c r="S42" s="15">
        <v>97.924646920000001</v>
      </c>
      <c r="T42" s="15">
        <v>91.006803329999997</v>
      </c>
      <c r="U42" s="15">
        <v>92.858343820000002</v>
      </c>
      <c r="V42" s="15">
        <v>89.208163999999996</v>
      </c>
      <c r="W42" s="15">
        <v>94.604082000000005</v>
      </c>
    </row>
    <row r="43" spans="1:23" x14ac:dyDescent="0.35">
      <c r="A43">
        <v>189</v>
      </c>
      <c r="B43" t="s">
        <v>205</v>
      </c>
      <c r="C43" t="s">
        <v>70</v>
      </c>
      <c r="D43" t="s">
        <v>28</v>
      </c>
      <c r="E43" t="s">
        <v>31</v>
      </c>
      <c r="F43" t="s">
        <v>64</v>
      </c>
      <c r="G43" t="s">
        <v>434</v>
      </c>
      <c r="H43" s="15">
        <v>97.751700830000004</v>
      </c>
      <c r="I43" s="15">
        <v>93.255102500000007</v>
      </c>
      <c r="J43" s="15">
        <v>92.06482647</v>
      </c>
      <c r="K43" s="15">
        <v>93.255102500000007</v>
      </c>
      <c r="L43" s="15">
        <v>80</v>
      </c>
      <c r="M43" s="15">
        <v>102.24829920000001</v>
      </c>
      <c r="N43" s="15">
        <v>91.568878130000002</v>
      </c>
      <c r="O43" s="15">
        <v>100</v>
      </c>
      <c r="P43" s="15">
        <v>94.604082000000005</v>
      </c>
      <c r="Q43" s="15">
        <v>93.255102500000007</v>
      </c>
      <c r="R43" s="15">
        <v>87.353317189999999</v>
      </c>
      <c r="S43" s="15">
        <v>94.811617310000003</v>
      </c>
      <c r="T43" s="15">
        <v>90.507181299999999</v>
      </c>
      <c r="U43" s="15">
        <v>92.06482647</v>
      </c>
      <c r="V43" s="15">
        <v>90.557143499999995</v>
      </c>
      <c r="W43" s="15">
        <v>100</v>
      </c>
    </row>
    <row r="44" spans="1:23" x14ac:dyDescent="0.35">
      <c r="A44">
        <v>190</v>
      </c>
      <c r="B44" t="s">
        <v>205</v>
      </c>
      <c r="C44" t="s">
        <v>668</v>
      </c>
      <c r="D44" t="s">
        <v>28</v>
      </c>
      <c r="E44" t="s">
        <v>31</v>
      </c>
      <c r="F44" t="s">
        <v>64</v>
      </c>
      <c r="G44" t="s">
        <v>670</v>
      </c>
      <c r="H44" s="15">
        <v>97.751700830000004</v>
      </c>
      <c r="I44" s="15">
        <v>98.072886429999997</v>
      </c>
      <c r="J44" s="15">
        <v>95.238895880000001</v>
      </c>
      <c r="K44" s="15">
        <v>96.145772859999994</v>
      </c>
      <c r="L44" s="15">
        <v>80</v>
      </c>
      <c r="M44" s="15">
        <v>106.74489749999999</v>
      </c>
      <c r="N44" s="15">
        <v>98.313775629999995</v>
      </c>
      <c r="O44" s="15">
        <v>100</v>
      </c>
      <c r="P44" s="15">
        <v>102.697959</v>
      </c>
      <c r="Q44" s="15">
        <v>100</v>
      </c>
      <c r="R44" s="15">
        <v>94.660289480000003</v>
      </c>
      <c r="S44" s="15">
        <v>94.811617310000003</v>
      </c>
      <c r="T44" s="15">
        <v>94.504157590000005</v>
      </c>
      <c r="U44" s="15">
        <v>95.238895880000001</v>
      </c>
      <c r="V44" s="15">
        <v>100</v>
      </c>
      <c r="W44" s="15">
        <v>102.697959</v>
      </c>
    </row>
    <row r="45" spans="1:23" x14ac:dyDescent="0.35">
      <c r="A45">
        <v>191</v>
      </c>
      <c r="B45" t="s">
        <v>205</v>
      </c>
      <c r="C45" t="s">
        <v>435</v>
      </c>
      <c r="D45" t="s">
        <v>23</v>
      </c>
      <c r="E45" t="s">
        <v>31</v>
      </c>
      <c r="F45" t="s">
        <v>152</v>
      </c>
      <c r="G45" t="s">
        <v>436</v>
      </c>
      <c r="H45" s="15">
        <v>102.24829920000001</v>
      </c>
      <c r="I45" s="15">
        <v>97.109329639999999</v>
      </c>
      <c r="J45" s="15">
        <v>93.651861179999997</v>
      </c>
      <c r="K45" s="15">
        <v>95.182216069999996</v>
      </c>
      <c r="L45" s="15">
        <v>100</v>
      </c>
      <c r="M45" s="15">
        <v>100</v>
      </c>
      <c r="N45" s="15">
        <v>94.941326880000005</v>
      </c>
      <c r="O45" s="15">
        <v>108.9931967</v>
      </c>
      <c r="P45" s="15">
        <v>105.39591799999999</v>
      </c>
      <c r="Q45" s="15">
        <v>106.74489749999999</v>
      </c>
      <c r="R45" s="15">
        <v>97.189626039999993</v>
      </c>
      <c r="S45" s="15">
        <v>103.1130296</v>
      </c>
      <c r="T45" s="15">
        <v>95.503401670000002</v>
      </c>
      <c r="U45" s="15">
        <v>93.651861179999997</v>
      </c>
      <c r="V45" s="15">
        <v>98.651020500000001</v>
      </c>
      <c r="W45" s="15">
        <v>104.0469385</v>
      </c>
    </row>
    <row r="46" spans="1:23" x14ac:dyDescent="0.35">
      <c r="A46">
        <v>192</v>
      </c>
      <c r="B46" t="s">
        <v>596</v>
      </c>
      <c r="C46" t="s">
        <v>435</v>
      </c>
      <c r="D46" t="s">
        <v>24</v>
      </c>
      <c r="E46" t="s">
        <v>31</v>
      </c>
      <c r="F46" t="s">
        <v>152</v>
      </c>
      <c r="G46" t="s">
        <v>436</v>
      </c>
      <c r="H46" s="15">
        <v>103.3724488</v>
      </c>
      <c r="I46" s="15">
        <v>100</v>
      </c>
      <c r="J46" s="15">
        <v>96.032413239999997</v>
      </c>
      <c r="K46" s="15">
        <v>98.072886429999997</v>
      </c>
      <c r="L46" s="15">
        <v>100</v>
      </c>
      <c r="M46" s="15">
        <v>102.24829920000001</v>
      </c>
      <c r="N46" s="15">
        <v>96.627551249999996</v>
      </c>
      <c r="O46" s="15">
        <v>111.2414958</v>
      </c>
      <c r="P46" s="15">
        <v>108.09387700000001</v>
      </c>
      <c r="Q46" s="15">
        <v>106.74489749999999</v>
      </c>
      <c r="R46" s="15">
        <v>101.1241496</v>
      </c>
      <c r="S46" s="15">
        <v>104.1507062</v>
      </c>
      <c r="T46" s="15">
        <v>98.501133890000006</v>
      </c>
      <c r="U46" s="15">
        <v>96.032413239999997</v>
      </c>
      <c r="V46" s="15">
        <v>101.3489795</v>
      </c>
      <c r="W46" s="15">
        <v>106.74489749999999</v>
      </c>
    </row>
    <row r="47" spans="1:23" x14ac:dyDescent="0.35">
      <c r="A47">
        <v>207</v>
      </c>
      <c r="B47" t="s">
        <v>205</v>
      </c>
      <c r="C47" t="s">
        <v>453</v>
      </c>
      <c r="D47" t="s">
        <v>23</v>
      </c>
      <c r="E47" t="s">
        <v>31</v>
      </c>
      <c r="F47" t="s">
        <v>159</v>
      </c>
      <c r="G47" t="s">
        <v>454</v>
      </c>
      <c r="H47" s="15">
        <v>95.503401670000002</v>
      </c>
      <c r="I47" s="15">
        <v>92.291545709999994</v>
      </c>
      <c r="J47" s="15">
        <v>92.06482647</v>
      </c>
      <c r="K47" s="15">
        <v>93.255102500000007</v>
      </c>
      <c r="L47" s="15">
        <v>80</v>
      </c>
      <c r="M47" s="15">
        <v>102.24829920000001</v>
      </c>
      <c r="N47" s="15">
        <v>91.568878130000002</v>
      </c>
      <c r="O47" s="15">
        <v>100</v>
      </c>
      <c r="P47" s="15">
        <v>97.302041000000003</v>
      </c>
      <c r="Q47" s="15">
        <v>106.74489749999999</v>
      </c>
      <c r="R47" s="15">
        <v>89.60161635</v>
      </c>
      <c r="S47" s="15">
        <v>92.736264230000003</v>
      </c>
      <c r="T47" s="15">
        <v>90.007559259999994</v>
      </c>
      <c r="U47" s="15">
        <v>92.06482647</v>
      </c>
      <c r="V47" s="15">
        <v>91.906122999999994</v>
      </c>
      <c r="W47" s="15">
        <v>100</v>
      </c>
    </row>
    <row r="48" spans="1:23" x14ac:dyDescent="0.35">
      <c r="A48">
        <v>208</v>
      </c>
      <c r="B48" t="s">
        <v>207</v>
      </c>
      <c r="C48" t="s">
        <v>453</v>
      </c>
      <c r="D48" t="s">
        <v>24</v>
      </c>
      <c r="E48" t="s">
        <v>31</v>
      </c>
      <c r="F48" t="s">
        <v>159</v>
      </c>
      <c r="G48" t="s">
        <v>454</v>
      </c>
      <c r="H48" s="15">
        <v>96.627551249999996</v>
      </c>
      <c r="I48" s="15">
        <v>95.182216069999996</v>
      </c>
      <c r="J48" s="15">
        <v>94.445378529999999</v>
      </c>
      <c r="K48" s="15">
        <v>96.145772859999994</v>
      </c>
      <c r="L48" s="15">
        <v>80</v>
      </c>
      <c r="M48" s="15">
        <v>104.4965983</v>
      </c>
      <c r="N48" s="15">
        <v>93.255102500000007</v>
      </c>
      <c r="O48" s="15">
        <v>102.24829920000001</v>
      </c>
      <c r="P48" s="15">
        <v>100</v>
      </c>
      <c r="Q48" s="15">
        <v>106.74489749999999</v>
      </c>
      <c r="R48" s="15">
        <v>93.536139899999995</v>
      </c>
      <c r="S48" s="15">
        <v>93.773940769999996</v>
      </c>
      <c r="T48" s="15">
        <v>93.005291479999997</v>
      </c>
      <c r="U48" s="15">
        <v>94.445378529999999</v>
      </c>
      <c r="V48" s="15">
        <v>94.604082000000005</v>
      </c>
      <c r="W48" s="15">
        <v>102.697959</v>
      </c>
    </row>
    <row r="49" spans="1:23" x14ac:dyDescent="0.35">
      <c r="A49">
        <v>216</v>
      </c>
      <c r="B49" t="s">
        <v>205</v>
      </c>
      <c r="C49" t="s">
        <v>467</v>
      </c>
      <c r="D49" t="s">
        <v>28</v>
      </c>
      <c r="E49" t="s">
        <v>31</v>
      </c>
      <c r="F49" t="s">
        <v>156</v>
      </c>
      <c r="G49" t="s">
        <v>468</v>
      </c>
      <c r="H49" s="15">
        <v>100</v>
      </c>
      <c r="I49" s="15">
        <v>99.036443210000002</v>
      </c>
      <c r="J49" s="15">
        <v>93.651861179999997</v>
      </c>
      <c r="K49" s="15">
        <v>94.218659290000005</v>
      </c>
      <c r="L49" s="15">
        <v>80</v>
      </c>
      <c r="M49" s="15">
        <v>106.74489749999999</v>
      </c>
      <c r="N49" s="15">
        <v>100</v>
      </c>
      <c r="O49" s="15">
        <v>104.4965983</v>
      </c>
      <c r="P49" s="15">
        <v>100</v>
      </c>
      <c r="Q49" s="15">
        <v>106.74489749999999</v>
      </c>
      <c r="R49" s="15">
        <v>96.346513849999994</v>
      </c>
      <c r="S49" s="15">
        <v>96.886970379999994</v>
      </c>
      <c r="T49" s="15">
        <v>94.004535559999994</v>
      </c>
      <c r="U49" s="15">
        <v>93.651861179999997</v>
      </c>
      <c r="V49" s="15">
        <v>100</v>
      </c>
      <c r="W49" s="15">
        <v>105.39591799999999</v>
      </c>
    </row>
    <row r="50" spans="1:23" x14ac:dyDescent="0.35">
      <c r="A50">
        <v>241</v>
      </c>
      <c r="B50" t="s">
        <v>205</v>
      </c>
      <c r="C50" t="s">
        <v>367</v>
      </c>
      <c r="D50" t="s">
        <v>23</v>
      </c>
      <c r="E50" t="s">
        <v>31</v>
      </c>
      <c r="F50" t="s">
        <v>157</v>
      </c>
      <c r="G50" t="s">
        <v>483</v>
      </c>
      <c r="H50" s="15">
        <v>100</v>
      </c>
      <c r="I50" s="15">
        <v>98.072886429999997</v>
      </c>
      <c r="J50" s="15">
        <v>97.619447940000001</v>
      </c>
      <c r="K50" s="15">
        <v>96.145772859999994</v>
      </c>
      <c r="L50" s="15">
        <v>100</v>
      </c>
      <c r="M50" s="15">
        <v>102.24829920000001</v>
      </c>
      <c r="N50" s="15">
        <v>96.627551249999996</v>
      </c>
      <c r="O50" s="15">
        <v>100</v>
      </c>
      <c r="P50" s="15">
        <v>100</v>
      </c>
      <c r="Q50" s="15">
        <v>100</v>
      </c>
      <c r="R50" s="15">
        <v>96.065476459999999</v>
      </c>
      <c r="S50" s="15">
        <v>101.0376765</v>
      </c>
      <c r="T50" s="15">
        <v>96.502645740000006</v>
      </c>
      <c r="U50" s="15">
        <v>97.619447940000001</v>
      </c>
      <c r="V50" s="15">
        <v>97.302041000000003</v>
      </c>
      <c r="W50" s="15">
        <v>100</v>
      </c>
    </row>
    <row r="51" spans="1:23" x14ac:dyDescent="0.35">
      <c r="A51">
        <v>242</v>
      </c>
      <c r="B51" t="s">
        <v>366</v>
      </c>
      <c r="C51" t="s">
        <v>367</v>
      </c>
      <c r="D51" t="s">
        <v>24</v>
      </c>
      <c r="E51" t="s">
        <v>31</v>
      </c>
      <c r="F51" t="s">
        <v>157</v>
      </c>
      <c r="G51" t="s">
        <v>483</v>
      </c>
      <c r="H51" s="15">
        <v>101.1241496</v>
      </c>
      <c r="I51" s="15">
        <v>100.96355680000001</v>
      </c>
      <c r="J51" s="15">
        <v>100</v>
      </c>
      <c r="K51" s="15">
        <v>99.036443210000002</v>
      </c>
      <c r="L51" s="15">
        <v>100</v>
      </c>
      <c r="M51" s="15">
        <v>104.4965983</v>
      </c>
      <c r="N51" s="15">
        <v>98.313775629999995</v>
      </c>
      <c r="O51" s="15">
        <v>102.24829920000001</v>
      </c>
      <c r="P51" s="15">
        <v>102.697959</v>
      </c>
      <c r="Q51" s="15">
        <v>100</v>
      </c>
      <c r="R51" s="15">
        <v>100</v>
      </c>
      <c r="S51" s="15">
        <v>102.0753531</v>
      </c>
      <c r="T51" s="15">
        <v>99.500377999999998</v>
      </c>
      <c r="U51" s="15">
        <v>100</v>
      </c>
      <c r="V51" s="15">
        <v>100</v>
      </c>
      <c r="W51" s="15">
        <v>102.697959</v>
      </c>
    </row>
    <row r="52" spans="1:23" x14ac:dyDescent="0.35">
      <c r="A52">
        <v>243</v>
      </c>
      <c r="B52" t="s">
        <v>207</v>
      </c>
      <c r="C52" t="s">
        <v>367</v>
      </c>
      <c r="D52" t="s">
        <v>28</v>
      </c>
      <c r="E52" t="s">
        <v>31</v>
      </c>
      <c r="F52" t="s">
        <v>157</v>
      </c>
      <c r="G52" t="s">
        <v>483</v>
      </c>
      <c r="H52" s="15">
        <v>98.875850420000006</v>
      </c>
      <c r="I52" s="15">
        <v>103.8542271</v>
      </c>
      <c r="J52" s="15">
        <v>101.5870347</v>
      </c>
      <c r="K52" s="15">
        <v>100.96355680000001</v>
      </c>
      <c r="L52" s="15">
        <v>100</v>
      </c>
      <c r="M52" s="15">
        <v>100</v>
      </c>
      <c r="N52" s="15">
        <v>98.313775629999995</v>
      </c>
      <c r="O52" s="15">
        <v>97.751700830000004</v>
      </c>
      <c r="P52" s="15">
        <v>102.697959</v>
      </c>
      <c r="Q52" s="15">
        <v>100</v>
      </c>
      <c r="R52" s="15">
        <v>100.2810374</v>
      </c>
      <c r="S52" s="15">
        <v>100</v>
      </c>
      <c r="T52" s="15">
        <v>101.9984881</v>
      </c>
      <c r="U52" s="15">
        <v>101.5870347</v>
      </c>
      <c r="V52" s="15">
        <v>100</v>
      </c>
      <c r="W52" s="15">
        <v>97.302041000000003</v>
      </c>
    </row>
    <row r="53" spans="1:23" x14ac:dyDescent="0.35">
      <c r="A53">
        <v>244</v>
      </c>
      <c r="B53" t="s">
        <v>712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96.627551249999996</v>
      </c>
      <c r="I53" s="15">
        <v>99.036443210000002</v>
      </c>
      <c r="J53" s="15">
        <v>102.3805521</v>
      </c>
      <c r="K53" s="15">
        <v>97.109329639999999</v>
      </c>
      <c r="L53" s="15">
        <v>100</v>
      </c>
      <c r="M53" s="15">
        <v>108.9931967</v>
      </c>
      <c r="N53" s="15">
        <v>101.6862244</v>
      </c>
      <c r="O53" s="15">
        <v>102.24829920000001</v>
      </c>
      <c r="P53" s="15">
        <v>105.39591799999999</v>
      </c>
      <c r="Q53" s="15">
        <v>100</v>
      </c>
      <c r="R53" s="15">
        <v>100</v>
      </c>
      <c r="S53" s="15">
        <v>97.924646920000001</v>
      </c>
      <c r="T53" s="15">
        <v>97.501889809999994</v>
      </c>
      <c r="U53" s="15">
        <v>102.3805521</v>
      </c>
      <c r="V53" s="15">
        <v>104.0469385</v>
      </c>
      <c r="W53" s="15">
        <v>105.39591799999999</v>
      </c>
    </row>
    <row r="54" spans="1:23" x14ac:dyDescent="0.35">
      <c r="A54">
        <v>245</v>
      </c>
      <c r="B54" t="s">
        <v>834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102.24829920000001</v>
      </c>
      <c r="I54" s="15">
        <v>102.8906704</v>
      </c>
      <c r="J54" s="15">
        <v>102.3805521</v>
      </c>
      <c r="K54" s="15">
        <v>100.96355680000001</v>
      </c>
      <c r="L54" s="15">
        <v>100</v>
      </c>
      <c r="M54" s="15">
        <v>104.4965983</v>
      </c>
      <c r="N54" s="15">
        <v>100</v>
      </c>
      <c r="O54" s="15">
        <v>102.24829920000001</v>
      </c>
      <c r="P54" s="15">
        <v>105.39591799999999</v>
      </c>
      <c r="Q54" s="15">
        <v>100</v>
      </c>
      <c r="R54" s="15">
        <v>102.810374</v>
      </c>
      <c r="S54" s="15">
        <v>103.1130296</v>
      </c>
      <c r="T54" s="15">
        <v>101.4988661</v>
      </c>
      <c r="U54" s="15">
        <v>102.3805521</v>
      </c>
      <c r="V54" s="15">
        <v>102.697959</v>
      </c>
      <c r="W54" s="15">
        <v>102.697959</v>
      </c>
    </row>
    <row r="55" spans="1:23" x14ac:dyDescent="0.35">
      <c r="A55">
        <v>249</v>
      </c>
      <c r="B55" t="s">
        <v>205</v>
      </c>
      <c r="C55" t="s">
        <v>521</v>
      </c>
      <c r="D55" t="s">
        <v>23</v>
      </c>
      <c r="E55" t="s">
        <v>31</v>
      </c>
      <c r="F55" t="s">
        <v>157</v>
      </c>
      <c r="G55" t="s">
        <v>488</v>
      </c>
      <c r="H55" s="15">
        <v>97.751700830000004</v>
      </c>
      <c r="I55" s="15">
        <v>98.072886429999997</v>
      </c>
      <c r="J55" s="15">
        <v>92.858343820000002</v>
      </c>
      <c r="K55" s="15">
        <v>94.218659290000005</v>
      </c>
      <c r="L55" s="15">
        <v>100</v>
      </c>
      <c r="M55" s="15">
        <v>102.24829920000001</v>
      </c>
      <c r="N55" s="15">
        <v>96.627551249999996</v>
      </c>
      <c r="O55" s="15">
        <v>102.24829920000001</v>
      </c>
      <c r="P55" s="15">
        <v>100</v>
      </c>
      <c r="Q55" s="15">
        <v>100</v>
      </c>
      <c r="R55" s="15">
        <v>93.536139899999995</v>
      </c>
      <c r="S55" s="15">
        <v>98.962323459999993</v>
      </c>
      <c r="T55" s="15">
        <v>95.503401670000002</v>
      </c>
      <c r="U55" s="15">
        <v>92.858343820000002</v>
      </c>
      <c r="V55" s="15">
        <v>97.302041000000003</v>
      </c>
      <c r="W55" s="15">
        <v>101.3489795</v>
      </c>
    </row>
    <row r="56" spans="1:23" x14ac:dyDescent="0.35">
      <c r="A56">
        <v>250</v>
      </c>
      <c r="B56" t="s">
        <v>596</v>
      </c>
      <c r="C56" t="s">
        <v>521</v>
      </c>
      <c r="D56" t="s">
        <v>24</v>
      </c>
      <c r="E56" t="s">
        <v>31</v>
      </c>
      <c r="F56" t="s">
        <v>157</v>
      </c>
      <c r="G56" t="s">
        <v>488</v>
      </c>
      <c r="H56" s="15">
        <v>98.875850420000006</v>
      </c>
      <c r="I56" s="15">
        <v>100.96355680000001</v>
      </c>
      <c r="J56" s="15">
        <v>95.238895880000001</v>
      </c>
      <c r="K56" s="15">
        <v>97.109329639999999</v>
      </c>
      <c r="L56" s="15">
        <v>100</v>
      </c>
      <c r="M56" s="15">
        <v>104.4965983</v>
      </c>
      <c r="N56" s="15">
        <v>98.313775629999995</v>
      </c>
      <c r="O56" s="15">
        <v>104.4965983</v>
      </c>
      <c r="P56" s="15">
        <v>102.697959</v>
      </c>
      <c r="Q56" s="15">
        <v>100</v>
      </c>
      <c r="R56" s="15">
        <v>97.470663439999996</v>
      </c>
      <c r="S56" s="15">
        <v>100</v>
      </c>
      <c r="T56" s="15">
        <v>98.501133890000006</v>
      </c>
      <c r="U56" s="15">
        <v>95.238895880000001</v>
      </c>
      <c r="V56" s="15">
        <v>100</v>
      </c>
      <c r="W56" s="15">
        <v>104.0469385</v>
      </c>
    </row>
    <row r="57" spans="1:23" x14ac:dyDescent="0.35">
      <c r="A57">
        <v>251</v>
      </c>
      <c r="B57" t="s">
        <v>712</v>
      </c>
      <c r="C57" t="s">
        <v>521</v>
      </c>
      <c r="D57" t="s">
        <v>28</v>
      </c>
      <c r="E57" t="s">
        <v>31</v>
      </c>
      <c r="F57" t="s">
        <v>157</v>
      </c>
      <c r="G57" t="s">
        <v>488</v>
      </c>
      <c r="H57" s="15">
        <v>96.627551249999996</v>
      </c>
      <c r="I57" s="15">
        <v>103.8542271</v>
      </c>
      <c r="J57" s="15">
        <v>95.238895880000001</v>
      </c>
      <c r="K57" s="15">
        <v>99.036443210000002</v>
      </c>
      <c r="L57" s="15">
        <v>100</v>
      </c>
      <c r="M57" s="15">
        <v>100</v>
      </c>
      <c r="N57" s="15">
        <v>101.6862244</v>
      </c>
      <c r="O57" s="15">
        <v>100</v>
      </c>
      <c r="P57" s="15">
        <v>102.697959</v>
      </c>
      <c r="Q57" s="15">
        <v>100</v>
      </c>
      <c r="R57" s="15">
        <v>97.751700830000004</v>
      </c>
      <c r="S57" s="15">
        <v>97.924646920000001</v>
      </c>
      <c r="T57" s="15">
        <v>100.9992441</v>
      </c>
      <c r="U57" s="15">
        <v>95.238895880000001</v>
      </c>
      <c r="V57" s="15">
        <v>102.697959</v>
      </c>
      <c r="W57" s="15">
        <v>98.651020500000001</v>
      </c>
    </row>
    <row r="58" spans="1:23" x14ac:dyDescent="0.35">
      <c r="A58">
        <v>252</v>
      </c>
      <c r="B58" t="s">
        <v>979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100</v>
      </c>
      <c r="I58" s="15">
        <v>99.036443210000002</v>
      </c>
      <c r="J58" s="15">
        <v>97.619447940000001</v>
      </c>
      <c r="K58" s="15">
        <v>95.182216069999996</v>
      </c>
      <c r="L58" s="15">
        <v>100</v>
      </c>
      <c r="M58" s="15">
        <v>100</v>
      </c>
      <c r="N58" s="15">
        <v>101.6862244</v>
      </c>
      <c r="O58" s="15">
        <v>104.4965983</v>
      </c>
      <c r="P58" s="15">
        <v>108.09387700000001</v>
      </c>
      <c r="Q58" s="15">
        <v>100</v>
      </c>
      <c r="R58" s="15">
        <v>98.032738230000007</v>
      </c>
      <c r="S58" s="15">
        <v>101.0376765</v>
      </c>
      <c r="T58" s="15">
        <v>96.502645740000006</v>
      </c>
      <c r="U58" s="15">
        <v>97.619447940000001</v>
      </c>
      <c r="V58" s="15">
        <v>105.39591799999999</v>
      </c>
      <c r="W58" s="15">
        <v>101.3489795</v>
      </c>
    </row>
    <row r="59" spans="1:23" x14ac:dyDescent="0.35">
      <c r="A59">
        <v>258</v>
      </c>
      <c r="B59" t="s">
        <v>205</v>
      </c>
      <c r="C59" t="s">
        <v>748</v>
      </c>
      <c r="D59" t="s">
        <v>23</v>
      </c>
      <c r="E59" t="s">
        <v>31</v>
      </c>
      <c r="F59" t="s">
        <v>724</v>
      </c>
      <c r="G59" t="s">
        <v>750</v>
      </c>
      <c r="H59" s="15">
        <v>92.130952919999999</v>
      </c>
      <c r="I59" s="15">
        <v>95.182216069999996</v>
      </c>
      <c r="J59" s="15">
        <v>91.271309119999998</v>
      </c>
      <c r="K59" s="15">
        <v>92.291545709999994</v>
      </c>
      <c r="L59" s="15">
        <v>80</v>
      </c>
      <c r="M59" s="15">
        <v>95.503401670000002</v>
      </c>
      <c r="N59" s="15">
        <v>89.882653750000003</v>
      </c>
      <c r="O59" s="15">
        <v>97.751700830000004</v>
      </c>
      <c r="P59" s="15">
        <v>94.604082000000005</v>
      </c>
      <c r="Q59" s="15">
        <v>106.74489749999999</v>
      </c>
      <c r="R59" s="15">
        <v>87.353317189999999</v>
      </c>
      <c r="S59" s="15">
        <v>89.623234620000005</v>
      </c>
      <c r="T59" s="15">
        <v>91.006803329999997</v>
      </c>
      <c r="U59" s="15">
        <v>91.271309119999998</v>
      </c>
      <c r="V59" s="15">
        <v>89.208163999999996</v>
      </c>
      <c r="W59" s="15">
        <v>94.604082000000005</v>
      </c>
    </row>
    <row r="60" spans="1:23" x14ac:dyDescent="0.35">
      <c r="A60">
        <v>265</v>
      </c>
      <c r="B60" t="s">
        <v>205</v>
      </c>
      <c r="C60" t="s">
        <v>813</v>
      </c>
      <c r="D60" t="s">
        <v>28</v>
      </c>
      <c r="E60" t="s">
        <v>31</v>
      </c>
      <c r="F60" t="s">
        <v>786</v>
      </c>
      <c r="G60" t="s">
        <v>815</v>
      </c>
      <c r="H60" s="15">
        <v>95.503401670000002</v>
      </c>
      <c r="I60" s="15">
        <v>96.145772859999994</v>
      </c>
      <c r="J60" s="15">
        <v>92.06482647</v>
      </c>
      <c r="K60" s="15">
        <v>91.327988930000004</v>
      </c>
      <c r="L60" s="15">
        <v>80</v>
      </c>
      <c r="M60" s="15">
        <v>97.751700830000004</v>
      </c>
      <c r="N60" s="15">
        <v>96.627551249999996</v>
      </c>
      <c r="O60" s="15">
        <v>97.751700830000004</v>
      </c>
      <c r="P60" s="15">
        <v>97.302041000000003</v>
      </c>
      <c r="Q60" s="15">
        <v>106.74489749999999</v>
      </c>
      <c r="R60" s="15">
        <v>90.163691150000005</v>
      </c>
      <c r="S60" s="15">
        <v>92.736264230000003</v>
      </c>
      <c r="T60" s="15">
        <v>91.006803329999997</v>
      </c>
      <c r="U60" s="15">
        <v>92.06482647</v>
      </c>
      <c r="V60" s="15">
        <v>95.953061500000004</v>
      </c>
      <c r="W60" s="15">
        <v>95.953061500000004</v>
      </c>
    </row>
    <row r="61" spans="1:23" x14ac:dyDescent="0.35">
      <c r="A61">
        <v>268</v>
      </c>
      <c r="B61" t="s">
        <v>205</v>
      </c>
      <c r="C61" t="s">
        <v>491</v>
      </c>
      <c r="D61" t="s">
        <v>28</v>
      </c>
      <c r="E61" t="s">
        <v>31</v>
      </c>
      <c r="F61" t="s">
        <v>190</v>
      </c>
      <c r="G61" t="s">
        <v>492</v>
      </c>
      <c r="H61" s="15">
        <v>101.1241496</v>
      </c>
      <c r="I61" s="15">
        <v>106.74489749999999</v>
      </c>
      <c r="J61" s="15">
        <v>100</v>
      </c>
      <c r="K61" s="15">
        <v>100</v>
      </c>
      <c r="L61" s="15">
        <v>100</v>
      </c>
      <c r="M61" s="15">
        <v>95.503401670000002</v>
      </c>
      <c r="N61" s="15">
        <v>100</v>
      </c>
      <c r="O61" s="15">
        <v>95.503401670000002</v>
      </c>
      <c r="P61" s="15">
        <v>100</v>
      </c>
      <c r="Q61" s="15">
        <v>100</v>
      </c>
      <c r="R61" s="15">
        <v>100</v>
      </c>
      <c r="S61" s="15">
        <v>102.0753531</v>
      </c>
      <c r="T61" s="15">
        <v>102.9977322</v>
      </c>
      <c r="U61" s="15">
        <v>100</v>
      </c>
      <c r="V61" s="15">
        <v>100</v>
      </c>
      <c r="W61" s="15">
        <v>93.255102500000007</v>
      </c>
    </row>
    <row r="62" spans="1:23" x14ac:dyDescent="0.35">
      <c r="A62">
        <v>269</v>
      </c>
      <c r="B62" t="s">
        <v>580</v>
      </c>
      <c r="C62" t="s">
        <v>491</v>
      </c>
      <c r="D62" t="s">
        <v>23</v>
      </c>
      <c r="E62" t="s">
        <v>31</v>
      </c>
      <c r="F62" t="s">
        <v>190</v>
      </c>
      <c r="G62" t="s">
        <v>492</v>
      </c>
      <c r="H62" s="15">
        <v>102.24829920000001</v>
      </c>
      <c r="I62" s="15">
        <v>109.6355679</v>
      </c>
      <c r="J62" s="15">
        <v>102.3805521</v>
      </c>
      <c r="K62" s="15">
        <v>102.8906704</v>
      </c>
      <c r="L62" s="15">
        <v>100</v>
      </c>
      <c r="M62" s="15">
        <v>97.751700830000004</v>
      </c>
      <c r="N62" s="15">
        <v>101.6862244</v>
      </c>
      <c r="O62" s="15">
        <v>97.751700830000004</v>
      </c>
      <c r="P62" s="15">
        <v>102.697959</v>
      </c>
      <c r="Q62" s="15">
        <v>100</v>
      </c>
      <c r="R62" s="15">
        <v>103.9345235</v>
      </c>
      <c r="S62" s="15">
        <v>103.1130296</v>
      </c>
      <c r="T62" s="15">
        <v>105.9954644</v>
      </c>
      <c r="U62" s="15">
        <v>102.3805521</v>
      </c>
      <c r="V62" s="15">
        <v>102.697959</v>
      </c>
      <c r="W62" s="15">
        <v>95.953061500000004</v>
      </c>
    </row>
    <row r="63" spans="1:23" x14ac:dyDescent="0.35">
      <c r="A63">
        <v>270</v>
      </c>
      <c r="B63" t="s">
        <v>633</v>
      </c>
      <c r="C63" t="s">
        <v>491</v>
      </c>
      <c r="D63" t="s">
        <v>24</v>
      </c>
      <c r="E63" t="s">
        <v>31</v>
      </c>
      <c r="F63" t="s">
        <v>190</v>
      </c>
      <c r="G63" t="s">
        <v>492</v>
      </c>
      <c r="H63" s="15">
        <v>100</v>
      </c>
      <c r="I63" s="15">
        <v>111.5626814</v>
      </c>
      <c r="J63" s="15">
        <v>101.5870347</v>
      </c>
      <c r="K63" s="15">
        <v>103.8542271</v>
      </c>
      <c r="L63" s="15">
        <v>100</v>
      </c>
      <c r="M63" s="15">
        <v>93.255102500000007</v>
      </c>
      <c r="N63" s="15">
        <v>105.05867309999999</v>
      </c>
      <c r="O63" s="15">
        <v>95.503401670000002</v>
      </c>
      <c r="P63" s="15">
        <v>105.39591799999999</v>
      </c>
      <c r="Q63" s="15">
        <v>100</v>
      </c>
      <c r="R63" s="15">
        <v>103.9345235</v>
      </c>
      <c r="S63" s="15">
        <v>101.0376765</v>
      </c>
      <c r="T63" s="15">
        <v>107.4943306</v>
      </c>
      <c r="U63" s="15">
        <v>101.5870347</v>
      </c>
      <c r="V63" s="15">
        <v>106.74489749999999</v>
      </c>
      <c r="W63" s="15">
        <v>91.906122999999994</v>
      </c>
    </row>
    <row r="64" spans="1:23" x14ac:dyDescent="0.35">
      <c r="A64">
        <v>271</v>
      </c>
      <c r="B64" t="s">
        <v>739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104.4965983</v>
      </c>
      <c r="I64" s="15">
        <v>107.7084543</v>
      </c>
      <c r="J64" s="15">
        <v>100.7935174</v>
      </c>
      <c r="K64" s="15">
        <v>100.96355680000001</v>
      </c>
      <c r="L64" s="15">
        <v>100</v>
      </c>
      <c r="M64" s="15">
        <v>104.4965983</v>
      </c>
      <c r="N64" s="15">
        <v>103.3724488</v>
      </c>
      <c r="O64" s="15">
        <v>102.24829920000001</v>
      </c>
      <c r="P64" s="15">
        <v>102.697959</v>
      </c>
      <c r="Q64" s="15">
        <v>100</v>
      </c>
      <c r="R64" s="15">
        <v>104.4965983</v>
      </c>
      <c r="S64" s="15">
        <v>105.18838270000001</v>
      </c>
      <c r="T64" s="15">
        <v>103.9969763</v>
      </c>
      <c r="U64" s="15">
        <v>100.7935174</v>
      </c>
      <c r="V64" s="15">
        <v>104.0469385</v>
      </c>
      <c r="W64" s="15">
        <v>102.697959</v>
      </c>
    </row>
    <row r="65" spans="1:23" x14ac:dyDescent="0.35">
      <c r="A65">
        <v>272</v>
      </c>
      <c r="B65" t="s">
        <v>825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103.3724488</v>
      </c>
      <c r="I65" s="15">
        <v>111.5626814</v>
      </c>
      <c r="J65" s="15">
        <v>104.7611041</v>
      </c>
      <c r="K65" s="15">
        <v>104.81778389999999</v>
      </c>
      <c r="L65" s="15">
        <v>100</v>
      </c>
      <c r="M65" s="15">
        <v>97.751700830000004</v>
      </c>
      <c r="N65" s="15">
        <v>103.3724488</v>
      </c>
      <c r="O65" s="15">
        <v>97.751700830000004</v>
      </c>
      <c r="P65" s="15">
        <v>105.39591799999999</v>
      </c>
      <c r="Q65" s="15">
        <v>100</v>
      </c>
      <c r="R65" s="15">
        <v>106.74489749999999</v>
      </c>
      <c r="S65" s="15">
        <v>104.1507062</v>
      </c>
      <c r="T65" s="15">
        <v>107.9939526</v>
      </c>
      <c r="U65" s="15">
        <v>104.7611041</v>
      </c>
      <c r="V65" s="15">
        <v>105.39591799999999</v>
      </c>
      <c r="W65" s="15">
        <v>95.953061500000004</v>
      </c>
    </row>
    <row r="66" spans="1:23" x14ac:dyDescent="0.35">
      <c r="A66">
        <v>273</v>
      </c>
      <c r="B66" t="s">
        <v>988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103.3724488</v>
      </c>
      <c r="I66" s="15">
        <v>112.52623819999999</v>
      </c>
      <c r="J66" s="15">
        <v>102.3805521</v>
      </c>
      <c r="K66" s="15">
        <v>105.7813407</v>
      </c>
      <c r="L66" s="15">
        <v>100</v>
      </c>
      <c r="M66" s="15">
        <v>97.751700830000004</v>
      </c>
      <c r="N66" s="15">
        <v>105.05867309999999</v>
      </c>
      <c r="O66" s="15">
        <v>100</v>
      </c>
      <c r="P66" s="15">
        <v>105.39591799999999</v>
      </c>
      <c r="Q66" s="15">
        <v>100</v>
      </c>
      <c r="R66" s="15">
        <v>107.0259349</v>
      </c>
      <c r="S66" s="15">
        <v>104.1507062</v>
      </c>
      <c r="T66" s="15">
        <v>108.9931967</v>
      </c>
      <c r="U66" s="15">
        <v>102.3805521</v>
      </c>
      <c r="V66" s="15">
        <v>106.74489749999999</v>
      </c>
      <c r="W66" s="15">
        <v>97.302041000000003</v>
      </c>
    </row>
    <row r="67" spans="1:23" x14ac:dyDescent="0.35">
      <c r="A67">
        <v>317</v>
      </c>
      <c r="B67" t="s">
        <v>205</v>
      </c>
      <c r="C67" t="s">
        <v>511</v>
      </c>
      <c r="D67" t="s">
        <v>23</v>
      </c>
      <c r="E67" t="s">
        <v>31</v>
      </c>
      <c r="F67" t="s">
        <v>154</v>
      </c>
      <c r="G67" t="s">
        <v>512</v>
      </c>
      <c r="H67" s="15">
        <v>100</v>
      </c>
      <c r="I67" s="15">
        <v>99.036443210000002</v>
      </c>
      <c r="J67" s="15">
        <v>96.825930589999999</v>
      </c>
      <c r="K67" s="15">
        <v>99.036443210000002</v>
      </c>
      <c r="L67" s="15">
        <v>100</v>
      </c>
      <c r="M67" s="15">
        <v>95.503401670000002</v>
      </c>
      <c r="N67" s="15">
        <v>103.3724488</v>
      </c>
      <c r="O67" s="15">
        <v>104.4965983</v>
      </c>
      <c r="P67" s="15">
        <v>102.697959</v>
      </c>
      <c r="Q67" s="15">
        <v>106.74489749999999</v>
      </c>
      <c r="R67" s="15">
        <v>99.437925210000003</v>
      </c>
      <c r="S67" s="15">
        <v>101.0376765</v>
      </c>
      <c r="T67" s="15">
        <v>98.501133890000006</v>
      </c>
      <c r="U67" s="15">
        <v>96.825930589999999</v>
      </c>
      <c r="V67" s="15">
        <v>104.0469385</v>
      </c>
      <c r="W67" s="15">
        <v>98.651020500000001</v>
      </c>
    </row>
    <row r="68" spans="1:23" x14ac:dyDescent="0.35">
      <c r="A68">
        <v>318</v>
      </c>
      <c r="B68" t="s">
        <v>208</v>
      </c>
      <c r="C68" t="s">
        <v>511</v>
      </c>
      <c r="D68" t="s">
        <v>24</v>
      </c>
      <c r="E68" t="s">
        <v>31</v>
      </c>
      <c r="F68" t="s">
        <v>154</v>
      </c>
      <c r="G68" t="s">
        <v>512</v>
      </c>
      <c r="H68" s="15">
        <v>101.1241496</v>
      </c>
      <c r="I68" s="15">
        <v>101.9271136</v>
      </c>
      <c r="J68" s="15">
        <v>99.206482649999998</v>
      </c>
      <c r="K68" s="15">
        <v>101.9271136</v>
      </c>
      <c r="L68" s="15">
        <v>100</v>
      </c>
      <c r="M68" s="15">
        <v>97.751700830000004</v>
      </c>
      <c r="N68" s="15">
        <v>105.05867309999999</v>
      </c>
      <c r="O68" s="15">
        <v>106.74489749999999</v>
      </c>
      <c r="P68" s="15">
        <v>105.39591799999999</v>
      </c>
      <c r="Q68" s="15">
        <v>106.74489749999999</v>
      </c>
      <c r="R68" s="15">
        <v>103.3724488</v>
      </c>
      <c r="S68" s="15">
        <v>102.0753531</v>
      </c>
      <c r="T68" s="15">
        <v>101.4988661</v>
      </c>
      <c r="U68" s="15">
        <v>99.206482649999998</v>
      </c>
      <c r="V68" s="15">
        <v>106.74489749999999</v>
      </c>
      <c r="W68" s="15">
        <v>101.3489795</v>
      </c>
    </row>
    <row r="69" spans="1:23" x14ac:dyDescent="0.35">
      <c r="A69">
        <v>319</v>
      </c>
      <c r="B69" t="s">
        <v>207</v>
      </c>
      <c r="C69" t="s">
        <v>511</v>
      </c>
      <c r="D69" t="s">
        <v>28</v>
      </c>
      <c r="E69" t="s">
        <v>31</v>
      </c>
      <c r="F69" t="s">
        <v>154</v>
      </c>
      <c r="G69" t="s">
        <v>512</v>
      </c>
      <c r="H69" s="15">
        <v>98.875850420000006</v>
      </c>
      <c r="I69" s="15">
        <v>103.8542271</v>
      </c>
      <c r="J69" s="15">
        <v>101.5870347</v>
      </c>
      <c r="K69" s="15">
        <v>103.8542271</v>
      </c>
      <c r="L69" s="15">
        <v>100</v>
      </c>
      <c r="M69" s="15">
        <v>91.006803329999997</v>
      </c>
      <c r="N69" s="15">
        <v>105.05867309999999</v>
      </c>
      <c r="O69" s="15">
        <v>102.24829920000001</v>
      </c>
      <c r="P69" s="15">
        <v>105.39591799999999</v>
      </c>
      <c r="Q69" s="15">
        <v>106.74489749999999</v>
      </c>
      <c r="R69" s="15">
        <v>103.3724488</v>
      </c>
      <c r="S69" s="15">
        <v>100</v>
      </c>
      <c r="T69" s="15">
        <v>103.4973543</v>
      </c>
      <c r="U69" s="15">
        <v>101.5870347</v>
      </c>
      <c r="V69" s="15">
        <v>106.74489749999999</v>
      </c>
      <c r="W69" s="15">
        <v>94.604082000000005</v>
      </c>
    </row>
    <row r="70" spans="1:23" x14ac:dyDescent="0.35">
      <c r="A70">
        <v>320</v>
      </c>
      <c r="B70" t="s">
        <v>672</v>
      </c>
      <c r="C70" t="s">
        <v>511</v>
      </c>
      <c r="D70" t="s">
        <v>23</v>
      </c>
      <c r="E70" t="s">
        <v>31</v>
      </c>
      <c r="F70" t="s">
        <v>154</v>
      </c>
      <c r="G70" t="s">
        <v>512</v>
      </c>
      <c r="H70" s="15">
        <v>98.875850420000006</v>
      </c>
      <c r="I70" s="15">
        <v>99.036443210000002</v>
      </c>
      <c r="J70" s="15">
        <v>100.7935174</v>
      </c>
      <c r="K70" s="15">
        <v>100.96355680000001</v>
      </c>
      <c r="L70" s="15">
        <v>100</v>
      </c>
      <c r="M70" s="15">
        <v>104.4965983</v>
      </c>
      <c r="N70" s="15">
        <v>105.05867309999999</v>
      </c>
      <c r="O70" s="15">
        <v>111.2414958</v>
      </c>
      <c r="P70" s="15">
        <v>105.39591799999999</v>
      </c>
      <c r="Q70" s="15">
        <v>106.74489749999999</v>
      </c>
      <c r="R70" s="15">
        <v>103.65348609999999</v>
      </c>
      <c r="S70" s="15">
        <v>100</v>
      </c>
      <c r="T70" s="15">
        <v>99.500377999999998</v>
      </c>
      <c r="U70" s="15">
        <v>100.7935174</v>
      </c>
      <c r="V70" s="15">
        <v>106.74489749999999</v>
      </c>
      <c r="W70" s="15">
        <v>108.09387700000001</v>
      </c>
    </row>
    <row r="71" spans="1:23" x14ac:dyDescent="0.35">
      <c r="A71">
        <v>321</v>
      </c>
      <c r="B71" t="s">
        <v>742</v>
      </c>
      <c r="C71" t="s">
        <v>511</v>
      </c>
      <c r="D71" t="s">
        <v>24</v>
      </c>
      <c r="E71" t="s">
        <v>31</v>
      </c>
      <c r="F71" t="s">
        <v>154</v>
      </c>
      <c r="G71" t="s">
        <v>512</v>
      </c>
      <c r="H71" s="15">
        <v>102.24829920000001</v>
      </c>
      <c r="I71" s="15">
        <v>103.8542271</v>
      </c>
      <c r="J71" s="15">
        <v>101.5870347</v>
      </c>
      <c r="K71" s="15">
        <v>103.8542271</v>
      </c>
      <c r="L71" s="15">
        <v>100</v>
      </c>
      <c r="M71" s="15">
        <v>97.751700830000004</v>
      </c>
      <c r="N71" s="15">
        <v>106.74489749999999</v>
      </c>
      <c r="O71" s="15">
        <v>106.74489749999999</v>
      </c>
      <c r="P71" s="15">
        <v>108.09387700000001</v>
      </c>
      <c r="Q71" s="15">
        <v>106.74489749999999</v>
      </c>
      <c r="R71" s="15">
        <v>106.1828227</v>
      </c>
      <c r="S71" s="15">
        <v>103.1130296</v>
      </c>
      <c r="T71" s="15">
        <v>103.4973543</v>
      </c>
      <c r="U71" s="15">
        <v>101.5870347</v>
      </c>
      <c r="V71" s="15">
        <v>109.4428565</v>
      </c>
      <c r="W71" s="15">
        <v>101.3489795</v>
      </c>
    </row>
    <row r="72" spans="1:23" x14ac:dyDescent="0.35">
      <c r="A72">
        <v>322</v>
      </c>
      <c r="B72" t="s">
        <v>928</v>
      </c>
      <c r="C72" t="s">
        <v>511</v>
      </c>
      <c r="D72" t="s">
        <v>28</v>
      </c>
      <c r="E72" t="s">
        <v>31</v>
      </c>
      <c r="F72" t="s">
        <v>154</v>
      </c>
      <c r="G72" t="s">
        <v>512</v>
      </c>
      <c r="H72" s="15">
        <v>102.24829920000001</v>
      </c>
      <c r="I72" s="15">
        <v>104.81778389999999</v>
      </c>
      <c r="J72" s="15">
        <v>99.206482649999998</v>
      </c>
      <c r="K72" s="15">
        <v>104.81778389999999</v>
      </c>
      <c r="L72" s="15">
        <v>100</v>
      </c>
      <c r="M72" s="15">
        <v>97.751700830000004</v>
      </c>
      <c r="N72" s="15">
        <v>108.43112189999999</v>
      </c>
      <c r="O72" s="15">
        <v>108.9931967</v>
      </c>
      <c r="P72" s="15">
        <v>108.09387700000001</v>
      </c>
      <c r="Q72" s="15">
        <v>106.74489749999999</v>
      </c>
      <c r="R72" s="15">
        <v>106.46386010000001</v>
      </c>
      <c r="S72" s="15">
        <v>103.1130296</v>
      </c>
      <c r="T72" s="15">
        <v>104.4965983</v>
      </c>
      <c r="U72" s="15">
        <v>99.206482649999998</v>
      </c>
      <c r="V72" s="15">
        <v>110.791836</v>
      </c>
      <c r="W72" s="15">
        <v>102.697959</v>
      </c>
    </row>
    <row r="73" spans="1:23" x14ac:dyDescent="0.35">
      <c r="A73">
        <v>323</v>
      </c>
      <c r="B73" t="s">
        <v>1062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103.3724488</v>
      </c>
      <c r="I73" s="15">
        <v>105.7813407</v>
      </c>
      <c r="J73" s="15">
        <v>103.17406939999999</v>
      </c>
      <c r="K73" s="15">
        <v>104.81778389999999</v>
      </c>
      <c r="L73" s="15">
        <v>100</v>
      </c>
      <c r="M73" s="15">
        <v>100</v>
      </c>
      <c r="N73" s="15">
        <v>108.43112189999999</v>
      </c>
      <c r="O73" s="15">
        <v>108.9931967</v>
      </c>
      <c r="P73" s="15">
        <v>110.791836</v>
      </c>
      <c r="Q73" s="15">
        <v>106.74489749999999</v>
      </c>
      <c r="R73" s="15">
        <v>108.9931967</v>
      </c>
      <c r="S73" s="15">
        <v>104.1507062</v>
      </c>
      <c r="T73" s="15">
        <v>104.9962204</v>
      </c>
      <c r="U73" s="15">
        <v>103.17406939999999</v>
      </c>
      <c r="V73" s="15">
        <v>112.1408155</v>
      </c>
      <c r="W73" s="15">
        <v>104.0469385</v>
      </c>
    </row>
    <row r="74" spans="1:23" x14ac:dyDescent="0.35">
      <c r="A74">
        <v>327</v>
      </c>
      <c r="B74" t="s">
        <v>205</v>
      </c>
      <c r="C74" t="s">
        <v>634</v>
      </c>
      <c r="D74" t="s">
        <v>24</v>
      </c>
      <c r="E74" t="s">
        <v>31</v>
      </c>
      <c r="F74" t="s">
        <v>636</v>
      </c>
      <c r="G74" t="s">
        <v>638</v>
      </c>
      <c r="H74" s="15">
        <v>98.875850420000006</v>
      </c>
      <c r="I74" s="15">
        <v>98.072886429999997</v>
      </c>
      <c r="J74" s="15">
        <v>96.032413239999997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104.4965983</v>
      </c>
      <c r="P74" s="15">
        <v>97.302041000000003</v>
      </c>
      <c r="Q74" s="15">
        <v>106.74489749999999</v>
      </c>
      <c r="R74" s="15">
        <v>97.470663439999996</v>
      </c>
      <c r="S74" s="15">
        <v>100</v>
      </c>
      <c r="T74" s="15">
        <v>98.00151185</v>
      </c>
      <c r="U74" s="15">
        <v>96.032413239999997</v>
      </c>
      <c r="V74" s="15">
        <v>98.651020500000001</v>
      </c>
      <c r="W74" s="15">
        <v>98.651020500000001</v>
      </c>
    </row>
    <row r="75" spans="1:23" x14ac:dyDescent="0.35">
      <c r="A75">
        <v>355</v>
      </c>
      <c r="B75" t="s">
        <v>205</v>
      </c>
      <c r="C75" t="s">
        <v>562</v>
      </c>
      <c r="D75" t="s">
        <v>24</v>
      </c>
      <c r="E75" t="s">
        <v>31</v>
      </c>
      <c r="F75" t="s">
        <v>542</v>
      </c>
      <c r="G75" t="s">
        <v>574</v>
      </c>
      <c r="H75" s="15">
        <v>95.503401670000002</v>
      </c>
      <c r="I75" s="15">
        <v>94.218659290000005</v>
      </c>
      <c r="J75" s="15">
        <v>92.06482647</v>
      </c>
      <c r="K75" s="15">
        <v>93.255102500000007</v>
      </c>
      <c r="L75" s="15">
        <v>80</v>
      </c>
      <c r="M75" s="15">
        <v>97.751700830000004</v>
      </c>
      <c r="N75" s="15">
        <v>91.568878130000002</v>
      </c>
      <c r="O75" s="15">
        <v>100</v>
      </c>
      <c r="P75" s="15">
        <v>97.302041000000003</v>
      </c>
      <c r="Q75" s="15">
        <v>106.74489749999999</v>
      </c>
      <c r="R75" s="15">
        <v>89.60161635</v>
      </c>
      <c r="S75" s="15">
        <v>92.736264230000003</v>
      </c>
      <c r="T75" s="15">
        <v>91.006803329999997</v>
      </c>
      <c r="U75" s="15">
        <v>92.06482647</v>
      </c>
      <c r="V75" s="15">
        <v>91.906122999999994</v>
      </c>
      <c r="W75" s="15">
        <v>97.302041000000003</v>
      </c>
    </row>
    <row r="76" spans="1:23" x14ac:dyDescent="0.35">
      <c r="A76">
        <v>358</v>
      </c>
      <c r="B76" t="s">
        <v>205</v>
      </c>
      <c r="C76" t="s">
        <v>1086</v>
      </c>
      <c r="D76" t="s">
        <v>28</v>
      </c>
      <c r="E76" t="s">
        <v>31</v>
      </c>
      <c r="F76" t="s">
        <v>1087</v>
      </c>
      <c r="G76" t="s">
        <v>1088</v>
      </c>
      <c r="H76" s="15">
        <v>97.751700830000004</v>
      </c>
      <c r="I76" s="15">
        <v>99.036443210000002</v>
      </c>
      <c r="J76" s="15">
        <v>94.445378529999999</v>
      </c>
      <c r="K76" s="15">
        <v>94.218659290000005</v>
      </c>
      <c r="L76" s="15">
        <v>100</v>
      </c>
      <c r="M76" s="15">
        <v>106.74489749999999</v>
      </c>
      <c r="N76" s="15">
        <v>100</v>
      </c>
      <c r="O76" s="15">
        <v>104.4965983</v>
      </c>
      <c r="P76" s="15">
        <v>97.302041000000003</v>
      </c>
      <c r="Q76" s="15">
        <v>106.74489749999999</v>
      </c>
      <c r="R76" s="15">
        <v>96.908588649999999</v>
      </c>
      <c r="S76" s="15">
        <v>98.962323459999993</v>
      </c>
      <c r="T76" s="15">
        <v>96.0030237</v>
      </c>
      <c r="U76" s="15">
        <v>94.445378529999999</v>
      </c>
      <c r="V76" s="15">
        <v>98.651020500000001</v>
      </c>
      <c r="W76" s="15">
        <v>105.39591799999999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5"/>
  <sheetViews>
    <sheetView workbookViewId="0">
      <selection activeCell="A35" sqref="A35:XFD35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33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102.8399568</v>
      </c>
      <c r="I2" s="15">
        <v>96.627551249999996</v>
      </c>
      <c r="J2" s="15">
        <v>103.9345235</v>
      </c>
      <c r="K2" s="15">
        <v>102.24829920000001</v>
      </c>
      <c r="L2" s="15">
        <v>100</v>
      </c>
      <c r="M2" s="15">
        <v>100</v>
      </c>
      <c r="N2" s="15">
        <v>102.5097293</v>
      </c>
      <c r="O2" s="15">
        <v>83.137756249999995</v>
      </c>
      <c r="P2" s="15">
        <v>101.22634499999999</v>
      </c>
      <c r="Q2" s="15">
        <v>93.487685170000006</v>
      </c>
      <c r="R2" s="15">
        <v>99.765394900000004</v>
      </c>
      <c r="S2" s="15">
        <v>103.679035</v>
      </c>
      <c r="T2" s="15">
        <v>101.6862244</v>
      </c>
      <c r="U2" s="15">
        <v>103.9345235</v>
      </c>
      <c r="V2" s="15">
        <v>101.5230414</v>
      </c>
      <c r="W2" s="15">
        <v>88.437318570000002</v>
      </c>
      <c r="X2"/>
    </row>
    <row r="3" spans="1:24" x14ac:dyDescent="0.35">
      <c r="A3">
        <v>34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104.2599353</v>
      </c>
      <c r="I3" s="15">
        <v>103.3724488</v>
      </c>
      <c r="J3" s="15">
        <v>107.3069723</v>
      </c>
      <c r="K3" s="15">
        <v>104.4965983</v>
      </c>
      <c r="L3" s="15">
        <v>100</v>
      </c>
      <c r="M3" s="15">
        <v>106.74489749999999</v>
      </c>
      <c r="N3" s="15">
        <v>104.3920263</v>
      </c>
      <c r="O3" s="15">
        <v>89.882653750000003</v>
      </c>
      <c r="P3" s="15">
        <v>104.90537999999999</v>
      </c>
      <c r="Q3" s="15">
        <v>93.487685170000006</v>
      </c>
      <c r="R3" s="15">
        <v>103.0498667</v>
      </c>
      <c r="S3" s="15">
        <v>104.90537999999999</v>
      </c>
      <c r="T3" s="15">
        <v>105.05867309999999</v>
      </c>
      <c r="U3" s="15">
        <v>107.3069723</v>
      </c>
      <c r="V3" s="15">
        <v>104.1339694</v>
      </c>
      <c r="W3" s="15">
        <v>96.145772859999994</v>
      </c>
      <c r="X3"/>
    </row>
    <row r="4" spans="1:24" x14ac:dyDescent="0.35">
      <c r="A4">
        <v>35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105.6799137</v>
      </c>
      <c r="I4" s="15">
        <v>103.3724488</v>
      </c>
      <c r="J4" s="15">
        <v>109.5552715</v>
      </c>
      <c r="K4" s="15">
        <v>106.74489749999999</v>
      </c>
      <c r="L4" s="15">
        <v>100</v>
      </c>
      <c r="M4" s="15">
        <v>106.74489749999999</v>
      </c>
      <c r="N4" s="15">
        <v>106.27432330000001</v>
      </c>
      <c r="O4" s="15">
        <v>96.627551249999996</v>
      </c>
      <c r="P4" s="15">
        <v>107.35807</v>
      </c>
      <c r="Q4" s="15">
        <v>93.487685170000006</v>
      </c>
      <c r="R4" s="15">
        <v>105.39591799999999</v>
      </c>
      <c r="S4" s="15">
        <v>106.131725</v>
      </c>
      <c r="T4" s="15">
        <v>106.74489749999999</v>
      </c>
      <c r="U4" s="15">
        <v>109.5552715</v>
      </c>
      <c r="V4" s="15">
        <v>106.3097428</v>
      </c>
      <c r="W4" s="15">
        <v>100</v>
      </c>
      <c r="X4"/>
    </row>
    <row r="5" spans="1:24" x14ac:dyDescent="0.35">
      <c r="A5">
        <v>36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102.8399568</v>
      </c>
      <c r="I5" s="15">
        <v>103.3724488</v>
      </c>
      <c r="J5" s="15">
        <v>111.8035706</v>
      </c>
      <c r="K5" s="15">
        <v>102.24829920000001</v>
      </c>
      <c r="L5" s="15">
        <v>100</v>
      </c>
      <c r="M5" s="15">
        <v>106.74489749999999</v>
      </c>
      <c r="N5" s="15">
        <v>106.9017556</v>
      </c>
      <c r="O5" s="15">
        <v>83.137756249999995</v>
      </c>
      <c r="P5" s="15">
        <v>109.81076</v>
      </c>
      <c r="Q5" s="15">
        <v>93.487685170000006</v>
      </c>
      <c r="R5" s="15">
        <v>105.1613129</v>
      </c>
      <c r="S5" s="15">
        <v>103.679035</v>
      </c>
      <c r="T5" s="15">
        <v>103.3724488</v>
      </c>
      <c r="U5" s="15">
        <v>111.8035706</v>
      </c>
      <c r="V5" s="15">
        <v>107.6152069</v>
      </c>
      <c r="W5" s="15">
        <v>92.291545709999994</v>
      </c>
      <c r="X5"/>
    </row>
    <row r="6" spans="1:24" x14ac:dyDescent="0.35">
      <c r="A6">
        <v>37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107.09989210000001</v>
      </c>
      <c r="I6" s="15">
        <v>110.11734629999999</v>
      </c>
      <c r="J6" s="15">
        <v>110.679421</v>
      </c>
      <c r="K6" s="15">
        <v>108.9931967</v>
      </c>
      <c r="L6" s="15">
        <v>100</v>
      </c>
      <c r="M6" s="15">
        <v>113.489795</v>
      </c>
      <c r="N6" s="15">
        <v>107.5291879</v>
      </c>
      <c r="O6" s="15">
        <v>103.3724488</v>
      </c>
      <c r="P6" s="15">
        <v>109.81076</v>
      </c>
      <c r="Q6" s="15">
        <v>93.487685170000006</v>
      </c>
      <c r="R6" s="15">
        <v>107.74196929999999</v>
      </c>
      <c r="S6" s="15">
        <v>107.35807</v>
      </c>
      <c r="T6" s="15">
        <v>110.11734629999999</v>
      </c>
      <c r="U6" s="15">
        <v>110.679421</v>
      </c>
      <c r="V6" s="15">
        <v>108.05036149999999</v>
      </c>
      <c r="W6" s="15">
        <v>107.7084543</v>
      </c>
      <c r="X6"/>
    </row>
    <row r="7" spans="1:24" x14ac:dyDescent="0.35">
      <c r="A7">
        <v>38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105.6799137</v>
      </c>
      <c r="I7" s="15">
        <v>110.11734629999999</v>
      </c>
      <c r="J7" s="15">
        <v>111.8035706</v>
      </c>
      <c r="K7" s="15">
        <v>108.9931967</v>
      </c>
      <c r="L7" s="15">
        <v>100</v>
      </c>
      <c r="M7" s="15">
        <v>113.489795</v>
      </c>
      <c r="N7" s="15">
        <v>108.15662020000001</v>
      </c>
      <c r="O7" s="15">
        <v>103.3724488</v>
      </c>
      <c r="P7" s="15">
        <v>109.81076</v>
      </c>
      <c r="Q7" s="15">
        <v>93.487685170000006</v>
      </c>
      <c r="R7" s="15">
        <v>107.9765744</v>
      </c>
      <c r="S7" s="15">
        <v>106.131725</v>
      </c>
      <c r="T7" s="15">
        <v>110.11734629999999</v>
      </c>
      <c r="U7" s="15">
        <v>111.8035706</v>
      </c>
      <c r="V7" s="15">
        <v>108.48551620000001</v>
      </c>
      <c r="W7" s="15">
        <v>107.7084543</v>
      </c>
      <c r="X7"/>
    </row>
    <row r="8" spans="1:24" x14ac:dyDescent="0.35">
      <c r="A8">
        <v>39</v>
      </c>
      <c r="B8" t="s">
        <v>1078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108.5198705</v>
      </c>
      <c r="I8" s="15">
        <v>116.8622438</v>
      </c>
      <c r="J8" s="15">
        <v>111.8035706</v>
      </c>
      <c r="K8" s="15">
        <v>111.2414958</v>
      </c>
      <c r="L8" s="15">
        <v>100</v>
      </c>
      <c r="M8" s="15">
        <v>120.23469249999999</v>
      </c>
      <c r="N8" s="15">
        <v>108.7840526</v>
      </c>
      <c r="O8" s="15">
        <v>110.11734629999999</v>
      </c>
      <c r="P8" s="15">
        <v>112.26345000000001</v>
      </c>
      <c r="Q8" s="15">
        <v>93.487685170000006</v>
      </c>
      <c r="R8" s="15">
        <v>110.08802059999999</v>
      </c>
      <c r="S8" s="15">
        <v>108.58441500000001</v>
      </c>
      <c r="T8" s="15">
        <v>113.489795</v>
      </c>
      <c r="U8" s="15">
        <v>111.8035706</v>
      </c>
      <c r="V8" s="15">
        <v>109.79098020000001</v>
      </c>
      <c r="W8" s="15">
        <v>115.4169086</v>
      </c>
      <c r="X8"/>
    </row>
    <row r="9" spans="1:24" x14ac:dyDescent="0.35">
      <c r="A9">
        <v>89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104.2599353</v>
      </c>
      <c r="I9" s="15">
        <v>103.3724488</v>
      </c>
      <c r="J9" s="15">
        <v>99.437925210000003</v>
      </c>
      <c r="K9" s="15">
        <v>104.4965983</v>
      </c>
      <c r="L9" s="15">
        <v>100</v>
      </c>
      <c r="M9" s="15">
        <v>100</v>
      </c>
      <c r="N9" s="15">
        <v>102.5097293</v>
      </c>
      <c r="O9" s="15">
        <v>83.137756249999995</v>
      </c>
      <c r="P9" s="15">
        <v>100</v>
      </c>
      <c r="Q9" s="15">
        <v>100</v>
      </c>
      <c r="R9" s="15">
        <v>100.93842050000001</v>
      </c>
      <c r="S9" s="15">
        <v>104.90537999999999</v>
      </c>
      <c r="T9" s="15">
        <v>105.05867309999999</v>
      </c>
      <c r="U9" s="15">
        <v>99.437925210000003</v>
      </c>
      <c r="V9" s="15">
        <v>101.0878867</v>
      </c>
      <c r="W9" s="15">
        <v>88.437318570000002</v>
      </c>
      <c r="X9"/>
    </row>
    <row r="10" spans="1:24" x14ac:dyDescent="0.35">
      <c r="A10">
        <v>90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105.6799137</v>
      </c>
      <c r="I10" s="15">
        <v>110.11734629999999</v>
      </c>
      <c r="J10" s="15">
        <v>102.810374</v>
      </c>
      <c r="K10" s="15">
        <v>106.74489749999999</v>
      </c>
      <c r="L10" s="15">
        <v>100</v>
      </c>
      <c r="M10" s="15">
        <v>106.74489749999999</v>
      </c>
      <c r="N10" s="15">
        <v>104.3920263</v>
      </c>
      <c r="O10" s="15">
        <v>89.882653750000003</v>
      </c>
      <c r="P10" s="15">
        <v>103.679035</v>
      </c>
      <c r="Q10" s="15">
        <v>100</v>
      </c>
      <c r="R10" s="15">
        <v>104.2228923</v>
      </c>
      <c r="S10" s="15">
        <v>106.131725</v>
      </c>
      <c r="T10" s="15">
        <v>108.43112189999999</v>
      </c>
      <c r="U10" s="15">
        <v>102.810374</v>
      </c>
      <c r="V10" s="15">
        <v>103.69881479999999</v>
      </c>
      <c r="W10" s="15">
        <v>96.145772859999994</v>
      </c>
      <c r="X10"/>
    </row>
    <row r="11" spans="1:24" x14ac:dyDescent="0.35">
      <c r="A11">
        <v>91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102.8399568</v>
      </c>
      <c r="I11" s="15">
        <v>96.627551249999996</v>
      </c>
      <c r="J11" s="15">
        <v>103.9345235</v>
      </c>
      <c r="K11" s="15">
        <v>104.4965983</v>
      </c>
      <c r="L11" s="15">
        <v>100</v>
      </c>
      <c r="M11" s="15">
        <v>106.74489749999999</v>
      </c>
      <c r="N11" s="15">
        <v>106.27432330000001</v>
      </c>
      <c r="O11" s="15">
        <v>89.882653750000003</v>
      </c>
      <c r="P11" s="15">
        <v>106.131725</v>
      </c>
      <c r="Q11" s="15">
        <v>100</v>
      </c>
      <c r="R11" s="15">
        <v>104.4574975</v>
      </c>
      <c r="S11" s="15">
        <v>103.679035</v>
      </c>
      <c r="T11" s="15">
        <v>103.3724488</v>
      </c>
      <c r="U11" s="15">
        <v>103.9345235</v>
      </c>
      <c r="V11" s="15">
        <v>105.8745881</v>
      </c>
      <c r="W11" s="15">
        <v>96.145772859999994</v>
      </c>
      <c r="X11"/>
    </row>
    <row r="12" spans="1:24" x14ac:dyDescent="0.35">
      <c r="A12">
        <v>92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107.09989210000001</v>
      </c>
      <c r="I12" s="15">
        <v>116.8622438</v>
      </c>
      <c r="J12" s="15">
        <v>103.9345235</v>
      </c>
      <c r="K12" s="15">
        <v>108.9931967</v>
      </c>
      <c r="L12" s="15">
        <v>100</v>
      </c>
      <c r="M12" s="15">
        <v>113.489795</v>
      </c>
      <c r="N12" s="15">
        <v>105.6468909</v>
      </c>
      <c r="O12" s="15">
        <v>96.627551249999996</v>
      </c>
      <c r="P12" s="15">
        <v>106.131725</v>
      </c>
      <c r="Q12" s="15">
        <v>100</v>
      </c>
      <c r="R12" s="15">
        <v>106.56894370000001</v>
      </c>
      <c r="S12" s="15">
        <v>107.35807</v>
      </c>
      <c r="T12" s="15">
        <v>111.8035706</v>
      </c>
      <c r="U12" s="15">
        <v>103.9345235</v>
      </c>
      <c r="V12" s="15">
        <v>105.43943350000001</v>
      </c>
      <c r="W12" s="15">
        <v>103.8542271</v>
      </c>
      <c r="X12"/>
    </row>
    <row r="13" spans="1:24" x14ac:dyDescent="0.35">
      <c r="A13">
        <v>93</v>
      </c>
      <c r="B13" t="s">
        <v>991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105.6799137</v>
      </c>
      <c r="I13" s="15">
        <v>116.8622438</v>
      </c>
      <c r="J13" s="15">
        <v>105.05867309999999</v>
      </c>
      <c r="K13" s="15">
        <v>108.9931967</v>
      </c>
      <c r="L13" s="15">
        <v>100</v>
      </c>
      <c r="M13" s="15">
        <v>113.489795</v>
      </c>
      <c r="N13" s="15">
        <v>106.27432330000001</v>
      </c>
      <c r="O13" s="15">
        <v>96.627551249999996</v>
      </c>
      <c r="P13" s="15">
        <v>106.131725</v>
      </c>
      <c r="Q13" s="15">
        <v>100</v>
      </c>
      <c r="R13" s="15">
        <v>106.8035488</v>
      </c>
      <c r="S13" s="15">
        <v>106.131725</v>
      </c>
      <c r="T13" s="15">
        <v>111.8035706</v>
      </c>
      <c r="U13" s="15">
        <v>105.05867309999999</v>
      </c>
      <c r="V13" s="15">
        <v>105.8745881</v>
      </c>
      <c r="W13" s="15">
        <v>103.8542271</v>
      </c>
      <c r="X13"/>
    </row>
    <row r="14" spans="1:24" x14ac:dyDescent="0.35">
      <c r="A14">
        <v>101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96.627551249999996</v>
      </c>
      <c r="J14" s="15">
        <v>96.065476459999999</v>
      </c>
      <c r="K14" s="15">
        <v>95.503401670000002</v>
      </c>
      <c r="L14" s="15">
        <v>80</v>
      </c>
      <c r="M14" s="15">
        <v>100</v>
      </c>
      <c r="N14" s="15">
        <v>98.117703019999993</v>
      </c>
      <c r="O14" s="15">
        <v>103.3724488</v>
      </c>
      <c r="P14" s="15">
        <v>97.547309999999996</v>
      </c>
      <c r="Q14" s="15">
        <v>97.209007929999999</v>
      </c>
      <c r="R14" s="15">
        <v>95.307897389999994</v>
      </c>
      <c r="S14" s="15">
        <v>96.320965000000001</v>
      </c>
      <c r="T14" s="15">
        <v>89.882653750000003</v>
      </c>
      <c r="U14" s="15">
        <v>96.065476459999999</v>
      </c>
      <c r="V14" s="15">
        <v>97.171494600000003</v>
      </c>
      <c r="W14" s="15">
        <v>100</v>
      </c>
      <c r="X14"/>
    </row>
    <row r="15" spans="1:24" x14ac:dyDescent="0.35">
      <c r="A15">
        <v>102</v>
      </c>
      <c r="B15" t="s">
        <v>1062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101.41997840000001</v>
      </c>
      <c r="I15" s="15">
        <v>103.3724488</v>
      </c>
      <c r="J15" s="15">
        <v>99.437925210000003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110.11734629999999</v>
      </c>
      <c r="P15" s="15">
        <v>101.22634499999999</v>
      </c>
      <c r="Q15" s="15">
        <v>97.209007929999999</v>
      </c>
      <c r="R15" s="15">
        <v>98.592369219999995</v>
      </c>
      <c r="S15" s="15">
        <v>97.547309999999996</v>
      </c>
      <c r="T15" s="15">
        <v>93.255102500000007</v>
      </c>
      <c r="U15" s="15">
        <v>99.437925210000003</v>
      </c>
      <c r="V15" s="15">
        <v>99.782422699999998</v>
      </c>
      <c r="W15" s="15">
        <v>107.7084543</v>
      </c>
      <c r="X15"/>
    </row>
    <row r="16" spans="1:24" x14ac:dyDescent="0.35">
      <c r="A16">
        <v>127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97.160043160000001</v>
      </c>
      <c r="I16" s="15">
        <v>96.627551249999996</v>
      </c>
      <c r="J16" s="15">
        <v>94.941326880000005</v>
      </c>
      <c r="K16" s="15">
        <v>97.751700830000004</v>
      </c>
      <c r="L16" s="15">
        <v>100</v>
      </c>
      <c r="M16" s="15">
        <v>100</v>
      </c>
      <c r="N16" s="15">
        <v>98.745135349999998</v>
      </c>
      <c r="O16" s="15">
        <v>103.3724488</v>
      </c>
      <c r="P16" s="15">
        <v>97.547309999999996</v>
      </c>
      <c r="Q16" s="15">
        <v>100</v>
      </c>
      <c r="R16" s="15">
        <v>96.715528169999999</v>
      </c>
      <c r="S16" s="15">
        <v>98.773655000000005</v>
      </c>
      <c r="T16" s="15">
        <v>98.313775629999995</v>
      </c>
      <c r="U16" s="15">
        <v>94.941326880000005</v>
      </c>
      <c r="V16" s="15">
        <v>97.606649270000005</v>
      </c>
      <c r="W16" s="15">
        <v>100</v>
      </c>
      <c r="X16"/>
    </row>
    <row r="17" spans="1:24" x14ac:dyDescent="0.35">
      <c r="A17">
        <v>128</v>
      </c>
      <c r="B17" t="s">
        <v>962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98.580021579999993</v>
      </c>
      <c r="I17" s="15">
        <v>103.3724488</v>
      </c>
      <c r="J17" s="15">
        <v>98.313775629999995</v>
      </c>
      <c r="K17" s="15">
        <v>100</v>
      </c>
      <c r="L17" s="15">
        <v>100</v>
      </c>
      <c r="M17" s="15">
        <v>106.74489749999999</v>
      </c>
      <c r="N17" s="15">
        <v>100.6274323</v>
      </c>
      <c r="O17" s="15">
        <v>110.11734629999999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98.313775629999995</v>
      </c>
      <c r="V17" s="15">
        <v>100.2175773</v>
      </c>
      <c r="W17" s="15">
        <v>107.7084543</v>
      </c>
      <c r="X17"/>
    </row>
    <row r="18" spans="1:24" x14ac:dyDescent="0.35">
      <c r="A18">
        <v>161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97.160043160000001</v>
      </c>
      <c r="I18" s="15">
        <v>96.627551249999996</v>
      </c>
      <c r="J18" s="15">
        <v>102.810374</v>
      </c>
      <c r="K18" s="15">
        <v>97.751700830000004</v>
      </c>
      <c r="L18" s="15">
        <v>100</v>
      </c>
      <c r="M18" s="15">
        <v>100</v>
      </c>
      <c r="N18" s="15">
        <v>98.745135349999998</v>
      </c>
      <c r="O18" s="15">
        <v>103.3724488</v>
      </c>
      <c r="P18" s="15">
        <v>100</v>
      </c>
      <c r="Q18" s="15">
        <v>104.6516534</v>
      </c>
      <c r="R18" s="15">
        <v>100</v>
      </c>
      <c r="S18" s="15">
        <v>98.773655000000005</v>
      </c>
      <c r="T18" s="15">
        <v>98.313775629999995</v>
      </c>
      <c r="U18" s="15">
        <v>102.810374</v>
      </c>
      <c r="V18" s="15">
        <v>98.476958629999999</v>
      </c>
      <c r="W18" s="15">
        <v>100</v>
      </c>
      <c r="X18"/>
    </row>
    <row r="19" spans="1:24" x14ac:dyDescent="0.35">
      <c r="A19">
        <v>176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97.160043160000001</v>
      </c>
      <c r="I19" s="15">
        <v>96.627551249999996</v>
      </c>
      <c r="J19" s="15">
        <v>96.065476459999999</v>
      </c>
      <c r="K19" s="15">
        <v>100</v>
      </c>
      <c r="L19" s="15">
        <v>100</v>
      </c>
      <c r="M19" s="15">
        <v>100</v>
      </c>
      <c r="N19" s="15">
        <v>98.745135349999998</v>
      </c>
      <c r="O19" s="15">
        <v>96.627551249999996</v>
      </c>
      <c r="P19" s="15">
        <v>98.773655000000005</v>
      </c>
      <c r="Q19" s="15">
        <v>104.6516534</v>
      </c>
      <c r="R19" s="15">
        <v>98.357764090000003</v>
      </c>
      <c r="S19" s="15">
        <v>98.773655000000005</v>
      </c>
      <c r="T19" s="15">
        <v>100</v>
      </c>
      <c r="U19" s="15">
        <v>96.065476459999999</v>
      </c>
      <c r="V19" s="15">
        <v>98.041803950000002</v>
      </c>
      <c r="W19" s="15">
        <v>96.145772859999994</v>
      </c>
      <c r="X19"/>
    </row>
    <row r="20" spans="1:24" x14ac:dyDescent="0.35">
      <c r="A20">
        <v>188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97.160043160000001</v>
      </c>
      <c r="I20" s="15">
        <v>96.627551249999996</v>
      </c>
      <c r="J20" s="15">
        <v>96.065476459999999</v>
      </c>
      <c r="K20" s="15">
        <v>100</v>
      </c>
      <c r="L20" s="15">
        <v>100</v>
      </c>
      <c r="M20" s="15">
        <v>100</v>
      </c>
      <c r="N20" s="15">
        <v>97.490270699999996</v>
      </c>
      <c r="O20" s="15">
        <v>96.627551249999996</v>
      </c>
      <c r="P20" s="15">
        <v>97.547309999999996</v>
      </c>
      <c r="Q20" s="15">
        <v>104.6516534</v>
      </c>
      <c r="R20" s="15">
        <v>97.653948700000001</v>
      </c>
      <c r="S20" s="15">
        <v>98.773655000000005</v>
      </c>
      <c r="T20" s="15">
        <v>100</v>
      </c>
      <c r="U20" s="15">
        <v>96.065476459999999</v>
      </c>
      <c r="V20" s="15">
        <v>96.736339920000006</v>
      </c>
      <c r="W20" s="15">
        <v>96.145772859999994</v>
      </c>
      <c r="X20"/>
    </row>
    <row r="21" spans="1:24" x14ac:dyDescent="0.35">
      <c r="A21">
        <v>194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95.740064739999994</v>
      </c>
      <c r="I21" s="15">
        <v>96.627551249999996</v>
      </c>
      <c r="J21" s="15">
        <v>97.189626039999993</v>
      </c>
      <c r="K21" s="15">
        <v>97.751700830000004</v>
      </c>
      <c r="L21" s="15">
        <v>100</v>
      </c>
      <c r="M21" s="15">
        <v>100</v>
      </c>
      <c r="N21" s="15">
        <v>97.490270699999996</v>
      </c>
      <c r="O21" s="15">
        <v>96.627551249999996</v>
      </c>
      <c r="P21" s="15">
        <v>97.547309999999996</v>
      </c>
      <c r="Q21" s="15">
        <v>104.6516534</v>
      </c>
      <c r="R21" s="15">
        <v>97.419343569999995</v>
      </c>
      <c r="S21" s="15">
        <v>97.547309999999996</v>
      </c>
      <c r="T21" s="15">
        <v>98.313775629999995</v>
      </c>
      <c r="U21" s="15">
        <v>97.189626039999993</v>
      </c>
      <c r="V21" s="15">
        <v>96.736339920000006</v>
      </c>
      <c r="W21" s="15">
        <v>96.145772859999994</v>
      </c>
      <c r="X21"/>
    </row>
    <row r="22" spans="1:24" x14ac:dyDescent="0.35">
      <c r="A22">
        <v>212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95.740064739999994</v>
      </c>
      <c r="I22" s="15">
        <v>96.627551249999996</v>
      </c>
      <c r="J22" s="15">
        <v>97.189626039999993</v>
      </c>
      <c r="K22" s="15">
        <v>95.503401670000002</v>
      </c>
      <c r="L22" s="15">
        <v>100</v>
      </c>
      <c r="M22" s="15">
        <v>100</v>
      </c>
      <c r="N22" s="15">
        <v>96.235406049999995</v>
      </c>
      <c r="O22" s="15">
        <v>103.3724488</v>
      </c>
      <c r="P22" s="15">
        <v>97.547309999999996</v>
      </c>
      <c r="Q22" s="15">
        <v>104.6516534</v>
      </c>
      <c r="R22" s="15">
        <v>96.950133300000005</v>
      </c>
      <c r="S22" s="15">
        <v>97.547309999999996</v>
      </c>
      <c r="T22" s="15">
        <v>96.627551249999996</v>
      </c>
      <c r="U22" s="15">
        <v>97.189626039999993</v>
      </c>
      <c r="V22" s="15">
        <v>95.866030559999999</v>
      </c>
      <c r="W22" s="15">
        <v>100</v>
      </c>
      <c r="X22"/>
    </row>
    <row r="23" spans="1:24" x14ac:dyDescent="0.35">
      <c r="A23">
        <v>218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95.740064739999994</v>
      </c>
      <c r="I23" s="15">
        <v>96.627551249999996</v>
      </c>
      <c r="J23" s="15">
        <v>97.189626039999993</v>
      </c>
      <c r="K23" s="15">
        <v>95.503401670000002</v>
      </c>
      <c r="L23" s="15">
        <v>100</v>
      </c>
      <c r="M23" s="15">
        <v>100</v>
      </c>
      <c r="N23" s="15">
        <v>96.862838370000006</v>
      </c>
      <c r="O23" s="15">
        <v>103.3724488</v>
      </c>
      <c r="P23" s="15">
        <v>97.547309999999996</v>
      </c>
      <c r="Q23" s="15">
        <v>104.6516534</v>
      </c>
      <c r="R23" s="15">
        <v>97.184738429999996</v>
      </c>
      <c r="S23" s="15">
        <v>97.547309999999996</v>
      </c>
      <c r="T23" s="15">
        <v>96.627551249999996</v>
      </c>
      <c r="U23" s="15">
        <v>97.189626039999993</v>
      </c>
      <c r="V23" s="15">
        <v>96.301185239999995</v>
      </c>
      <c r="W23" s="15">
        <v>100</v>
      </c>
      <c r="X23"/>
    </row>
    <row r="24" spans="1:24" x14ac:dyDescent="0.35">
      <c r="A24">
        <v>253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95.740064739999994</v>
      </c>
      <c r="I24" s="15">
        <v>96.627551249999996</v>
      </c>
      <c r="J24" s="15">
        <v>97.189626039999993</v>
      </c>
      <c r="K24" s="15">
        <v>95.503401670000002</v>
      </c>
      <c r="L24" s="15">
        <v>100</v>
      </c>
      <c r="M24" s="15">
        <v>100</v>
      </c>
      <c r="N24" s="15">
        <v>96.862838370000006</v>
      </c>
      <c r="O24" s="15">
        <v>103.3724488</v>
      </c>
      <c r="P24" s="15">
        <v>97.547309999999996</v>
      </c>
      <c r="Q24" s="15">
        <v>104.6516534</v>
      </c>
      <c r="R24" s="15">
        <v>97.184738429999996</v>
      </c>
      <c r="S24" s="15">
        <v>97.547309999999996</v>
      </c>
      <c r="T24" s="15">
        <v>96.627551249999996</v>
      </c>
      <c r="U24" s="15">
        <v>97.189626039999993</v>
      </c>
      <c r="V24" s="15">
        <v>96.301185239999995</v>
      </c>
      <c r="W24" s="15">
        <v>100</v>
      </c>
      <c r="X24"/>
    </row>
    <row r="25" spans="1:24" x14ac:dyDescent="0.35">
      <c r="A25">
        <v>257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94.320086320000001</v>
      </c>
      <c r="I25" s="15">
        <v>110.11734629999999</v>
      </c>
      <c r="J25" s="15">
        <v>98.313775629999995</v>
      </c>
      <c r="K25" s="15">
        <v>93.255102500000007</v>
      </c>
      <c r="L25" s="15">
        <v>100</v>
      </c>
      <c r="M25" s="15">
        <v>106.74489749999999</v>
      </c>
      <c r="N25" s="15">
        <v>96.862838370000006</v>
      </c>
      <c r="O25" s="15">
        <v>96.627551249999996</v>
      </c>
      <c r="P25" s="15">
        <v>97.547309999999996</v>
      </c>
      <c r="Q25" s="15">
        <v>104.6516534</v>
      </c>
      <c r="R25" s="15">
        <v>97.419343569999995</v>
      </c>
      <c r="S25" s="15">
        <v>96.320965000000001</v>
      </c>
      <c r="T25" s="15">
        <v>98.313775629999995</v>
      </c>
      <c r="U25" s="15">
        <v>98.313775629999995</v>
      </c>
      <c r="V25" s="15">
        <v>96.301185239999995</v>
      </c>
      <c r="W25" s="15">
        <v>100</v>
      </c>
      <c r="X25"/>
    </row>
    <row r="26" spans="1:24" x14ac:dyDescent="0.35">
      <c r="A26">
        <v>263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94.320086320000001</v>
      </c>
      <c r="I26" s="15">
        <v>96.627551249999996</v>
      </c>
      <c r="J26" s="15">
        <v>100.5620748</v>
      </c>
      <c r="K26" s="15">
        <v>93.255102500000007</v>
      </c>
      <c r="L26" s="15">
        <v>100</v>
      </c>
      <c r="M26" s="15">
        <v>100</v>
      </c>
      <c r="N26" s="15">
        <v>96.862838370000006</v>
      </c>
      <c r="O26" s="15">
        <v>96.627551249999996</v>
      </c>
      <c r="P26" s="15">
        <v>98.773655000000005</v>
      </c>
      <c r="Q26" s="15">
        <v>104.6516534</v>
      </c>
      <c r="R26" s="15">
        <v>97.419343569999995</v>
      </c>
      <c r="S26" s="15">
        <v>96.320965000000001</v>
      </c>
      <c r="T26" s="15">
        <v>94.941326880000005</v>
      </c>
      <c r="U26" s="15">
        <v>100.5620748</v>
      </c>
      <c r="V26" s="15">
        <v>96.736339920000006</v>
      </c>
      <c r="W26" s="15">
        <v>96.145772859999994</v>
      </c>
      <c r="X26"/>
    </row>
    <row r="27" spans="1:24" x14ac:dyDescent="0.35">
      <c r="A27">
        <v>292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101.41997840000001</v>
      </c>
      <c r="I27" s="15">
        <v>96.627551249999996</v>
      </c>
      <c r="J27" s="15">
        <v>99.437925210000003</v>
      </c>
      <c r="K27" s="15">
        <v>100</v>
      </c>
      <c r="L27" s="15">
        <v>100</v>
      </c>
      <c r="M27" s="15">
        <v>100</v>
      </c>
      <c r="N27" s="15">
        <v>98.745135349999998</v>
      </c>
      <c r="O27" s="15">
        <v>96.627551249999996</v>
      </c>
      <c r="P27" s="15">
        <v>100</v>
      </c>
      <c r="Q27" s="15">
        <v>104.6516534</v>
      </c>
      <c r="R27" s="15">
        <v>100</v>
      </c>
      <c r="S27" s="15">
        <v>102.45269</v>
      </c>
      <c r="T27" s="15">
        <v>100</v>
      </c>
      <c r="U27" s="15">
        <v>99.437925210000003</v>
      </c>
      <c r="V27" s="15">
        <v>98.476958629999999</v>
      </c>
      <c r="W27" s="15">
        <v>96.145772859999994</v>
      </c>
      <c r="X27"/>
    </row>
    <row r="28" spans="1:24" x14ac:dyDescent="0.35">
      <c r="A28">
        <v>293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102.8399568</v>
      </c>
      <c r="I28" s="15">
        <v>103.3724488</v>
      </c>
      <c r="J28" s="15">
        <v>102.810374</v>
      </c>
      <c r="K28" s="15">
        <v>102.24829920000001</v>
      </c>
      <c r="L28" s="15">
        <v>100</v>
      </c>
      <c r="M28" s="15">
        <v>106.74489749999999</v>
      </c>
      <c r="N28" s="15">
        <v>100.6274323</v>
      </c>
      <c r="O28" s="15">
        <v>103.3724488</v>
      </c>
      <c r="P28" s="15">
        <v>103.679035</v>
      </c>
      <c r="Q28" s="15">
        <v>104.6516534</v>
      </c>
      <c r="R28" s="15">
        <v>103.28447180000001</v>
      </c>
      <c r="S28" s="15">
        <v>103.679035</v>
      </c>
      <c r="T28" s="15">
        <v>103.3724488</v>
      </c>
      <c r="U28" s="15">
        <v>102.810374</v>
      </c>
      <c r="V28" s="15">
        <v>101.0878867</v>
      </c>
      <c r="W28" s="15">
        <v>103.8542271</v>
      </c>
      <c r="X28"/>
    </row>
    <row r="29" spans="1:24" x14ac:dyDescent="0.35">
      <c r="A29">
        <v>312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97.160043160000001</v>
      </c>
      <c r="I29" s="15">
        <v>96.627551249999996</v>
      </c>
      <c r="J29" s="15">
        <v>96.065476459999999</v>
      </c>
      <c r="K29" s="15">
        <v>95.503401670000002</v>
      </c>
      <c r="L29" s="15">
        <v>100</v>
      </c>
      <c r="M29" s="15">
        <v>100</v>
      </c>
      <c r="N29" s="15">
        <v>98.117703019999993</v>
      </c>
      <c r="O29" s="15">
        <v>103.3724488</v>
      </c>
      <c r="P29" s="15">
        <v>100</v>
      </c>
      <c r="Q29" s="15">
        <v>104.6516534</v>
      </c>
      <c r="R29" s="15">
        <v>98.123158959999998</v>
      </c>
      <c r="S29" s="15">
        <v>98.773655000000005</v>
      </c>
      <c r="T29" s="15">
        <v>96.627551249999996</v>
      </c>
      <c r="U29" s="15">
        <v>96.065476459999999</v>
      </c>
      <c r="V29" s="15">
        <v>98.041803950000002</v>
      </c>
      <c r="W29" s="15">
        <v>100</v>
      </c>
      <c r="X29"/>
    </row>
    <row r="30" spans="1:24" x14ac:dyDescent="0.35">
      <c r="A30">
        <v>313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98.580021579999993</v>
      </c>
      <c r="I30" s="15">
        <v>103.3724488</v>
      </c>
      <c r="J30" s="15">
        <v>99.437925210000003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110.11734629999999</v>
      </c>
      <c r="P30" s="15">
        <v>103.679035</v>
      </c>
      <c r="Q30" s="15">
        <v>104.6516534</v>
      </c>
      <c r="R30" s="15">
        <v>101.40763080000001</v>
      </c>
      <c r="S30" s="15">
        <v>100</v>
      </c>
      <c r="T30" s="15">
        <v>100</v>
      </c>
      <c r="U30" s="15">
        <v>99.437925210000003</v>
      </c>
      <c r="V30" s="15">
        <v>100.652732</v>
      </c>
      <c r="W30" s="15">
        <v>107.7084543</v>
      </c>
      <c r="X30"/>
    </row>
    <row r="31" spans="1:24" x14ac:dyDescent="0.35">
      <c r="A31">
        <v>328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97.160043160000001</v>
      </c>
      <c r="I31" s="15">
        <v>96.627551249999996</v>
      </c>
      <c r="J31" s="15">
        <v>94.941326880000005</v>
      </c>
      <c r="K31" s="15">
        <v>97.751700830000004</v>
      </c>
      <c r="L31" s="15">
        <v>100</v>
      </c>
      <c r="M31" s="15">
        <v>100</v>
      </c>
      <c r="N31" s="15">
        <v>98.117703019999993</v>
      </c>
      <c r="O31" s="15">
        <v>103.3724488</v>
      </c>
      <c r="P31" s="15">
        <v>98.773655000000005</v>
      </c>
      <c r="Q31" s="15">
        <v>104.6516534</v>
      </c>
      <c r="R31" s="15">
        <v>97.888553830000006</v>
      </c>
      <c r="S31" s="15">
        <v>98.773655000000005</v>
      </c>
      <c r="T31" s="15">
        <v>98.313775629999995</v>
      </c>
      <c r="U31" s="15">
        <v>94.941326880000005</v>
      </c>
      <c r="V31" s="15">
        <v>97.606649270000005</v>
      </c>
      <c r="W31" s="15">
        <v>100</v>
      </c>
      <c r="X31"/>
    </row>
    <row r="32" spans="1:24" x14ac:dyDescent="0.35">
      <c r="A32">
        <v>343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103.3724488</v>
      </c>
      <c r="J32" s="15">
        <v>102.810374</v>
      </c>
      <c r="K32" s="15">
        <v>104.4965983</v>
      </c>
      <c r="L32" s="15">
        <v>100</v>
      </c>
      <c r="M32" s="15">
        <v>100</v>
      </c>
      <c r="N32" s="15">
        <v>103.1371616</v>
      </c>
      <c r="O32" s="15">
        <v>83.137756249999995</v>
      </c>
      <c r="P32" s="15">
        <v>98.773655000000005</v>
      </c>
      <c r="Q32" s="15">
        <v>100</v>
      </c>
      <c r="R32" s="15">
        <v>100.93842050000001</v>
      </c>
      <c r="S32" s="15">
        <v>101.22634499999999</v>
      </c>
      <c r="T32" s="15">
        <v>105.05867309999999</v>
      </c>
      <c r="U32" s="15">
        <v>102.810374</v>
      </c>
      <c r="V32" s="15">
        <v>101.0878867</v>
      </c>
      <c r="W32" s="15">
        <v>88.437318570000002</v>
      </c>
    </row>
    <row r="33" spans="1:23" x14ac:dyDescent="0.35">
      <c r="A33">
        <v>344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101.41997840000001</v>
      </c>
      <c r="I33" s="15">
        <v>110.11734629999999</v>
      </c>
      <c r="J33" s="15">
        <v>106.1828227</v>
      </c>
      <c r="K33" s="15">
        <v>106.74489749999999</v>
      </c>
      <c r="L33" s="15">
        <v>100</v>
      </c>
      <c r="M33" s="15">
        <v>106.74489749999999</v>
      </c>
      <c r="N33" s="15">
        <v>105.01945859999999</v>
      </c>
      <c r="O33" s="15">
        <v>89.882653750000003</v>
      </c>
      <c r="P33" s="15">
        <v>102.45269</v>
      </c>
      <c r="Q33" s="15">
        <v>100</v>
      </c>
      <c r="R33" s="15">
        <v>104.2228923</v>
      </c>
      <c r="S33" s="15">
        <v>102.45269</v>
      </c>
      <c r="T33" s="15">
        <v>108.43112189999999</v>
      </c>
      <c r="U33" s="15">
        <v>106.1828227</v>
      </c>
      <c r="V33" s="15">
        <v>103.69881479999999</v>
      </c>
      <c r="W33" s="15">
        <v>96.145772859999994</v>
      </c>
    </row>
    <row r="34" spans="1:23" x14ac:dyDescent="0.35">
      <c r="A34">
        <v>357</v>
      </c>
      <c r="B34" t="s">
        <v>205</v>
      </c>
      <c r="C34" t="s">
        <v>566</v>
      </c>
      <c r="D34" t="s">
        <v>24</v>
      </c>
      <c r="E34" t="s">
        <v>21</v>
      </c>
      <c r="F34" t="s">
        <v>542</v>
      </c>
      <c r="G34" t="s">
        <v>578</v>
      </c>
      <c r="H34" s="15">
        <v>95.740064739999994</v>
      </c>
      <c r="I34" s="15">
        <v>96.627551249999996</v>
      </c>
      <c r="J34" s="15">
        <v>97.189626039999993</v>
      </c>
      <c r="K34" s="15">
        <v>95.503401670000002</v>
      </c>
      <c r="L34" s="15">
        <v>100</v>
      </c>
      <c r="M34" s="15">
        <v>100</v>
      </c>
      <c r="N34" s="15">
        <v>96.862838370000006</v>
      </c>
      <c r="O34" s="15">
        <v>103.3724488</v>
      </c>
      <c r="P34" s="15">
        <v>97.547309999999996</v>
      </c>
      <c r="Q34" s="15">
        <v>104.6516534</v>
      </c>
      <c r="R34" s="15">
        <v>97.184738429999996</v>
      </c>
      <c r="S34" s="15">
        <v>97.547309999999996</v>
      </c>
      <c r="T34" s="15">
        <v>96.627551249999996</v>
      </c>
      <c r="U34" s="15">
        <v>97.189626039999993</v>
      </c>
      <c r="V34" s="15">
        <v>96.301185239999995</v>
      </c>
      <c r="W34" s="15">
        <v>100</v>
      </c>
    </row>
    <row r="35" spans="1:23" x14ac:dyDescent="0.35">
      <c r="A35">
        <v>362</v>
      </c>
      <c r="B35" t="s">
        <v>205</v>
      </c>
      <c r="C35" t="s">
        <v>1115</v>
      </c>
      <c r="D35" t="s">
        <v>28</v>
      </c>
      <c r="E35" t="s">
        <v>21</v>
      </c>
      <c r="F35" t="s">
        <v>1087</v>
      </c>
      <c r="G35" t="s">
        <v>1116</v>
      </c>
      <c r="H35" s="15">
        <v>97.160043160000001</v>
      </c>
      <c r="I35" s="15">
        <v>96.627551249999996</v>
      </c>
      <c r="J35" s="15">
        <v>102.810374</v>
      </c>
      <c r="K35" s="15">
        <v>100</v>
      </c>
      <c r="L35" s="15">
        <v>100</v>
      </c>
      <c r="M35" s="15">
        <v>100</v>
      </c>
      <c r="N35" s="15">
        <v>98.117703019999993</v>
      </c>
      <c r="O35" s="15">
        <v>103.3724488</v>
      </c>
      <c r="P35" s="15">
        <v>100</v>
      </c>
      <c r="Q35" s="15">
        <v>104.6516534</v>
      </c>
      <c r="R35" s="15">
        <v>100</v>
      </c>
      <c r="S35" s="15">
        <v>98.773655000000005</v>
      </c>
      <c r="T35" s="15">
        <v>100</v>
      </c>
      <c r="U35" s="15">
        <v>102.810374</v>
      </c>
      <c r="V35" s="15">
        <v>98.041803950000002</v>
      </c>
      <c r="W35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974</v>
      </c>
      <c r="C1" s="1" t="s">
        <v>975</v>
      </c>
      <c r="J1" t="s">
        <v>236</v>
      </c>
      <c r="K1" t="s">
        <v>978</v>
      </c>
      <c r="L1" t="s">
        <v>235</v>
      </c>
      <c r="M1" t="s">
        <v>238</v>
      </c>
      <c r="N1" t="s">
        <v>239</v>
      </c>
      <c r="O1" t="s">
        <v>240</v>
      </c>
      <c r="P1" t="s">
        <v>976</v>
      </c>
      <c r="Q1" t="s">
        <v>977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Stat99!$B$2:$B$1035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G600"/>
  <sheetViews>
    <sheetView topLeftCell="A355" workbookViewId="0">
      <selection activeCell="B356" sqref="B356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</cols>
  <sheetData>
    <row r="1" spans="1:7" x14ac:dyDescent="0.35">
      <c r="A1" s="1" t="s">
        <v>161</v>
      </c>
      <c r="B1" s="1" t="s">
        <v>256</v>
      </c>
      <c r="C1" s="1" t="s">
        <v>257</v>
      </c>
      <c r="E1" s="1"/>
      <c r="G1" t="s">
        <v>983</v>
      </c>
    </row>
    <row r="2" spans="1:7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</row>
    <row r="3" spans="1:7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</row>
    <row r="4" spans="1:7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</row>
    <row r="5" spans="1:7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</row>
    <row r="6" spans="1:7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</row>
    <row r="7" spans="1:7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</row>
    <row r="8" spans="1:7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</row>
    <row r="9" spans="1:7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</row>
    <row r="10" spans="1:7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</row>
    <row r="11" spans="1:7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</row>
    <row r="12" spans="1:7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</row>
    <row r="13" spans="1:7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</row>
    <row r="14" spans="1:7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</row>
    <row r="15" spans="1:7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</row>
    <row r="16" spans="1:7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</row>
    <row r="17" spans="1: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</row>
    <row r="18" spans="1: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</row>
    <row r="19" spans="1:3" x14ac:dyDescent="0.35">
      <c r="A19">
        <f>IFERROR(Stat[[#This Row],[No.]],"")</f>
        <v>18</v>
      </c>
      <c r="B19" t="str">
        <f>IFERROR(Stat[[#This Row],[No用]],"")</f>
        <v>ユニフォーム月島蛍ICONIC</v>
      </c>
      <c r="C19">
        <f>SetNo[[#This Row],[No.]]</f>
        <v>18</v>
      </c>
    </row>
    <row r="20" spans="1:3" x14ac:dyDescent="0.35">
      <c r="A20">
        <f>IFERROR(Stat[[#This Row],[No.]],"")</f>
        <v>19</v>
      </c>
      <c r="B20" t="str">
        <f>IFERROR(Stat[[#This Row],[No用]],"")</f>
        <v>水着月島蛍ICONIC</v>
      </c>
      <c r="C20">
        <f>SetNo[[#This Row],[No.]]</f>
        <v>19</v>
      </c>
    </row>
    <row r="21" spans="1:3" x14ac:dyDescent="0.35">
      <c r="A21">
        <f>IFERROR(Stat[[#This Row],[No.]],"")</f>
        <v>20</v>
      </c>
      <c r="B21" t="str">
        <f>IFERROR(Stat[[#This Row],[No用]],"")</f>
        <v>職業体験月島蛍ICONIC</v>
      </c>
      <c r="C21">
        <f>SetNo[[#This Row],[No.]]</f>
        <v>20</v>
      </c>
    </row>
    <row r="22" spans="1:3" x14ac:dyDescent="0.35">
      <c r="A22">
        <f>IFERROR(Stat[[#This Row],[No.]],"")</f>
        <v>21</v>
      </c>
      <c r="B22" t="str">
        <f>IFERROR(Stat[[#This Row],[No用]],"")</f>
        <v>1周年月島蛍ICONIC</v>
      </c>
      <c r="C22">
        <f>SetNo[[#This Row],[No.]]</f>
        <v>21</v>
      </c>
    </row>
    <row r="23" spans="1:3" x14ac:dyDescent="0.35">
      <c r="A23">
        <f>IFERROR(Stat[[#This Row],[No.]],"")</f>
        <v>22</v>
      </c>
      <c r="B23" t="str">
        <f>IFERROR(Stat[[#This Row],[No用]],"")</f>
        <v>花火月島蛍ICONIC</v>
      </c>
      <c r="C23">
        <f>SetNo[[#This Row],[No.]]</f>
        <v>22</v>
      </c>
    </row>
    <row r="24" spans="1:3" x14ac:dyDescent="0.35">
      <c r="A24">
        <f>IFERROR(Stat[[#This Row],[No.]],"")</f>
        <v>23</v>
      </c>
      <c r="B24" t="str">
        <f>IFERROR(Stat[[#This Row],[No用]],"")</f>
        <v>ジャージ月島蛍ICONIC</v>
      </c>
      <c r="C24">
        <f>SetNo[[#This Row],[No.]]</f>
        <v>23</v>
      </c>
    </row>
    <row r="25" spans="1:3" x14ac:dyDescent="0.35">
      <c r="A25">
        <f>IFERROR(Stat[[#This Row],[No.]],"")</f>
        <v>24</v>
      </c>
      <c r="B25" t="str">
        <f>IFERROR(Stat[[#This Row],[No用]],"")</f>
        <v>2周年月島蛍ICONIC</v>
      </c>
      <c r="C25">
        <f>SetNo[[#This Row],[No.]]</f>
        <v>24</v>
      </c>
    </row>
    <row r="26" spans="1:3" x14ac:dyDescent="0.35">
      <c r="A26">
        <f>IFERROR(Stat[[#This Row],[No.]],"")</f>
        <v>25</v>
      </c>
      <c r="B26" t="str">
        <f>IFERROR(Stat[[#This Row],[No用]],"")</f>
        <v>アート2月島蛍ICONIC</v>
      </c>
      <c r="C26">
        <f>SetNo[[#This Row],[No.]]</f>
        <v>25</v>
      </c>
    </row>
    <row r="27" spans="1:3" x14ac:dyDescent="0.35">
      <c r="A27">
        <f>IFERROR(Stat[[#This Row],[No.]],"")</f>
        <v>26</v>
      </c>
      <c r="B27" t="str">
        <f>IFERROR(Stat[[#This Row],[No用]],"")</f>
        <v>焼き芋月島蛍ICONIC</v>
      </c>
      <c r="C27">
        <f>SetNo[[#This Row],[No.]]</f>
        <v>26</v>
      </c>
    </row>
    <row r="28" spans="1:3" x14ac:dyDescent="0.35">
      <c r="A28">
        <f>IFERROR(Stat[[#This Row],[No.]],"")</f>
        <v>27</v>
      </c>
      <c r="B28" t="str">
        <f>IFERROR(Stat[[#This Row],[No用]],"")</f>
        <v>ユニフォーム山口忠ICONIC</v>
      </c>
      <c r="C28">
        <f>SetNo[[#This Row],[No.]]</f>
        <v>27</v>
      </c>
    </row>
    <row r="29" spans="1:3" x14ac:dyDescent="0.35">
      <c r="A29">
        <f>IFERROR(Stat[[#This Row],[No.]],"")</f>
        <v>28</v>
      </c>
      <c r="B29" t="str">
        <f>IFERROR(Stat[[#This Row],[No用]],"")</f>
        <v>水着山口忠ICONIC</v>
      </c>
      <c r="C29">
        <f>SetNo[[#This Row],[No.]]</f>
        <v>28</v>
      </c>
    </row>
    <row r="30" spans="1:3" x14ac:dyDescent="0.35">
      <c r="A30">
        <f>IFERROR(Stat[[#This Row],[No.]],"")</f>
        <v>29</v>
      </c>
      <c r="B30" t="str">
        <f>IFERROR(Stat[[#This Row],[No用]],"")</f>
        <v>雪遊び山口忠ICONIC</v>
      </c>
      <c r="C30">
        <f>SetNo[[#This Row],[No.]]</f>
        <v>29</v>
      </c>
    </row>
    <row r="31" spans="1:3" x14ac:dyDescent="0.35">
      <c r="A31">
        <f>IFERROR(Stat[[#This Row],[No.]],"")</f>
        <v>30</v>
      </c>
      <c r="B31" t="str">
        <f>IFERROR(Stat[[#This Row],[No用]],"")</f>
        <v>スパイ山口忠ICONIC</v>
      </c>
      <c r="C31">
        <f>SetNo[[#This Row],[No.]]</f>
        <v>30</v>
      </c>
    </row>
    <row r="32" spans="1:3" x14ac:dyDescent="0.35">
      <c r="A32">
        <f>IFERROR(Stat[[#This Row],[No.]],"")</f>
        <v>31</v>
      </c>
      <c r="B32" t="str">
        <f>IFERROR(Stat[[#This Row],[No用]],"")</f>
        <v>ジャージ山口忠ICONIC</v>
      </c>
      <c r="C32">
        <f>SetNo[[#This Row],[No.]]</f>
        <v>31</v>
      </c>
    </row>
    <row r="33" spans="1:3" x14ac:dyDescent="0.35">
      <c r="A33">
        <f>IFERROR(Stat[[#This Row],[No.]],"")</f>
        <v>32</v>
      </c>
      <c r="B33" t="str">
        <f>IFERROR(Stat[[#This Row],[No用]],"")</f>
        <v>焼き芋山口忠ICONIC</v>
      </c>
      <c r="C33">
        <f>SetNo[[#This Row],[No.]]</f>
        <v>32</v>
      </c>
    </row>
    <row r="34" spans="1:3" x14ac:dyDescent="0.35">
      <c r="A34">
        <f>IFERROR(Stat[[#This Row],[No.]],"")</f>
        <v>33</v>
      </c>
      <c r="B34" t="str">
        <f>IFERROR(Stat[[#This Row],[No用]],"")</f>
        <v>ユニフォーム西谷夕ICONIC</v>
      </c>
      <c r="C34">
        <f>SetNo[[#This Row],[No.]]</f>
        <v>33</v>
      </c>
    </row>
    <row r="35" spans="1:3" x14ac:dyDescent="0.35">
      <c r="A35">
        <f>IFERROR(Stat[[#This Row],[No.]],"")</f>
        <v>34</v>
      </c>
      <c r="B35" t="str">
        <f>IFERROR(Stat[[#This Row],[No用]],"")</f>
        <v>制服西谷夕ICONIC</v>
      </c>
      <c r="C35">
        <f>SetNo[[#This Row],[No.]]</f>
        <v>34</v>
      </c>
    </row>
    <row r="36" spans="1:3" x14ac:dyDescent="0.35">
      <c r="A36">
        <f>IFERROR(Stat[[#This Row],[No.]],"")</f>
        <v>35</v>
      </c>
      <c r="B36" t="str">
        <f>IFERROR(Stat[[#This Row],[No用]],"")</f>
        <v>Xmas西谷夕ICONIC</v>
      </c>
      <c r="C36">
        <f>SetNo[[#This Row],[No.]]</f>
        <v>35</v>
      </c>
    </row>
    <row r="37" spans="1:3" x14ac:dyDescent="0.35">
      <c r="A37">
        <f>IFERROR(Stat[[#This Row],[No.]],"")</f>
        <v>36</v>
      </c>
      <c r="B37" t="str">
        <f>IFERROR(Stat[[#This Row],[No用]],"")</f>
        <v>バーガー西谷夕ICONIC</v>
      </c>
      <c r="C37">
        <f>SetNo[[#This Row],[No.]]</f>
        <v>36</v>
      </c>
    </row>
    <row r="38" spans="1:3" x14ac:dyDescent="0.35">
      <c r="A38">
        <f>IFERROR(Stat[[#This Row],[No.]],"")</f>
        <v>37</v>
      </c>
      <c r="B38" t="str">
        <f>IFERROR(Stat[[#This Row],[No用]],"")</f>
        <v>文化祭2西谷夕ICONIC</v>
      </c>
      <c r="C38">
        <f>SetNo[[#This Row],[No.]]</f>
        <v>37</v>
      </c>
    </row>
    <row r="39" spans="1:3" x14ac:dyDescent="0.35">
      <c r="A39">
        <f>IFERROR(Stat[[#This Row],[No.]],"")</f>
        <v>38</v>
      </c>
      <c r="B39" t="str">
        <f>IFERROR(Stat[[#This Row],[No用]],"")</f>
        <v>2周年西谷夕ICONIC</v>
      </c>
      <c r="C39">
        <f>SetNo[[#This Row],[No.]]</f>
        <v>38</v>
      </c>
    </row>
    <row r="40" spans="1:3" x14ac:dyDescent="0.35">
      <c r="A40">
        <f>IFERROR(Stat[[#This Row],[No.]],"")</f>
        <v>39</v>
      </c>
      <c r="B40" t="str">
        <f>IFERROR(Stat[[#This Row],[No用]],"")</f>
        <v>ハロウィン西谷夕ICONIC</v>
      </c>
      <c r="C40">
        <f>SetNo[[#This Row],[No.]]</f>
        <v>39</v>
      </c>
    </row>
    <row r="41" spans="1:3" x14ac:dyDescent="0.35">
      <c r="A41">
        <f>IFERROR(Stat[[#This Row],[No.]],"")</f>
        <v>40</v>
      </c>
      <c r="B41" t="str">
        <f>IFERROR(Stat[[#This Row],[No用]],"")</f>
        <v>ユニフォーム田中龍之介ICONIC</v>
      </c>
      <c r="C41">
        <f>SetNo[[#This Row],[No.]]</f>
        <v>40</v>
      </c>
    </row>
    <row r="42" spans="1:3" x14ac:dyDescent="0.35">
      <c r="A42">
        <f>IFERROR(Stat[[#This Row],[No.]],"")</f>
        <v>41</v>
      </c>
      <c r="B42" t="str">
        <f>IFERROR(Stat[[#This Row],[No用]],"")</f>
        <v>制服田中龍之介ICONIC</v>
      </c>
      <c r="C42">
        <f>SetNo[[#This Row],[No.]]</f>
        <v>41</v>
      </c>
    </row>
    <row r="43" spans="1:3" x14ac:dyDescent="0.35">
      <c r="A43">
        <f>IFERROR(Stat[[#This Row],[No.]],"")</f>
        <v>42</v>
      </c>
      <c r="B43" t="str">
        <f>IFERROR(Stat[[#This Row],[No用]],"")</f>
        <v>新年田中龍之介ICONIC</v>
      </c>
      <c r="C43">
        <f>SetNo[[#This Row],[No.]]</f>
        <v>42</v>
      </c>
    </row>
    <row r="44" spans="1:3" x14ac:dyDescent="0.35">
      <c r="A44">
        <f>IFERROR(Stat[[#This Row],[No.]],"")</f>
        <v>43</v>
      </c>
      <c r="B44" t="str">
        <f>IFERROR(Stat[[#This Row],[No用]],"")</f>
        <v>RPG田中龍之介ICONIC</v>
      </c>
      <c r="C44">
        <f>SetNo[[#This Row],[No.]]</f>
        <v>43</v>
      </c>
    </row>
    <row r="45" spans="1:3" x14ac:dyDescent="0.35">
      <c r="A45">
        <f>IFERROR(Stat[[#This Row],[No.]],"")</f>
        <v>44</v>
      </c>
      <c r="B45" t="str">
        <f>IFERROR(Stat[[#This Row],[No用]],"")</f>
        <v>仮装田中龍之介ICONIC</v>
      </c>
      <c r="C45">
        <f>SetNo[[#This Row],[No.]]</f>
        <v>44</v>
      </c>
    </row>
    <row r="46" spans="1:3" x14ac:dyDescent="0.35">
      <c r="A46">
        <f>IFERROR(Stat[[#This Row],[No.]],"")</f>
        <v>45</v>
      </c>
      <c r="B46" t="str">
        <f>IFERROR(Stat[[#This Row],[No用]],"")</f>
        <v>ユニフォーム澤村大地ICONIC</v>
      </c>
      <c r="C46">
        <f>SetNo[[#This Row],[No.]]</f>
        <v>45</v>
      </c>
    </row>
    <row r="47" spans="1:3" x14ac:dyDescent="0.35">
      <c r="A47">
        <f>IFERROR(Stat[[#This Row],[No.]],"")</f>
        <v>46</v>
      </c>
      <c r="B47" t="str">
        <f>IFERROR(Stat[[#This Row],[No用]],"")</f>
        <v>プール掃除澤村大地ICONIC</v>
      </c>
      <c r="C47">
        <f>SetNo[[#This Row],[No.]]</f>
        <v>46</v>
      </c>
    </row>
    <row r="48" spans="1:3" x14ac:dyDescent="0.35">
      <c r="A48">
        <f>IFERROR(Stat[[#This Row],[No.]],"")</f>
        <v>47</v>
      </c>
      <c r="B48" t="str">
        <f>IFERROR(Stat[[#This Row],[No用]],"")</f>
        <v>文化祭澤村大地ICONIC</v>
      </c>
      <c r="C48">
        <f>SetNo[[#This Row],[No.]]</f>
        <v>47</v>
      </c>
    </row>
    <row r="49" spans="1:3" x14ac:dyDescent="0.35">
      <c r="A49">
        <f>IFERROR(Stat[[#This Row],[No.]],"")</f>
        <v>48</v>
      </c>
      <c r="B49" t="str">
        <f>IFERROR(Stat[[#This Row],[No用]],"")</f>
        <v>RPG澤村大地ICONIC</v>
      </c>
      <c r="C49">
        <f>SetNo[[#This Row],[No.]]</f>
        <v>48</v>
      </c>
    </row>
    <row r="50" spans="1:3" x14ac:dyDescent="0.35">
      <c r="A50">
        <f>IFERROR(Stat[[#This Row],[No.]],"")</f>
        <v>49</v>
      </c>
      <c r="B50" t="str">
        <f>IFERROR(Stat[[#This Row],[No用]],"")</f>
        <v>新年2澤村大地ICONIC</v>
      </c>
      <c r="C50">
        <f>SetNo[[#This Row],[No.]]</f>
        <v>49</v>
      </c>
    </row>
    <row r="51" spans="1:3" x14ac:dyDescent="0.35">
      <c r="A51">
        <f>IFERROR(Stat[[#This Row],[No.]],"")</f>
        <v>50</v>
      </c>
      <c r="B51" t="str">
        <f>IFERROR(Stat[[#This Row],[No用]],"")</f>
        <v>ユニフォーム菅原考支ICONIC</v>
      </c>
      <c r="C51">
        <f>SetNo[[#This Row],[No.]]</f>
        <v>50</v>
      </c>
    </row>
    <row r="52" spans="1:3" x14ac:dyDescent="0.35">
      <c r="A52">
        <f>IFERROR(Stat[[#This Row],[No.]],"")</f>
        <v>51</v>
      </c>
      <c r="B52" t="str">
        <f>IFERROR(Stat[[#This Row],[No用]],"")</f>
        <v>プール掃除菅原考支ICONIC</v>
      </c>
      <c r="C52">
        <f>SetNo[[#This Row],[No.]]</f>
        <v>51</v>
      </c>
    </row>
    <row r="53" spans="1:3" x14ac:dyDescent="0.35">
      <c r="A53">
        <f>IFERROR(Stat[[#This Row],[No.]],"")</f>
        <v>52</v>
      </c>
      <c r="B53" t="str">
        <f>IFERROR(Stat[[#This Row],[No用]],"")</f>
        <v>文化祭菅原考支ICONIC</v>
      </c>
      <c r="C53">
        <f>SetNo[[#This Row],[No.]]</f>
        <v>52</v>
      </c>
    </row>
    <row r="54" spans="1:3" x14ac:dyDescent="0.35">
      <c r="A54">
        <f>IFERROR(Stat[[#This Row],[No.]],"")</f>
        <v>53</v>
      </c>
      <c r="B54" t="str">
        <f>IFERROR(Stat[[#This Row],[No用]],"")</f>
        <v>梅雨菅原考支ICONIC</v>
      </c>
      <c r="C54">
        <f>SetNo[[#This Row],[No.]]</f>
        <v>53</v>
      </c>
    </row>
    <row r="55" spans="1:3" x14ac:dyDescent="0.35">
      <c r="A55">
        <f>IFERROR(Stat[[#This Row],[No.]],"")</f>
        <v>54</v>
      </c>
      <c r="B55" t="str">
        <f>IFERROR(Stat[[#This Row],[No用]],"")</f>
        <v>Xmas2菅原考支ICONIC</v>
      </c>
      <c r="C55">
        <f>SetNo[[#This Row],[No.]]</f>
        <v>54</v>
      </c>
    </row>
    <row r="56" spans="1:3" x14ac:dyDescent="0.35">
      <c r="A56">
        <f>IFERROR(Stat[[#This Row],[No.]],"")</f>
        <v>55</v>
      </c>
      <c r="B56" t="str">
        <f>IFERROR(Stat[[#This Row],[No用]],"")</f>
        <v>夏祭り2菅原考支ICONIC</v>
      </c>
      <c r="C56">
        <f>SetNo[[#This Row],[No.]]</f>
        <v>55</v>
      </c>
    </row>
    <row r="57" spans="1:3" x14ac:dyDescent="0.35">
      <c r="A57">
        <f>IFERROR(Stat[[#This Row],[No.]],"")</f>
        <v>56</v>
      </c>
      <c r="B57" t="str">
        <f>IFERROR(Stat[[#This Row],[No用]],"")</f>
        <v>ユニフォーム東峰旭ICONIC</v>
      </c>
      <c r="C57">
        <f>SetNo[[#This Row],[No.]]</f>
        <v>56</v>
      </c>
    </row>
    <row r="58" spans="1:3" x14ac:dyDescent="0.35">
      <c r="A58">
        <f>IFERROR(Stat[[#This Row],[No.]],"")</f>
        <v>57</v>
      </c>
      <c r="B58" t="str">
        <f>IFERROR(Stat[[#This Row],[No用]],"")</f>
        <v>プール掃除東峰旭ICONIC</v>
      </c>
      <c r="C58">
        <f>SetNo[[#This Row],[No.]]</f>
        <v>57</v>
      </c>
    </row>
    <row r="59" spans="1:3" x14ac:dyDescent="0.35">
      <c r="A59">
        <f>IFERROR(Stat[[#This Row],[No.]],"")</f>
        <v>58</v>
      </c>
      <c r="B59" t="str">
        <f>IFERROR(Stat[[#This Row],[No用]],"")</f>
        <v>サバゲ東峰旭ICONIC</v>
      </c>
      <c r="C59">
        <f>SetNo[[#This Row],[No.]]</f>
        <v>58</v>
      </c>
    </row>
    <row r="60" spans="1:3" x14ac:dyDescent="0.35">
      <c r="A60">
        <f>IFERROR(Stat[[#This Row],[No.]],"")</f>
        <v>59</v>
      </c>
      <c r="B60" t="str">
        <f>IFERROR(Stat[[#This Row],[No用]],"")</f>
        <v>夏祭り2東峰旭ICONIC</v>
      </c>
      <c r="C60">
        <f>SetNo[[#This Row],[No.]]</f>
        <v>59</v>
      </c>
    </row>
    <row r="61" spans="1:3" x14ac:dyDescent="0.35">
      <c r="A61">
        <f>IFERROR(Stat[[#This Row],[No.]],"")</f>
        <v>60</v>
      </c>
      <c r="B61" t="str">
        <f>IFERROR(Stat[[#This Row],[No用]],"")</f>
        <v>ユニフォーム東峰旭YELL</v>
      </c>
      <c r="C61">
        <f>SetNo[[#This Row],[No.]]</f>
        <v>60</v>
      </c>
    </row>
    <row r="62" spans="1:3" x14ac:dyDescent="0.35">
      <c r="A62">
        <f>IFERROR(Stat[[#This Row],[No.]],"")</f>
        <v>61</v>
      </c>
      <c r="B62" t="str">
        <f>IFERROR(Stat[[#This Row],[No用]],"")</f>
        <v>ユニフォーム縁下力ICONIC</v>
      </c>
      <c r="C62">
        <f>SetNo[[#This Row],[No.]]</f>
        <v>61</v>
      </c>
    </row>
    <row r="63" spans="1:3" x14ac:dyDescent="0.35">
      <c r="A63">
        <f>IFERROR(Stat[[#This Row],[No.]],"")</f>
        <v>62</v>
      </c>
      <c r="B63" t="str">
        <f>IFERROR(Stat[[#This Row],[No用]],"")</f>
        <v>探偵縁下力ICONIC</v>
      </c>
      <c r="C63">
        <f>SetNo[[#This Row],[No.]]</f>
        <v>62</v>
      </c>
    </row>
    <row r="64" spans="1:3" x14ac:dyDescent="0.35">
      <c r="A64">
        <f>IFERROR(Stat[[#This Row],[No.]],"")</f>
        <v>63</v>
      </c>
      <c r="B64" t="str">
        <f>IFERROR(Stat[[#This Row],[No用]],"")</f>
        <v>RPG縁下力ICONIC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花火縁下力ICONIC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ユニフォーム木下久志ICONIC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妖木下久志ICONIC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ユニフォーム成田一仁ICONIC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ユニフォーム孤爪研磨ICONIC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制服孤爪研磨ICONIC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夏祭り孤爪研磨ICONIC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1周年孤爪研磨ICONIC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スパイ孤爪研磨ICONIC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Xmas2孤爪研磨ICONIC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中学生孤爪研磨ICONIC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ハロウィン孤爪研磨ICONIC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ユニフォーム黒尾鉄朗ICONIC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制服黒尾鉄朗ICONIC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夏祭り黒尾鉄朗ICONIC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1周年黒尾鉄朗ICONIC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キャンプ黒尾鉄朗ICONIC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文化祭2黒尾鉄朗ICONIC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中学生黒尾鉄朗ICONIC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ハロウィン黒尾鉄朗ICONIC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ユニフォーム灰羽リエーフICONIC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探偵灰羽リエーフICONIC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路地裏灰羽リエーフICONIC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文化祭2灰羽リエーフICONIC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サバゲ2灰羽リエーフICONIC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ユニフォーム夜久衛輔ICONIC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1周年夜久衛輔ICONIC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花火夜久衛輔ICONIC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2周年夜久衛輔ICONIC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水着2夜久衛輔ICONIC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ユニフォーム福永招平ICONIC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バーガー福永招平ICONIC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アート2福永招平ICONIC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ユニフォーム犬岡走ICONIC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新年犬岡走ICONIC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ユニフォーム山本猛虎ICONIC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新年山本猛虎ICONIC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ユニフォーム芝山優生ICONIC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焼き芋芝山優生ICONIC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ユニフォーム海信之ICONIC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遊園地海信之ICONIC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ユニフォーム海信之YELL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ユニフォーム手白球彦ICONIC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ユニフォーム青根高伸ICONIC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制服青根高伸ICONIC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プール掃除青根高伸ICONIC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キャンプ青根高伸ICONIC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甲冑青根高伸ICONIC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ユニフォーム二口堅治ICONIC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制服二口堅治ICONIC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プール掃除二口堅治ICONIC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路地裏二口堅治ICONIC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甲冑二口堅治ICONIC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2周年二口堅治ICONIC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アート2二口堅治ICONIC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ユニフォーム黄金川貫至ICONIC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制服黄金川貫至ICONIC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職業体験黄金川貫至ICONIC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スパイ黄金川貫至ICONIC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焼き芋黄金川貫至ICONIC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ユニフォーム小原豊ICONIC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ユニフォーム女川太郎ICONIC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水着2女川太郎ICONIC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ユニフォーム作並浩輔ICONIC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職業体験2作並浩輔ICONIC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ユニフォーム吹上仁悟ICONIC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ユニフォーム茂庭要ICONIC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ユニフォーム鎌先靖志ICONIC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甲冑鎌先靖志ICONIC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ユニフォーム笹谷武仁ICONIC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ユニフォーム及川徹ICONIC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プール掃除及川徹ICONIC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Xmas及川徹ICONIC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制服及川徹ICONIC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路地裏及川徹ICONIC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バカンス及川徹ICONIC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2周年及川徹ICONIC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夏祭り2及川徹ICONIC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ユニフォーム岩泉一ICONIC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プール掃除岩泉一ICONIC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制服岩泉一ICONIC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サバゲ岩泉一ICONIC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バカンス岩泉一ICONIC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路地裏2岩泉一ICONIC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夏祭り2岩泉一ICONIC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ユニフォーム金田一勇太郎ICONIC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雪遊び金田一勇太郎ICONIC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カンフー金田一勇太郎ICONIC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中学生金田一勇太郎ICONIC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ユニフォーム京谷賢太郎ICONIC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梅雨京谷賢太郎ICONIC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水着2京谷賢太郎ICONIC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ユニフォーム国見英ICONIC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職業体験国見英ICONIC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路地裏国見英ICONIC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カンフー国見英ICONIC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中学生国見英ICONIC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ユニフォーム渡親治ICONIC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ユニフォーム松川一静ICONIC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アート松川一静ICONIC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バカンス松川一静ICONIC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焼き芋松川一静ICONIC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ユニフォーム花巻貴大ICONIC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アート花巻貴大ICONIC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バーガー花巻貴大ICONIC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妖花巻貴大ICONIC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焼き芋花巻貴大ICONIC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ユニフォーム矢巾秀ICONIC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キャンプ矢巾秀ICONIC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ユニフォーム駒木輝ICONIC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ユニフォーム茶屋和馬ICONIC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ユニフォーム玉川弘樹ICONIC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ユニフォーム桜井大河ICONIC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ユニフォーム芳賀良治ICONIC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ユニフォーム渋谷陸斗ICONIC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ユニフォーム池尻隼人ICONIC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文化祭2池尻隼人ICONIC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遊園地池尻隼人ICONIC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ユニフォーム十和田良樹ICONIC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ユニフォーム森岳歩ICONIC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ユニフォーム唐松拓巳ICONIC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ユニフォーム田沢裕樹ICONIC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ユニフォーム子安颯真ICONIC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サバゲ2子安颯真ICONIC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ユニフォーム横手駿ICONIC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ユニフォーム夏瀬伊吹ICONIC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ユニフォーム秋宮昇ICONIC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ユニフォーム古牧譲ICONIC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雪遊び古牧譲ICONIC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ユニフォーム浅虫快人ICONIC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ユニフォーム南田大志ICONIC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ユニフォーム湯川良明ICONIC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ユニフォーム稲垣功ICONIC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ユニフォーム馬門英治ICONIC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ユニフォーム百沢雄大ICONIC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職業体験百沢雄大ICONIC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ユニフォーム照島游児ICONIC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制服照島游児ICONIC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雪遊び照島游児ICONIC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スパイ照島游児ICONIC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妖照島游児ICONIC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ユニフォーム母畑和馬ICONIC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アート2母畑和馬ICONIC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ユニフォーム二岐丈晴ICONIC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制服二岐丈晴ICONIC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ユニフォーム沼尻凛太郎ICONIC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ユニフォーム飯坂信義ICONIC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ユニフォーム東山勝道ICONIC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ユニフォーム土湯新ICONIC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ユニフォーム中島猛ICONIC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スパイ中島猛ICONIC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ユニフォーム白石優希ICONIC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ユニフォーム花山一雅ICONIC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ユニフォーム鳴子哲平ICONIC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ユニフォーム秋保和光ICONIC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ユニフォーム松島剛ICONIC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妖松島剛ICONIC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ユニフォーム川渡瞬己ICONIC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サバゲ2川渡瞬己ICONIC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ユニフォーム牛島若利ICONIC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水着牛島若利ICONIC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新年牛島若利ICONIC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制服牛島若利ICONIC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文化祭2牛島若利ICONIC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妖牛島若利ICONIC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ユニフォーム天童覚ICONIC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水着天童覚ICONIC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文化祭天童覚ICONIC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制服天童覚ICONIC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仮装天童覚ICONIC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遊園地天童覚ICONIC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ユニフォーム五色工ICONIC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職業体験五色工ICONIC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制服五色工ICONIC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バカンス五色工ICONIC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Xmas2五色工ICONIC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サバゲ2五色工ICONIC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ユニフォーム白布賢二郎ICONIC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探偵白布賢二郎ICONIC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制服白布賢二郎ICONIC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バカンス白布賢二郎ICONIC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路地裏2白布賢二郎ICONIC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ユニフォーム大平獅音ICONIC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ユニフォーム川西太一ICONIC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路地裏川西太一ICONIC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ユニフォーム瀬見英太ICONIC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雪遊び瀬見英太ICONIC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バカンス瀬見英太ICONIC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アート2瀬見英太ICONIC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ユニフォーム山形隼人ICONIC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ユニフォーム強羅昌己ICONIC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ユニフォーム芦谷洋平ICONIC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ユニフォーム仙石伸吾ICONIC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ユニフォーム中川俊美ICONIC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ユニフォーム七沢健吾ICONIC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ユニフォーム伊勢原裕次ICONIC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ユニフォーム湯河浩二ICONIC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ユニフォーム千鹿谷栄吉ICONIC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ユニフォーム小鹿野大樹ICONIC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ユニフォーム赤谷勇ICONIC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ユニフォーム児玉勝ICONIC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ユニフォーム名栗翔太ICONIC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ユニフォーム島府典明ICONIC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ユニフォーム吉川和孝ICONIC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ユニフォーム宮侑ICONIC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文化祭宮侑ICONIC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RPG宮侑ICONIC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カンフー宮侑ICONIC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新年2宮侑ICONIC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サバゲ2宮侑ICONIC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ユニフォーム宮治ICONIC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RPG宮治ICONIC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カンフー宮治ICONIC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遊園地宮治ICONIC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夏祭り2宮治ICONIC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ユニフォーム角名倫太郎ICONIC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サバゲ角名倫太郎ICONIC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花火角名倫太郎ICONIC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路地裏2角名倫太郎ICONIC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水着2角名倫太郎ICONIC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ユニフォーム北信介ICONIC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Xmas北信介ICONIC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スパイ北信介ICONIC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新年2北信介ICONIC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職業体験2北信介ICONIC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ユニフォーム尾白アランICONIC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雪遊び尾白アランICONIC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夏祭り2尾白アランICONIC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ユニフォーム赤木路成ICONIC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Xmas2赤木路成ICONIC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ユニフォーム大耳練ICONIC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ユニフォーム理石平介ICONIC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ユニフォーム銀島結ICONIC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Xmas2銀島結ICONIC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ユニフォーム木兎光太郎ICONIC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夏祭り木兎光太郎ICONIC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Xmas木兎光太郎ICONIC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制服木兎光太郎ICONIC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キャンプ木兎光太郎ICONIC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2周年木兎光太郎ICONIC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焼き芋木兎光太郎ICONIC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ユニフォーム木葉秋紀ICONIC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探偵木葉秋紀ICONIC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梅雨木葉秋紀ICONIC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路地裏2木葉秋紀ICONIC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水着2木葉秋紀ICONIC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ユニフォーム猿杙大和ICONIC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ハロウィン猿杙大和ICONIC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ユニフォーム小見春樹ICONIC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路地裏2小見春樹ICONIC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ユニフォーム尾長渉ICONIC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ユニフォーム鷲尾辰生ICONIC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ハロウィン鷲尾辰生ICONIC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ユニフォーム赤葦京治ICONIC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夏祭り赤葦京治ICONIC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制服赤葦京治ICONIC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バーガー赤葦京治ICONIC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仮装赤葦京治ICONIC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妖赤葦京治ICONIC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焼き芋赤葦京治ICONIC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ユニフォーム姫川葵ICONIC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花火姫川葵ICONIC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ユニフォーム当間義友ICONIC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ユニフォーム越後栄ICONIC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ユニフォーム貝掛亮文ICONIC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ユニフォーム丸山一喜ICONIC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ユニフォーム舞子侑志ICONIC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ユニフォーム寺泊基希ICONIC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ユニフォーム星海光来ICONIC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文化祭星海光来ICONIC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サバゲ星海光来ICONIC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花火星海光来ICONIC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新年2星海光来ICONIC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ユニフォーム昼神幸郎ICONIC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Xmas昼神幸郎ICONIC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職業体験2昼神幸郎ICONIC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ユニフォーム佐久早聖臣ICONIC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サバゲ佐久早聖臣ICONIC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新年2佐久早聖臣ICONIC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ユニフォーム小森元也ICONIC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キャンプ小森元也ICONIC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ユニフォーム大将優ICONIC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新年大将優ICONIC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カンフー大将優ICONIC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妖大将優ICONIC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ユニフォーム沼井和馬ICONIC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ユニフォーム潜尚保ICONIC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バーガー潜尚保ICONIC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ユニフォーム高千穂恵也ICONIC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ユニフォーム広尾倖児ICONIC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カンフー広尾倖児ICONIC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ユニフォーム先島伊澄ICONIC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ユニフォーム背黒晃彦ICONIC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ユニフォーム赤間颯ICONIC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ユニフォーム白峰周ICONIC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ユニフォーム和倉久彦ICONIC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ユニフォーム金沢伊織ICONIC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ユニフォーム志賀智也ICONIC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ユニフォーム輪島友和ICONIC</v>
      </c>
      <c r="C363">
        <f>SetNo[[#This Row],[No.]]</f>
        <v>362</v>
      </c>
    </row>
    <row r="364" spans="1:3" x14ac:dyDescent="0.35">
      <c r="A364">
        <f>IFERROR(Stat[[#This Row],[No.]],"")</f>
        <v>363</v>
      </c>
      <c r="B364" t="str">
        <f>IFERROR(Stat[[#This Row],[No用]],"")</f>
        <v>ユニフォーム深谷謙朗ICONIC</v>
      </c>
      <c r="C364">
        <f>SetNo[[#This Row],[No.]]</f>
        <v>363</v>
      </c>
    </row>
    <row r="365" spans="1:3" x14ac:dyDescent="0.35">
      <c r="A365" t="str">
        <f>IFERROR(Stat[[#This Row],[No.]],"")</f>
        <v/>
      </c>
      <c r="B365" t="str">
        <f>IFERROR(Stat[[#This Row],[No用]],"")</f>
        <v/>
      </c>
      <c r="C365" t="str">
        <f>SetNo[[#This Row],[No.]]</f>
        <v/>
      </c>
    </row>
    <row r="366" spans="1:3" x14ac:dyDescent="0.35">
      <c r="A366" t="str">
        <f>IFERROR(Stat[[#This Row],[No.]],"")</f>
        <v/>
      </c>
      <c r="B366" t="str">
        <f>IFERROR(Stat[[#This Row],[No用]],"")</f>
        <v/>
      </c>
      <c r="C366" t="str">
        <f>SetNo[[#This Row],[No.]]</f>
        <v/>
      </c>
    </row>
    <row r="367" spans="1:3" x14ac:dyDescent="0.35">
      <c r="A367" t="str">
        <f>IFERROR(Stat[[#This Row],[No.]],"")</f>
        <v/>
      </c>
      <c r="B367" t="str">
        <f>IFERROR(Stat[[#This Row],[No用]],"")</f>
        <v/>
      </c>
      <c r="C367" t="str">
        <f>SetNo[[#This Row],[No.]]</f>
        <v/>
      </c>
    </row>
    <row r="368" spans="1:3" x14ac:dyDescent="0.35">
      <c r="A368" t="str">
        <f>IFERROR(Stat[[#This Row],[No.]],"")</f>
        <v/>
      </c>
      <c r="B368" t="str">
        <f>IFERROR(Stat[[#This Row],[No用]],"")</f>
        <v/>
      </c>
      <c r="C368" t="str">
        <f>SetNo[[#This Row],[No.]]</f>
        <v/>
      </c>
    </row>
    <row r="369" spans="1:3" x14ac:dyDescent="0.35">
      <c r="A369" t="str">
        <f>IFERROR(Stat[[#This Row],[No.]],"")</f>
        <v/>
      </c>
      <c r="B369" t="str">
        <f>IFERROR(Stat[[#This Row],[No用]],"")</f>
        <v/>
      </c>
      <c r="C369" t="str">
        <f>SetNo[[#This Row],[No.]]</f>
        <v/>
      </c>
    </row>
    <row r="370" spans="1:3" x14ac:dyDescent="0.35">
      <c r="A370" t="str">
        <f>IFERROR(Stat[[#This Row],[No.]],"")</f>
        <v/>
      </c>
      <c r="B370" t="str">
        <f>IFERROR(Stat[[#This Row],[No用]],"")</f>
        <v/>
      </c>
      <c r="C370" t="str">
        <f>SetNo[[#This Row],[No.]]</f>
        <v/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996</v>
      </c>
    </row>
    <row r="2" spans="1:2" x14ac:dyDescent="0.35">
      <c r="A2" s="20" t="s">
        <v>205</v>
      </c>
      <c r="B2" s="20" t="s">
        <v>997</v>
      </c>
    </row>
    <row r="3" spans="1:2" x14ac:dyDescent="0.35">
      <c r="A3" s="20" t="s">
        <v>207</v>
      </c>
      <c r="B3" s="20" t="s">
        <v>998</v>
      </c>
    </row>
    <row r="4" spans="1:2" x14ac:dyDescent="0.35">
      <c r="A4" s="20" t="s">
        <v>215</v>
      </c>
      <c r="B4" s="20" t="s">
        <v>998</v>
      </c>
    </row>
    <row r="5" spans="1:2" x14ac:dyDescent="0.35">
      <c r="A5" s="20" t="s">
        <v>210</v>
      </c>
      <c r="B5" s="20" t="s">
        <v>998</v>
      </c>
    </row>
    <row r="6" spans="1:2" x14ac:dyDescent="0.35">
      <c r="A6" s="20" t="s">
        <v>208</v>
      </c>
      <c r="B6" s="20" t="s">
        <v>998</v>
      </c>
    </row>
    <row r="7" spans="1:2" x14ac:dyDescent="0.35">
      <c r="A7" s="20" t="s">
        <v>366</v>
      </c>
      <c r="B7" s="20" t="s">
        <v>998</v>
      </c>
    </row>
    <row r="8" spans="1:2" x14ac:dyDescent="0.35">
      <c r="A8" s="20" t="s">
        <v>552</v>
      </c>
      <c r="B8" s="20" t="s">
        <v>998</v>
      </c>
    </row>
    <row r="9" spans="1:2" x14ac:dyDescent="0.35">
      <c r="A9" s="20" t="s">
        <v>580</v>
      </c>
      <c r="B9" s="20" t="s">
        <v>998</v>
      </c>
    </row>
    <row r="10" spans="1:2" x14ac:dyDescent="0.35">
      <c r="A10" s="20" t="s">
        <v>583</v>
      </c>
      <c r="B10" s="20" t="s">
        <v>998</v>
      </c>
    </row>
    <row r="11" spans="1:2" x14ac:dyDescent="0.35">
      <c r="A11" s="20" t="s">
        <v>586</v>
      </c>
      <c r="B11" s="20" t="s">
        <v>998</v>
      </c>
    </row>
    <row r="12" spans="1:2" x14ac:dyDescent="0.35">
      <c r="A12" s="20" t="s">
        <v>590</v>
      </c>
      <c r="B12" s="20" t="s">
        <v>998</v>
      </c>
    </row>
    <row r="13" spans="1:2" x14ac:dyDescent="0.35">
      <c r="A13" s="20" t="s">
        <v>596</v>
      </c>
      <c r="B13" s="20" t="s">
        <v>998</v>
      </c>
    </row>
    <row r="14" spans="1:2" x14ac:dyDescent="0.35">
      <c r="A14" s="20" t="s">
        <v>607</v>
      </c>
      <c r="B14" s="20" t="s">
        <v>998</v>
      </c>
    </row>
    <row r="15" spans="1:2" x14ac:dyDescent="0.35">
      <c r="A15" s="20" t="s">
        <v>630</v>
      </c>
      <c r="B15" s="20" t="s">
        <v>998</v>
      </c>
    </row>
    <row r="16" spans="1:2" x14ac:dyDescent="0.35">
      <c r="A16" s="20" t="s">
        <v>649</v>
      </c>
      <c r="B16" s="20" t="s">
        <v>998</v>
      </c>
    </row>
    <row r="17" spans="1:2" x14ac:dyDescent="0.35">
      <c r="A17" s="20" t="s">
        <v>633</v>
      </c>
      <c r="B17" s="20" t="s">
        <v>998</v>
      </c>
    </row>
    <row r="18" spans="1:2" x14ac:dyDescent="0.35">
      <c r="A18" s="20" t="s">
        <v>672</v>
      </c>
      <c r="B18" s="20" t="s">
        <v>998</v>
      </c>
    </row>
    <row r="19" spans="1:2" x14ac:dyDescent="0.35">
      <c r="A19" s="20" t="s">
        <v>678</v>
      </c>
      <c r="B19" s="20" t="s">
        <v>998</v>
      </c>
    </row>
    <row r="20" spans="1:2" x14ac:dyDescent="0.35">
      <c r="A20" s="20" t="s">
        <v>683</v>
      </c>
      <c r="B20" s="20" t="s">
        <v>998</v>
      </c>
    </row>
    <row r="21" spans="1:2" x14ac:dyDescent="0.35">
      <c r="A21" s="20" t="s">
        <v>709</v>
      </c>
      <c r="B21" s="20" t="s">
        <v>998</v>
      </c>
    </row>
    <row r="22" spans="1:2" x14ac:dyDescent="0.35">
      <c r="A22" s="20" t="s">
        <v>707</v>
      </c>
      <c r="B22" s="20" t="s">
        <v>998</v>
      </c>
    </row>
    <row r="23" spans="1:2" x14ac:dyDescent="0.35">
      <c r="A23" s="20" t="s">
        <v>712</v>
      </c>
      <c r="B23" s="20" t="s">
        <v>998</v>
      </c>
    </row>
    <row r="24" spans="1:2" x14ac:dyDescent="0.35">
      <c r="A24" s="20" t="s">
        <v>734</v>
      </c>
      <c r="B24" s="20" t="s">
        <v>998</v>
      </c>
    </row>
    <row r="25" spans="1:2" x14ac:dyDescent="0.35">
      <c r="A25" s="20" t="s">
        <v>739</v>
      </c>
      <c r="B25" s="20" t="s">
        <v>998</v>
      </c>
    </row>
    <row r="26" spans="1:2" x14ac:dyDescent="0.35">
      <c r="A26" s="20" t="s">
        <v>742</v>
      </c>
      <c r="B26" s="20" t="s">
        <v>998</v>
      </c>
    </row>
    <row r="27" spans="1:2" x14ac:dyDescent="0.35">
      <c r="A27" s="20" t="s">
        <v>762</v>
      </c>
      <c r="B27" s="20" t="s">
        <v>998</v>
      </c>
    </row>
    <row r="28" spans="1:2" x14ac:dyDescent="0.35">
      <c r="A28" s="20" t="s">
        <v>772</v>
      </c>
      <c r="B28" s="20" t="s">
        <v>998</v>
      </c>
    </row>
    <row r="29" spans="1:2" x14ac:dyDescent="0.35">
      <c r="A29" s="20" t="s">
        <v>781</v>
      </c>
      <c r="B29" s="20" t="s">
        <v>998</v>
      </c>
    </row>
    <row r="30" spans="1:2" x14ac:dyDescent="0.35">
      <c r="A30" s="20" t="s">
        <v>800</v>
      </c>
      <c r="B30" s="20" t="s">
        <v>998</v>
      </c>
    </row>
    <row r="31" spans="1:2" x14ac:dyDescent="0.35">
      <c r="A31" s="20" t="s">
        <v>825</v>
      </c>
      <c r="B31" s="20" t="s">
        <v>998</v>
      </c>
    </row>
    <row r="32" spans="1:2" x14ac:dyDescent="0.35">
      <c r="A32" s="20" t="s">
        <v>834</v>
      </c>
      <c r="B32" s="20" t="s">
        <v>998</v>
      </c>
    </row>
    <row r="33" spans="1:2" x14ac:dyDescent="0.35">
      <c r="A33" s="20" t="s">
        <v>888</v>
      </c>
      <c r="B33" s="20" t="s">
        <v>998</v>
      </c>
    </row>
    <row r="34" spans="1:2" x14ac:dyDescent="0.35">
      <c r="A34" s="20" t="s">
        <v>917</v>
      </c>
      <c r="B34" s="20" t="s">
        <v>998</v>
      </c>
    </row>
    <row r="35" spans="1:2" x14ac:dyDescent="0.35">
      <c r="A35" s="20" t="s">
        <v>928</v>
      </c>
      <c r="B35" s="20" t="s">
        <v>998</v>
      </c>
    </row>
    <row r="36" spans="1:2" x14ac:dyDescent="0.35">
      <c r="A36" s="20" t="s">
        <v>941</v>
      </c>
      <c r="B36" s="20" t="s">
        <v>998</v>
      </c>
    </row>
    <row r="37" spans="1:2" x14ac:dyDescent="0.35">
      <c r="A37" s="20" t="s">
        <v>962</v>
      </c>
      <c r="B37" s="20" t="s">
        <v>998</v>
      </c>
    </row>
    <row r="38" spans="1:2" x14ac:dyDescent="0.35">
      <c r="A38" s="20" t="s">
        <v>979</v>
      </c>
      <c r="B38" s="20" t="s">
        <v>998</v>
      </c>
    </row>
    <row r="39" spans="1:2" x14ac:dyDescent="0.35">
      <c r="A39" s="20" t="s">
        <v>988</v>
      </c>
      <c r="B39" s="20" t="s">
        <v>998</v>
      </c>
    </row>
    <row r="40" spans="1:2" x14ac:dyDescent="0.35">
      <c r="A40" s="20" t="s">
        <v>991</v>
      </c>
      <c r="B40" s="20" t="s">
        <v>998</v>
      </c>
    </row>
    <row r="41" spans="1:2" x14ac:dyDescent="0.35">
      <c r="A41" s="20" t="s">
        <v>1000</v>
      </c>
      <c r="B41" s="20" t="s">
        <v>998</v>
      </c>
    </row>
    <row r="42" spans="1:2" x14ac:dyDescent="0.35">
      <c r="A42" s="20" t="s">
        <v>1062</v>
      </c>
      <c r="B42" s="20" t="s">
        <v>998</v>
      </c>
    </row>
    <row r="43" spans="1:2" x14ac:dyDescent="0.35">
      <c r="A43" s="20" t="s">
        <v>1078</v>
      </c>
      <c r="B43" s="20" t="s">
        <v>998</v>
      </c>
    </row>
    <row r="44" spans="1:2" x14ac:dyDescent="0.35">
      <c r="A44" s="20" t="s">
        <v>1137</v>
      </c>
      <c r="B44" s="20" t="s">
        <v>998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2025-11-11T12:36:03Z</dcterms:modified>
</cp:coreProperties>
</file>