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clone\github\haidream\haikyuu_haidream_public\PlayersParams\"/>
    </mc:Choice>
  </mc:AlternateContent>
  <xr:revisionPtr revIDLastSave="0" documentId="13_ncr:1_{56FE3F78-FD63-44AA-A744-616038190E5E}" xr6:coauthVersionLast="47" xr6:coauthVersionMax="47" xr10:uidLastSave="{00000000-0000-0000-0000-000000000000}"/>
  <bookViews>
    <workbookView xWindow="6298" yWindow="4383" windowWidth="35387" windowHeight="21086" tabRatio="809" activeTab="7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1" hidden="1">Stat99!$C$1:$W$70</definedName>
    <definedName name="ExternalData_10" localSheetId="14" hidden="1">白鳥沢!$A$1:$Y$12</definedName>
    <definedName name="ExternalData_11" localSheetId="13" hidden="1">稲荷崎!$A$1:$Y$5</definedName>
    <definedName name="ExternalData_12" localSheetId="12" hidden="1">角川!$A$1:$Y$8</definedName>
    <definedName name="ExternalData_13" localSheetId="11" hidden="1">青城!$A$1:$Y$11</definedName>
    <definedName name="ExternalData_14" localSheetId="10" hidden="1">音駒!$A$1:$Y$16</definedName>
    <definedName name="ExternalData_15" localSheetId="9" hidden="1">鴎台!$A$1:$Y$3</definedName>
    <definedName name="ExternalData_2" localSheetId="22" hidden="1">井闥山!$A$1:$Y$3</definedName>
    <definedName name="ExternalData_3" localSheetId="21" hidden="1">伊達工!$A$1:$Y$13</definedName>
    <definedName name="ExternalData_4" localSheetId="20" hidden="1">和久南!$A$1:$Y$8</definedName>
    <definedName name="ExternalData_5" localSheetId="19" hidden="1">常波!$A$1:$Y$8</definedName>
    <definedName name="ExternalData_6" localSheetId="18" hidden="1">扇南!$A$1:$Y$8</definedName>
    <definedName name="ExternalData_7" localSheetId="17" hidden="1">条善寺!$A$1:$Y$10</definedName>
    <definedName name="ExternalData_8" localSheetId="16" hidden="1">梟谷!$A$1:$Y$11</definedName>
    <definedName name="ExternalData_9" localSheetId="15" hidden="1">烏野!$A$1:$Y$26</definedName>
  </definedNames>
  <calcPr calcId="191029"/>
  <pivotCaches>
    <pivotCache cacheId="0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4" i="14" l="1"/>
  <c r="A515" i="14"/>
  <c r="T500" i="14"/>
  <c r="A500" i="14" s="1"/>
  <c r="T501" i="14"/>
  <c r="A501" i="14" s="1"/>
  <c r="T502" i="14"/>
  <c r="A502" i="14" s="1"/>
  <c r="T503" i="14"/>
  <c r="A503" i="14" s="1"/>
  <c r="T504" i="14"/>
  <c r="A504" i="14" s="1"/>
  <c r="T505" i="14"/>
  <c r="A505" i="14" s="1"/>
  <c r="T506" i="14"/>
  <c r="A506" i="14" s="1"/>
  <c r="T507" i="14"/>
  <c r="A507" i="14" s="1"/>
  <c r="T508" i="14"/>
  <c r="A508" i="14" s="1"/>
  <c r="T509" i="14"/>
  <c r="A509" i="14" s="1"/>
  <c r="T510" i="14"/>
  <c r="A510" i="14" s="1"/>
  <c r="T511" i="14"/>
  <c r="A511" i="14" s="1"/>
  <c r="T512" i="14"/>
  <c r="A512" i="14" s="1"/>
  <c r="T513" i="14"/>
  <c r="A513" i="14" s="1"/>
  <c r="T514" i="14"/>
  <c r="T515" i="14"/>
  <c r="T516" i="14"/>
  <c r="A516" i="14" s="1"/>
  <c r="T517" i="14"/>
  <c r="A517" i="14" s="1"/>
  <c r="T518" i="14"/>
  <c r="A518" i="14" s="1"/>
  <c r="T519" i="14"/>
  <c r="A519" i="14" s="1"/>
  <c r="T133" i="18"/>
  <c r="A133" i="18" s="1"/>
  <c r="T134" i="18"/>
  <c r="A134" i="18" s="1"/>
  <c r="T135" i="18"/>
  <c r="A135" i="18" s="1"/>
  <c r="T136" i="18"/>
  <c r="A136" i="18" s="1"/>
  <c r="T137" i="18"/>
  <c r="A137" i="18" s="1"/>
  <c r="T138" i="18"/>
  <c r="A138" i="18" s="1"/>
  <c r="T139" i="18"/>
  <c r="A139" i="18" s="1"/>
  <c r="T320" i="17"/>
  <c r="A320" i="17" s="1"/>
  <c r="T321" i="17"/>
  <c r="A321" i="17" s="1"/>
  <c r="T322" i="17"/>
  <c r="A322" i="17" s="1"/>
  <c r="T323" i="17"/>
  <c r="A323" i="17" s="1"/>
  <c r="T324" i="17"/>
  <c r="A324" i="17" s="1"/>
  <c r="T325" i="17"/>
  <c r="A325" i="17" s="1"/>
  <c r="T326" i="17"/>
  <c r="A326" i="17" s="1"/>
  <c r="T327" i="17"/>
  <c r="A327" i="17" s="1"/>
  <c r="T328" i="17"/>
  <c r="A328" i="17" s="1"/>
  <c r="T329" i="17"/>
  <c r="A329" i="17" s="1"/>
  <c r="T330" i="17"/>
  <c r="A330" i="17" s="1"/>
  <c r="T331" i="17"/>
  <c r="A331" i="17" s="1"/>
  <c r="T332" i="17"/>
  <c r="A332" i="17" s="1"/>
  <c r="T333" i="17"/>
  <c r="A333" i="17" s="1"/>
  <c r="T334" i="17"/>
  <c r="A334" i="17" s="1"/>
  <c r="T335" i="17"/>
  <c r="A335" i="17" s="1"/>
  <c r="T336" i="17"/>
  <c r="A336" i="17" s="1"/>
  <c r="T337" i="17"/>
  <c r="A337" i="17" s="1"/>
  <c r="T338" i="17"/>
  <c r="A338" i="17" s="1"/>
  <c r="T339" i="17"/>
  <c r="A339" i="17" s="1"/>
  <c r="T340" i="17"/>
  <c r="A340" i="17" s="1"/>
  <c r="T341" i="17"/>
  <c r="A341" i="17" s="1"/>
  <c r="T342" i="17"/>
  <c r="A342" i="17" s="1"/>
  <c r="T343" i="17"/>
  <c r="A343" i="17" s="1"/>
  <c r="T344" i="17"/>
  <c r="A344" i="17" s="1"/>
  <c r="T329" i="16"/>
  <c r="A329" i="16" s="1"/>
  <c r="T330" i="16"/>
  <c r="A330" i="16" s="1"/>
  <c r="T331" i="16"/>
  <c r="A331" i="16" s="1"/>
  <c r="T332" i="16"/>
  <c r="A332" i="16" s="1"/>
  <c r="T333" i="16"/>
  <c r="A333" i="16" s="1"/>
  <c r="T334" i="16"/>
  <c r="A334" i="16" s="1"/>
  <c r="T335" i="16"/>
  <c r="A335" i="16" s="1"/>
  <c r="T336" i="16"/>
  <c r="A336" i="16" s="1"/>
  <c r="T337" i="16"/>
  <c r="A337" i="16" s="1"/>
  <c r="T338" i="16"/>
  <c r="A338" i="16" s="1"/>
  <c r="T339" i="16"/>
  <c r="A339" i="16" s="1"/>
  <c r="T340" i="16"/>
  <c r="A340" i="16" s="1"/>
  <c r="T341" i="16"/>
  <c r="A341" i="16" s="1"/>
  <c r="T342" i="16"/>
  <c r="A342" i="16" s="1"/>
  <c r="T343" i="16"/>
  <c r="A343" i="16" s="1"/>
  <c r="T344" i="16"/>
  <c r="A344" i="16" s="1"/>
  <c r="T345" i="16"/>
  <c r="A345" i="16" s="1"/>
  <c r="T346" i="16"/>
  <c r="A346" i="16" s="1"/>
  <c r="T347" i="16"/>
  <c r="A347" i="16" s="1"/>
  <c r="T348" i="16"/>
  <c r="A348" i="16" s="1"/>
  <c r="T349" i="16"/>
  <c r="A349" i="16" s="1"/>
  <c r="T350" i="16"/>
  <c r="A350" i="16" s="1"/>
  <c r="T351" i="16"/>
  <c r="A351" i="16" s="1"/>
  <c r="T352" i="16"/>
  <c r="A352" i="16" s="1"/>
  <c r="T353" i="16"/>
  <c r="A353" i="16" s="1"/>
  <c r="T354" i="16"/>
  <c r="A354" i="16" s="1"/>
  <c r="T355" i="16"/>
  <c r="A355" i="16" s="1"/>
  <c r="T356" i="16"/>
  <c r="A356" i="16" s="1"/>
  <c r="T357" i="16"/>
  <c r="A357" i="16" s="1"/>
  <c r="T358" i="16"/>
  <c r="A358" i="16" s="1"/>
  <c r="T359" i="16"/>
  <c r="A359" i="16" s="1"/>
  <c r="T360" i="16"/>
  <c r="A360" i="16" s="1"/>
  <c r="T234" i="15"/>
  <c r="A234" i="15" s="1"/>
  <c r="T235" i="15"/>
  <c r="A235" i="15" s="1"/>
  <c r="T236" i="15"/>
  <c r="A236" i="15" s="1"/>
  <c r="T237" i="15"/>
  <c r="A237" i="15" s="1"/>
  <c r="T238" i="15"/>
  <c r="A238" i="15" s="1"/>
  <c r="T239" i="15"/>
  <c r="A239" i="15" s="1"/>
  <c r="T240" i="15"/>
  <c r="A240" i="15" s="1"/>
  <c r="T241" i="15"/>
  <c r="A241" i="15" s="1"/>
  <c r="T242" i="15"/>
  <c r="A242" i="15" s="1"/>
  <c r="T243" i="15"/>
  <c r="A243" i="15" s="1"/>
  <c r="T244" i="15"/>
  <c r="A244" i="15" s="1"/>
  <c r="T245" i="15"/>
  <c r="A245" i="15" s="1"/>
  <c r="T487" i="14"/>
  <c r="A487" i="14" s="1"/>
  <c r="T488" i="14"/>
  <c r="A488" i="14" s="1"/>
  <c r="T489" i="14"/>
  <c r="A489" i="14" s="1"/>
  <c r="T490" i="14"/>
  <c r="A490" i="14" s="1"/>
  <c r="T491" i="14"/>
  <c r="A491" i="14" s="1"/>
  <c r="T492" i="14"/>
  <c r="A492" i="14" s="1"/>
  <c r="T493" i="14"/>
  <c r="A493" i="14" s="1"/>
  <c r="T494" i="14"/>
  <c r="A494" i="14" s="1"/>
  <c r="T495" i="14"/>
  <c r="A495" i="14" s="1"/>
  <c r="T496" i="14"/>
  <c r="A496" i="14" s="1"/>
  <c r="T497" i="14"/>
  <c r="A497" i="14" s="1"/>
  <c r="T498" i="14"/>
  <c r="A498" i="14" s="1"/>
  <c r="T499" i="14"/>
  <c r="A499" i="14" s="1"/>
  <c r="T520" i="14"/>
  <c r="A520" i="14" s="1"/>
  <c r="T521" i="14"/>
  <c r="A521" i="14" s="1"/>
  <c r="T522" i="14"/>
  <c r="A522" i="14" s="1"/>
  <c r="T523" i="14"/>
  <c r="A523" i="14" s="1"/>
  <c r="T524" i="14"/>
  <c r="A524" i="14" s="1"/>
  <c r="T525" i="14"/>
  <c r="A525" i="14" s="1"/>
  <c r="T526" i="14"/>
  <c r="A526" i="14" s="1"/>
  <c r="T527" i="14"/>
  <c r="A527" i="14" s="1"/>
  <c r="T528" i="14"/>
  <c r="A528" i="14" s="1"/>
  <c r="T93" i="11"/>
  <c r="A93" i="11" s="1"/>
  <c r="T94" i="11"/>
  <c r="A94" i="11" s="1"/>
  <c r="T95" i="11"/>
  <c r="A95" i="11" s="1"/>
  <c r="T96" i="11"/>
  <c r="A96" i="11" s="1"/>
  <c r="T97" i="11"/>
  <c r="A97" i="11" s="1"/>
  <c r="T98" i="11"/>
  <c r="A98" i="11" s="1"/>
  <c r="T99" i="11"/>
  <c r="A99" i="11" s="1"/>
  <c r="T100" i="11"/>
  <c r="A100" i="11" s="1"/>
  <c r="T101" i="11"/>
  <c r="A101" i="11" s="1"/>
  <c r="T102" i="11"/>
  <c r="A102" i="11" s="1"/>
  <c r="T103" i="11"/>
  <c r="A103" i="11" s="1"/>
  <c r="T104" i="11"/>
  <c r="A104" i="11" s="1"/>
  <c r="T300" i="17"/>
  <c r="T301" i="17"/>
  <c r="T302" i="17"/>
  <c r="T303" i="17"/>
  <c r="T304" i="17"/>
  <c r="T305" i="17"/>
  <c r="T306" i="17"/>
  <c r="T307" i="17"/>
  <c r="T308" i="17"/>
  <c r="T309" i="17"/>
  <c r="T314" i="16"/>
  <c r="T315" i="16"/>
  <c r="T316" i="16"/>
  <c r="T317" i="16"/>
  <c r="T122" i="18"/>
  <c r="T123" i="18"/>
  <c r="T124" i="18"/>
  <c r="T292" i="17"/>
  <c r="T293" i="17"/>
  <c r="T294" i="17"/>
  <c r="T295" i="17"/>
  <c r="T296" i="17"/>
  <c r="T297" i="17"/>
  <c r="T298" i="17"/>
  <c r="T299" i="17"/>
  <c r="T310" i="17"/>
  <c r="T306" i="16"/>
  <c r="T307" i="16"/>
  <c r="T308" i="16"/>
  <c r="T309" i="16"/>
  <c r="T310" i="16"/>
  <c r="T311" i="16"/>
  <c r="T312" i="16"/>
  <c r="T313" i="16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85" i="11"/>
  <c r="T86" i="11"/>
  <c r="T87" i="11"/>
  <c r="T88" i="11"/>
  <c r="T89" i="11"/>
  <c r="T90" i="11"/>
  <c r="T91" i="11"/>
  <c r="T92" i="11"/>
  <c r="T105" i="11"/>
  <c r="T106" i="11"/>
  <c r="T107" i="11"/>
  <c r="T108" i="11"/>
  <c r="T125" i="18"/>
  <c r="T126" i="18"/>
  <c r="T127" i="18"/>
  <c r="T128" i="18"/>
  <c r="T129" i="18"/>
  <c r="T130" i="18"/>
  <c r="T131" i="18"/>
  <c r="T132" i="18"/>
  <c r="T140" i="18"/>
  <c r="T141" i="18"/>
  <c r="T142" i="18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83" i="14"/>
  <c r="T484" i="14"/>
  <c r="T485" i="14"/>
  <c r="T486" i="14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5" i="16"/>
  <c r="T296" i="16"/>
  <c r="T297" i="16"/>
  <c r="T298" i="16"/>
  <c r="T299" i="16"/>
  <c r="T300" i="16"/>
  <c r="T301" i="16"/>
  <c r="T302" i="16"/>
  <c r="T303" i="16"/>
  <c r="T304" i="16"/>
  <c r="T305" i="16"/>
  <c r="T318" i="16"/>
  <c r="T319" i="16"/>
  <c r="T320" i="16"/>
  <c r="T321" i="16"/>
  <c r="T322" i="16"/>
  <c r="T323" i="16"/>
  <c r="T324" i="16"/>
  <c r="T325" i="16"/>
  <c r="T424" i="14"/>
  <c r="T425" i="14"/>
  <c r="T426" i="14"/>
  <c r="T427" i="14"/>
  <c r="T428" i="14"/>
  <c r="T429" i="14"/>
  <c r="T430" i="14"/>
  <c r="T431" i="14"/>
  <c r="T432" i="14"/>
  <c r="T433" i="14"/>
  <c r="T434" i="14"/>
  <c r="T352" i="17"/>
  <c r="T353" i="17"/>
  <c r="T354" i="17"/>
  <c r="T355" i="17"/>
  <c r="T365" i="16"/>
  <c r="T366" i="16"/>
  <c r="T367" i="16"/>
  <c r="T368" i="16"/>
  <c r="T369" i="16"/>
  <c r="T370" i="16"/>
  <c r="T267" i="15"/>
  <c r="T268" i="15"/>
  <c r="T269" i="15"/>
  <c r="T270" i="15"/>
  <c r="T271" i="15"/>
  <c r="T272" i="15"/>
  <c r="T273" i="15"/>
  <c r="T549" i="14"/>
  <c r="T544" i="14"/>
  <c r="T545" i="14"/>
  <c r="T546" i="14"/>
  <c r="T547" i="14"/>
  <c r="T548" i="14"/>
  <c r="T145" i="18"/>
  <c r="T351" i="17"/>
  <c r="T364" i="16"/>
  <c r="T266" i="15"/>
  <c r="T543" i="14"/>
  <c r="T112" i="11"/>
  <c r="V119" i="2"/>
  <c r="W119" i="2"/>
  <c r="X119" i="2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33" i="15"/>
  <c r="T246" i="15"/>
  <c r="T247" i="15"/>
  <c r="T248" i="15"/>
  <c r="T249" i="15"/>
  <c r="T410" i="14"/>
  <c r="T411" i="14"/>
  <c r="T412" i="14"/>
  <c r="T413" i="14"/>
  <c r="T414" i="14"/>
  <c r="T415" i="14"/>
  <c r="T416" i="14"/>
  <c r="T417" i="14"/>
  <c r="T418" i="14"/>
  <c r="T419" i="14"/>
  <c r="T420" i="14"/>
  <c r="T421" i="14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91" i="17"/>
  <c r="T311" i="17"/>
  <c r="T312" i="17"/>
  <c r="T313" i="17"/>
  <c r="T314" i="17"/>
  <c r="T315" i="17"/>
  <c r="T113" i="18"/>
  <c r="T114" i="18"/>
  <c r="T115" i="18"/>
  <c r="T116" i="18"/>
  <c r="T117" i="18"/>
  <c r="T118" i="18"/>
  <c r="T119" i="18"/>
  <c r="T120" i="18"/>
  <c r="T121" i="18"/>
  <c r="T422" i="14"/>
  <c r="T423" i="14"/>
  <c r="T435" i="14"/>
  <c r="T529" i="14"/>
  <c r="T530" i="14"/>
  <c r="T531" i="14"/>
  <c r="T532" i="14"/>
  <c r="T533" i="14"/>
  <c r="T534" i="14"/>
  <c r="T535" i="14"/>
  <c r="T536" i="14"/>
  <c r="T537" i="14"/>
  <c r="T260" i="17"/>
  <c r="T261" i="17"/>
  <c r="T262" i="17"/>
  <c r="T316" i="17"/>
  <c r="T317" i="17"/>
  <c r="T318" i="17"/>
  <c r="T319" i="17"/>
  <c r="T345" i="17"/>
  <c r="T346" i="17"/>
  <c r="T347" i="17"/>
  <c r="T276" i="16"/>
  <c r="T277" i="16"/>
  <c r="T278" i="16"/>
  <c r="T279" i="16"/>
  <c r="T280" i="16"/>
  <c r="T293" i="16"/>
  <c r="T294" i="16"/>
  <c r="T326" i="16"/>
  <c r="T327" i="16"/>
  <c r="T110" i="18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250" i="17"/>
  <c r="T251" i="17"/>
  <c r="T252" i="17"/>
  <c r="T253" i="17"/>
  <c r="T254" i="17"/>
  <c r="T255" i="17"/>
  <c r="T241" i="17"/>
  <c r="T242" i="17"/>
  <c r="T243" i="17"/>
  <c r="T244" i="17"/>
  <c r="T245" i="17"/>
  <c r="T246" i="17"/>
  <c r="T247" i="17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250" i="15"/>
  <c r="T251" i="15"/>
  <c r="T252" i="15"/>
  <c r="T253" i="15"/>
  <c r="T254" i="15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143" i="18"/>
  <c r="T144" i="18"/>
  <c r="T348" i="17"/>
  <c r="T349" i="17"/>
  <c r="T350" i="17"/>
  <c r="T362" i="16"/>
  <c r="T363" i="16"/>
  <c r="T260" i="15"/>
  <c r="T261" i="15"/>
  <c r="T262" i="15"/>
  <c r="T263" i="15"/>
  <c r="T264" i="15"/>
  <c r="T265" i="15"/>
  <c r="T538" i="14"/>
  <c r="T539" i="14"/>
  <c r="T540" i="14"/>
  <c r="T541" i="14"/>
  <c r="T542" i="14"/>
  <c r="T111" i="11"/>
  <c r="X107" i="2"/>
  <c r="V3" i="2"/>
  <c r="T108" i="18"/>
  <c r="T109" i="18"/>
  <c r="T111" i="18"/>
  <c r="T112" i="18"/>
  <c r="T249" i="17"/>
  <c r="T256" i="17"/>
  <c r="T257" i="17"/>
  <c r="T258" i="17"/>
  <c r="T259" i="17"/>
  <c r="T272" i="16"/>
  <c r="T273" i="16"/>
  <c r="T274" i="16"/>
  <c r="T275" i="16"/>
  <c r="T328" i="16"/>
  <c r="T361" i="16"/>
  <c r="T183" i="15"/>
  <c r="T255" i="15"/>
  <c r="T256" i="15"/>
  <c r="T257" i="15"/>
  <c r="T258" i="15"/>
  <c r="T259" i="15"/>
  <c r="T388" i="14"/>
  <c r="T405" i="14"/>
  <c r="T406" i="14"/>
  <c r="T407" i="14"/>
  <c r="T408" i="14"/>
  <c r="T409" i="14"/>
  <c r="T72" i="11"/>
  <c r="T73" i="11"/>
  <c r="T74" i="11"/>
  <c r="T75" i="11"/>
  <c r="T76" i="11"/>
  <c r="T77" i="11"/>
  <c r="T78" i="11"/>
  <c r="T79" i="11"/>
  <c r="T80" i="11"/>
  <c r="T81" i="11"/>
  <c r="T82" i="11"/>
  <c r="T363" i="14"/>
  <c r="T364" i="14"/>
  <c r="T365" i="14"/>
  <c r="T366" i="14"/>
  <c r="T367" i="14"/>
  <c r="T368" i="14"/>
  <c r="T369" i="14"/>
  <c r="T370" i="14"/>
  <c r="T371" i="14"/>
  <c r="T372" i="14"/>
  <c r="T373" i="14"/>
  <c r="T225" i="17"/>
  <c r="T226" i="17"/>
  <c r="T227" i="17"/>
  <c r="T228" i="17"/>
  <c r="T229" i="17"/>
  <c r="T230" i="17"/>
  <c r="T231" i="17"/>
  <c r="T232" i="17"/>
  <c r="T233" i="17"/>
  <c r="T243" i="16"/>
  <c r="T244" i="16"/>
  <c r="T245" i="16"/>
  <c r="T246" i="16"/>
  <c r="T247" i="16"/>
  <c r="T248" i="16"/>
  <c r="T249" i="16"/>
  <c r="T250" i="16"/>
  <c r="T251" i="16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99" i="18"/>
  <c r="T100" i="18"/>
  <c r="T101" i="18"/>
  <c r="T219" i="17"/>
  <c r="T220" i="17"/>
  <c r="T221" i="17"/>
  <c r="T222" i="17"/>
  <c r="T223" i="17"/>
  <c r="T224" i="17"/>
  <c r="T232" i="16"/>
  <c r="T233" i="16"/>
  <c r="T234" i="16"/>
  <c r="T235" i="16"/>
  <c r="T236" i="16"/>
  <c r="T237" i="16"/>
  <c r="T238" i="16"/>
  <c r="T239" i="16"/>
  <c r="T240" i="16"/>
  <c r="T241" i="16"/>
  <c r="T242" i="16"/>
  <c r="T252" i="16"/>
  <c r="T213" i="17"/>
  <c r="T214" i="17"/>
  <c r="T215" i="17"/>
  <c r="T216" i="17"/>
  <c r="T217" i="17"/>
  <c r="T218" i="17"/>
  <c r="T234" i="17"/>
  <c r="T167" i="15"/>
  <c r="T168" i="15"/>
  <c r="T169" i="15"/>
  <c r="T170" i="15"/>
  <c r="T171" i="15"/>
  <c r="T172" i="15"/>
  <c r="T173" i="15"/>
  <c r="T174" i="15"/>
  <c r="T125" i="17"/>
  <c r="T126" i="17"/>
  <c r="T127" i="17"/>
  <c r="T128" i="17"/>
  <c r="T129" i="17"/>
  <c r="T137" i="16"/>
  <c r="T138" i="16"/>
  <c r="T139" i="16"/>
  <c r="T103" i="15"/>
  <c r="T188" i="14"/>
  <c r="T189" i="14"/>
  <c r="T190" i="14"/>
  <c r="T191" i="14"/>
  <c r="T56" i="18"/>
  <c r="T124" i="17"/>
  <c r="T136" i="16"/>
  <c r="T102" i="15"/>
  <c r="T187" i="14"/>
  <c r="T40" i="11"/>
  <c r="V34" i="2"/>
  <c r="W34" i="2"/>
  <c r="X34" i="2"/>
  <c r="T92" i="18"/>
  <c r="T93" i="18"/>
  <c r="T94" i="18"/>
  <c r="T95" i="18"/>
  <c r="T96" i="18"/>
  <c r="T161" i="15"/>
  <c r="T162" i="15"/>
  <c r="T163" i="15"/>
  <c r="T164" i="15"/>
  <c r="T165" i="15"/>
  <c r="T166" i="15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206" i="17"/>
  <c r="T207" i="17"/>
  <c r="T208" i="17"/>
  <c r="T209" i="17"/>
  <c r="T210" i="17"/>
  <c r="T218" i="16"/>
  <c r="T219" i="16"/>
  <c r="T220" i="16"/>
  <c r="T221" i="16"/>
  <c r="T222" i="16"/>
  <c r="T223" i="16"/>
  <c r="T224" i="16"/>
  <c r="T225" i="16"/>
  <c r="T226" i="16"/>
  <c r="T227" i="16"/>
  <c r="T228" i="16"/>
  <c r="T154" i="15"/>
  <c r="T155" i="15"/>
  <c r="T156" i="15"/>
  <c r="T157" i="15"/>
  <c r="T158" i="15"/>
  <c r="T159" i="15"/>
  <c r="T314" i="14"/>
  <c r="T315" i="14"/>
  <c r="T316" i="14"/>
  <c r="T317" i="14"/>
  <c r="T318" i="14"/>
  <c r="T319" i="14"/>
  <c r="T320" i="14"/>
  <c r="T321" i="14"/>
  <c r="T322" i="14"/>
  <c r="T40" i="18"/>
  <c r="T41" i="18"/>
  <c r="T42" i="18"/>
  <c r="T77" i="17"/>
  <c r="T78" i="17"/>
  <c r="T79" i="17"/>
  <c r="T80" i="17"/>
  <c r="T91" i="16"/>
  <c r="T92" i="16"/>
  <c r="T93" i="16"/>
  <c r="T94" i="16"/>
  <c r="T69" i="15"/>
  <c r="T132" i="14"/>
  <c r="T133" i="14"/>
  <c r="T134" i="14"/>
  <c r="T129" i="14"/>
  <c r="T130" i="14"/>
  <c r="T131" i="14"/>
  <c r="T28" i="11"/>
  <c r="V24" i="2"/>
  <c r="W24" i="2"/>
  <c r="X24" i="2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139" i="15"/>
  <c r="T140" i="15"/>
  <c r="T141" i="15"/>
  <c r="T142" i="15"/>
  <c r="T143" i="15"/>
  <c r="T144" i="15"/>
  <c r="T145" i="15"/>
  <c r="T146" i="15"/>
  <c r="T147" i="15"/>
  <c r="T148" i="15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78" i="18"/>
  <c r="T79" i="18"/>
  <c r="T80" i="18"/>
  <c r="T81" i="18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169" i="17"/>
  <c r="T170" i="17"/>
  <c r="T171" i="17"/>
  <c r="T172" i="17"/>
  <c r="T173" i="17"/>
  <c r="T174" i="17"/>
  <c r="T175" i="17"/>
  <c r="T176" i="17"/>
  <c r="T177" i="17"/>
  <c r="T178" i="17"/>
  <c r="T123" i="15"/>
  <c r="T124" i="15"/>
  <c r="T125" i="15"/>
  <c r="T126" i="15"/>
  <c r="T127" i="15"/>
  <c r="T128" i="15"/>
  <c r="T129" i="15"/>
  <c r="T130" i="15"/>
  <c r="T131" i="15"/>
  <c r="T132" i="15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306" i="14"/>
  <c r="T307" i="14"/>
  <c r="T308" i="14"/>
  <c r="T309" i="14"/>
  <c r="T310" i="14"/>
  <c r="T311" i="14"/>
  <c r="T312" i="14"/>
  <c r="T313" i="14"/>
  <c r="T323" i="14"/>
  <c r="T324" i="14"/>
  <c r="T344" i="14"/>
  <c r="T345" i="14"/>
  <c r="T346" i="14"/>
  <c r="T359" i="14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202" i="17"/>
  <c r="T203" i="17"/>
  <c r="T204" i="17"/>
  <c r="T205" i="17"/>
  <c r="T211" i="17"/>
  <c r="T212" i="17"/>
  <c r="T235" i="17"/>
  <c r="T236" i="17"/>
  <c r="T237" i="17"/>
  <c r="T238" i="17"/>
  <c r="T239" i="17"/>
  <c r="T240" i="17"/>
  <c r="T248" i="17"/>
  <c r="T175" i="15"/>
  <c r="T176" i="15"/>
  <c r="T177" i="15"/>
  <c r="T178" i="15"/>
  <c r="T179" i="15"/>
  <c r="T180" i="15"/>
  <c r="T181" i="15"/>
  <c r="T182" i="15"/>
  <c r="T110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76" i="14"/>
  <c r="T277" i="14"/>
  <c r="T278" i="14"/>
  <c r="T279" i="14"/>
  <c r="T117" i="15"/>
  <c r="T118" i="15"/>
  <c r="T119" i="15"/>
  <c r="T120" i="15"/>
  <c r="T121" i="15"/>
  <c r="T122" i="15"/>
  <c r="T133" i="15"/>
  <c r="T134" i="15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94" i="16"/>
  <c r="T195" i="16"/>
  <c r="T196" i="16"/>
  <c r="T211" i="16"/>
  <c r="T212" i="16"/>
  <c r="T213" i="16"/>
  <c r="T214" i="16"/>
  <c r="T215" i="16"/>
  <c r="T216" i="16"/>
  <c r="T217" i="16"/>
  <c r="T229" i="16"/>
  <c r="T230" i="16"/>
  <c r="T231" i="16"/>
  <c r="T253" i="16"/>
  <c r="T254" i="16"/>
  <c r="T255" i="16"/>
  <c r="T256" i="16"/>
  <c r="T68" i="18"/>
  <c r="T69" i="18"/>
  <c r="T70" i="18"/>
  <c r="T71" i="18"/>
  <c r="T72" i="18"/>
  <c r="T73" i="18"/>
  <c r="T74" i="18"/>
  <c r="T75" i="18"/>
  <c r="T76" i="18"/>
  <c r="T77" i="18"/>
  <c r="T82" i="18"/>
  <c r="T83" i="18"/>
  <c r="T84" i="18"/>
  <c r="T85" i="18"/>
  <c r="T86" i="18"/>
  <c r="T87" i="18"/>
  <c r="T88" i="18"/>
  <c r="T89" i="18"/>
  <c r="T90" i="18"/>
  <c r="T91" i="18"/>
  <c r="T97" i="18"/>
  <c r="T98" i="18"/>
  <c r="T102" i="18"/>
  <c r="T103" i="18"/>
  <c r="T113" i="15"/>
  <c r="T114" i="15"/>
  <c r="T115" i="15"/>
  <c r="T116" i="15"/>
  <c r="T135" i="15"/>
  <c r="T136" i="15"/>
  <c r="T137" i="15"/>
  <c r="T146" i="17"/>
  <c r="T147" i="17"/>
  <c r="T148" i="17"/>
  <c r="T149" i="17"/>
  <c r="T150" i="17"/>
  <c r="T163" i="17"/>
  <c r="T164" i="17"/>
  <c r="T165" i="17"/>
  <c r="T166" i="17"/>
  <c r="T167" i="17"/>
  <c r="T168" i="17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30" i="17"/>
  <c r="T131" i="17"/>
  <c r="T132" i="17"/>
  <c r="T133" i="17"/>
  <c r="T134" i="17"/>
  <c r="T135" i="17"/>
  <c r="T136" i="17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90" i="17"/>
  <c r="T91" i="17"/>
  <c r="T92" i="17"/>
  <c r="T93" i="17"/>
  <c r="T94" i="17"/>
  <c r="T95" i="17"/>
  <c r="T96" i="17"/>
  <c r="T97" i="17"/>
  <c r="T98" i="17"/>
  <c r="T99" i="17"/>
  <c r="T137" i="17"/>
  <c r="T138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4" i="15"/>
  <c r="T105" i="15"/>
  <c r="T177" i="14"/>
  <c r="T178" i="14"/>
  <c r="T179" i="14"/>
  <c r="T180" i="14"/>
  <c r="T181" i="14"/>
  <c r="T182" i="14"/>
  <c r="T183" i="14"/>
  <c r="T184" i="14"/>
  <c r="T185" i="14"/>
  <c r="T186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47" i="11"/>
  <c r="T63" i="11"/>
  <c r="T64" i="11"/>
  <c r="T65" i="11"/>
  <c r="T66" i="11"/>
  <c r="T67" i="11"/>
  <c r="T68" i="11"/>
  <c r="T69" i="11"/>
  <c r="T70" i="11"/>
  <c r="T71" i="11"/>
  <c r="T83" i="11"/>
  <c r="T84" i="11"/>
  <c r="T141" i="17"/>
  <c r="T142" i="17"/>
  <c r="T143" i="17"/>
  <c r="T144" i="17"/>
  <c r="T145" i="17"/>
  <c r="T179" i="17"/>
  <c r="T180" i="17"/>
  <c r="T181" i="17"/>
  <c r="T182" i="17"/>
  <c r="T183" i="17"/>
  <c r="T201" i="17"/>
  <c r="T166" i="16"/>
  <c r="T167" i="16"/>
  <c r="T168" i="16"/>
  <c r="T257" i="16"/>
  <c r="T258" i="16"/>
  <c r="T31" i="11"/>
  <c r="T32" i="11"/>
  <c r="T33" i="11"/>
  <c r="T34" i="11"/>
  <c r="T35" i="11"/>
  <c r="T36" i="11"/>
  <c r="T37" i="11"/>
  <c r="T38" i="11"/>
  <c r="T39" i="11"/>
  <c r="T41" i="11"/>
  <c r="T42" i="11"/>
  <c r="T43" i="11"/>
  <c r="T44" i="11"/>
  <c r="T45" i="11"/>
  <c r="T46" i="11"/>
  <c r="T109" i="11"/>
  <c r="T25" i="11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6" i="14"/>
  <c r="T87" i="14"/>
  <c r="T88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7" i="18"/>
  <c r="T58" i="18"/>
  <c r="T59" i="18"/>
  <c r="T60" i="18"/>
  <c r="T61" i="18"/>
  <c r="T62" i="18"/>
  <c r="T63" i="18"/>
  <c r="T64" i="18"/>
  <c r="T65" i="18"/>
  <c r="T66" i="18"/>
  <c r="T67" i="18"/>
  <c r="T104" i="18"/>
  <c r="T105" i="18"/>
  <c r="T106" i="18"/>
  <c r="T10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9" i="17"/>
  <c r="T14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40" i="16"/>
  <c r="T161" i="16"/>
  <c r="T162" i="16"/>
  <c r="T163" i="16"/>
  <c r="T164" i="16"/>
  <c r="T165" i="16"/>
  <c r="T2" i="15"/>
  <c r="T111" i="15"/>
  <c r="T112" i="15"/>
  <c r="T138" i="15"/>
  <c r="T149" i="15"/>
  <c r="T150" i="15"/>
  <c r="T151" i="15"/>
  <c r="T152" i="15"/>
  <c r="T153" i="15"/>
  <c r="T160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6" i="15"/>
  <c r="T107" i="15"/>
  <c r="T108" i="15"/>
  <c r="T109" i="15"/>
  <c r="T110" i="15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6" i="11"/>
  <c r="T27" i="11"/>
  <c r="T29" i="11"/>
  <c r="T30" i="11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92" i="14"/>
  <c r="T9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T173" i="14"/>
  <c r="T174" i="14"/>
  <c r="T175" i="14"/>
  <c r="T176" i="14"/>
  <c r="T235" i="14"/>
  <c r="T236" i="14"/>
  <c r="T237" i="14"/>
  <c r="T142" i="14"/>
  <c r="T143" i="14"/>
  <c r="T144" i="14"/>
  <c r="T145" i="14"/>
  <c r="T146" i="14"/>
  <c r="T162" i="14"/>
  <c r="T163" i="14"/>
  <c r="T164" i="14"/>
  <c r="T165" i="14"/>
  <c r="T166" i="14"/>
  <c r="T167" i="14"/>
  <c r="T168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35" i="14"/>
  <c r="T136" i="14"/>
  <c r="T137" i="14"/>
  <c r="T138" i="14"/>
  <c r="T139" i="14"/>
  <c r="T140" i="14"/>
  <c r="T26" i="14"/>
  <c r="T27" i="14"/>
  <c r="T28" i="14"/>
  <c r="T29" i="14"/>
  <c r="T30" i="14"/>
  <c r="T95" i="14"/>
  <c r="T96" i="14"/>
  <c r="T97" i="14"/>
  <c r="T98" i="14"/>
  <c r="T100" i="14"/>
  <c r="T101" i="14"/>
  <c r="T102" i="14"/>
  <c r="T103" i="14"/>
  <c r="T104" i="14"/>
  <c r="T94" i="14"/>
  <c r="T99" i="14"/>
  <c r="T141" i="14"/>
  <c r="T169" i="14"/>
  <c r="T170" i="14"/>
  <c r="T171" i="14"/>
  <c r="T280" i="14"/>
  <c r="T281" i="14"/>
  <c r="T282" i="14"/>
  <c r="T283" i="14"/>
  <c r="T284" i="14"/>
  <c r="T285" i="14"/>
  <c r="T286" i="14"/>
  <c r="T287" i="14"/>
  <c r="T305" i="14"/>
  <c r="T360" i="14"/>
  <c r="T361" i="14"/>
  <c r="T362" i="14"/>
  <c r="T374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B60" i="19" s="1"/>
  <c r="X63" i="2"/>
  <c r="X64" i="2"/>
  <c r="X65" i="2"/>
  <c r="X66" i="2"/>
  <c r="X67" i="2"/>
  <c r="X68" i="2"/>
  <c r="X69" i="2"/>
  <c r="X70" i="2"/>
  <c r="X71" i="2"/>
  <c r="X72" i="2"/>
  <c r="X73" i="2"/>
  <c r="X74" i="2"/>
  <c r="B72" i="19" s="1"/>
  <c r="X75" i="2"/>
  <c r="X76" i="2"/>
  <c r="X77" i="2"/>
  <c r="X78" i="2"/>
  <c r="X79" i="2"/>
  <c r="X80" i="2"/>
  <c r="X81" i="2"/>
  <c r="X82" i="2"/>
  <c r="X83" i="2"/>
  <c r="X84" i="2"/>
  <c r="X85" i="2"/>
  <c r="X86" i="2"/>
  <c r="B84" i="19" s="1"/>
  <c r="X87" i="2"/>
  <c r="X88" i="2"/>
  <c r="X89" i="2"/>
  <c r="X90" i="2"/>
  <c r="X91" i="2"/>
  <c r="X92" i="2"/>
  <c r="X93" i="2"/>
  <c r="X94" i="2"/>
  <c r="X95" i="2"/>
  <c r="X96" i="2"/>
  <c r="X97" i="2"/>
  <c r="X98" i="2"/>
  <c r="B96" i="19" s="1"/>
  <c r="X99" i="2"/>
  <c r="X100" i="2"/>
  <c r="X101" i="2"/>
  <c r="X102" i="2"/>
  <c r="X103" i="2"/>
  <c r="X104" i="2"/>
  <c r="X105" i="2"/>
  <c r="X106" i="2"/>
  <c r="X108" i="2"/>
  <c r="X109" i="2"/>
  <c r="X110" i="2"/>
  <c r="X111" i="2"/>
  <c r="X112" i="2"/>
  <c r="X113" i="2"/>
  <c r="X114" i="2"/>
  <c r="X115" i="2"/>
  <c r="X116" i="2"/>
  <c r="X117" i="2"/>
  <c r="X118" i="2"/>
  <c r="X120" i="2"/>
  <c r="X121" i="2"/>
  <c r="X122" i="2"/>
  <c r="X123" i="2"/>
  <c r="X124" i="2"/>
  <c r="X125" i="2"/>
  <c r="X126" i="2"/>
  <c r="X127" i="2"/>
  <c r="X128" i="2"/>
  <c r="X129" i="2"/>
  <c r="B129" i="19" s="1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120" i="19" l="1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A455" i="14" s="1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T4" i="11"/>
  <c r="T3" i="11"/>
  <c r="A2" i="18"/>
  <c r="A3" i="15"/>
  <c r="A5" i="17"/>
  <c r="A2" i="15"/>
  <c r="A7" i="16"/>
  <c r="A10" i="16"/>
  <c r="A6" i="17"/>
  <c r="T2" i="11"/>
  <c r="A2" i="11" s="1"/>
  <c r="V112" i="2"/>
  <c r="V113" i="2"/>
  <c r="V114" i="2"/>
  <c r="V115" i="2"/>
  <c r="W112" i="2"/>
  <c r="W113" i="2"/>
  <c r="W114" i="2"/>
  <c r="W115" i="2"/>
  <c r="V89" i="2"/>
  <c r="W89" i="2"/>
  <c r="V86" i="2"/>
  <c r="W86" i="2"/>
  <c r="V125" i="2"/>
  <c r="W125" i="2"/>
  <c r="V117" i="2"/>
  <c r="W117" i="2"/>
  <c r="V41" i="2"/>
  <c r="W41" i="2"/>
  <c r="V22" i="2"/>
  <c r="W22" i="2"/>
  <c r="V128" i="2"/>
  <c r="V49" i="2"/>
  <c r="W49" i="2"/>
  <c r="V46" i="2"/>
  <c r="V47" i="2"/>
  <c r="W46" i="2"/>
  <c r="W47" i="2"/>
  <c r="V43" i="2"/>
  <c r="V44" i="2"/>
  <c r="W43" i="2"/>
  <c r="W44" i="2"/>
  <c r="V31" i="2"/>
  <c r="V32" i="2"/>
  <c r="W31" i="2"/>
  <c r="W32" i="2"/>
  <c r="V28" i="2"/>
  <c r="V29" i="2"/>
  <c r="W28" i="2"/>
  <c r="W29" i="2"/>
  <c r="V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23" i="2"/>
  <c r="V57" i="2"/>
  <c r="W57" i="2"/>
  <c r="V55" i="2"/>
  <c r="W55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8" i="2"/>
  <c r="W108" i="2"/>
  <c r="V109" i="2"/>
  <c r="W109" i="2"/>
  <c r="V110" i="2"/>
  <c r="W110" i="2"/>
  <c r="V111" i="2"/>
  <c r="W111" i="2"/>
  <c r="V116" i="2"/>
  <c r="W116" i="2"/>
  <c r="V118" i="2"/>
  <c r="W118" i="2"/>
  <c r="V120" i="2"/>
  <c r="W120" i="2"/>
  <c r="V121" i="2"/>
  <c r="W121" i="2"/>
  <c r="V122" i="2"/>
  <c r="W122" i="2"/>
  <c r="W123" i="2"/>
  <c r="V124" i="2"/>
  <c r="W124" i="2"/>
  <c r="V126" i="2"/>
  <c r="W126" i="2"/>
  <c r="V127" i="2"/>
  <c r="W127" i="2"/>
  <c r="W128" i="2"/>
  <c r="V129" i="2"/>
  <c r="W129" i="2"/>
  <c r="V75" i="2"/>
  <c r="W75" i="2"/>
  <c r="V76" i="2"/>
  <c r="W76" i="2"/>
  <c r="W88" i="2"/>
  <c r="V88" i="2"/>
  <c r="W87" i="2"/>
  <c r="V87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53" i="2"/>
  <c r="V53" i="2"/>
  <c r="W52" i="2"/>
  <c r="V52" i="2"/>
  <c r="W51" i="2"/>
  <c r="V51" i="2"/>
  <c r="W50" i="2"/>
  <c r="V50" i="2"/>
  <c r="W48" i="2"/>
  <c r="V48" i="2"/>
  <c r="W45" i="2"/>
  <c r="V45" i="2"/>
  <c r="W42" i="2"/>
  <c r="V42" i="2"/>
  <c r="W40" i="2"/>
  <c r="V40" i="2"/>
  <c r="W39" i="2"/>
  <c r="V39" i="2"/>
  <c r="W38" i="2"/>
  <c r="V38" i="2"/>
  <c r="W37" i="2"/>
  <c r="V37" i="2"/>
  <c r="W36" i="2"/>
  <c r="V36" i="2"/>
  <c r="W35" i="2"/>
  <c r="V35" i="2"/>
  <c r="W33" i="2"/>
  <c r="V33" i="2"/>
  <c r="W30" i="2"/>
  <c r="V30" i="2"/>
  <c r="W27" i="2"/>
  <c r="V27" i="2"/>
  <c r="W63" i="2"/>
  <c r="V63" i="2"/>
  <c r="W62" i="2"/>
  <c r="V62" i="2"/>
  <c r="W61" i="2"/>
  <c r="V61" i="2"/>
  <c r="W60" i="2"/>
  <c r="V60" i="2"/>
  <c r="W59" i="2"/>
  <c r="V59" i="2"/>
  <c r="W58" i="2"/>
  <c r="V58" i="2"/>
  <c r="W56" i="2"/>
  <c r="V56" i="2"/>
  <c r="W54" i="2"/>
  <c r="V54" i="2"/>
  <c r="A300" i="17" l="1"/>
  <c r="A221" i="15"/>
  <c r="A456" i="14"/>
  <c r="A124" i="18"/>
  <c r="A298" i="17"/>
  <c r="A222" i="15"/>
  <c r="A460" i="14"/>
  <c r="A469" i="14"/>
  <c r="A452" i="14"/>
  <c r="A123" i="18"/>
  <c r="A219" i="15"/>
  <c r="A461" i="14"/>
  <c r="A296" i="17"/>
  <c r="A220" i="15"/>
  <c r="A454" i="14"/>
  <c r="A314" i="16"/>
  <c r="A310" i="16"/>
  <c r="A301" i="17"/>
  <c r="A463" i="14"/>
  <c r="A294" i="17"/>
  <c r="A304" i="17"/>
  <c r="A315" i="16"/>
  <c r="A309" i="16"/>
  <c r="A448" i="14"/>
  <c r="A457" i="14"/>
  <c r="A312" i="16"/>
  <c r="A303" i="17"/>
  <c r="A306" i="16"/>
  <c r="A216" i="15"/>
  <c r="A449" i="14"/>
  <c r="A217" i="15"/>
  <c r="A465" i="14"/>
  <c r="A464" i="14"/>
  <c r="A307" i="16"/>
  <c r="A215" i="15"/>
  <c r="A462" i="14"/>
  <c r="A293" i="17"/>
  <c r="A468" i="14"/>
  <c r="A451" i="14"/>
  <c r="A299" i="17"/>
  <c r="A458" i="14"/>
  <c r="A292" i="17"/>
  <c r="A308" i="16"/>
  <c r="A450" i="14"/>
  <c r="A453" i="14"/>
  <c r="A302" i="17"/>
  <c r="A313" i="16"/>
  <c r="A459" i="14"/>
  <c r="A466" i="14"/>
  <c r="A297" i="17"/>
  <c r="A122" i="18"/>
  <c r="A223" i="15"/>
  <c r="A218" i="15"/>
  <c r="A295" i="17"/>
  <c r="A311" i="16"/>
  <c r="A467" i="14"/>
  <c r="A479" i="14"/>
  <c r="A307" i="17"/>
  <c r="A230" i="15"/>
  <c r="A310" i="17"/>
  <c r="A228" i="15"/>
  <c r="A474" i="14"/>
  <c r="A478" i="14"/>
  <c r="A306" i="17"/>
  <c r="A227" i="15"/>
  <c r="A473" i="14"/>
  <c r="A477" i="14"/>
  <c r="A305" i="17"/>
  <c r="A229" i="15"/>
  <c r="A481" i="14"/>
  <c r="A226" i="15"/>
  <c r="A472" i="14"/>
  <c r="A316" i="16"/>
  <c r="A317" i="16"/>
  <c r="A309" i="17"/>
  <c r="A471" i="14"/>
  <c r="A224" i="15"/>
  <c r="A476" i="14"/>
  <c r="A232" i="15"/>
  <c r="A225" i="15"/>
  <c r="A470" i="14"/>
  <c r="A308" i="17"/>
  <c r="A231" i="15"/>
  <c r="A475" i="14"/>
  <c r="A482" i="14"/>
  <c r="A480" i="14"/>
  <c r="A210" i="15"/>
  <c r="A318" i="16"/>
  <c r="A439" i="14"/>
  <c r="A141" i="18"/>
  <c r="A279" i="17"/>
  <c r="A355" i="17"/>
  <c r="A438" i="14"/>
  <c r="A547" i="14"/>
  <c r="A432" i="14"/>
  <c r="A188" i="15"/>
  <c r="A347" i="17"/>
  <c r="A278" i="17"/>
  <c r="A301" i="16"/>
  <c r="A276" i="17"/>
  <c r="A351" i="17"/>
  <c r="A305" i="16"/>
  <c r="A127" i="18"/>
  <c r="A353" i="17"/>
  <c r="A366" i="16"/>
  <c r="A266" i="15"/>
  <c r="A132" i="18"/>
  <c r="A129" i="18"/>
  <c r="A367" i="16"/>
  <c r="A88" i="11"/>
  <c r="A325" i="16"/>
  <c r="A290" i="17"/>
  <c r="A441" i="14"/>
  <c r="A270" i="15"/>
  <c r="A429" i="14"/>
  <c r="A323" i="16"/>
  <c r="A368" i="16"/>
  <c r="A90" i="11"/>
  <c r="A303" i="16"/>
  <c r="A85" i="11"/>
  <c r="A321" i="16"/>
  <c r="A281" i="17"/>
  <c r="A277" i="17"/>
  <c r="A446" i="14"/>
  <c r="A295" i="16"/>
  <c r="A272" i="15"/>
  <c r="A485" i="14"/>
  <c r="A284" i="17"/>
  <c r="A444" i="14"/>
  <c r="A92" i="11"/>
  <c r="A128" i="18"/>
  <c r="A545" i="14"/>
  <c r="A130" i="18"/>
  <c r="A425" i="14"/>
  <c r="A125" i="18"/>
  <c r="A107" i="11"/>
  <c r="A549" i="14"/>
  <c r="A428" i="14"/>
  <c r="A364" i="16"/>
  <c r="A263" i="17"/>
  <c r="A319" i="16"/>
  <c r="A543" i="14"/>
  <c r="A286" i="17"/>
  <c r="A300" i="16"/>
  <c r="A431" i="14"/>
  <c r="A427" i="14"/>
  <c r="A289" i="17"/>
  <c r="A352" i="17"/>
  <c r="A442" i="14"/>
  <c r="A354" i="17"/>
  <c r="A437" i="14"/>
  <c r="A142" i="18"/>
  <c r="A280" i="17"/>
  <c r="A288" i="17"/>
  <c r="A440" i="14"/>
  <c r="A267" i="15"/>
  <c r="A87" i="11"/>
  <c r="A298" i="16"/>
  <c r="A302" i="16"/>
  <c r="A91" i="11"/>
  <c r="A271" i="15"/>
  <c r="A484" i="14"/>
  <c r="A447" i="14"/>
  <c r="A296" i="16"/>
  <c r="A365" i="16"/>
  <c r="A86" i="11"/>
  <c r="A269" i="15"/>
  <c r="A140" i="18"/>
  <c r="A324" i="16"/>
  <c r="A369" i="16"/>
  <c r="A15" i="14"/>
  <c r="A424" i="14"/>
  <c r="A434" i="14"/>
  <c r="A546" i="14"/>
  <c r="A131" i="18"/>
  <c r="A304" i="16"/>
  <c r="A436" i="14"/>
  <c r="A548" i="14"/>
  <c r="A433" i="14"/>
  <c r="A285" i="17"/>
  <c r="A283" i="17"/>
  <c r="A320" i="16"/>
  <c r="A273" i="15"/>
  <c r="A486" i="14"/>
  <c r="A370" i="16"/>
  <c r="A322" i="16"/>
  <c r="A282" i="17"/>
  <c r="A268" i="15"/>
  <c r="A106" i="11"/>
  <c r="A443" i="14"/>
  <c r="A426" i="14"/>
  <c r="A126" i="18"/>
  <c r="A297" i="16"/>
  <c r="A445" i="14"/>
  <c r="A105" i="11"/>
  <c r="A89" i="11"/>
  <c r="A299" i="16"/>
  <c r="A430" i="14"/>
  <c r="A112" i="11"/>
  <c r="A287" i="17"/>
  <c r="A483" i="14"/>
  <c r="A108" i="11"/>
  <c r="A544" i="14"/>
  <c r="A145" i="18"/>
  <c r="A265" i="17"/>
  <c r="A214" i="15"/>
  <c r="A187" i="15"/>
  <c r="A534" i="14"/>
  <c r="A392" i="14"/>
  <c r="A378" i="14"/>
  <c r="A198" i="15"/>
  <c r="A533" i="14"/>
  <c r="A191" i="15"/>
  <c r="A414" i="14"/>
  <c r="A417" i="14"/>
  <c r="A115" i="18"/>
  <c r="A384" i="14"/>
  <c r="A247" i="17"/>
  <c r="A287" i="16"/>
  <c r="A535" i="14"/>
  <c r="A314" i="17"/>
  <c r="A205" i="15"/>
  <c r="A400" i="14"/>
  <c r="A192" i="15"/>
  <c r="A415" i="14"/>
  <c r="A246" i="15"/>
  <c r="A399" i="14"/>
  <c r="A385" i="14"/>
  <c r="A312" i="17"/>
  <c r="A435" i="14"/>
  <c r="A397" i="14"/>
  <c r="A421" i="14"/>
  <c r="A376" i="14"/>
  <c r="A261" i="17"/>
  <c r="A382" i="14"/>
  <c r="A389" i="14"/>
  <c r="A278" i="16"/>
  <c r="A271" i="17"/>
  <c r="A313" i="17"/>
  <c r="A113" i="18"/>
  <c r="A326" i="16"/>
  <c r="A281" i="16"/>
  <c r="A391" i="14"/>
  <c r="A251" i="17"/>
  <c r="A197" i="15"/>
  <c r="A116" i="18"/>
  <c r="A413" i="14"/>
  <c r="A250" i="17"/>
  <c r="A267" i="16"/>
  <c r="A194" i="15"/>
  <c r="A233" i="15"/>
  <c r="A120" i="18"/>
  <c r="A193" i="15"/>
  <c r="A530" i="14"/>
  <c r="A383" i="14"/>
  <c r="A387" i="14"/>
  <c r="A184" i="15"/>
  <c r="A209" i="15"/>
  <c r="A118" i="18"/>
  <c r="A268" i="16"/>
  <c r="A195" i="15"/>
  <c r="A204" i="15"/>
  <c r="A327" i="16"/>
  <c r="A253" i="15"/>
  <c r="A212" i="15"/>
  <c r="A315" i="17"/>
  <c r="A390" i="14"/>
  <c r="A211" i="15"/>
  <c r="A265" i="16"/>
  <c r="A293" i="16"/>
  <c r="A277" i="16"/>
  <c r="A117" i="18"/>
  <c r="A253" i="17"/>
  <c r="A420" i="14"/>
  <c r="A283" i="16"/>
  <c r="A202" i="15"/>
  <c r="A542" i="14"/>
  <c r="A110" i="18"/>
  <c r="A386" i="14"/>
  <c r="A213" i="15"/>
  <c r="A270" i="17"/>
  <c r="A318" i="17"/>
  <c r="A410" i="14"/>
  <c r="A266" i="17"/>
  <c r="A394" i="14"/>
  <c r="A249" i="15"/>
  <c r="A243" i="17"/>
  <c r="A311" i="17"/>
  <c r="A419" i="14"/>
  <c r="A206" i="15"/>
  <c r="A264" i="17"/>
  <c r="A186" i="15"/>
  <c r="A379" i="14"/>
  <c r="A119" i="18"/>
  <c r="A268" i="17"/>
  <c r="A289" i="16"/>
  <c r="A264" i="16"/>
  <c r="A282" i="16"/>
  <c r="A267" i="17"/>
  <c r="A280" i="16"/>
  <c r="A262" i="16"/>
  <c r="A274" i="17"/>
  <c r="A276" i="16"/>
  <c r="A270" i="16"/>
  <c r="A272" i="17"/>
  <c r="A252" i="15"/>
  <c r="A246" i="17"/>
  <c r="A395" i="14"/>
  <c r="A183" i="15"/>
  <c r="A416" i="14"/>
  <c r="A250" i="15"/>
  <c r="A346" i="17"/>
  <c r="A260" i="17"/>
  <c r="A316" i="17"/>
  <c r="A255" i="17"/>
  <c r="A275" i="17"/>
  <c r="A537" i="14"/>
  <c r="A271" i="16"/>
  <c r="A541" i="14"/>
  <c r="A319" i="17"/>
  <c r="A244" i="17"/>
  <c r="A200" i="15"/>
  <c r="A294" i="16"/>
  <c r="A273" i="17"/>
  <c r="A401" i="14"/>
  <c r="A423" i="14"/>
  <c r="A247" i="15"/>
  <c r="A242" i="17"/>
  <c r="A404" i="14"/>
  <c r="A260" i="16"/>
  <c r="A381" i="14"/>
  <c r="A345" i="17"/>
  <c r="A245" i="17"/>
  <c r="A201" i="15"/>
  <c r="A288" i="16"/>
  <c r="A190" i="15"/>
  <c r="A284" i="16"/>
  <c r="A185" i="15"/>
  <c r="A290" i="16"/>
  <c r="A189" i="15"/>
  <c r="A191" i="14"/>
  <c r="A393" i="14"/>
  <c r="A114" i="18"/>
  <c r="A251" i="15"/>
  <c r="A375" i="14"/>
  <c r="A539" i="14"/>
  <c r="A418" i="14"/>
  <c r="A241" i="17"/>
  <c r="A254" i="15"/>
  <c r="A285" i="16"/>
  <c r="A262" i="17"/>
  <c r="A531" i="14"/>
  <c r="A208" i="15"/>
  <c r="A536" i="14"/>
  <c r="A203" i="15"/>
  <c r="A317" i="17"/>
  <c r="A207" i="15"/>
  <c r="A269" i="16"/>
  <c r="A396" i="14"/>
  <c r="A248" i="15"/>
  <c r="A412" i="14"/>
  <c r="A286" i="16"/>
  <c r="A529" i="14"/>
  <c r="A411" i="14"/>
  <c r="A121" i="18"/>
  <c r="A259" i="16"/>
  <c r="A254" i="17"/>
  <c r="A292" i="16"/>
  <c r="A402" i="14"/>
  <c r="A269" i="17"/>
  <c r="A261" i="16"/>
  <c r="A291" i="16"/>
  <c r="A199" i="15"/>
  <c r="A196" i="15"/>
  <c r="A291" i="17"/>
  <c r="A422" i="14"/>
  <c r="A252" i="17"/>
  <c r="A398" i="14"/>
  <c r="A403" i="14"/>
  <c r="A377" i="14"/>
  <c r="A380" i="14"/>
  <c r="A532" i="14"/>
  <c r="A266" i="16"/>
  <c r="A279" i="16"/>
  <c r="A540" i="14"/>
  <c r="A263" i="16"/>
  <c r="A137" i="16"/>
  <c r="A258" i="17"/>
  <c r="A215" i="17"/>
  <c r="A224" i="17"/>
  <c r="A246" i="16"/>
  <c r="A229" i="17"/>
  <c r="A56" i="18"/>
  <c r="A190" i="14"/>
  <c r="A174" i="15"/>
  <c r="A214" i="17"/>
  <c r="A354" i="14"/>
  <c r="A245" i="16"/>
  <c r="A228" i="17"/>
  <c r="A347" i="14"/>
  <c r="A257" i="15"/>
  <c r="A189" i="14"/>
  <c r="A173" i="15"/>
  <c r="A213" i="17"/>
  <c r="A353" i="14"/>
  <c r="A244" i="16"/>
  <c r="A227" i="17"/>
  <c r="A256" i="15"/>
  <c r="A188" i="14"/>
  <c r="A172" i="15"/>
  <c r="A252" i="16"/>
  <c r="A352" i="14"/>
  <c r="A371" i="14"/>
  <c r="A367" i="14"/>
  <c r="A75" i="11"/>
  <c r="A255" i="15"/>
  <c r="A103" i="15"/>
  <c r="A171" i="15"/>
  <c r="A223" i="17"/>
  <c r="A351" i="14"/>
  <c r="A78" i="11"/>
  <c r="A366" i="14"/>
  <c r="A74" i="11"/>
  <c r="A129" i="17"/>
  <c r="A234" i="17"/>
  <c r="A237" i="16"/>
  <c r="A100" i="18"/>
  <c r="A258" i="15"/>
  <c r="A369" i="14"/>
  <c r="A233" i="17"/>
  <c r="A77" i="11"/>
  <c r="A225" i="17"/>
  <c r="A373" i="14"/>
  <c r="A372" i="14"/>
  <c r="A79" i="11"/>
  <c r="A388" i="14"/>
  <c r="A259" i="17"/>
  <c r="A226" i="17"/>
  <c r="A363" i="14"/>
  <c r="A82" i="11"/>
  <c r="A81" i="11"/>
  <c r="A80" i="11"/>
  <c r="A405" i="14"/>
  <c r="A272" i="16"/>
  <c r="A99" i="18"/>
  <c r="A124" i="17"/>
  <c r="A126" i="17"/>
  <c r="A231" i="17"/>
  <c r="A136" i="16"/>
  <c r="A127" i="17"/>
  <c r="A217" i="17"/>
  <c r="A368" i="14"/>
  <c r="A112" i="18"/>
  <c r="A40" i="11"/>
  <c r="A187" i="14"/>
  <c r="A102" i="15"/>
  <c r="A128" i="17"/>
  <c r="A218" i="17"/>
  <c r="A236" i="16"/>
  <c r="A76" i="11"/>
  <c r="A170" i="15"/>
  <c r="A242" i="16"/>
  <c r="A222" i="17"/>
  <c r="A243" i="16"/>
  <c r="A259" i="15"/>
  <c r="A365" i="14"/>
  <c r="A73" i="11"/>
  <c r="A111" i="18"/>
  <c r="A169" i="15"/>
  <c r="A241" i="16"/>
  <c r="A221" i="17"/>
  <c r="A370" i="14"/>
  <c r="A364" i="14"/>
  <c r="A72" i="11"/>
  <c r="A109" i="18"/>
  <c r="A125" i="17"/>
  <c r="A168" i="15"/>
  <c r="A240" i="16"/>
  <c r="A220" i="17"/>
  <c r="A358" i="14"/>
  <c r="A251" i="16"/>
  <c r="A409" i="14"/>
  <c r="A361" i="16"/>
  <c r="A108" i="18"/>
  <c r="A216" i="17"/>
  <c r="A167" i="15"/>
  <c r="A239" i="16"/>
  <c r="A350" i="14"/>
  <c r="A357" i="14"/>
  <c r="A250" i="16"/>
  <c r="A408" i="14"/>
  <c r="A328" i="16"/>
  <c r="A257" i="17"/>
  <c r="A238" i="16"/>
  <c r="A219" i="17"/>
  <c r="A234" i="16"/>
  <c r="A356" i="14"/>
  <c r="A249" i="16"/>
  <c r="A407" i="14"/>
  <c r="A275" i="16"/>
  <c r="A256" i="17"/>
  <c r="A139" i="16"/>
  <c r="A101" i="18"/>
  <c r="A349" i="14"/>
  <c r="A233" i="16"/>
  <c r="A355" i="14"/>
  <c r="A248" i="16"/>
  <c r="A406" i="14"/>
  <c r="A274" i="16"/>
  <c r="A249" i="17"/>
  <c r="A138" i="16"/>
  <c r="A348" i="14"/>
  <c r="A232" i="17"/>
  <c r="A232" i="16"/>
  <c r="A247" i="16"/>
  <c r="A230" i="17"/>
  <c r="A273" i="16"/>
  <c r="A235" i="16"/>
  <c r="A226" i="16"/>
  <c r="A332" i="14"/>
  <c r="A317" i="14"/>
  <c r="A207" i="17"/>
  <c r="A328" i="14"/>
  <c r="A338" i="14"/>
  <c r="A94" i="16"/>
  <c r="A95" i="18"/>
  <c r="A130" i="14"/>
  <c r="A315" i="14"/>
  <c r="A219" i="16"/>
  <c r="A210" i="17"/>
  <c r="A79" i="17"/>
  <c r="A92" i="16"/>
  <c r="A339" i="14"/>
  <c r="A342" i="14"/>
  <c r="A96" i="18"/>
  <c r="A154" i="15"/>
  <c r="A208" i="17"/>
  <c r="A161" i="15"/>
  <c r="A28" i="11"/>
  <c r="A155" i="15"/>
  <c r="A158" i="15"/>
  <c r="A340" i="14"/>
  <c r="A227" i="16"/>
  <c r="A222" i="16"/>
  <c r="A225" i="16"/>
  <c r="A228" i="16"/>
  <c r="A69" i="15"/>
  <c r="A156" i="15"/>
  <c r="A131" i="14"/>
  <c r="A40" i="18"/>
  <c r="A129" i="14"/>
  <c r="A139" i="15"/>
  <c r="A335" i="14"/>
  <c r="A93" i="16"/>
  <c r="A91" i="16"/>
  <c r="A337" i="14"/>
  <c r="A325" i="14"/>
  <c r="A320" i="14"/>
  <c r="A331" i="14"/>
  <c r="A92" i="18"/>
  <c r="A329" i="14"/>
  <c r="A314" i="14"/>
  <c r="A165" i="15"/>
  <c r="A318" i="14"/>
  <c r="A159" i="15"/>
  <c r="A166" i="15"/>
  <c r="A220" i="16"/>
  <c r="A133" i="14"/>
  <c r="A132" i="14"/>
  <c r="A164" i="15"/>
  <c r="A321" i="14"/>
  <c r="A327" i="14"/>
  <c r="A78" i="17"/>
  <c r="A163" i="15"/>
  <c r="A326" i="14"/>
  <c r="A316" i="14"/>
  <c r="A319" i="14"/>
  <c r="A218" i="16"/>
  <c r="A302" i="14"/>
  <c r="A162" i="15"/>
  <c r="A330" i="14"/>
  <c r="A333" i="14"/>
  <c r="A343" i="14"/>
  <c r="A336" i="14"/>
  <c r="A29" i="11"/>
  <c r="A209" i="17"/>
  <c r="A21" i="16"/>
  <c r="A223" i="16"/>
  <c r="A221" i="16"/>
  <c r="A224" i="16"/>
  <c r="A42" i="18"/>
  <c r="A334" i="14"/>
  <c r="A341" i="14"/>
  <c r="A206" i="17"/>
  <c r="A41" i="18"/>
  <c r="A5" i="15"/>
  <c r="A93" i="18"/>
  <c r="A322" i="14"/>
  <c r="A134" i="14"/>
  <c r="A94" i="18"/>
  <c r="A157" i="15"/>
  <c r="A77" i="17"/>
  <c r="A80" i="17"/>
  <c r="A6" i="15"/>
  <c r="A39" i="17"/>
  <c r="A301" i="14"/>
  <c r="A192" i="17"/>
  <c r="A148" i="15"/>
  <c r="A145" i="15"/>
  <c r="A288" i="14"/>
  <c r="A17" i="16"/>
  <c r="A144" i="15"/>
  <c r="A188" i="17"/>
  <c r="A140" i="15"/>
  <c r="A298" i="14"/>
  <c r="A191" i="17"/>
  <c r="A22" i="16"/>
  <c r="A25" i="14"/>
  <c r="A7" i="15"/>
  <c r="A146" i="15"/>
  <c r="A291" i="14"/>
  <c r="A293" i="14"/>
  <c r="A292" i="14"/>
  <c r="A185" i="17"/>
  <c r="A199" i="17"/>
  <c r="A198" i="17"/>
  <c r="A289" i="14"/>
  <c r="A143" i="15"/>
  <c r="A196" i="17"/>
  <c r="A195" i="17"/>
  <c r="A147" i="15"/>
  <c r="A303" i="14"/>
  <c r="A142" i="15"/>
  <c r="A17" i="15"/>
  <c r="A194" i="17"/>
  <c r="A300" i="14"/>
  <c r="A189" i="17"/>
  <c r="A141" i="15"/>
  <c r="A297" i="14"/>
  <c r="A186" i="17"/>
  <c r="A200" i="17"/>
  <c r="A193" i="17"/>
  <c r="A299" i="14"/>
  <c r="A295" i="14"/>
  <c r="A197" i="17"/>
  <c r="A190" i="17"/>
  <c r="A296" i="14"/>
  <c r="A294" i="14"/>
  <c r="A187" i="17"/>
  <c r="A15" i="16"/>
  <c r="A184" i="17"/>
  <c r="A290" i="14"/>
  <c r="A304" i="14"/>
  <c r="A95" i="14"/>
  <c r="A36" i="17"/>
  <c r="A15" i="15"/>
  <c r="A30" i="16"/>
  <c r="A3" i="11"/>
  <c r="A45" i="16"/>
  <c r="A21" i="17"/>
  <c r="A18" i="17"/>
  <c r="A3" i="14"/>
  <c r="A13" i="15"/>
  <c r="A4" i="11"/>
  <c r="A96" i="14"/>
  <c r="A12" i="17"/>
  <c r="A62" i="14"/>
  <c r="A15" i="17"/>
  <c r="A16" i="14"/>
  <c r="A14" i="17"/>
  <c r="A13" i="16"/>
  <c r="A9" i="17"/>
  <c r="A11" i="17"/>
  <c r="A20" i="17"/>
  <c r="A4" i="14"/>
  <c r="A6" i="11"/>
  <c r="A23" i="17"/>
  <c r="A24" i="16"/>
  <c r="A16" i="15"/>
  <c r="A26" i="14"/>
  <c r="A12" i="16"/>
  <c r="A135" i="16"/>
  <c r="A17" i="14"/>
  <c r="A4" i="15"/>
  <c r="A14" i="14"/>
  <c r="A8" i="17"/>
  <c r="A175" i="14"/>
  <c r="A97" i="14"/>
  <c r="A24" i="17"/>
  <c r="A19" i="16"/>
  <c r="A5" i="14"/>
  <c r="A23" i="16"/>
  <c r="A14" i="15"/>
  <c r="A21" i="15"/>
  <c r="A112" i="15"/>
  <c r="A26" i="17"/>
  <c r="A16" i="17"/>
  <c r="A4" i="18"/>
  <c r="A17" i="17"/>
  <c r="A16" i="16"/>
  <c r="A11" i="16"/>
  <c r="A26" i="16"/>
  <c r="A164" i="14"/>
  <c r="A3" i="18"/>
  <c r="A13" i="17"/>
  <c r="A175" i="16"/>
  <c r="A170" i="14"/>
  <c r="A116" i="14"/>
  <c r="A174" i="17"/>
  <c r="A38" i="17"/>
  <c r="A29" i="16"/>
  <c r="A41" i="14"/>
  <c r="A29" i="15"/>
  <c r="A64" i="14"/>
  <c r="A67" i="17"/>
  <c r="A63" i="14"/>
  <c r="A38" i="14"/>
  <c r="A172" i="14"/>
  <c r="A13" i="18"/>
  <c r="A71" i="14"/>
  <c r="A28" i="16"/>
  <c r="A122" i="15"/>
  <c r="A134" i="15"/>
  <c r="A238" i="17"/>
  <c r="A247" i="14"/>
  <c r="A254" i="16"/>
  <c r="A345" i="14"/>
  <c r="A177" i="15"/>
  <c r="A208" i="16"/>
  <c r="A51" i="11"/>
  <c r="A272" i="14"/>
  <c r="A248" i="14"/>
  <c r="A256" i="14"/>
  <c r="A177" i="16"/>
  <c r="A187" i="16"/>
  <c r="A84" i="18"/>
  <c r="A239" i="14"/>
  <c r="A273" i="14"/>
  <c r="A167" i="17"/>
  <c r="A282" i="14"/>
  <c r="A124" i="15"/>
  <c r="A55" i="18"/>
  <c r="A52" i="14"/>
  <c r="A39" i="14"/>
  <c r="A48" i="18"/>
  <c r="A127" i="14"/>
  <c r="A20" i="11"/>
  <c r="A23" i="15"/>
  <c r="A210" i="16"/>
  <c r="A188" i="16"/>
  <c r="A69" i="18"/>
  <c r="A165" i="17"/>
  <c r="A130" i="15"/>
  <c r="A176" i="16"/>
  <c r="A231" i="16"/>
  <c r="A181" i="15"/>
  <c r="A89" i="18"/>
  <c r="A254" i="14"/>
  <c r="A166" i="17"/>
  <c r="A241" i="14"/>
  <c r="A123" i="15"/>
  <c r="A251" i="14"/>
  <c r="A191" i="16"/>
  <c r="A90" i="18"/>
  <c r="A255" i="14"/>
  <c r="A162" i="17"/>
  <c r="A285" i="14"/>
  <c r="A59" i="11"/>
  <c r="A42" i="15"/>
  <c r="A137" i="14"/>
  <c r="A40" i="14"/>
  <c r="A54" i="18"/>
  <c r="A27" i="14"/>
  <c r="A32" i="18"/>
  <c r="A93" i="14"/>
  <c r="A8" i="11"/>
  <c r="A148" i="17"/>
  <c r="A110" i="11"/>
  <c r="A252" i="14"/>
  <c r="A77" i="18"/>
  <c r="A160" i="17"/>
  <c r="A53" i="11"/>
  <c r="A178" i="17"/>
  <c r="A268" i="14"/>
  <c r="A83" i="18"/>
  <c r="A184" i="16"/>
  <c r="A78" i="18"/>
  <c r="A161" i="17"/>
  <c r="A97" i="18"/>
  <c r="A58" i="11"/>
  <c r="A137" i="15"/>
  <c r="A118" i="15"/>
  <c r="A309" i="14"/>
  <c r="A79" i="18"/>
  <c r="A216" i="16"/>
  <c r="A155" i="17"/>
  <c r="A114" i="15"/>
  <c r="A33" i="16"/>
  <c r="A87" i="16"/>
  <c r="A26" i="11"/>
  <c r="A119" i="14"/>
  <c r="A28" i="14"/>
  <c r="A33" i="18"/>
  <c r="A15" i="18"/>
  <c r="A26" i="15"/>
  <c r="A61" i="14"/>
  <c r="A171" i="14"/>
  <c r="A33" i="17"/>
  <c r="A312" i="14"/>
  <c r="A85" i="18"/>
  <c r="A146" i="17"/>
  <c r="A270" i="14"/>
  <c r="A214" i="16"/>
  <c r="A75" i="18"/>
  <c r="A57" i="11"/>
  <c r="A238" i="14"/>
  <c r="A190" i="16"/>
  <c r="A260" i="14"/>
  <c r="A360" i="14"/>
  <c r="A215" i="16"/>
  <c r="A311" i="14"/>
  <c r="A113" i="15"/>
  <c r="A152" i="17"/>
  <c r="A206" i="16"/>
  <c r="A276" i="14"/>
  <c r="A212" i="17"/>
  <c r="A264" i="14"/>
  <c r="A171" i="16"/>
  <c r="A344" i="14"/>
  <c r="A7" i="11"/>
  <c r="A42" i="16"/>
  <c r="A28" i="18"/>
  <c r="A16" i="18"/>
  <c r="A60" i="14"/>
  <c r="A279" i="14"/>
  <c r="A192" i="16"/>
  <c r="A153" i="17"/>
  <c r="A240" i="14"/>
  <c r="A262" i="14"/>
  <c r="A186" i="16"/>
  <c r="A103" i="18"/>
  <c r="A136" i="15"/>
  <c r="A117" i="15"/>
  <c r="A199" i="16"/>
  <c r="A253" i="14"/>
  <c r="A263" i="14"/>
  <c r="A278" i="14"/>
  <c r="A324" i="14"/>
  <c r="A180" i="16"/>
  <c r="A179" i="15"/>
  <c r="A200" i="16"/>
  <c r="A235" i="14"/>
  <c r="A246" i="14"/>
  <c r="A173" i="17"/>
  <c r="A140" i="16"/>
  <c r="A17" i="18"/>
  <c r="A68" i="17"/>
  <c r="A27" i="15"/>
  <c r="A75" i="16"/>
  <c r="A165" i="16"/>
  <c r="A13" i="14"/>
  <c r="A24" i="14"/>
  <c r="A22" i="14"/>
  <c r="A205" i="14"/>
  <c r="A274" i="14"/>
  <c r="A203" i="16"/>
  <c r="A119" i="15"/>
  <c r="A169" i="16"/>
  <c r="A91" i="18"/>
  <c r="A244" i="14"/>
  <c r="A250" i="14"/>
  <c r="A323" i="14"/>
  <c r="A308" i="14"/>
  <c r="A205" i="16"/>
  <c r="A239" i="17"/>
  <c r="A147" i="17"/>
  <c r="A245" i="14"/>
  <c r="A202" i="16"/>
  <c r="A174" i="16"/>
  <c r="A170" i="17"/>
  <c r="A280" i="14"/>
  <c r="A240" i="17"/>
  <c r="A211" i="17"/>
  <c r="A164" i="17"/>
  <c r="A176" i="15"/>
  <c r="A177" i="17"/>
  <c r="A76" i="15"/>
  <c r="A31" i="17"/>
  <c r="A138" i="15"/>
  <c r="A29" i="14"/>
  <c r="A40" i="15"/>
  <c r="A105" i="18"/>
  <c r="A10" i="11"/>
  <c r="A95" i="16"/>
  <c r="A24" i="15"/>
  <c r="A35" i="16"/>
  <c r="A204" i="17"/>
  <c r="A207" i="16"/>
  <c r="A171" i="17"/>
  <c r="A310" i="14"/>
  <c r="A150" i="17"/>
  <c r="A168" i="17"/>
  <c r="A173" i="16"/>
  <c r="A133" i="15"/>
  <c r="A305" i="14"/>
  <c r="A70" i="18"/>
  <c r="A154" i="17"/>
  <c r="A163" i="17"/>
  <c r="A203" i="17"/>
  <c r="A176" i="17"/>
  <c r="A49" i="11"/>
  <c r="A374" i="14"/>
  <c r="A71" i="18"/>
  <c r="A195" i="16"/>
  <c r="A159" i="17"/>
  <c r="A230" i="16"/>
  <c r="A56" i="11"/>
  <c r="A46" i="16"/>
  <c r="A34" i="18"/>
  <c r="A24" i="11"/>
  <c r="A28" i="15"/>
  <c r="A23" i="11"/>
  <c r="A173" i="14"/>
  <c r="A88" i="16"/>
  <c r="A74" i="16"/>
  <c r="A181" i="16"/>
  <c r="A180" i="15"/>
  <c r="A248" i="17"/>
  <c r="A277" i="14"/>
  <c r="A157" i="17"/>
  <c r="A151" i="17"/>
  <c r="A175" i="17"/>
  <c r="A169" i="17"/>
  <c r="A172" i="16"/>
  <c r="A275" i="14"/>
  <c r="A170" i="16"/>
  <c r="A158" i="17"/>
  <c r="A229" i="16"/>
  <c r="A55" i="11"/>
  <c r="A87" i="18"/>
  <c r="A281" i="14"/>
  <c r="A182" i="16"/>
  <c r="A129" i="15"/>
  <c r="A213" i="16"/>
  <c r="A267" i="14"/>
  <c r="A102" i="18"/>
  <c r="A174" i="14"/>
  <c r="A96" i="16"/>
  <c r="A128" i="14"/>
  <c r="A65" i="17"/>
  <c r="A34" i="17"/>
  <c r="A127" i="15"/>
  <c r="A82" i="18"/>
  <c r="A72" i="18"/>
  <c r="A201" i="16"/>
  <c r="A211" i="16"/>
  <c r="A179" i="16"/>
  <c r="A237" i="14"/>
  <c r="A48" i="11"/>
  <c r="A204" i="16"/>
  <c r="A257" i="14"/>
  <c r="A172" i="17"/>
  <c r="A212" i="16"/>
  <c r="A126" i="15"/>
  <c r="A362" i="14"/>
  <c r="A306" i="14"/>
  <c r="A80" i="18"/>
  <c r="A258" i="14"/>
  <c r="A52" i="11"/>
  <c r="A261" i="14"/>
  <c r="A62" i="11"/>
  <c r="A313" i="14"/>
  <c r="A27" i="17"/>
  <c r="A109" i="15"/>
  <c r="A31" i="16"/>
  <c r="A98" i="16"/>
  <c r="A176" i="14"/>
  <c r="A136" i="14"/>
  <c r="A135" i="14"/>
  <c r="A20" i="16"/>
  <c r="A37" i="17"/>
  <c r="A64" i="17"/>
  <c r="A10" i="17"/>
  <c r="A69" i="14"/>
  <c r="A50" i="11"/>
  <c r="A189" i="16"/>
  <c r="A183" i="16"/>
  <c r="A202" i="17"/>
  <c r="A131" i="15"/>
  <c r="A125" i="15"/>
  <c r="A287" i="14"/>
  <c r="A86" i="18"/>
  <c r="A205" i="17"/>
  <c r="A81" i="18"/>
  <c r="A175" i="15"/>
  <c r="A132" i="15"/>
  <c r="A61" i="11"/>
  <c r="A235" i="17"/>
  <c r="A121" i="15"/>
  <c r="A178" i="15"/>
  <c r="A197" i="16"/>
  <c r="A74" i="18"/>
  <c r="A243" i="14"/>
  <c r="A135" i="15"/>
  <c r="A283" i="14"/>
  <c r="A111" i="15"/>
  <c r="A43" i="18"/>
  <c r="A65" i="14"/>
  <c r="A41" i="15"/>
  <c r="A118" i="14"/>
  <c r="A97" i="16"/>
  <c r="A117" i="14"/>
  <c r="A66" i="17"/>
  <c r="A94" i="14"/>
  <c r="A35" i="17"/>
  <c r="A64" i="18"/>
  <c r="A98" i="15"/>
  <c r="A88" i="18"/>
  <c r="A284" i="14"/>
  <c r="A259" i="14"/>
  <c r="A217" i="16"/>
  <c r="A236" i="14"/>
  <c r="A60" i="11"/>
  <c r="A196" i="16"/>
  <c r="A193" i="16"/>
  <c r="A194" i="16"/>
  <c r="A236" i="17"/>
  <c r="A73" i="18"/>
  <c r="A242" i="14"/>
  <c r="A116" i="15"/>
  <c r="A54" i="11"/>
  <c r="A209" i="16"/>
  <c r="A253" i="16"/>
  <c r="A237" i="17"/>
  <c r="A185" i="16"/>
  <c r="A149" i="17"/>
  <c r="A359" i="14"/>
  <c r="A255" i="16"/>
  <c r="A307" i="14"/>
  <c r="A271" i="14"/>
  <c r="A198" i="16"/>
  <c r="A265" i="14"/>
  <c r="A286" i="14"/>
  <c r="A115" i="15"/>
  <c r="A120" i="15"/>
  <c r="A128" i="15"/>
  <c r="A256" i="16"/>
  <c r="A266" i="14"/>
  <c r="A361" i="14"/>
  <c r="A346" i="14"/>
  <c r="A76" i="18"/>
  <c r="A182" i="15"/>
  <c r="A269" i="14"/>
  <c r="A68" i="18"/>
  <c r="A249" i="14"/>
  <c r="A156" i="17"/>
  <c r="A178" i="16"/>
  <c r="A98" i="18"/>
  <c r="A27" i="18"/>
  <c r="A83" i="17"/>
  <c r="A25" i="17"/>
  <c r="A54" i="16"/>
  <c r="A10" i="18"/>
  <c r="A47" i="17"/>
  <c r="A82" i="17"/>
  <c r="A24" i="18"/>
  <c r="A61" i="16"/>
  <c r="A12" i="14"/>
  <c r="A59" i="14"/>
  <c r="A18" i="11"/>
  <c r="A25" i="18"/>
  <c r="A7" i="18"/>
  <c r="A70" i="15"/>
  <c r="A23" i="14"/>
  <c r="A169" i="14"/>
  <c r="A26" i="18"/>
  <c r="A16" i="11"/>
  <c r="A67" i="14"/>
  <c r="A114" i="14"/>
  <c r="A127" i="16"/>
  <c r="A12" i="15"/>
  <c r="A151" i="15"/>
  <c r="A70" i="14"/>
  <c r="A17" i="11"/>
  <c r="A167" i="14"/>
  <c r="A72" i="15"/>
  <c r="A116" i="17"/>
  <c r="A140" i="14"/>
  <c r="A20" i="18"/>
  <c r="A70" i="17"/>
  <c r="A115" i="14"/>
  <c r="A65" i="18"/>
  <c r="A37" i="16"/>
  <c r="A73" i="16"/>
  <c r="A150" i="15"/>
  <c r="A33" i="14"/>
  <c r="A122" i="14"/>
  <c r="A54" i="14"/>
  <c r="A37" i="11"/>
  <c r="A63" i="17"/>
  <c r="A36" i="16"/>
  <c r="A75" i="15"/>
  <c r="A21" i="14"/>
  <c r="A56" i="14"/>
  <c r="A63" i="15"/>
  <c r="A22" i="15"/>
  <c r="A9" i="14"/>
  <c r="A32" i="14"/>
  <c r="A18" i="18"/>
  <c r="A47" i="15"/>
  <c r="A177" i="14"/>
  <c r="A48" i="17"/>
  <c r="A72" i="16"/>
  <c r="A33" i="15"/>
  <c r="A8" i="15"/>
  <c r="A181" i="14"/>
  <c r="A128" i="16"/>
  <c r="A117" i="17"/>
  <c r="A25" i="15"/>
  <c r="A92" i="14"/>
  <c r="A19" i="11"/>
  <c r="A9" i="15"/>
  <c r="A81" i="17"/>
  <c r="A111" i="14"/>
  <c r="A30" i="11"/>
  <c r="A70" i="16"/>
  <c r="A121" i="14"/>
  <c r="A36" i="18"/>
  <c r="A18" i="15"/>
  <c r="A90" i="14"/>
  <c r="A75" i="14"/>
  <c r="A56" i="15"/>
  <c r="A84" i="16"/>
  <c r="A86" i="14"/>
  <c r="A77" i="14"/>
  <c r="A130" i="16"/>
  <c r="A131" i="16"/>
  <c r="A9" i="16"/>
  <c r="A55" i="14"/>
  <c r="A6" i="18"/>
  <c r="A47" i="16"/>
  <c r="A67" i="15"/>
  <c r="A51" i="17"/>
  <c r="A82" i="16"/>
  <c r="A36" i="11"/>
  <c r="A50" i="16"/>
  <c r="A31" i="14"/>
  <c r="A165" i="14"/>
  <c r="A25" i="16"/>
  <c r="A79" i="16"/>
  <c r="A22" i="18"/>
  <c r="A25" i="11"/>
  <c r="A43" i="15"/>
  <c r="A48" i="15"/>
  <c r="A112" i="17"/>
  <c r="A179" i="14"/>
  <c r="A19" i="14"/>
  <c r="A138" i="14"/>
  <c r="A19" i="17"/>
  <c r="A74" i="14"/>
  <c r="A49" i="17"/>
  <c r="A53" i="17"/>
  <c r="A85" i="16"/>
  <c r="A55" i="16"/>
  <c r="A129" i="16"/>
  <c r="A18" i="16"/>
  <c r="A14" i="16"/>
  <c r="A11" i="15"/>
  <c r="A58" i="14"/>
  <c r="A62" i="18"/>
  <c r="A71" i="16"/>
  <c r="A68" i="14"/>
  <c r="A37" i="18"/>
  <c r="A7" i="14"/>
  <c r="A120" i="14"/>
  <c r="A57" i="18"/>
  <c r="A56" i="16"/>
  <c r="A58" i="16"/>
  <c r="A83" i="14"/>
  <c r="A195" i="14"/>
  <c r="A180" i="14"/>
  <c r="A99" i="15"/>
  <c r="A114" i="17"/>
  <c r="A19" i="15"/>
  <c r="A66" i="14"/>
  <c r="A35" i="18"/>
  <c r="A60" i="16"/>
  <c r="A113" i="14"/>
  <c r="A21" i="18"/>
  <c r="A107" i="14"/>
  <c r="A132" i="16"/>
  <c r="A53" i="18"/>
  <c r="A168" i="14"/>
  <c r="A46" i="17"/>
  <c r="A20" i="14"/>
  <c r="A48" i="16"/>
  <c r="A42" i="14"/>
  <c r="A5" i="18"/>
  <c r="A19" i="18"/>
  <c r="A81" i="16"/>
  <c r="A83" i="16"/>
  <c r="A72" i="17"/>
  <c r="A74" i="15"/>
  <c r="A113" i="17"/>
  <c r="A7" i="17"/>
  <c r="A32" i="15"/>
  <c r="A15" i="11"/>
  <c r="A27" i="16"/>
  <c r="A30" i="14"/>
  <c r="A57" i="16"/>
  <c r="A52" i="17"/>
  <c r="A35" i="11"/>
  <c r="A38" i="11"/>
  <c r="A10" i="15"/>
  <c r="A57" i="14"/>
  <c r="A60" i="18"/>
  <c r="A20" i="15"/>
  <c r="A166" i="14"/>
  <c r="A8" i="16"/>
  <c r="A18" i="14"/>
  <c r="A112" i="14"/>
  <c r="A82" i="14"/>
  <c r="A76" i="14"/>
  <c r="A108" i="14"/>
  <c r="A178" i="14"/>
  <c r="A106" i="14"/>
  <c r="A115" i="17"/>
  <c r="A139" i="14"/>
  <c r="A22" i="17"/>
  <c r="A6" i="14"/>
  <c r="A53" i="16"/>
  <c r="A80" i="16"/>
  <c r="A59" i="16"/>
  <c r="A54" i="17"/>
  <c r="A64" i="15"/>
  <c r="A156" i="16"/>
  <c r="A29" i="17"/>
  <c r="A6" i="16"/>
  <c r="A149" i="15"/>
  <c r="A41" i="16"/>
  <c r="A41" i="17"/>
  <c r="A146" i="14"/>
  <c r="A31" i="18"/>
  <c r="A37" i="14"/>
  <c r="A86" i="17"/>
  <c r="A144" i="14"/>
  <c r="A29" i="18"/>
  <c r="A11" i="14"/>
  <c r="A38" i="18"/>
  <c r="A60" i="17"/>
  <c r="A34" i="11"/>
  <c r="A84" i="14"/>
  <c r="A74" i="17"/>
  <c r="A79" i="14"/>
  <c r="A69" i="16"/>
  <c r="A168" i="16"/>
  <c r="A120" i="16"/>
  <c r="A14" i="18"/>
  <c r="A126" i="14"/>
  <c r="A11" i="18"/>
  <c r="A141" i="14"/>
  <c r="A45" i="17"/>
  <c r="A99" i="14"/>
  <c r="A100" i="16"/>
  <c r="A27" i="11"/>
  <c r="A87" i="15"/>
  <c r="A106" i="18"/>
  <c r="A53" i="15"/>
  <c r="A68" i="15"/>
  <c r="A109" i="11"/>
  <c r="A33" i="11"/>
  <c r="A78" i="16"/>
  <c r="A167" i="16"/>
  <c r="A125" i="16"/>
  <c r="A89" i="17"/>
  <c r="A104" i="14"/>
  <c r="A163" i="16"/>
  <c r="A77" i="15"/>
  <c r="A63" i="18"/>
  <c r="A46" i="14"/>
  <c r="A123" i="14"/>
  <c r="A8" i="18"/>
  <c r="A8" i="14"/>
  <c r="A14" i="11"/>
  <c r="A57" i="15"/>
  <c r="A62" i="16"/>
  <c r="A66" i="16"/>
  <c r="A182" i="17"/>
  <c r="A11" i="11"/>
  <c r="A84" i="15"/>
  <c r="A67" i="18"/>
  <c r="A21" i="11"/>
  <c r="A160" i="15"/>
  <c r="A35" i="15"/>
  <c r="A44" i="18"/>
  <c r="A34" i="14"/>
  <c r="A101" i="14"/>
  <c r="A104" i="16"/>
  <c r="A108" i="15"/>
  <c r="A2" i="17"/>
  <c r="A30" i="15"/>
  <c r="A23" i="18"/>
  <c r="A64" i="16"/>
  <c r="A71" i="17"/>
  <c r="A76" i="16"/>
  <c r="A51" i="16"/>
  <c r="A180" i="17"/>
  <c r="A81" i="15"/>
  <c r="A3" i="17"/>
  <c r="A44" i="16"/>
  <c r="A13" i="11"/>
  <c r="A40" i="17"/>
  <c r="A39" i="15"/>
  <c r="A39" i="16"/>
  <c r="A9" i="11"/>
  <c r="A80" i="15"/>
  <c r="A143" i="14"/>
  <c r="A60" i="15"/>
  <c r="A59" i="18"/>
  <c r="A43" i="14"/>
  <c r="A105" i="14"/>
  <c r="A73" i="15"/>
  <c r="A73" i="17"/>
  <c r="A58" i="17"/>
  <c r="A258" i="16"/>
  <c r="A105" i="16"/>
  <c r="A58" i="15"/>
  <c r="A53" i="14"/>
  <c r="A86" i="15"/>
  <c r="A162" i="14"/>
  <c r="A50" i="14"/>
  <c r="A37" i="15"/>
  <c r="A46" i="18"/>
  <c r="A48" i="14"/>
  <c r="A125" i="14"/>
  <c r="A10" i="14"/>
  <c r="A32" i="17"/>
  <c r="A32" i="16"/>
  <c r="A76" i="17"/>
  <c r="A65" i="16"/>
  <c r="A61" i="17"/>
  <c r="A39" i="11"/>
  <c r="A51" i="15"/>
  <c r="A144" i="17"/>
  <c r="A106" i="15"/>
  <c r="A4" i="16"/>
  <c r="A34" i="16"/>
  <c r="A12" i="11"/>
  <c r="A85" i="15"/>
  <c r="A104" i="18"/>
  <c r="A87" i="17"/>
  <c r="A145" i="14"/>
  <c r="A30" i="18"/>
  <c r="A36" i="14"/>
  <c r="A85" i="17"/>
  <c r="A103" i="14"/>
  <c r="A162" i="16"/>
  <c r="A2" i="16"/>
  <c r="A45" i="14"/>
  <c r="A43" i="17"/>
  <c r="A98" i="14"/>
  <c r="A99" i="16"/>
  <c r="A63" i="16"/>
  <c r="A68" i="16"/>
  <c r="A49" i="16"/>
  <c r="A31" i="11"/>
  <c r="A117" i="16"/>
  <c r="A217" i="14"/>
  <c r="A152" i="15"/>
  <c r="A12" i="18"/>
  <c r="A3" i="16"/>
  <c r="A139" i="17"/>
  <c r="A163" i="14"/>
  <c r="A164" i="16"/>
  <c r="A34" i="15"/>
  <c r="A39" i="18"/>
  <c r="A100" i="14"/>
  <c r="A101" i="16"/>
  <c r="A107" i="15"/>
  <c r="A107" i="18"/>
  <c r="A5" i="11"/>
  <c r="A43" i="11"/>
  <c r="A59" i="17"/>
  <c r="A196" i="14"/>
  <c r="A79" i="15"/>
  <c r="A4" i="17"/>
  <c r="A43" i="16"/>
  <c r="A40" i="16"/>
  <c r="A22" i="11"/>
  <c r="A2" i="14"/>
  <c r="A153" i="15"/>
  <c r="A47" i="14"/>
  <c r="A142" i="14"/>
  <c r="A28" i="17"/>
  <c r="A59" i="15"/>
  <c r="A58" i="18"/>
  <c r="A140" i="17"/>
  <c r="A50" i="15"/>
  <c r="A55" i="15"/>
  <c r="A71" i="15"/>
  <c r="A69" i="17"/>
  <c r="A55" i="17"/>
  <c r="A42" i="11"/>
  <c r="A41" i="11"/>
  <c r="A52" i="15"/>
  <c r="A203" i="14"/>
  <c r="A30" i="17"/>
  <c r="A44" i="17"/>
  <c r="A61" i="18"/>
  <c r="A103" i="16"/>
  <c r="A51" i="14"/>
  <c r="A82" i="15"/>
  <c r="A66" i="18"/>
  <c r="A38" i="16"/>
  <c r="A78" i="15"/>
  <c r="A35" i="14"/>
  <c r="A84" i="17"/>
  <c r="A124" i="14"/>
  <c r="A9" i="18"/>
  <c r="A110" i="15"/>
  <c r="A31" i="15"/>
  <c r="A75" i="17"/>
  <c r="A67" i="16"/>
  <c r="A32" i="11"/>
  <c r="A147" i="16"/>
  <c r="A90" i="16"/>
  <c r="A89" i="16"/>
  <c r="A5" i="16"/>
  <c r="A83" i="15"/>
  <c r="A102" i="16"/>
  <c r="A88" i="17"/>
  <c r="A38" i="15"/>
  <c r="A47" i="18"/>
  <c r="A49" i="14"/>
  <c r="A36" i="15"/>
  <c r="A45" i="18"/>
  <c r="A102" i="14"/>
  <c r="A161" i="16"/>
  <c r="A61" i="15"/>
  <c r="A44" i="14"/>
  <c r="A42" i="17"/>
  <c r="A54" i="15"/>
  <c r="A102" i="17"/>
  <c r="A65" i="11"/>
  <c r="A197" i="14"/>
  <c r="A183" i="14"/>
  <c r="A158" i="16"/>
  <c r="A103" i="17"/>
  <c r="A150" i="16"/>
  <c r="A114" i="16"/>
  <c r="A135" i="17"/>
  <c r="A92" i="15"/>
  <c r="A123" i="17"/>
  <c r="A227" i="14"/>
  <c r="A122" i="16"/>
  <c r="A49" i="18"/>
  <c r="A150" i="14"/>
  <c r="A119" i="16"/>
  <c r="A232" i="14"/>
  <c r="A133" i="16"/>
  <c r="A126" i="16"/>
  <c r="A192" i="14"/>
  <c r="A88" i="15"/>
  <c r="A130" i="17"/>
  <c r="A105" i="17"/>
  <c r="A63" i="11"/>
  <c r="A81" i="14"/>
  <c r="A88" i="14"/>
  <c r="A110" i="14"/>
  <c r="A141" i="17"/>
  <c r="A233" i="14"/>
  <c r="A158" i="14"/>
  <c r="A155" i="14"/>
  <c r="A153" i="14"/>
  <c r="A71" i="11"/>
  <c r="A110" i="17"/>
  <c r="A47" i="11"/>
  <c r="A204" i="14"/>
  <c r="A222" i="14"/>
  <c r="A213" i="14"/>
  <c r="A159" i="14"/>
  <c r="A111" i="16"/>
  <c r="A66" i="15"/>
  <c r="A181" i="17"/>
  <c r="A137" i="17"/>
  <c r="A153" i="16"/>
  <c r="A186" i="14"/>
  <c r="A200" i="14"/>
  <c r="A69" i="11"/>
  <c r="A95" i="15"/>
  <c r="A122" i="17"/>
  <c r="A184" i="14"/>
  <c r="A138" i="17"/>
  <c r="A148" i="16"/>
  <c r="A157" i="14"/>
  <c r="A96" i="15"/>
  <c r="A90" i="15"/>
  <c r="A134" i="16"/>
  <c r="A207" i="14"/>
  <c r="A229" i="14"/>
  <c r="A152" i="14"/>
  <c r="A90" i="17"/>
  <c r="A144" i="16"/>
  <c r="A120" i="17"/>
  <c r="A116" i="16"/>
  <c r="A131" i="17"/>
  <c r="A218" i="14"/>
  <c r="A118" i="16"/>
  <c r="A97" i="17"/>
  <c r="A100" i="15"/>
  <c r="A166" i="16"/>
  <c r="A94" i="17"/>
  <c r="A66" i="11"/>
  <c r="A201" i="14"/>
  <c r="A151" i="16"/>
  <c r="A92" i="17"/>
  <c r="A62" i="15"/>
  <c r="A46" i="11"/>
  <c r="A86" i="16"/>
  <c r="A80" i="14"/>
  <c r="A87" i="14"/>
  <c r="A109" i="14"/>
  <c r="A73" i="14"/>
  <c r="A179" i="17"/>
  <c r="A107" i="17"/>
  <c r="A134" i="17"/>
  <c r="A93" i="15"/>
  <c r="A93" i="17"/>
  <c r="A193" i="14"/>
  <c r="A230" i="14"/>
  <c r="A50" i="18"/>
  <c r="A185" i="14"/>
  <c r="A225" i="14"/>
  <c r="A70" i="11"/>
  <c r="A199" i="14"/>
  <c r="A94" i="15"/>
  <c r="A132" i="17"/>
  <c r="A115" i="16"/>
  <c r="A46" i="15"/>
  <c r="A57" i="17"/>
  <c r="A45" i="11"/>
  <c r="A50" i="17"/>
  <c r="A145" i="17"/>
  <c r="A98" i="17"/>
  <c r="A95" i="17"/>
  <c r="A221" i="14"/>
  <c r="A67" i="11"/>
  <c r="A108" i="17"/>
  <c r="A91" i="15"/>
  <c r="A145" i="16"/>
  <c r="A121" i="17"/>
  <c r="A143" i="16"/>
  <c r="A123" i="16"/>
  <c r="A219" i="14"/>
  <c r="A97" i="15"/>
  <c r="A68" i="11"/>
  <c r="A107" i="16"/>
  <c r="A212" i="14"/>
  <c r="A148" i="14"/>
  <c r="A118" i="17"/>
  <c r="A105" i="15"/>
  <c r="A216" i="14"/>
  <c r="A157" i="16"/>
  <c r="A208" i="14"/>
  <c r="A109" i="16"/>
  <c r="A151" i="14"/>
  <c r="A51" i="18"/>
  <c r="A234" i="14"/>
  <c r="A119" i="17"/>
  <c r="A89" i="15"/>
  <c r="A228" i="14"/>
  <c r="A160" i="16"/>
  <c r="A220" i="14"/>
  <c r="A121" i="16"/>
  <c r="A152" i="16"/>
  <c r="A211" i="14"/>
  <c r="A198" i="14"/>
  <c r="A64" i="11"/>
  <c r="A111" i="17"/>
  <c r="A113" i="16"/>
  <c r="A45" i="15"/>
  <c r="A56" i="17"/>
  <c r="A44" i="11"/>
  <c r="A49" i="15"/>
  <c r="A201" i="17"/>
  <c r="A257" i="16"/>
  <c r="A156" i="14"/>
  <c r="A108" i="16"/>
  <c r="A149" i="16"/>
  <c r="A226" i="14"/>
  <c r="A106" i="17"/>
  <c r="A112" i="16"/>
  <c r="A52" i="18"/>
  <c r="A223" i="14"/>
  <c r="A149" i="14"/>
  <c r="A155" i="16"/>
  <c r="A99" i="17"/>
  <c r="A154" i="14"/>
  <c r="A83" i="11"/>
  <c r="A215" i="14"/>
  <c r="A78" i="14"/>
  <c r="A62" i="17"/>
  <c r="A65" i="15"/>
  <c r="A72" i="14"/>
  <c r="A52" i="16"/>
  <c r="A142" i="17"/>
  <c r="A143" i="17"/>
  <c r="A110" i="16"/>
  <c r="A100" i="17"/>
  <c r="A209" i="14"/>
  <c r="A136" i="17"/>
  <c r="A104" i="17"/>
  <c r="A124" i="16"/>
  <c r="A202" i="14"/>
  <c r="A161" i="14"/>
  <c r="A101" i="17"/>
  <c r="A194" i="14"/>
  <c r="A91" i="17"/>
  <c r="A104" i="15"/>
  <c r="A231" i="14"/>
  <c r="A182" i="14"/>
  <c r="A147" i="14"/>
  <c r="A159" i="16"/>
  <c r="A44" i="15"/>
  <c r="A85" i="14"/>
  <c r="A77" i="16"/>
  <c r="A91" i="14"/>
  <c r="A89" i="14"/>
  <c r="A183" i="17"/>
  <c r="A210" i="14"/>
  <c r="A224" i="14"/>
  <c r="A160" i="14"/>
  <c r="A141" i="16"/>
  <c r="A101" i="15"/>
  <c r="A133" i="17"/>
  <c r="A214" i="14"/>
  <c r="A146" i="16"/>
  <c r="A206" i="14"/>
  <c r="A106" i="16"/>
  <c r="A84" i="11"/>
  <c r="A154" i="16"/>
  <c r="A109" i="17"/>
  <c r="A142" i="16"/>
  <c r="A9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2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3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4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5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6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7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8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9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0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1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2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3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4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<sst xmlns="http://schemas.openxmlformats.org/spreadsheetml/2006/main" count="18088" uniqueCount="682">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</sst>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7" fillId="0" borderId="0" xfId="0" applyFont="1"/>
  </cellXfs>
  <cellStyles count="1">
    <cellStyle name="標準" xfId="0" builtinId="0"/>
  </cellStyles>
  <dxfs count="13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8"/>
      <tableStyleElement type="headerRow" dxfId="137"/>
      <tableStyleElement type="lastColumn" dxfId="136"/>
      <tableStyleElement type="secondRowStripe" dxfId="135"/>
    </tableStyle>
    <tableStyle name="Stat" pivot="0" count="3" xr9:uid="{51BAA243-9CAF-4FF1-9D79-B3636DEDEEB7}">
      <tableStyleElement type="wholeTable" dxfId="134"/>
      <tableStyleElement type="headerRow" dxfId="133"/>
      <tableStyleElement type="secondRowStripe" dxfId="132"/>
    </tableStyle>
  </tableStyles>
  <colors>
    <mruColors>
      <color rgb="FF009900"/>
      <color rgb="FFCCFF33"/>
      <color rgb="FF33CC33"/>
      <color rgb="FF336600"/>
      <color rgb="FF99FFCC"/>
      <color rgb="FFFF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B-464C-B42A-9F1ABBC99B2F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B-464C-B42A-9F1ABBC99B2F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B-464C-B42A-9F1ABBC99B2F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B-464C-B42A-9F1ABBC99B2F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B-464C-B42A-9F1ABBC99B2F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B-464C-B42A-9F1ABBC99B2F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B-464C-B42A-9F1ABBC99B2F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B-464C-B42A-9F1ABBC99B2F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B-464C-B42A-9F1ABBC99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29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鴎台!$W$2:$W$3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鴎台!$V$2:$V$3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鴎台!$X$2:$X$3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5671336181765211E-2"/>
                  <c:y val="1.8444092597622449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音駒!$W$2:$W$16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音駒!$V$2:$V$16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音駒!$X$2:$X$16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8978164125835739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-7.6792385798783627E-2"/>
                  <c:y val="1.4424840688475951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2.2187292104199004E-2"/>
                  <c:y val="-3.1600516227396076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青城!$W$2:$W$11</c:f>
              <c:numCache>
                <c:formatCode>General</c:formatCode>
                <c:ptCount val="10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475</c:v>
                </c:pt>
                <c:pt idx="8">
                  <c:v>465</c:v>
                </c:pt>
                <c:pt idx="9">
                  <c:v>467</c:v>
                </c:pt>
              </c:numCache>
            </c:numRef>
          </c:xVal>
          <c:yVal>
            <c:numRef>
              <c:f>青城!$V$2:$V$11</c:f>
              <c:numCache>
                <c:formatCode>General</c:formatCode>
                <c:ptCount val="10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485</c:v>
                </c:pt>
                <c:pt idx="6">
                  <c:v>467</c:v>
                </c:pt>
                <c:pt idx="7">
                  <c:v>463</c:v>
                </c:pt>
                <c:pt idx="8">
                  <c:v>458</c:v>
                </c:pt>
                <c:pt idx="9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青城!$X$2:$X$11</c15:f>
                <c15:dlblRangeCache>
                  <c:ptCount val="1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ユニフォーム渡親治ICONIC</c:v>
                  </c:pt>
                  <c:pt idx="8">
                    <c:v>ユニフォーム松川一静ICONIC</c:v>
                  </c:pt>
                  <c:pt idx="9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1045638551149829"/>
                  <c:y val="-2.34135813511519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角川!$W$2:$W$8</c:f>
              <c:numCache>
                <c:formatCode>General</c:formatCode>
                <c:ptCount val="7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</c:numCache>
            </c:numRef>
          </c:xVal>
          <c:yVal>
            <c:numRef>
              <c:f>角川!$V$2:$V$8</c:f>
              <c:numCache>
                <c:formatCode>General</c:formatCode>
                <c:ptCount val="7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角川!$X$2:$X$8</c15:f>
                <c15:dlblRangeCache>
                  <c:ptCount val="7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6462847421231624E-2"/>
                  <c:y val="-1.900212410040586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5.6423574440425082E-2"/>
                  <c:y val="-7.8920717690818525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稲荷崎!$W$2:$W$5</c:f>
              <c:numCache>
                <c:formatCode>General</c:formatCode>
                <c:ptCount val="4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</c:numCache>
            </c:numRef>
          </c:xVal>
          <c:yVal>
            <c:numRef>
              <c:f>稲荷崎!$V$2:$V$5</c:f>
              <c:numCache>
                <c:formatCode>General</c:formatCode>
                <c:ptCount val="4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稲荷崎!$X$2:$X$5</c15:f>
                <c15:dlblRangeCache>
                  <c:ptCount val="4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918668192637989E-2"/>
                  <c:y val="-2.1453869368424264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5.6150510633320307E-2"/>
                  <c:y val="-2.5066729962604846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4.3966016460505186E-2"/>
                  <c:y val="-1.5150281172019178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1.2995731355622923E-2"/>
                  <c:y val="4.3842588927983865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白鳥沢!$W$2:$W$12</c:f>
              <c:numCache>
                <c:formatCode>General</c:formatCode>
                <c:ptCount val="11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468</c:v>
                </c:pt>
                <c:pt idx="6">
                  <c:v>472</c:v>
                </c:pt>
                <c:pt idx="7">
                  <c:v>478</c:v>
                </c:pt>
                <c:pt idx="8">
                  <c:v>470</c:v>
                </c:pt>
                <c:pt idx="9">
                  <c:v>469</c:v>
                </c:pt>
                <c:pt idx="10">
                  <c:v>470</c:v>
                </c:pt>
              </c:numCache>
            </c:numRef>
          </c:xVal>
          <c:yVal>
            <c:numRef>
              <c:f>白鳥沢!$V$2:$V$12</c:f>
              <c:numCache>
                <c:formatCode>General</c:formatCode>
                <c:ptCount val="11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489</c:v>
                </c:pt>
                <c:pt idx="6">
                  <c:v>499</c:v>
                </c:pt>
                <c:pt idx="7">
                  <c:v>484</c:v>
                </c:pt>
                <c:pt idx="8">
                  <c:v>477</c:v>
                </c:pt>
                <c:pt idx="9">
                  <c:v>479</c:v>
                </c:pt>
                <c:pt idx="1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白鳥沢!$X$2:$X$12</c15:f>
                <c15:dlblRangeCache>
                  <c:ptCount val="11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ユニフォーム白布賢二郎ICONIC</c:v>
                  </c:pt>
                  <c:pt idx="6">
                    <c:v>探偵白布賢二郎ICONIC</c:v>
                  </c:pt>
                  <c:pt idx="7">
                    <c:v>ユニフォーム大平獅音ICONIC</c:v>
                  </c:pt>
                  <c:pt idx="8">
                    <c:v>ユニフォーム川西太一ICONIC</c:v>
                  </c:pt>
                  <c:pt idx="9">
                    <c:v>ユニフォーム瀬見英太ICONIC</c:v>
                  </c:pt>
                  <c:pt idx="10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99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4.6991703068602455E-3"/>
                  <c:y val="-8.3723841006720558E-3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7.0425672146565872E-3"/>
                  <c:y val="1.2375742362827468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-0.13420399057163515"/>
                  <c:y val="-3.568167495316534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7.0350325850439738E-2"/>
                  <c:y val="-5.7519195934195525E-3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-0.15019697012796249"/>
                  <c:y val="2.8626512252376324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6.5748659148439567E-3"/>
                  <c:y val="-2.4763389593538028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-0.14662625261234724"/>
                  <c:y val="-1.537183799436927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烏野!$W$2:$W$26</c:f>
              <c:numCache>
                <c:formatCode>General</c:formatCode>
                <c:ptCount val="2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469</c:v>
                </c:pt>
                <c:pt idx="9">
                  <c:v>475</c:v>
                </c:pt>
                <c:pt idx="10">
                  <c:v>479</c:v>
                </c:pt>
                <c:pt idx="11">
                  <c:v>487</c:v>
                </c:pt>
                <c:pt idx="12">
                  <c:v>463</c:v>
                </c:pt>
                <c:pt idx="13">
                  <c:v>469</c:v>
                </c:pt>
                <c:pt idx="14">
                  <c:v>477</c:v>
                </c:pt>
                <c:pt idx="15">
                  <c:v>483</c:v>
                </c:pt>
                <c:pt idx="16">
                  <c:v>462</c:v>
                </c:pt>
                <c:pt idx="17">
                  <c:v>466</c:v>
                </c:pt>
                <c:pt idx="18">
                  <c:v>465</c:v>
                </c:pt>
                <c:pt idx="19">
                  <c:v>453</c:v>
                </c:pt>
                <c:pt idx="20">
                  <c:v>461</c:v>
                </c:pt>
                <c:pt idx="21">
                  <c:v>461</c:v>
                </c:pt>
                <c:pt idx="22">
                  <c:v>467</c:v>
                </c:pt>
                <c:pt idx="23">
                  <c:v>460</c:v>
                </c:pt>
                <c:pt idx="24">
                  <c:v>460</c:v>
                </c:pt>
              </c:numCache>
            </c:numRef>
          </c:xVal>
          <c:yVal>
            <c:numRef>
              <c:f>烏野!$V$2:$V$26</c:f>
              <c:numCache>
                <c:formatCode>General</c:formatCode>
                <c:ptCount val="2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475</c:v>
                </c:pt>
                <c:pt idx="9">
                  <c:v>483</c:v>
                </c:pt>
                <c:pt idx="10">
                  <c:v>470</c:v>
                </c:pt>
                <c:pt idx="11">
                  <c:v>476</c:v>
                </c:pt>
                <c:pt idx="12">
                  <c:v>469</c:v>
                </c:pt>
                <c:pt idx="13">
                  <c:v>477</c:v>
                </c:pt>
                <c:pt idx="14">
                  <c:v>473</c:v>
                </c:pt>
                <c:pt idx="15">
                  <c:v>481</c:v>
                </c:pt>
                <c:pt idx="16">
                  <c:v>477</c:v>
                </c:pt>
                <c:pt idx="17">
                  <c:v>487</c:v>
                </c:pt>
                <c:pt idx="18">
                  <c:v>485</c:v>
                </c:pt>
                <c:pt idx="19">
                  <c:v>477</c:v>
                </c:pt>
                <c:pt idx="20">
                  <c:v>491</c:v>
                </c:pt>
                <c:pt idx="21">
                  <c:v>459</c:v>
                </c:pt>
                <c:pt idx="22">
                  <c:v>468</c:v>
                </c:pt>
                <c:pt idx="23">
                  <c:v>469</c:v>
                </c:pt>
                <c:pt idx="2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烏野!$X$2:$X$26</c15:f>
                <c15:dlblRangeCache>
                  <c:ptCount val="2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ユニフォーム山口忠ICONIC</c:v>
                  </c:pt>
                  <c:pt idx="9">
                    <c:v>水着山口忠ICONIC</c:v>
                  </c:pt>
                  <c:pt idx="10">
                    <c:v>ユニフォーム西谷夕ICONIC</c:v>
                  </c:pt>
                  <c:pt idx="11">
                    <c:v>制服西谷夕ICONIC</c:v>
                  </c:pt>
                  <c:pt idx="12">
                    <c:v>ユニフォーム田中龍之介ICONIC</c:v>
                  </c:pt>
                  <c:pt idx="13">
                    <c:v>制服田中龍之介ICONIC</c:v>
                  </c:pt>
                  <c:pt idx="14">
                    <c:v>ユニフォーム澤村大地ICONIC</c:v>
                  </c:pt>
                  <c:pt idx="15">
                    <c:v>プール掃除澤村大地ICONIC</c:v>
                  </c:pt>
                  <c:pt idx="16">
                    <c:v>ユニフォーム菅原考支ICONIC</c:v>
                  </c:pt>
                  <c:pt idx="17">
                    <c:v>プール掃除菅原考支ICONIC</c:v>
                  </c:pt>
                  <c:pt idx="18">
                    <c:v>ユニフォーム東峰旭ICONIC</c:v>
                  </c:pt>
                  <c:pt idx="19">
                    <c:v>プール掃除東峰旭ICONIC</c:v>
                  </c:pt>
                  <c:pt idx="20">
                    <c:v>ユニフォーム東峰旭YELL</c:v>
                  </c:pt>
                  <c:pt idx="21">
                    <c:v>ユニフォーム縁下力ICONIC</c:v>
                  </c:pt>
                  <c:pt idx="22">
                    <c:v>探偵縁下力ICONIC</c:v>
                  </c:pt>
                  <c:pt idx="23">
                    <c:v>ユニフォーム木下久志ICONIC</c:v>
                  </c:pt>
                  <c:pt idx="2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3.6349564177273253E-2"/>
                  <c:y val="1.0890338399325716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3.4812561421565386E-2"/>
                  <c:y val="-2.0206035186073938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7D94A61-3E8D-4245-8A75-BE1DB75E71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5E26820-CC5E-4848-B3EC-DEAC719CBA8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梟谷!$W$2:$W$11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梟谷!$V$2:$V$11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梟谷!$X$2:$X$11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6815644554406906E-2"/>
                  <c:y val="-1.0026207336795033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7.3035509837460821E-2"/>
                  <c:y val="-5.0553144980397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条善寺!$W$2:$W$10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条善寺!$V$2:$V$10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条善寺!$X$2:$X$10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扇南!$W$2:$W$8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扇南!$V$2:$V$8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扇南!$X$2:$X$8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常波!$W$2:$W$8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常波!$V$2:$V$8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常波!$X$2:$X$8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3.9550354117082959E-3"/>
                  <c:y val="-6.7464052405574668E-3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-1.4662154924011109E-3"/>
                  <c:y val="5.9058665603591264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和久南!$W$2:$W$8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和久南!$V$2:$V$8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和久南!$X$2:$X$8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3.2333457057893214E-2"/>
                  <c:y val="1.2844346485329245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4.9080850583814194E-2"/>
                  <c:y val="-5.0811787675408004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2.3130085015805425E-2"/>
                  <c:y val="6.3095997948184454E-3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伊達工!$W$2:$W$13</c:f>
              <c:numCache>
                <c:formatCode>General</c:formatCode>
                <c:ptCount val="12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465</c:v>
                </c:pt>
                <c:pt idx="9">
                  <c:v>473</c:v>
                </c:pt>
                <c:pt idx="10">
                  <c:v>473</c:v>
                </c:pt>
                <c:pt idx="11">
                  <c:v>471</c:v>
                </c:pt>
              </c:numCache>
            </c:numRef>
          </c:xVal>
          <c:yVal>
            <c:numRef>
              <c:f>伊達工!$V$2:$V$13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469</c:v>
                </c:pt>
                <c:pt idx="9">
                  <c:v>473</c:v>
                </c:pt>
                <c:pt idx="10">
                  <c:v>456</c:v>
                </c:pt>
                <c:pt idx="11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伊達工!$X$2:$X$13</c15:f>
                <c15:dlblRangeCache>
                  <c:ptCount val="12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ユニフォーム小原豊ICONIC</c:v>
                  </c:pt>
                  <c:pt idx="9">
                    <c:v>ユニフォーム女川太郎ICONIC</c:v>
                  </c:pt>
                  <c:pt idx="10">
                    <c:v>ユニフォーム作並浩輔ICONIC</c:v>
                  </c:pt>
                  <c:pt idx="11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99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1644446893394388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井闥山!$W$2:$W$3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井闥山!$V$2:$V$3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井闥山!$X$2:$X$3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27825</xdr:rowOff>
    </xdr:from>
    <xdr:to>
      <xdr:col>6</xdr:col>
      <xdr:colOff>20743</xdr:colOff>
      <xdr:row>82</xdr:row>
      <xdr:rowOff>138282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39</xdr:col>
      <xdr:colOff>616632</xdr:colOff>
      <xdr:row>104</xdr:row>
      <xdr:rowOff>162272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202.717540162033" createdVersion="8" refreshedVersion="8" minRefreshableVersion="3" recordCount="128" xr:uid="{D945DF25-7A5E-437A-A48F-091DC668B5AE}">
  <cacheSource type="worksheet">
    <worksheetSource name="Stat"/>
  </cacheSource>
  <cacheFields count="25">
    <cacheField name="No." numFmtId="0">
      <sharedItems containsSemiMixedTypes="0" containsString="0" containsNumber="1" containsInteger="1" minValue="1" maxValue="128"/>
    </cacheField>
    <cacheField name="服装" numFmtId="0">
      <sharedItems count="6">
        <s v="ユニフォーム"/>
        <s v="制服"/>
        <s v="夏祭り"/>
        <s v="水着"/>
        <s v="プール掃除"/>
        <s v="探偵"/>
      </sharedItems>
    </cacheField>
    <cacheField name="名前" numFmtId="0">
      <sharedItems count="97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木兎光太郎"/>
        <s v="木葉秋紀"/>
        <s v="猿杙大和"/>
        <s v="小見春樹"/>
        <s v="尾長渉"/>
        <s v="鷲尾辰生"/>
        <s v="赤葦京治"/>
        <s v="星海光来"/>
        <s v="佐久早聖臣"/>
        <s v="小森元也"/>
        <s v="昼神幸郎"/>
        <s v="瀬見栄太" u="1"/>
        <s v="小金川貫至" u="1"/>
        <s v="鴛海光来" u="1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  <s v="ユニフォーム日向翔陽ICONIC"/>
    <s v="ひなたしょうよう"/>
  </r>
  <r>
    <n v="2"/>
    <x v="1"/>
    <x v="0"/>
    <s v="チョキ"/>
    <x v="0"/>
    <x v="0"/>
    <x v="0"/>
    <n v="99"/>
    <s v="-"/>
    <n v="5"/>
    <n v="76"/>
    <n v="118"/>
    <n v="113"/>
    <n v="113"/>
    <n v="115"/>
    <n v="97"/>
    <n v="126"/>
    <n v="113"/>
    <n v="132"/>
    <n v="130"/>
    <n v="26"/>
    <n v="459"/>
    <n v="501"/>
    <s v="制服日向翔陽ICONIC"/>
    <s v="ひなたしょうよう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  <s v="夏祭り日向翔陽ICONIC"/>
    <s v="ひなたしょうよう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  <s v="ユニフォーム影山飛雄ICONIC"/>
    <s v="かげやまとびお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  <s v="制服影山飛雄ICONIC"/>
    <s v="かげやまとびお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  <s v="夏祭り影山飛雄ICONIC"/>
    <s v="かげやまとびお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  <s v="ユニフォーム月島蛍ICONIC"/>
    <s v="つきしまけい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  <s v="水着月島蛍ICONIC"/>
    <s v="つきしまけい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  <s v="ユニフォーム山口忠ICONIC"/>
    <s v="やまぐちだだし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  <s v="水着山口忠ICONIC"/>
    <s v="やまぐちだだし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  <s v="ユニフォーム西谷夕ICONIC"/>
    <s v="にしのやゆう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  <s v="制服西谷夕ICONIC"/>
    <s v="にしのやゆう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  <s v="ユニフォーム田中龍之介ICONIC"/>
    <s v="たなかりゅうのすけ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  <s v="制服田中龍之介ICONIC"/>
    <s v="たなかりゅうのすけ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  <s v="ユニフォーム澤村大地ICONIC"/>
    <s v="さわむらだいち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  <s v="プール掃除澤村大地ICONIC"/>
    <s v="さわむらだいち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  <s v="ユニフォーム菅原考支ICONIC"/>
    <s v="すがわらこうし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  <s v="プール掃除菅原考支ICONIC"/>
    <s v="すがわらこうし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  <s v="ユニフォーム東峰旭ICONIC"/>
    <s v="あずまねあさひ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  <s v="プール掃除東峰旭ICONIC"/>
    <s v="あずまねあさひ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  <s v="ユニフォーム東峰旭YELL"/>
    <s v="あずまねあさひ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  <s v="ユニフォーム縁下力ICONIC"/>
    <s v="えんのしたちから"/>
  </r>
  <r>
    <n v="23"/>
    <x v="5"/>
    <x v="9"/>
    <s v="チョキ"/>
    <x v="3"/>
    <x v="0"/>
    <x v="0"/>
    <n v="99"/>
    <s v="-"/>
    <n v="5"/>
    <n v="79"/>
    <n v="116"/>
    <n v="118"/>
    <n v="113"/>
    <n v="121"/>
    <n v="99"/>
    <n v="114"/>
    <n v="121"/>
    <n v="117"/>
    <n v="115"/>
    <n v="41"/>
    <n v="468"/>
    <n v="467"/>
    <s v="探偵縁下力ICONIC"/>
    <s v="えんのしたちから"/>
  </r>
  <r>
    <n v="24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  <s v="ユニフォーム木下久志ICONIC"/>
    <s v="きのしたひさし"/>
  </r>
  <r>
    <n v="25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  <s v="ユニフォーム成田一仁ICONIC"/>
    <s v="なりたかずひと"/>
  </r>
  <r>
    <n v="26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  <s v="ユニフォーム孤爪研磨ICONIC"/>
    <s v="こづめけんま"/>
  </r>
  <r>
    <n v="27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  <s v="制服孤爪研磨ICONIC"/>
    <s v="こづめけんま"/>
  </r>
  <r>
    <n v="28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  <s v="夏祭り孤爪研磨ICONIC"/>
    <s v="こづめけんま"/>
  </r>
  <r>
    <n v="29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  <s v="ユニフォーム黒尾鉄朗ICONIC"/>
    <s v="くろおてつろう"/>
  </r>
  <r>
    <n v="30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  <s v="制服黒尾鉄朗ICONIC"/>
    <s v="くろおてつろう"/>
  </r>
  <r>
    <n v="31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  <s v="夏祭り黒尾鉄朗ICONIC"/>
    <s v="くろおてつろう"/>
  </r>
  <r>
    <n v="32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  <s v="ユニフォーム灰羽リエーフICONIC"/>
    <s v="はいばりえーふ"/>
  </r>
  <r>
    <n v="33"/>
    <x v="5"/>
    <x v="14"/>
    <s v="パー"/>
    <x v="0"/>
    <x v="1"/>
    <x v="0"/>
    <n v="99"/>
    <s v="-"/>
    <n v="5"/>
    <n v="75"/>
    <n v="120"/>
    <n v="115"/>
    <n v="114"/>
    <n v="119"/>
    <n v="97"/>
    <n v="126"/>
    <n v="116"/>
    <n v="118"/>
    <n v="116"/>
    <n v="27"/>
    <n v="468"/>
    <n v="476"/>
    <s v="探偵灰羽リエーフICONIC"/>
    <s v="はいばりえーふ"/>
  </r>
  <r>
    <n v="34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  <s v="ユニフォーム夜久衛輔ICONIC"/>
    <s v="やくもりすけ"/>
  </r>
  <r>
    <n v="35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  <s v="ユニフォーム福永招平ICONIC"/>
    <s v="ふくながしょうへい"/>
  </r>
  <r>
    <n v="36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  <s v="ユニフォーム犬岡走ICONIC"/>
    <s v="いぬおかそう"/>
  </r>
  <r>
    <n v="37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  <s v="ユニフォーム山本猛虎ICONIC"/>
    <s v="やまもとたけとら"/>
  </r>
  <r>
    <n v="38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  <s v="ユニフォーム芝山優生ICONIC"/>
    <s v="しばやまゆうき"/>
  </r>
  <r>
    <n v="39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  <s v="ユニフォーム海信之ICONIC"/>
    <s v="かいのぶゆき"/>
  </r>
  <r>
    <n v="40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  <s v="ユニフォーム海信之YELL"/>
    <s v="かいのぶゆき"/>
  </r>
  <r>
    <n v="41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  <s v="ユニフォーム青根高伸ICONIC"/>
    <s v="あおねたかのぶ"/>
  </r>
  <r>
    <n v="42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  <s v="制服青根高伸ICONIC"/>
    <s v="あおねたかのぶ"/>
  </r>
  <r>
    <n v="43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  <s v="プール掃除青根高伸ICONIC"/>
    <s v="あおねたかのぶ"/>
  </r>
  <r>
    <n v="44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  <s v="ユニフォーム二口堅治ICONIC"/>
    <s v="ふたくちけんじ"/>
  </r>
  <r>
    <n v="45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  <s v="制服二口堅治ICONIC"/>
    <s v="ふたくちけんじ"/>
  </r>
  <r>
    <n v="46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  <s v="プール掃除二口堅治ICONIC"/>
    <s v="ふたくちけんじ"/>
  </r>
  <r>
    <n v="47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  <s v="ユニフォーム黄金川貫至ICONIC"/>
    <s v="こがねがわかんじ"/>
  </r>
  <r>
    <n v="48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  <s v="制服黄金川貫至ICONIC"/>
    <s v="こがねがわかんじ"/>
  </r>
  <r>
    <n v="49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  <s v="ユニフォーム小原豊ICONIC"/>
    <s v="おばらゆたか"/>
  </r>
  <r>
    <n v="50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  <s v="ユニフォーム女川太郎ICONIC"/>
    <s v="おながわたろう"/>
  </r>
  <r>
    <n v="51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  <s v="ユニフォーム作並浩輔ICONIC"/>
    <s v="さくなみこうすけ"/>
  </r>
  <r>
    <n v="52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  <s v="ユニフォーム吹上仁悟ICONIC"/>
    <s v="ふきあげじんご"/>
  </r>
  <r>
    <n v="53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  <s v="ユニフォーム及川徹ICONIC"/>
    <s v="おいかわとおる"/>
  </r>
  <r>
    <n v="54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  <s v="プール掃除及川徹ICONIC"/>
    <s v="おいかわとおる"/>
  </r>
  <r>
    <n v="55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  <s v="ユニフォーム岩泉一ICONIC"/>
    <s v="いわいずみはじめ"/>
  </r>
  <r>
    <n v="56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  <s v="プール掃除岩泉一ICONIC"/>
    <s v="いわいずみはじめ"/>
  </r>
  <r>
    <n v="57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  <s v="ユニフォーム金田一勇太郎ICONIC"/>
    <s v="きんだいちゆうたろう"/>
  </r>
  <r>
    <n v="58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  <s v="ユニフォーム京谷賢太郎ICONIC"/>
    <s v="きょうたにけんたろう"/>
  </r>
  <r>
    <n v="59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  <s v="ユニフォーム国見英ICONIC"/>
    <s v="くにみあきら"/>
  </r>
  <r>
    <n v="60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  <s v="ユニフォーム渡親治ICONIC"/>
    <s v="わたりしんじ"/>
  </r>
  <r>
    <n v="61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  <s v="ユニフォーム松川一静ICONIC"/>
    <s v="まつかわいっせい"/>
  </r>
  <r>
    <n v="62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  <s v="ユニフォーム花巻貴大ICONIC"/>
    <s v="はなまきたかひろ"/>
  </r>
  <r>
    <n v="63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  <s v="ユニフォーム駒木輝ICONIC"/>
    <s v="こまきひかる"/>
  </r>
  <r>
    <n v="64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  <s v="ユニフォーム茶屋和馬ICONIC"/>
    <s v="ちゃやかずま"/>
  </r>
  <r>
    <n v="65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  <s v="ユニフォーム玉川弘樹ICONIC"/>
    <s v="たまがわひろき"/>
  </r>
  <r>
    <n v="66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  <s v="ユニフォーム桜井大河ICONIC"/>
    <s v="さくらいたいが"/>
  </r>
  <r>
    <n v="67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  <s v="ユニフォーム芳賀良治ICONIC"/>
    <s v="はがよしはる"/>
  </r>
  <r>
    <n v="68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  <s v="ユニフォーム渋谷陸斗ICONIC"/>
    <s v="しぶやりくと"/>
  </r>
  <r>
    <n v="69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  <s v="ユニフォーム池尻隼人ICONIC"/>
    <s v="いけじりはやと"/>
  </r>
  <r>
    <n v="70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  <s v="ユニフォーム十和田良樹ICONIC"/>
    <s v="とわだよしき"/>
  </r>
  <r>
    <n v="71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  <s v="ユニフォーム森岳歩ICONIC"/>
    <s v="もりたけあゆむ"/>
  </r>
  <r>
    <n v="72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  <s v="ユニフォーム唐松拓巳ICONIC"/>
    <s v="からまつたくみ"/>
  </r>
  <r>
    <n v="73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  <s v="ユニフォーム田沢裕樹ICONIC"/>
    <s v="たざわゆうき"/>
  </r>
  <r>
    <n v="74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  <s v="ユニフォーム子安颯真ICONIC"/>
    <s v="おやすそうま"/>
  </r>
  <r>
    <n v="75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  <s v="ユニフォーム横手駿ICONIC"/>
    <s v="よこてしゅん"/>
  </r>
  <r>
    <n v="76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  <s v="ユニフォーム夏瀬伊吹ICONIC"/>
    <s v="なつせいぶき"/>
  </r>
  <r>
    <n v="77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  <s v="ユニフォーム古牧譲ICONIC"/>
    <s v="こまきゆずる"/>
  </r>
  <r>
    <n v="78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  <s v="ユニフォーム浅虫快人ICONIC"/>
    <s v="あさむしかいと"/>
  </r>
  <r>
    <n v="79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  <s v="ユニフォーム南田大志ICONIC"/>
    <s v="みなみだたいし"/>
  </r>
  <r>
    <n v="80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  <s v="ユニフォーム湯川良明ICONIC"/>
    <s v="ぬるかわよしあき"/>
  </r>
  <r>
    <n v="81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  <s v="ユニフォーム稲垣功ICONIC"/>
    <s v="いながきいさお"/>
  </r>
  <r>
    <n v="82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  <s v="ユニフォーム馬門英治ICONIC"/>
    <s v="まかどえいじ"/>
  </r>
  <r>
    <n v="83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  <s v="ユニフォーム百沢雄大ICONIC"/>
    <s v="ひゃくざわゆうだい"/>
  </r>
  <r>
    <n v="84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  <s v="ユニフォーム照島游児ICONIC"/>
    <s v="てるしまゆうじ"/>
  </r>
  <r>
    <n v="85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  <s v="制服照島游児ICONIC"/>
    <s v="てるしまゆうじ"/>
  </r>
  <r>
    <n v="86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  <s v="ユニフォーム母畑和馬ICONIC"/>
    <s v="ぼばたかずま"/>
  </r>
  <r>
    <n v="87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  <s v="ユニフォーム二岐丈晴ICONIC"/>
    <s v="ふたまたたけはる"/>
  </r>
  <r>
    <n v="88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  <s v="制服二岐丈晴ICONIC"/>
    <s v="ふたまたたけはる"/>
  </r>
  <r>
    <n v="89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  <s v="ユニフォーム沼尻凛太郎ICONIC"/>
    <s v="ぬまじりりんたろう"/>
  </r>
  <r>
    <n v="90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  <s v="ユニフォーム飯坂信義ICONIC"/>
    <s v="いいざかのぶよし"/>
  </r>
  <r>
    <n v="91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  <s v="ユニフォーム東山勝道ICONIC"/>
    <s v="ひがしやまかつみち"/>
  </r>
  <r>
    <n v="92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  <s v="ユニフォーム土湯新ICONIC"/>
    <s v="つちゆあらた"/>
  </r>
  <r>
    <n v="93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  <s v="ユニフォーム中島猛ICONIC"/>
    <s v="なかじまたける"/>
  </r>
  <r>
    <n v="94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  <s v="ユニフォーム白石優希ICONIC"/>
    <s v="しろいしゆうき"/>
  </r>
  <r>
    <n v="95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  <s v="ユニフォーム花山一雅ICONIC"/>
    <s v="はなやまかずまさ"/>
  </r>
  <r>
    <n v="96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  <s v="ユニフォーム鳴子哲平ICONIC"/>
    <s v="なるこてっぺい"/>
  </r>
  <r>
    <n v="97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秋保和光ICONIC"/>
    <s v="あきうかずてる"/>
  </r>
  <r>
    <n v="98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  <s v="ユニフォーム松島剛ICONIC"/>
    <s v="まつしまつよし"/>
  </r>
  <r>
    <n v="99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  <s v="ユニフォーム川渡瞬己ICONIC"/>
    <s v="かわたびしゅんき"/>
  </r>
  <r>
    <n v="100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  <s v="ユニフォーム牛島若利ICONIC"/>
    <s v="うしじまわかとし"/>
  </r>
  <r>
    <n v="101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  <s v="水着牛島若利ICONIC"/>
    <s v="うしじまわかとし"/>
  </r>
  <r>
    <n v="102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  <s v="ユニフォーム天童覚ICONIC"/>
    <s v="てんどうさとり"/>
  </r>
  <r>
    <n v="103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  <s v="水着天童覚ICONIC"/>
    <s v="てんどうさとり"/>
  </r>
  <r>
    <n v="104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  <s v="ユニフォーム五色工ICONIC"/>
    <s v="ごしきつとむ"/>
  </r>
  <r>
    <n v="105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  <s v="ユニフォーム白布賢二郎ICONIC"/>
    <s v="しらぶけんじろう"/>
  </r>
  <r>
    <n v="106"/>
    <x v="5"/>
    <x v="74"/>
    <s v="パー"/>
    <x v="1"/>
    <x v="9"/>
    <x v="0"/>
    <n v="99"/>
    <s v="-"/>
    <n v="5"/>
    <n v="76"/>
    <n v="120"/>
    <n v="123"/>
    <n v="130"/>
    <n v="126"/>
    <n v="101"/>
    <n v="118"/>
    <n v="118"/>
    <n v="117"/>
    <n v="119"/>
    <n v="36"/>
    <n v="499"/>
    <n v="472"/>
    <s v="探偵白布賢二郎ICONIC"/>
    <s v="しらぶけんじろう"/>
  </r>
  <r>
    <n v="107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  <s v="ユニフォーム大平獅音ICONIC"/>
    <s v="おおひられおん"/>
  </r>
  <r>
    <n v="108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  <s v="ユニフォーム川西太一ICONIC"/>
    <s v="かわにしたいち"/>
  </r>
  <r>
    <n v="109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  <s v="ユニフォーム瀬見英太ICONIC"/>
    <s v="せみえいた"/>
  </r>
  <r>
    <n v="110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山形隼人ICONIC"/>
    <s v="やまがたはやと"/>
  </r>
  <r>
    <n v="111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  <s v="ユニフォーム宮侑ICONIC"/>
    <s v="みやあつむ"/>
  </r>
  <r>
    <n v="112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  <s v="ユニフォーム宮治ICONIC"/>
    <s v="みやおさむ"/>
  </r>
  <r>
    <n v="113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  <s v="ユニフォーム角名倫太郎ICONIC"/>
    <s v="すなりんたろう"/>
  </r>
  <r>
    <n v="114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  <s v="ユニフォーム北信介ICONIC"/>
    <s v="きたしんすけ"/>
  </r>
  <r>
    <n v="115"/>
    <x v="0"/>
    <x v="83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  <s v="ユニフォーム木兎光太郎ICONIC"/>
    <s v="ぼくとこうたろう"/>
  </r>
  <r>
    <n v="116"/>
    <x v="2"/>
    <x v="83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  <s v="夏祭り木兎光太郎ICONIC"/>
    <s v="ぼくとこうたろう"/>
  </r>
  <r>
    <n v="117"/>
    <x v="0"/>
    <x v="84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  <s v="ユニフォーム木葉秋紀ICONIC"/>
    <s v="このはあきのり"/>
  </r>
  <r>
    <n v="118"/>
    <x v="5"/>
    <x v="84"/>
    <s v="チョキ"/>
    <x v="3"/>
    <x v="11"/>
    <x v="0"/>
    <n v="99"/>
    <s v="-"/>
    <n v="5"/>
    <n v="77"/>
    <n v="126"/>
    <n v="120"/>
    <n v="121"/>
    <n v="124"/>
    <n v="101"/>
    <n v="117"/>
    <n v="122"/>
    <n v="124"/>
    <n v="122"/>
    <n v="36"/>
    <n v="491"/>
    <n v="485"/>
    <s v="探偵木葉秋紀ICONIC"/>
    <s v="このはあきのり"/>
  </r>
  <r>
    <n v="119"/>
    <x v="0"/>
    <x v="85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  <s v="ユニフォーム猿杙大和ICONIC"/>
    <s v="さるくいやまと"/>
  </r>
  <r>
    <n v="120"/>
    <x v="0"/>
    <x v="86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  <s v="ユニフォーム小見春樹ICONIC"/>
    <s v="こみはるき"/>
  </r>
  <r>
    <n v="121"/>
    <x v="0"/>
    <x v="87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  <s v="ユニフォーム尾長渉ICONIC"/>
    <s v="おながわたる"/>
  </r>
  <r>
    <n v="122"/>
    <x v="0"/>
    <x v="88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  <s v="ユニフォーム鷲尾辰生ICONIC"/>
    <s v="わしおたつき"/>
  </r>
  <r>
    <n v="123"/>
    <x v="0"/>
    <x v="89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  <s v="ユニフォーム赤葦京治ICONIC"/>
    <s v="あかあしけいじ"/>
  </r>
  <r>
    <n v="124"/>
    <x v="2"/>
    <x v="89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  <s v="夏祭り赤葦京治ICONIC"/>
    <s v="あかあしけいじ"/>
  </r>
  <r>
    <n v="125"/>
    <x v="0"/>
    <x v="90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  <s v="ユニフォーム星海光来ICONIC"/>
    <s v="ほしうみこうらい"/>
  </r>
  <r>
    <n v="126"/>
    <x v="0"/>
    <x v="91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  <s v="ユニフォーム佐久早聖臣ICONIC"/>
    <s v="さくさきよおみ"/>
  </r>
  <r>
    <n v="127"/>
    <x v="0"/>
    <x v="92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  <s v="ユニフォーム小森元也ICONIC"/>
    <s v="こもりもとや"/>
  </r>
  <r>
    <n v="128"/>
    <x v="0"/>
    <x v="93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  <s v="ユニフォーム昼神幸郎ICONIC"/>
    <s v="ひるがみさちろ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5">
    <pivotField showAll="0"/>
    <pivotField axis="axisPage" showAll="0">
      <items count="7">
        <item x="4"/>
        <item x="0"/>
        <item x="2"/>
        <item x="3"/>
        <item x="1"/>
        <item x="5"/>
        <item t="default"/>
      </items>
    </pivotField>
    <pivotField axis="axisRow" showAll="0">
      <items count="98">
        <item sd="0" x="54"/>
        <item sd="0" x="1"/>
        <item sd="0" x="85"/>
        <item sd="0" x="9"/>
        <item sd="0" m="1" x="96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1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m="1" x="95"/>
        <item sd="0" x="86"/>
        <item sd="0" x="24"/>
        <item sd="0" x="92"/>
        <item sd="0" x="34"/>
        <item sd="0" x="69"/>
        <item sd="0" x="60"/>
        <item sd="0" x="57"/>
        <item sd="0" x="44"/>
        <item sd="0" x="27"/>
        <item sd="0" x="7"/>
        <item sd="0" m="1" x="94"/>
        <item sd="0" x="11"/>
        <item sd="0" x="4"/>
        <item sd="0" x="21"/>
        <item sd="0" x="89"/>
        <item sd="0" x="76"/>
        <item sd="0" x="70"/>
        <item sd="0" x="51"/>
        <item sd="0" x="75"/>
        <item sd="0" x="42"/>
        <item sd="0" x="37"/>
        <item sd="0" x="64"/>
        <item sd="0" x="93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7"/>
        <item sd="0" x="56"/>
        <item sd="0" x="16"/>
        <item sd="0" x="58"/>
        <item sd="0" x="40"/>
        <item sd="0" x="67"/>
        <item sd="0" x="10"/>
        <item sd="0" x="83"/>
        <item sd="0" x="84"/>
        <item sd="0" x="15"/>
        <item sd="0" x="88"/>
        <item sd="0" x="6"/>
        <item x="79"/>
        <item x="80"/>
        <item x="81"/>
        <item x="82"/>
        <item x="23"/>
        <item x="90"/>
        <item x="77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5" xr16:uid="{C6AAD661-2C19-4CFA-8066-70F6523D36F5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E12F9B4D-1A5B-4115-A057-27D76823371B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86C9CD6B-C1F1-46CA-BB83-9BD05D83DE92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C21D3350-3AA9-4C73-9FF8-BBB24ED74F99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9BF1DA98-5C91-499E-9727-06295B9E73DC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502E0A1-EE59-4AA2-BF8C-06E12E8B02A7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6" xr16:uid="{EA36CD42-086A-44BF-98F0-D44670A1F12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0" xr16:uid="{8D75A9A8-DC62-4D29-8EAF-4642B89BE45D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7" xr16:uid="{51C69560-1EBF-4574-9D80-F6E00ACAC6DD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ECB25F84-BE0A-403B-ADF8-B7C7DFE41BDE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2" xr16:uid="{94A42E7D-0D09-4A0C-8F34-BADF229888B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4EA4A678-8D25-4801-A20F-471DDC6AA2F7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4ECECFCB-774B-41AC-80D6-3F50D0CB0F7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97A825B3-2738-4201-94AA-70F176D80102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29" totalsRowShown="0">
  <autoFilter ref="A1:Y129" xr:uid="{1B1EDE55-EB61-4D00-B426-CEED4B08F8F6}"/>
  <sortState xmlns:xlrd2="http://schemas.microsoft.com/office/spreadsheetml/2017/richdata2" ref="A2:W129">
    <sortCondition ref="A1:A129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31">
      <calculatedColumnFormula>SUM(L2:O2)</calculatedColumnFormula>
    </tableColumn>
    <tableColumn id="21" xr3:uid="{E026FCE3-79B5-4B55-BC64-6582EBF6813D}" name="守備力" dataDxfId="130">
      <calculatedColumnFormula>SUM(Q2:T2)</calculatedColumnFormula>
    </tableColumn>
    <tableColumn id="24" xr3:uid="{E1B8A997-CB63-4E8D-8B0E-0A0CC89EC7E8}" name="No用">
      <calculatedColumnFormula>Stat[[#This Row],[服装]]&amp;Stat[[#This Row],[名前]]&amp;Stat[[#This Row],[レアリティ]]</calculatedColumnFormula>
    </tableColumn>
    <tableColumn id="25" xr3:uid="{B7EFD455-F26F-4AD9-AAAB-1CAB23EDFD60}" name="よみがな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Y11" tableType="queryTable" totalsRowShown="0">
  <autoFilter ref="A1:Y11" xr:uid="{89D2E66F-3CA5-40F4-9DAA-5B8514B982AC}"/>
  <tableColumns count="25">
    <tableColumn id="1" xr3:uid="{38843C90-8786-4C4B-ADB4-3810977C5B48}" uniqueName="1" name="No." queryTableFieldId="1"/>
    <tableColumn id="2" xr3:uid="{1585BC1B-6DCE-4625-AB05-124F8CADAEF3}" uniqueName="2" name="服装" queryTableFieldId="2" dataDxfId="111"/>
    <tableColumn id="3" xr3:uid="{3A4E5797-97C8-47DF-9C93-DB209E2FE147}" uniqueName="3" name="名前" queryTableFieldId="3" dataDxfId="110"/>
    <tableColumn id="4" xr3:uid="{144F7B21-FB66-4459-9EED-89906BD8593E}" uniqueName="4" name="じゃんけん" queryTableFieldId="4" dataDxfId="109"/>
    <tableColumn id="5" xr3:uid="{C98AF85F-1583-4A7B-B7A8-F94ECB96DC9C}" uniqueName="5" name="ポジション" queryTableFieldId="5" dataDxfId="108"/>
    <tableColumn id="6" xr3:uid="{71BD8FE9-FCD0-4EFB-8F9E-6FF2912B1AD8}" uniqueName="6" name="高校" queryTableFieldId="6" dataDxfId="107"/>
    <tableColumn id="7" xr3:uid="{8F165920-343B-4805-B2B5-C471DBD9809A}" uniqueName="7" name="レアリティ" queryTableFieldId="7" dataDxfId="106"/>
    <tableColumn id="8" xr3:uid="{AA09D2D6-63B5-4BFF-81B9-D504444E11F9}" uniqueName="8" name="LV" queryTableFieldId="8"/>
    <tableColumn id="9" xr3:uid="{9CD82953-0E26-4517-A85A-1F335C89A670}" uniqueName="9" name="装備" queryTableFieldId="9" dataDxfId="105"/>
    <tableColumn id="10" xr3:uid="{F2CDA29B-D5E4-4CD3-82D6-E46AC378615C}" uniqueName="10" name="☆" queryTableFieldId="10"/>
    <tableColumn id="11" xr3:uid="{B5DFA646-53B5-4D5C-850A-6A9066A4F6EB}" uniqueName="11" name="総合値" queryTableFieldId="11"/>
    <tableColumn id="12" xr3:uid="{1564E621-F4EF-4B73-A6A0-660C557B0F60}" uniqueName="12" name="スパイク" queryTableFieldId="12"/>
    <tableColumn id="13" xr3:uid="{EDA0074C-5932-4F67-A474-FF39B325B864}" uniqueName="13" name="サーブ" queryTableFieldId="13"/>
    <tableColumn id="14" xr3:uid="{15545D72-F865-42BC-AF98-147720BF4413}" uniqueName="14" name="セッティング" queryTableFieldId="14"/>
    <tableColumn id="15" xr3:uid="{6FB0BF2A-836E-47BD-BC12-C80C7870747D}" uniqueName="15" name="頭脳" queryTableFieldId="15"/>
    <tableColumn id="16" xr3:uid="{4EECF8CB-43DA-4DB7-BDE5-221C2870E86D}" uniqueName="16" name="幸運" queryTableFieldId="16"/>
    <tableColumn id="17" xr3:uid="{3AA2A245-A7AF-4376-B80A-86C5577046CF}" uniqueName="17" name="ブロック" queryTableFieldId="17"/>
    <tableColumn id="18" xr3:uid="{80FA951C-20C5-4162-B8E3-B9B5A6C7DF04}" uniqueName="18" name="レシーブ" queryTableFieldId="18"/>
    <tableColumn id="19" xr3:uid="{EB9333C7-1938-46CE-A393-230504D6B920}" uniqueName="19" name="バネ" queryTableFieldId="19"/>
    <tableColumn id="20" xr3:uid="{DADFF9D3-DEE8-4373-9679-BFB65A8B40CF}" uniqueName="20" name="スピード" queryTableFieldId="20"/>
    <tableColumn id="21" xr3:uid="{517D5B10-1EF1-4E7B-882E-EDC31C51946A}" uniqueName="21" name="メンタル" queryTableFieldId="21"/>
    <tableColumn id="22" xr3:uid="{C2CC3A4F-56A9-434E-8755-6D9E441CEE91}" uniqueName="22" name="攻撃力" queryTableFieldId="22"/>
    <tableColumn id="23" xr3:uid="{AFE776B3-AA2D-4145-8524-441505BD2D21}" uniqueName="23" name="守備力" queryTableFieldId="23"/>
    <tableColumn id="24" xr3:uid="{9249E9B6-385E-4328-AE9E-5AB2B9DF6CCE}" uniqueName="24" name="No用" queryTableFieldId="24" dataDxfId="104"/>
    <tableColumn id="25" xr3:uid="{A0D90A68-304D-4173-BB3D-63AF4723AE18}" uniqueName="25" name="よみがな" queryTableFieldId="25" dataDxfId="10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Y8" tableType="queryTable" totalsRowShown="0">
  <autoFilter ref="A1:Y8" xr:uid="{08EFF10D-E042-40A9-9965-38EDD5914038}"/>
  <tableColumns count="25">
    <tableColumn id="1" xr3:uid="{C2B6AE9C-0562-4C5D-AECA-A40FBDAD0238}" uniqueName="1" name="No." queryTableFieldId="1"/>
    <tableColumn id="2" xr3:uid="{97F40D1F-4CB7-442F-A44B-44F18FA10B7B}" uniqueName="2" name="服装" queryTableFieldId="2" dataDxfId="102"/>
    <tableColumn id="3" xr3:uid="{4638BAA8-0491-47FC-9002-BEA2401D36ED}" uniqueName="3" name="名前" queryTableFieldId="3" dataDxfId="101"/>
    <tableColumn id="4" xr3:uid="{6140528B-6BB1-40FB-9987-A25FC9485624}" uniqueName="4" name="じゃんけん" queryTableFieldId="4" dataDxfId="100"/>
    <tableColumn id="5" xr3:uid="{2E9EFEDA-54D3-4CCA-860A-D0162857FDD1}" uniqueName="5" name="ポジション" queryTableFieldId="5" dataDxfId="99"/>
    <tableColumn id="6" xr3:uid="{13E08CEE-FE91-4BC5-AEE4-63C9DE0C276E}" uniqueName="6" name="高校" queryTableFieldId="6" dataDxfId="98"/>
    <tableColumn id="7" xr3:uid="{F6570702-772E-4A26-828F-59DCCB18D800}" uniqueName="7" name="レアリティ" queryTableFieldId="7" dataDxfId="97"/>
    <tableColumn id="8" xr3:uid="{8408B41A-9AB1-4F7F-BF7A-F9008C79294C}" uniqueName="8" name="LV" queryTableFieldId="8"/>
    <tableColumn id="9" xr3:uid="{DA916064-7FFC-45F4-A6A3-1DAE4D53CDEF}" uniqueName="9" name="装備" queryTableFieldId="9" dataDxfId="96"/>
    <tableColumn id="10" xr3:uid="{7660A13F-A2D8-4FC3-802E-1AEFEC80CA46}" uniqueName="10" name="☆" queryTableFieldId="10"/>
    <tableColumn id="11" xr3:uid="{9C753482-BFFC-426B-A83C-8D9070C3B14E}" uniqueName="11" name="総合値" queryTableFieldId="11"/>
    <tableColumn id="12" xr3:uid="{33B1EF64-DA46-483E-BFDA-DD5AFB9315E3}" uniqueName="12" name="スパイク" queryTableFieldId="12"/>
    <tableColumn id="13" xr3:uid="{D66B18FB-9871-4CEB-9AEC-064969FF4BAA}" uniqueName="13" name="サーブ" queryTableFieldId="13"/>
    <tableColumn id="14" xr3:uid="{3C5E4381-9356-4304-A36E-D84EB6AF88B8}" uniqueName="14" name="セッティング" queryTableFieldId="14"/>
    <tableColumn id="15" xr3:uid="{40616EEA-DFBE-4756-8B98-333D994D45B3}" uniqueName="15" name="頭脳" queryTableFieldId="15"/>
    <tableColumn id="16" xr3:uid="{55DD3FBD-FBF3-4A2F-9627-2BE226B694C2}" uniqueName="16" name="幸運" queryTableFieldId="16"/>
    <tableColumn id="17" xr3:uid="{10D03A0E-4B71-4736-BF3A-8C6F71829B6E}" uniqueName="17" name="ブロック" queryTableFieldId="17"/>
    <tableColumn id="18" xr3:uid="{C33B4087-8A38-4F53-849E-6123AD7BD4BC}" uniqueName="18" name="レシーブ" queryTableFieldId="18"/>
    <tableColumn id="19" xr3:uid="{8FEC9AAA-8F48-483F-A8B9-BF5D07A3FFE7}" uniqueName="19" name="バネ" queryTableFieldId="19"/>
    <tableColumn id="20" xr3:uid="{DEAE295F-4716-45DA-AB4C-0A4158751332}" uniqueName="20" name="スピード" queryTableFieldId="20"/>
    <tableColumn id="21" xr3:uid="{850FB98E-5723-4581-BA4C-4C454016C98D}" uniqueName="21" name="メンタル" queryTableFieldId="21"/>
    <tableColumn id="22" xr3:uid="{7C8A1D2A-DB35-4B8A-96F0-F6397D44C9A4}" uniqueName="22" name="攻撃力" queryTableFieldId="22"/>
    <tableColumn id="23" xr3:uid="{6D141B8D-A584-407D-BB02-23029BB598A2}" uniqueName="23" name="守備力" queryTableFieldId="23"/>
    <tableColumn id="24" xr3:uid="{8847D6C6-39F3-489B-820E-29AB567B69C0}" uniqueName="24" name="No用" queryTableFieldId="24" dataDxfId="95"/>
    <tableColumn id="25" xr3:uid="{68436B38-3291-48D7-BF49-8860EDC725E1}" uniqueName="25" name="よみがな" queryTableFieldId="25" dataDxfId="9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Y5" tableType="queryTable" totalsRowShown="0">
  <autoFilter ref="A1:Y5" xr:uid="{6146482C-2DA8-422B-AFDC-04F7E0814A80}"/>
  <tableColumns count="25">
    <tableColumn id="1" xr3:uid="{04B36BEB-775C-43E6-9CD7-D6C10BA808F0}" uniqueName="1" name="No." queryTableFieldId="1"/>
    <tableColumn id="2" xr3:uid="{27CCF574-4473-44D7-A184-2F54A1B6BC90}" uniqueName="2" name="服装" queryTableFieldId="2" dataDxfId="93"/>
    <tableColumn id="3" xr3:uid="{90566275-D7A2-49A0-B1AF-EAFE9E7ACC72}" uniqueName="3" name="名前" queryTableFieldId="3" dataDxfId="92"/>
    <tableColumn id="4" xr3:uid="{901B80DB-ADFF-41C8-8312-D0AD5FE569D3}" uniqueName="4" name="じゃんけん" queryTableFieldId="4" dataDxfId="91"/>
    <tableColumn id="5" xr3:uid="{7B4A574C-8CF7-46BC-80FF-3260D1D7D957}" uniqueName="5" name="ポジション" queryTableFieldId="5" dataDxfId="90"/>
    <tableColumn id="6" xr3:uid="{93DAC090-CD3C-48F3-9B02-C9EDA69E3CE3}" uniqueName="6" name="高校" queryTableFieldId="6" dataDxfId="89"/>
    <tableColumn id="7" xr3:uid="{D1AF0085-B4CE-402B-94C2-0AC99E6F6CB3}" uniqueName="7" name="レアリティ" queryTableFieldId="7" dataDxfId="88"/>
    <tableColumn id="8" xr3:uid="{4358DDFA-F308-4315-8BCC-B08B52F41B41}" uniqueName="8" name="LV" queryTableFieldId="8"/>
    <tableColumn id="9" xr3:uid="{3EAD96EF-A3AB-468A-B9FA-FCED2A5FE2DF}" uniqueName="9" name="装備" queryTableFieldId="9" dataDxfId="87"/>
    <tableColumn id="10" xr3:uid="{EF9D3B76-C391-483C-BD22-94C62284168D}" uniqueName="10" name="☆" queryTableFieldId="10"/>
    <tableColumn id="11" xr3:uid="{B2DA0388-327C-4B6A-8C22-96FC7EAF49CA}" uniqueName="11" name="総合値" queryTableFieldId="11"/>
    <tableColumn id="12" xr3:uid="{3F9ADF60-A321-4541-AAEF-49931385F3F6}" uniqueName="12" name="スパイク" queryTableFieldId="12"/>
    <tableColumn id="13" xr3:uid="{DFF7C675-3B57-4889-8C5E-E9683C15A375}" uniqueName="13" name="サーブ" queryTableFieldId="13"/>
    <tableColumn id="14" xr3:uid="{B6C646EE-5AAF-42B1-9B5F-D6C3E0AADCE1}" uniqueName="14" name="セッティング" queryTableFieldId="14"/>
    <tableColumn id="15" xr3:uid="{79945069-D78D-43A6-8904-0A0BEB7AD750}" uniqueName="15" name="頭脳" queryTableFieldId="15"/>
    <tableColumn id="16" xr3:uid="{DD2AE739-65E7-48C1-99B6-F16108301622}" uniqueName="16" name="幸運" queryTableFieldId="16"/>
    <tableColumn id="17" xr3:uid="{4EB33FCD-F094-4D41-9EEC-62D0FB3CBF54}" uniqueName="17" name="ブロック" queryTableFieldId="17"/>
    <tableColumn id="18" xr3:uid="{EDDD0430-080D-45D3-A528-0ABE1D36BC8C}" uniqueName="18" name="レシーブ" queryTableFieldId="18"/>
    <tableColumn id="19" xr3:uid="{9DE1E4C8-33CB-44E3-8E87-3796516AD42F}" uniqueName="19" name="バネ" queryTableFieldId="19"/>
    <tableColumn id="20" xr3:uid="{2D48072A-C5E8-45D4-A69F-29D2B5DFE100}" uniqueName="20" name="スピード" queryTableFieldId="20"/>
    <tableColumn id="21" xr3:uid="{898F222F-EC47-4A07-B98D-09BE228C3BA6}" uniqueName="21" name="メンタル" queryTableFieldId="21"/>
    <tableColumn id="22" xr3:uid="{8623F562-202D-4ABC-8490-FBC18917D4A5}" uniqueName="22" name="攻撃力" queryTableFieldId="22"/>
    <tableColumn id="23" xr3:uid="{82321D5F-8DA3-45C0-B7E8-559231D16D14}" uniqueName="23" name="守備力" queryTableFieldId="23"/>
    <tableColumn id="24" xr3:uid="{79E2E448-FAC8-4E50-9895-2F2EFEB9964F}" uniqueName="24" name="No用" queryTableFieldId="24" dataDxfId="86"/>
    <tableColumn id="25" xr3:uid="{DFF82D1F-A32D-4CA0-8AA7-B4FF98CEDB0C}" uniqueName="25" name="よみがな" queryTableFieldId="25" dataDxfId="8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Y12" tableType="queryTable" totalsRowShown="0">
  <autoFilter ref="A1:Y12" xr:uid="{AA6447DD-685A-4EEF-B1B7-7DE125077393}"/>
  <tableColumns count="25">
    <tableColumn id="1" xr3:uid="{79C60FAA-8A80-4129-A08F-325A384C5EBD}" uniqueName="1" name="No." queryTableFieldId="1"/>
    <tableColumn id="2" xr3:uid="{BE127240-0578-4739-82A4-EC851D02D537}" uniqueName="2" name="服装" queryTableFieldId="2" dataDxfId="84"/>
    <tableColumn id="3" xr3:uid="{45947D61-7C5D-4CBD-96B1-2E5DF539ED1D}" uniqueName="3" name="名前" queryTableFieldId="3" dataDxfId="83"/>
    <tableColumn id="4" xr3:uid="{9116BD98-1C92-45F3-B6D6-3AB40C09ACAD}" uniqueName="4" name="じゃんけん" queryTableFieldId="4" dataDxfId="82"/>
    <tableColumn id="5" xr3:uid="{F7881CC4-422B-4AC0-8AA7-9D41424DD163}" uniqueName="5" name="ポジション" queryTableFieldId="5" dataDxfId="81"/>
    <tableColumn id="6" xr3:uid="{A57CEE12-8706-4C36-9271-4B9E918764A9}" uniqueName="6" name="高校" queryTableFieldId="6" dataDxfId="80"/>
    <tableColumn id="7" xr3:uid="{1B7314B6-521A-4A45-A67D-8F23767279A9}" uniqueName="7" name="レアリティ" queryTableFieldId="7" dataDxfId="79"/>
    <tableColumn id="8" xr3:uid="{5B11D986-A40F-477B-A822-B0C483AF1CE7}" uniqueName="8" name="LV" queryTableFieldId="8"/>
    <tableColumn id="9" xr3:uid="{8621C98C-121C-41EC-81BB-C8FDC5DA51A1}" uniqueName="9" name="装備" queryTableFieldId="9" dataDxfId="78"/>
    <tableColumn id="10" xr3:uid="{D1E5FC51-EC28-4691-AD2F-EA2883DA62A8}" uniqueName="10" name="☆" queryTableFieldId="10"/>
    <tableColumn id="11" xr3:uid="{EEAEDBEC-EBD3-47AE-98AC-9258519B9E2B}" uniqueName="11" name="総合値" queryTableFieldId="11"/>
    <tableColumn id="12" xr3:uid="{757CD987-2C12-4538-B18A-69F88AA572B0}" uniqueName="12" name="スパイク" queryTableFieldId="12"/>
    <tableColumn id="13" xr3:uid="{0B7AA886-FABC-404A-8629-3EC453662227}" uniqueName="13" name="サーブ" queryTableFieldId="13"/>
    <tableColumn id="14" xr3:uid="{7402D75D-8727-4AD8-87F8-61A9D5490273}" uniqueName="14" name="セッティング" queryTableFieldId="14"/>
    <tableColumn id="15" xr3:uid="{BC89F9FE-5BBC-4F36-A1A4-6BF91D7A066B}" uniqueName="15" name="頭脳" queryTableFieldId="15"/>
    <tableColumn id="16" xr3:uid="{08ADCE09-EBA0-4B7F-9B1B-6AF9CD4E8801}" uniqueName="16" name="幸運" queryTableFieldId="16"/>
    <tableColumn id="17" xr3:uid="{AA2653FE-623A-4A26-812C-2867601DA77E}" uniqueName="17" name="ブロック" queryTableFieldId="17"/>
    <tableColumn id="18" xr3:uid="{46D9CA8D-8EAD-48C1-BA3F-D8646ED97A24}" uniqueName="18" name="レシーブ" queryTableFieldId="18"/>
    <tableColumn id="19" xr3:uid="{D1C9DB1A-40A0-444C-88A1-F30B54508130}" uniqueName="19" name="バネ" queryTableFieldId="19"/>
    <tableColumn id="20" xr3:uid="{3CC5BFDC-7D0E-4AA0-AE8A-6C0CB85D3F1A}" uniqueName="20" name="スピード" queryTableFieldId="20"/>
    <tableColumn id="21" xr3:uid="{D60BD789-535E-41A0-B9D2-7B98EFF3B2E3}" uniqueName="21" name="メンタル" queryTableFieldId="21"/>
    <tableColumn id="22" xr3:uid="{CE13C84E-5ABD-42C3-B638-AF24AF6EE881}" uniqueName="22" name="攻撃力" queryTableFieldId="22"/>
    <tableColumn id="23" xr3:uid="{9E754E97-0179-4D48-8DA8-95FE83CDB76A}" uniqueName="23" name="守備力" queryTableFieldId="23"/>
    <tableColumn id="24" xr3:uid="{C29C095B-79C6-44A8-B104-192A1FECDA31}" uniqueName="24" name="No用" queryTableFieldId="24" dataDxfId="77"/>
    <tableColumn id="25" xr3:uid="{509BE6EE-70A8-4627-B17D-CCD737181DD3}" uniqueName="25" name="よみがな" queryTableFieldId="25" dataDxfId="7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Y26" tableType="queryTable" totalsRowShown="0">
  <autoFilter ref="A1:Y26" xr:uid="{B0244D7E-1675-4574-B1B5-AA5D601296CD}"/>
  <tableColumns count="25">
    <tableColumn id="1" xr3:uid="{68269F39-5428-4EF2-B7BC-A0FDFF6253DA}" uniqueName="1" name="No." queryTableFieldId="1"/>
    <tableColumn id="2" xr3:uid="{AE1D7F56-3279-4661-BBF8-9C1D99435988}" uniqueName="2" name="服装" queryTableFieldId="2" dataDxfId="75"/>
    <tableColumn id="3" xr3:uid="{215963ED-D24E-4103-BC72-B0845635EA94}" uniqueName="3" name="名前" queryTableFieldId="3" dataDxfId="74"/>
    <tableColumn id="4" xr3:uid="{BE60C156-F1C6-4FE2-8234-AD7A8047258E}" uniqueName="4" name="じゃんけん" queryTableFieldId="4" dataDxfId="73"/>
    <tableColumn id="5" xr3:uid="{A543EFAB-002A-4A3A-BC0C-8345C70B8DA8}" uniqueName="5" name="ポジション" queryTableFieldId="5" dataDxfId="72"/>
    <tableColumn id="6" xr3:uid="{55D31589-74D7-4194-9A8E-1905BEFF3155}" uniqueName="6" name="高校" queryTableFieldId="6" dataDxfId="71"/>
    <tableColumn id="7" xr3:uid="{2DC68F7F-F740-414B-A09A-2070FE8F6207}" uniqueName="7" name="レアリティ" queryTableFieldId="7" dataDxfId="70"/>
    <tableColumn id="8" xr3:uid="{E6C98CE3-EDD4-4DD4-92EB-43B8FE0EE095}" uniqueName="8" name="LV" queryTableFieldId="8"/>
    <tableColumn id="9" xr3:uid="{E41E7188-9235-4A77-B58F-F33378DA02E6}" uniqueName="9" name="装備" queryTableFieldId="9" dataDxfId="69"/>
    <tableColumn id="10" xr3:uid="{FBB28343-46E2-4BFA-BC0C-EB8A30D8D344}" uniqueName="10" name="☆" queryTableFieldId="10"/>
    <tableColumn id="11" xr3:uid="{763AB69A-0786-4F50-991B-78384F66452E}" uniqueName="11" name="総合値" queryTableFieldId="11"/>
    <tableColumn id="12" xr3:uid="{A0E7169F-658B-4776-9231-98DA750F72B4}" uniqueName="12" name="スパイク" queryTableFieldId="12"/>
    <tableColumn id="13" xr3:uid="{9F8124B9-5AAE-456B-98D2-960B1E6C517F}" uniqueName="13" name="サーブ" queryTableFieldId="13"/>
    <tableColumn id="14" xr3:uid="{4A56D0CF-CF0B-4D2B-813A-241F525619ED}" uniqueName="14" name="セッティング" queryTableFieldId="14"/>
    <tableColumn id="15" xr3:uid="{6D5232FF-8364-4619-8700-9106D352F212}" uniqueName="15" name="頭脳" queryTableFieldId="15"/>
    <tableColumn id="16" xr3:uid="{90242C68-1ABA-4C32-8CFD-805F61B5344F}" uniqueName="16" name="幸運" queryTableFieldId="16"/>
    <tableColumn id="17" xr3:uid="{64EA4E2F-6AF7-4F71-B279-0A229F935445}" uniqueName="17" name="ブロック" queryTableFieldId="17"/>
    <tableColumn id="18" xr3:uid="{E7B02219-9095-429B-8987-1C7CA8256F73}" uniqueName="18" name="レシーブ" queryTableFieldId="18"/>
    <tableColumn id="19" xr3:uid="{1D92D72F-242F-465E-A63C-8C2DA7C22877}" uniqueName="19" name="バネ" queryTableFieldId="19"/>
    <tableColumn id="20" xr3:uid="{174845D8-761E-4F22-B53B-52550E0F4A19}" uniqueName="20" name="スピード" queryTableFieldId="20"/>
    <tableColumn id="21" xr3:uid="{34CE18AD-2968-40F6-BB06-CE08D3AF4757}" uniqueName="21" name="メンタル" queryTableFieldId="21"/>
    <tableColumn id="22" xr3:uid="{AEFE1640-94D9-4E9F-BDCC-6C111595E9BE}" uniqueName="22" name="攻撃力" queryTableFieldId="22"/>
    <tableColumn id="23" xr3:uid="{62326F4F-7EB5-4AF5-A373-6C17A2EA5EAF}" uniqueName="23" name="守備力" queryTableFieldId="23"/>
    <tableColumn id="24" xr3:uid="{B20FC7FB-B75F-4569-A4C8-AC08F70EFA02}" uniqueName="24" name="No用" queryTableFieldId="24" dataDxfId="68"/>
    <tableColumn id="25" xr3:uid="{F8744AEE-5A2C-4A74-AB0D-5C41C171D6F9}" uniqueName="25" name="よみがな" queryTableFieldId="25" dataDxfId="6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Y11" tableType="queryTable" totalsRowShown="0">
  <autoFilter ref="A1:Y11" xr:uid="{35ABED48-39F9-4CA1-8C04-0A0D33B044D4}"/>
  <tableColumns count="25">
    <tableColumn id="1" xr3:uid="{DCC90C0B-AF25-46B2-B063-A1B149818D2B}" uniqueName="1" name="No." queryTableFieldId="1"/>
    <tableColumn id="2" xr3:uid="{EF5B8E8E-1066-44D4-9FB5-95780C4C24EC}" uniqueName="2" name="服装" queryTableFieldId="2" dataDxfId="66"/>
    <tableColumn id="3" xr3:uid="{72E86566-01A2-40C8-AD3B-8518F6C7AAF0}" uniqueName="3" name="名前" queryTableFieldId="3" dataDxfId="65"/>
    <tableColumn id="4" xr3:uid="{5804ACFD-3447-45C3-BDBD-96363DCCEF57}" uniqueName="4" name="じゃんけん" queryTableFieldId="4" dataDxfId="64"/>
    <tableColumn id="5" xr3:uid="{9D5A15B5-BE64-49FA-A24D-915171805348}" uniqueName="5" name="ポジション" queryTableFieldId="5" dataDxfId="63"/>
    <tableColumn id="6" xr3:uid="{C5CC4EC3-0F83-4934-B835-AC7CDC1F0491}" uniqueName="6" name="高校" queryTableFieldId="6" dataDxfId="62"/>
    <tableColumn id="7" xr3:uid="{30A8F959-A471-4AD5-AAC5-DABA2CC53FA2}" uniqueName="7" name="レアリティ" queryTableFieldId="7" dataDxfId="61"/>
    <tableColumn id="8" xr3:uid="{E7B806ED-171A-4514-8637-A7505F3F86ED}" uniqueName="8" name="LV" queryTableFieldId="8"/>
    <tableColumn id="9" xr3:uid="{8040DB4E-5878-4BBB-B595-11A8438C0F37}" uniqueName="9" name="装備" queryTableFieldId="9" dataDxfId="60"/>
    <tableColumn id="10" xr3:uid="{6DD2E446-5AA1-405A-8C02-5C2FE7BC213B}" uniqueName="10" name="☆" queryTableFieldId="10"/>
    <tableColumn id="11" xr3:uid="{6D62BBF8-48CD-40D4-8F88-4365AB8728A7}" uniqueName="11" name="総合値" queryTableFieldId="11"/>
    <tableColumn id="12" xr3:uid="{19F65B31-F074-4329-8D0F-196A19F85778}" uniqueName="12" name="スパイク" queryTableFieldId="12"/>
    <tableColumn id="13" xr3:uid="{93C4BF96-5317-4383-91A0-CB258FC05A8E}" uniqueName="13" name="サーブ" queryTableFieldId="13"/>
    <tableColumn id="14" xr3:uid="{8DA65733-60CB-4B4B-A123-5DC459DFAA34}" uniqueName="14" name="セッティング" queryTableFieldId="14"/>
    <tableColumn id="15" xr3:uid="{4F6B4E87-876C-4249-8B47-C89869C2ECA0}" uniqueName="15" name="頭脳" queryTableFieldId="15"/>
    <tableColumn id="16" xr3:uid="{3B30D313-E971-491E-80F4-4B47D199B125}" uniqueName="16" name="幸運" queryTableFieldId="16"/>
    <tableColumn id="17" xr3:uid="{3F7DC07D-CD30-407F-888B-D71EB9441F5A}" uniqueName="17" name="ブロック" queryTableFieldId="17"/>
    <tableColumn id="18" xr3:uid="{5E1293B1-07D2-4903-A0CB-42E4AA98122D}" uniqueName="18" name="レシーブ" queryTableFieldId="18"/>
    <tableColumn id="19" xr3:uid="{2D9BEFFD-A0F7-4663-A175-771FB98182C5}" uniqueName="19" name="バネ" queryTableFieldId="19"/>
    <tableColumn id="20" xr3:uid="{67FB4452-F7D9-4737-9AFB-DB29C22159E2}" uniqueName="20" name="スピード" queryTableFieldId="20"/>
    <tableColumn id="21" xr3:uid="{68155538-DEF3-47D8-BAA4-872F569630AE}" uniqueName="21" name="メンタル" queryTableFieldId="21"/>
    <tableColumn id="22" xr3:uid="{D637784D-8764-4422-A4A3-51D9D13ED728}" uniqueName="22" name="攻撃力" queryTableFieldId="22"/>
    <tableColumn id="23" xr3:uid="{A158F691-75AB-490E-A936-39A793BBB0CF}" uniqueName="23" name="守備力" queryTableFieldId="23"/>
    <tableColumn id="24" xr3:uid="{CD7594EA-8C82-4E4A-BC06-715EA0D5260D}" uniqueName="24" name="No用" queryTableFieldId="24" dataDxfId="59"/>
    <tableColumn id="25" xr3:uid="{8755A1AC-A052-465B-8124-A0837264473C}" uniqueName="25" name="よみがな" queryTableFieldId="25" dataDxfId="5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Y10" tableType="queryTable" totalsRowShown="0">
  <autoFilter ref="A1:Y10" xr:uid="{2F2FEE79-E86F-44F7-ABFB-1173C7E53A17}"/>
  <tableColumns count="25">
    <tableColumn id="1" xr3:uid="{B2745083-698B-4221-B95B-679CA03A7B99}" uniqueName="1" name="No." queryTableFieldId="1"/>
    <tableColumn id="2" xr3:uid="{78107831-233B-4613-861F-CD5F47893074}" uniqueName="2" name="服装" queryTableFieldId="2" dataDxfId="57"/>
    <tableColumn id="3" xr3:uid="{911D471C-75EC-4C69-AC7E-0D55694F4A0C}" uniqueName="3" name="名前" queryTableFieldId="3" dataDxfId="56"/>
    <tableColumn id="4" xr3:uid="{739EA6C5-E522-4D4A-AA20-B37A4D060F3F}" uniqueName="4" name="じゃんけん" queryTableFieldId="4" dataDxfId="55"/>
    <tableColumn id="5" xr3:uid="{4563D330-FB16-4F5F-B9B1-087B641B76A3}" uniqueName="5" name="ポジション" queryTableFieldId="5" dataDxfId="54"/>
    <tableColumn id="6" xr3:uid="{8BE07B6E-DF61-4DAF-B0DC-A9546B5565AD}" uniqueName="6" name="高校" queryTableFieldId="6" dataDxfId="53"/>
    <tableColumn id="7" xr3:uid="{AF0BEBE9-A0CE-4E88-B91A-0917E4789B00}" uniqueName="7" name="レアリティ" queryTableFieldId="7" dataDxfId="52"/>
    <tableColumn id="8" xr3:uid="{B4E2D2B3-CF3E-447C-B35D-BC3322EE8173}" uniqueName="8" name="LV" queryTableFieldId="8"/>
    <tableColumn id="9" xr3:uid="{CB01E723-170E-43E1-A214-B1208FE74B1C}" uniqueName="9" name="装備" queryTableFieldId="9" dataDxfId="51"/>
    <tableColumn id="10" xr3:uid="{543BE5C1-3A86-4E6E-85F9-F7FA4ED655DB}" uniqueName="10" name="☆" queryTableFieldId="10"/>
    <tableColumn id="11" xr3:uid="{A9F9A24E-260F-4532-8EA8-B0F08AAF2B5F}" uniqueName="11" name="総合値" queryTableFieldId="11"/>
    <tableColumn id="12" xr3:uid="{8DCBCE91-E6B8-42C3-9769-92199B9B2459}" uniqueName="12" name="スパイク" queryTableFieldId="12"/>
    <tableColumn id="13" xr3:uid="{92A40B8C-D234-402D-BF0A-55B73A8155EA}" uniqueName="13" name="サーブ" queryTableFieldId="13"/>
    <tableColumn id="14" xr3:uid="{2E6A8845-D170-4AB6-A755-917FA19CF9F4}" uniqueName="14" name="セッティング" queryTableFieldId="14"/>
    <tableColumn id="15" xr3:uid="{66E04BB3-56E0-43B3-8AE5-759DAF4BF00F}" uniqueName="15" name="頭脳" queryTableFieldId="15"/>
    <tableColumn id="16" xr3:uid="{4170CD62-B93B-405E-8724-0588C8C576A2}" uniqueName="16" name="幸運" queryTableFieldId="16"/>
    <tableColumn id="17" xr3:uid="{2577FB89-3212-4FA2-8DC3-C9B586A1141E}" uniqueName="17" name="ブロック" queryTableFieldId="17"/>
    <tableColumn id="18" xr3:uid="{521A2C73-C9B5-4859-B1C3-174D737818EF}" uniqueName="18" name="レシーブ" queryTableFieldId="18"/>
    <tableColumn id="19" xr3:uid="{04138A15-ED28-49E2-8894-57E3AE66F0F2}" uniqueName="19" name="バネ" queryTableFieldId="19"/>
    <tableColumn id="20" xr3:uid="{ED7D05B9-F6CF-41F6-AA2F-C24AFE65B79E}" uniqueName="20" name="スピード" queryTableFieldId="20"/>
    <tableColumn id="21" xr3:uid="{411B9B8A-194E-4FE6-8CA6-2D31F168B044}" uniqueName="21" name="メンタル" queryTableFieldId="21"/>
    <tableColumn id="22" xr3:uid="{379DB613-6DB4-4401-BC2F-78137DA43005}" uniqueName="22" name="攻撃力" queryTableFieldId="22"/>
    <tableColumn id="23" xr3:uid="{88D1DC46-ADD5-4B4D-956B-4E9B7400FEE3}" uniqueName="23" name="守備力" queryTableFieldId="23"/>
    <tableColumn id="24" xr3:uid="{8E3DE8CA-5196-456B-B150-0AD3EE9B0E3A}" uniqueName="24" name="No用" queryTableFieldId="24" dataDxfId="50"/>
    <tableColumn id="25" xr3:uid="{BFA3ED19-9D66-4EDE-A415-75C3FB37091C}" uniqueName="25" name="よみがな" queryTableFieldId="25" dataDxfId="4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Y8" tableType="queryTable" totalsRowShown="0">
  <autoFilter ref="A1:Y8" xr:uid="{469ADB67-BCAA-4BD8-8928-72900CDF2AA3}"/>
  <tableColumns count="25">
    <tableColumn id="1" xr3:uid="{9443B1B1-AE0D-466C-A46A-254545B09D60}" uniqueName="1" name="No." queryTableFieldId="1"/>
    <tableColumn id="2" xr3:uid="{4D4FA7B5-5EAB-42EC-9066-C279D6560D35}" uniqueName="2" name="服装" queryTableFieldId="2" dataDxfId="48"/>
    <tableColumn id="3" xr3:uid="{603388E7-03B9-4F68-A9E7-54628D387796}" uniqueName="3" name="名前" queryTableFieldId="3" dataDxfId="47"/>
    <tableColumn id="4" xr3:uid="{5224F0DC-A670-4021-B01D-4EB6EE60070C}" uniqueName="4" name="じゃんけん" queryTableFieldId="4" dataDxfId="46"/>
    <tableColumn id="5" xr3:uid="{BD87FFDE-42A6-403F-AAAE-86E95463C710}" uniqueName="5" name="ポジション" queryTableFieldId="5" dataDxfId="45"/>
    <tableColumn id="6" xr3:uid="{B1CC6E3C-D4EA-4097-84E3-C860B486E4EC}" uniqueName="6" name="高校" queryTableFieldId="6" dataDxfId="44"/>
    <tableColumn id="7" xr3:uid="{9103E13F-993F-4BCB-B946-06A76B81C5DD}" uniqueName="7" name="レアリティ" queryTableFieldId="7" dataDxfId="43"/>
    <tableColumn id="8" xr3:uid="{ED53280A-6902-44F0-B267-F7B7A088B5D7}" uniqueName="8" name="LV" queryTableFieldId="8"/>
    <tableColumn id="9" xr3:uid="{E1C514CC-5C9F-4E80-9ACC-FF6513FAD497}" uniqueName="9" name="装備" queryTableFieldId="9" dataDxfId="42"/>
    <tableColumn id="10" xr3:uid="{2FCF7B14-76C2-4920-8CB8-CDD0FC41DB80}" uniqueName="10" name="☆" queryTableFieldId="10"/>
    <tableColumn id="11" xr3:uid="{CF82A6B5-28FC-4FCD-9CAC-8D83A8F9FE51}" uniqueName="11" name="総合値" queryTableFieldId="11"/>
    <tableColumn id="12" xr3:uid="{F4ACC0C0-6473-4A92-B011-02E630AAEFB3}" uniqueName="12" name="スパイク" queryTableFieldId="12"/>
    <tableColumn id="13" xr3:uid="{5F92AB24-D3CC-4880-9B79-D818CD043753}" uniqueName="13" name="サーブ" queryTableFieldId="13"/>
    <tableColumn id="14" xr3:uid="{B96FEA76-FCA6-49FB-8399-4516A66BEDE7}" uniqueName="14" name="セッティング" queryTableFieldId="14"/>
    <tableColumn id="15" xr3:uid="{9C8AA13D-A488-47C0-AAF8-A76F53BE603B}" uniqueName="15" name="頭脳" queryTableFieldId="15"/>
    <tableColumn id="16" xr3:uid="{A1819609-FF44-4407-AA82-C8A34494AA5F}" uniqueName="16" name="幸運" queryTableFieldId="16"/>
    <tableColumn id="17" xr3:uid="{5EE29440-1201-4C5D-9E00-A6027EA9FFD5}" uniqueName="17" name="ブロック" queryTableFieldId="17"/>
    <tableColumn id="18" xr3:uid="{0AE0F865-A963-458D-B769-714FA24B0B8C}" uniqueName="18" name="レシーブ" queryTableFieldId="18"/>
    <tableColumn id="19" xr3:uid="{59C952E2-6DE5-4378-AF65-E9F679543868}" uniqueName="19" name="バネ" queryTableFieldId="19"/>
    <tableColumn id="20" xr3:uid="{9F0AD387-4759-4620-9F91-E8162792B69A}" uniqueName="20" name="スピード" queryTableFieldId="20"/>
    <tableColumn id="21" xr3:uid="{F461556E-0566-4C02-A91D-1F039690F8E7}" uniqueName="21" name="メンタル" queryTableFieldId="21"/>
    <tableColumn id="22" xr3:uid="{8955FA8B-8CFA-4F1D-8DD5-C6F7D6C7FAB0}" uniqueName="22" name="攻撃力" queryTableFieldId="22"/>
    <tableColumn id="23" xr3:uid="{0606C651-0735-4ED5-9CBB-C17741F9F243}" uniqueName="23" name="守備力" queryTableFieldId="23"/>
    <tableColumn id="24" xr3:uid="{48613021-C2CE-4B0B-8CA9-CE9891BC0951}" uniqueName="24" name="No用" queryTableFieldId="24" dataDxfId="41"/>
    <tableColumn id="25" xr3:uid="{DB7C829F-7C50-49D6-9A4E-A9CD4C46FE51}" uniqueName="25" name="よみがな" queryTableFieldId="25" dataDxfId="40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Y8" tableType="queryTable" totalsRowShown="0">
  <autoFilter ref="A1:Y8" xr:uid="{E4BFFF65-2D29-41D0-BA9E-FADD32FC0301}"/>
  <tableColumns count="25">
    <tableColumn id="1" xr3:uid="{4A3C2A34-4E7A-4ADA-98F9-EAD79DCCA105}" uniqueName="1" name="No." queryTableFieldId="1"/>
    <tableColumn id="2" xr3:uid="{9DCF639B-7FD5-42FE-B30D-F84249771428}" uniqueName="2" name="服装" queryTableFieldId="2" dataDxfId="39"/>
    <tableColumn id="3" xr3:uid="{F9D6F839-8DA6-48CE-B821-4FFCC955B230}" uniqueName="3" name="名前" queryTableFieldId="3" dataDxfId="38"/>
    <tableColumn id="4" xr3:uid="{082125AE-6DD6-41F5-96EC-B27AC93E3073}" uniqueName="4" name="じゃんけん" queryTableFieldId="4" dataDxfId="37"/>
    <tableColumn id="5" xr3:uid="{1D168F03-FC8B-4FF8-BEC4-7AEF4E609553}" uniqueName="5" name="ポジション" queryTableFieldId="5" dataDxfId="36"/>
    <tableColumn id="6" xr3:uid="{85F66D02-257D-48D9-B71E-92D22427182E}" uniqueName="6" name="高校" queryTableFieldId="6" dataDxfId="35"/>
    <tableColumn id="7" xr3:uid="{C8749070-DEFB-4616-95F4-6B011D50A93A}" uniqueName="7" name="レアリティ" queryTableFieldId="7" dataDxfId="34"/>
    <tableColumn id="8" xr3:uid="{4723D8BE-51CA-4B7A-AB5F-CAB7038E30C8}" uniqueName="8" name="LV" queryTableFieldId="8"/>
    <tableColumn id="9" xr3:uid="{3C2BCF94-9D02-4E77-A17D-0E068A4051CD}" uniqueName="9" name="装備" queryTableFieldId="9" dataDxfId="33"/>
    <tableColumn id="10" xr3:uid="{CE04D17F-A1DB-466B-9509-F4A48EF95840}" uniqueName="10" name="☆" queryTableFieldId="10"/>
    <tableColumn id="11" xr3:uid="{C8813E5F-0C62-4460-B267-A0CB12E4AA06}" uniqueName="11" name="総合値" queryTableFieldId="11"/>
    <tableColumn id="12" xr3:uid="{E3B413B4-B9FE-4099-9C04-155526FD1BA9}" uniqueName="12" name="スパイク" queryTableFieldId="12"/>
    <tableColumn id="13" xr3:uid="{B0548329-0D0B-4682-A0D7-0CB3886174E4}" uniqueName="13" name="サーブ" queryTableFieldId="13"/>
    <tableColumn id="14" xr3:uid="{86ED698C-B67C-4854-9AAF-1AC5210033E6}" uniqueName="14" name="セッティング" queryTableFieldId="14"/>
    <tableColumn id="15" xr3:uid="{FA2B6CAD-366A-4F2B-A024-3616FE78D8E6}" uniqueName="15" name="頭脳" queryTableFieldId="15"/>
    <tableColumn id="16" xr3:uid="{73BDBAED-7534-42A5-8AA0-A413582DA8C8}" uniqueName="16" name="幸運" queryTableFieldId="16"/>
    <tableColumn id="17" xr3:uid="{F448EB86-6597-425C-B821-B260FD6FCDFA}" uniqueName="17" name="ブロック" queryTableFieldId="17"/>
    <tableColumn id="18" xr3:uid="{CE85919D-813F-4AE2-8D3C-45E6652C26AF}" uniqueName="18" name="レシーブ" queryTableFieldId="18"/>
    <tableColumn id="19" xr3:uid="{BEE0AC5C-CC20-461E-B0EC-C8A2FEBF6947}" uniqueName="19" name="バネ" queryTableFieldId="19"/>
    <tableColumn id="20" xr3:uid="{06AE93DC-8243-4152-B42B-BD2F7768A778}" uniqueName="20" name="スピード" queryTableFieldId="20"/>
    <tableColumn id="21" xr3:uid="{949E1987-F62A-4E52-BFC5-9829872C3369}" uniqueName="21" name="メンタル" queryTableFieldId="21"/>
    <tableColumn id="22" xr3:uid="{9C3932F8-24A6-4EAD-8C08-59036DDC4F74}" uniqueName="22" name="攻撃力" queryTableFieldId="22"/>
    <tableColumn id="23" xr3:uid="{ADC370A5-324D-497C-8B94-A3E2B1FD24FC}" uniqueName="23" name="守備力" queryTableFieldId="23"/>
    <tableColumn id="24" xr3:uid="{3F089E4F-81C9-447B-98EF-4424E72C3AD3}" uniqueName="24" name="No用" queryTableFieldId="24" dataDxfId="32"/>
    <tableColumn id="25" xr3:uid="{8F6C0A4F-5E05-4D1E-BD59-E5306A63109A}" uniqueName="25" name="よみがな" queryTableFieldId="25" dataDxfId="3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Y8" tableType="queryTable" totalsRowShown="0">
  <autoFilter ref="A1:Y8" xr:uid="{48F7A453-5175-4563-84EC-AE0ABF870F7E}"/>
  <tableColumns count="25">
    <tableColumn id="1" xr3:uid="{252EB882-2E0A-4362-86FD-D03F18CBC07A}" uniqueName="1" name="No." queryTableFieldId="1"/>
    <tableColumn id="2" xr3:uid="{8C2027BF-5F1A-4EBD-AA9D-45D76DCCE5E7}" uniqueName="2" name="服装" queryTableFieldId="2" dataDxfId="30"/>
    <tableColumn id="3" xr3:uid="{516EBFC7-7406-4A00-862C-54FFE2A588C2}" uniqueName="3" name="名前" queryTableFieldId="3" dataDxfId="29"/>
    <tableColumn id="4" xr3:uid="{9BE7C29C-B3C1-4C4D-B3FE-8762584D4070}" uniqueName="4" name="じゃんけん" queryTableFieldId="4" dataDxfId="28"/>
    <tableColumn id="5" xr3:uid="{C6CA647F-4911-4E4D-A2BF-FFE98BE5F193}" uniqueName="5" name="ポジション" queryTableFieldId="5" dataDxfId="27"/>
    <tableColumn id="6" xr3:uid="{4D39B65E-928B-48FE-BDD3-54F2B8ADFC54}" uniqueName="6" name="高校" queryTableFieldId="6" dataDxfId="26"/>
    <tableColumn id="7" xr3:uid="{C26BE13A-F57B-411C-A668-DA948B90B2B9}" uniqueName="7" name="レアリティ" queryTableFieldId="7" dataDxfId="25"/>
    <tableColumn id="8" xr3:uid="{8C72B29D-1FC8-47BD-ACD7-E41012CC14D5}" uniqueName="8" name="LV" queryTableFieldId="8"/>
    <tableColumn id="9" xr3:uid="{ECB12065-DBAB-4331-951F-4CB7138F8E0D}" uniqueName="9" name="装備" queryTableFieldId="9" dataDxfId="24"/>
    <tableColumn id="10" xr3:uid="{8A2DA2E1-8DC2-4DE2-8EBB-8AA3F075BDF1}" uniqueName="10" name="☆" queryTableFieldId="10"/>
    <tableColumn id="11" xr3:uid="{D4F0FD6D-411D-420C-97D1-0CB3EBADD9AD}" uniqueName="11" name="総合値" queryTableFieldId="11"/>
    <tableColumn id="12" xr3:uid="{617C22C2-0BDC-4CA8-BEF7-AD0C3F5F6ED0}" uniqueName="12" name="スパイク" queryTableFieldId="12"/>
    <tableColumn id="13" xr3:uid="{FBF0CAA2-D1DF-4D38-8EE7-750B0B480A0C}" uniqueName="13" name="サーブ" queryTableFieldId="13"/>
    <tableColumn id="14" xr3:uid="{BCC1C2F6-932B-4BB3-8ACD-61203C7015A8}" uniqueName="14" name="セッティング" queryTableFieldId="14"/>
    <tableColumn id="15" xr3:uid="{852DC929-BB75-4D56-93F8-B655D28159AA}" uniqueName="15" name="頭脳" queryTableFieldId="15"/>
    <tableColumn id="16" xr3:uid="{4599E43E-FF57-464A-947D-E14BAC4CB866}" uniqueName="16" name="幸運" queryTableFieldId="16"/>
    <tableColumn id="17" xr3:uid="{C29601A0-BA5F-427D-95A4-158A84A5D6C7}" uniqueName="17" name="ブロック" queryTableFieldId="17"/>
    <tableColumn id="18" xr3:uid="{3D51C100-727F-4EE9-B81A-1DA99E695969}" uniqueName="18" name="レシーブ" queryTableFieldId="18"/>
    <tableColumn id="19" xr3:uid="{2068D871-5856-4D28-A9A3-ACB78BD09300}" uniqueName="19" name="バネ" queryTableFieldId="19"/>
    <tableColumn id="20" xr3:uid="{DB4B7ED8-992D-4710-9312-F23A8085D27D}" uniqueName="20" name="スピード" queryTableFieldId="20"/>
    <tableColumn id="21" xr3:uid="{A32E27F9-CCD3-4E93-967D-D4216E451837}" uniqueName="21" name="メンタル" queryTableFieldId="21"/>
    <tableColumn id="22" xr3:uid="{3432BBFD-8F82-41AB-8626-F26BABD4C05C}" uniqueName="22" name="攻撃力" queryTableFieldId="22"/>
    <tableColumn id="23" xr3:uid="{04745C11-7FB7-4C1D-B670-E659782D90E1}" uniqueName="23" name="守備力" queryTableFieldId="23"/>
    <tableColumn id="24" xr3:uid="{D4CBAE75-C74B-4489-A8C6-CA326448CDB9}" uniqueName="24" name="No用" queryTableFieldId="24" dataDxfId="23"/>
    <tableColumn id="25" xr3:uid="{254BF04B-C8D7-43A9-918C-AA228D9E9FB8}" uniqueName="25" name="よみがな" queryTableFieldId="25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12" totalsRowShown="0">
  <autoFilter ref="A1:T112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Y13" tableType="queryTable" totalsRowShown="0">
  <autoFilter ref="A1:Y13" xr:uid="{F2299149-447F-4B96-8410-6DA7AB58C77F}"/>
  <tableColumns count="25">
    <tableColumn id="1" xr3:uid="{1F954BD9-EA66-4DE8-88BA-9E31B4E133F7}" uniqueName="1" name="No." queryTableFieldId="1"/>
    <tableColumn id="2" xr3:uid="{C4616255-CB6F-4B82-AB05-0274C8556902}" uniqueName="2" name="服装" queryTableFieldId="2" dataDxfId="21"/>
    <tableColumn id="3" xr3:uid="{985C99D7-BC99-4132-962A-0A8D7F80C84F}" uniqueName="3" name="名前" queryTableFieldId="3" dataDxfId="20"/>
    <tableColumn id="4" xr3:uid="{97B6CCE7-D38F-466A-9597-1A24BDCD9918}" uniqueName="4" name="じゃんけん" queryTableFieldId="4" dataDxfId="19"/>
    <tableColumn id="5" xr3:uid="{8B78A5A6-924C-4875-99B9-D1AD1F65E0F4}" uniqueName="5" name="ポジション" queryTableFieldId="5" dataDxfId="18"/>
    <tableColumn id="6" xr3:uid="{E4374A00-F9B5-4300-BD99-8D8AABB542EC}" uniqueName="6" name="高校" queryTableFieldId="6" dataDxfId="17"/>
    <tableColumn id="7" xr3:uid="{DB07E3D0-3786-4CBF-A8B6-70671D7B316C}" uniqueName="7" name="レアリティ" queryTableFieldId="7" dataDxfId="16"/>
    <tableColumn id="8" xr3:uid="{68AECADD-DD3B-42AD-84B4-C75FE808E5B6}" uniqueName="8" name="LV" queryTableFieldId="8"/>
    <tableColumn id="9" xr3:uid="{AB25D3A8-04FC-440A-9654-154CE95ACF3D}" uniqueName="9" name="装備" queryTableFieldId="9" dataDxfId="15"/>
    <tableColumn id="10" xr3:uid="{93AF6843-E98E-4C70-BCA9-1AEF4D64595F}" uniqueName="10" name="☆" queryTableFieldId="10"/>
    <tableColumn id="11" xr3:uid="{28CDDA7F-A41F-4BCD-A280-814258EE6A1E}" uniqueName="11" name="総合値" queryTableFieldId="11"/>
    <tableColumn id="12" xr3:uid="{B382C6E5-0F85-4644-81D6-927EFF8D84D3}" uniqueName="12" name="スパイク" queryTableFieldId="12"/>
    <tableColumn id="13" xr3:uid="{F9C81E2C-D63A-426F-88A9-EBCFB7F996F4}" uniqueName="13" name="サーブ" queryTableFieldId="13"/>
    <tableColumn id="14" xr3:uid="{CE3572B6-4408-414B-A8F0-8366C616B7EF}" uniqueName="14" name="セッティング" queryTableFieldId="14"/>
    <tableColumn id="15" xr3:uid="{FD893A33-9859-490D-81C3-FC9AE76E39A7}" uniqueName="15" name="頭脳" queryTableFieldId="15"/>
    <tableColumn id="16" xr3:uid="{F25BAA4A-BCA8-4F61-8F84-AF2B51BD0A14}" uniqueName="16" name="幸運" queryTableFieldId="16"/>
    <tableColumn id="17" xr3:uid="{3733B5B1-2C0A-4EB0-B303-F80A5E8089DC}" uniqueName="17" name="ブロック" queryTableFieldId="17"/>
    <tableColumn id="18" xr3:uid="{B511A198-DAF3-4177-9AB6-F5137D237F7E}" uniqueName="18" name="レシーブ" queryTableFieldId="18"/>
    <tableColumn id="19" xr3:uid="{DAF91363-CD8A-46DB-95F4-233CB5C089D1}" uniqueName="19" name="バネ" queryTableFieldId="19"/>
    <tableColumn id="20" xr3:uid="{4450D4F9-031B-4820-A664-9B77FDEB3201}" uniqueName="20" name="スピード" queryTableFieldId="20"/>
    <tableColumn id="21" xr3:uid="{35E1DA59-D991-4514-AC92-398A69797D55}" uniqueName="21" name="メンタル" queryTableFieldId="21"/>
    <tableColumn id="22" xr3:uid="{E8278D8B-EDBA-48C6-926C-D7B99159217B}" uniqueName="22" name="攻撃力" queryTableFieldId="22"/>
    <tableColumn id="23" xr3:uid="{1C0BB5E7-E47D-4C4A-948B-7D4285853F7D}" uniqueName="23" name="守備力" queryTableFieldId="23"/>
    <tableColumn id="24" xr3:uid="{4232FD20-7D1D-488E-9051-426A53029F1E}" uniqueName="24" name="No用" queryTableFieldId="24" dataDxfId="14"/>
    <tableColumn id="25" xr3:uid="{C9A37F80-4B8C-4851-8C0C-F6245CB5715F}" uniqueName="25" name="よみがな" queryTableFieldId="25" dataDxfId="1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Y3" tableType="queryTable" totalsRowShown="0">
  <autoFilter ref="A1:Y3" xr:uid="{745D7079-3411-46A1-B3F4-4F00F9084FF2}"/>
  <tableColumns count="25">
    <tableColumn id="1" xr3:uid="{2E1BBC57-130A-41C2-888B-4F1CB6FA1053}" uniqueName="1" name="No." queryTableFieldId="1"/>
    <tableColumn id="2" xr3:uid="{D46867DA-8722-45AA-A8E1-B6961A31FAC0}" uniqueName="2" name="服装" queryTableFieldId="2" dataDxfId="12"/>
    <tableColumn id="3" xr3:uid="{6CF01512-591F-4B7D-9F16-201B69CD15AB}" uniqueName="3" name="名前" queryTableFieldId="3" dataDxfId="11"/>
    <tableColumn id="4" xr3:uid="{E8A259C4-1EBE-4385-AC27-E03BF91134BD}" uniqueName="4" name="じゃんけん" queryTableFieldId="4" dataDxfId="10"/>
    <tableColumn id="5" xr3:uid="{87E950A5-BB20-4F1B-8DA7-D2C8909DE88F}" uniqueName="5" name="ポジション" queryTableFieldId="5" dataDxfId="9"/>
    <tableColumn id="6" xr3:uid="{A6B536C3-9F00-436E-998D-F5C87D4CD17A}" uniqueName="6" name="高校" queryTableFieldId="6" dataDxfId="8"/>
    <tableColumn id="7" xr3:uid="{88B8005A-CF2B-48EC-8099-A0E1B4280DFB}" uniqueName="7" name="レアリティ" queryTableFieldId="7" dataDxfId="7"/>
    <tableColumn id="8" xr3:uid="{938CCDDA-F26B-4D5C-AD4F-E130087D56E6}" uniqueName="8" name="LV" queryTableFieldId="8"/>
    <tableColumn id="9" xr3:uid="{57E8D2F5-DAF6-43FB-A432-65FF056412A0}" uniqueName="9" name="装備" queryTableFieldId="9" dataDxfId="6"/>
    <tableColumn id="10" xr3:uid="{4747ECC1-6F7E-488D-87D8-1573DF1A5062}" uniqueName="10" name="☆" queryTableFieldId="10"/>
    <tableColumn id="11" xr3:uid="{9DF8F0D0-3313-4A64-B231-E71D028DE045}" uniqueName="11" name="総合値" queryTableFieldId="11"/>
    <tableColumn id="12" xr3:uid="{3E1BF508-FFA7-4FBB-9F46-0E09E4B28F79}" uniqueName="12" name="スパイク" queryTableFieldId="12"/>
    <tableColumn id="13" xr3:uid="{54553254-8011-4B82-8084-E34EAD654661}" uniqueName="13" name="サーブ" queryTableFieldId="13"/>
    <tableColumn id="14" xr3:uid="{74162AFF-7D74-4C62-AFDC-36A2115C2E95}" uniqueName="14" name="セッティング" queryTableFieldId="14"/>
    <tableColumn id="15" xr3:uid="{380A6B83-412D-43AF-BE2A-4F4C2F0BEDE0}" uniqueName="15" name="頭脳" queryTableFieldId="15"/>
    <tableColumn id="16" xr3:uid="{42F2014C-629C-4A6A-87E4-38810ECC6C33}" uniqueName="16" name="幸運" queryTableFieldId="16"/>
    <tableColumn id="17" xr3:uid="{FCB2C1BC-8368-45A6-85EE-59F6635D8611}" uniqueName="17" name="ブロック" queryTableFieldId="17"/>
    <tableColumn id="18" xr3:uid="{5905D1F4-A6E3-4C44-8526-D58F543E24A4}" uniqueName="18" name="レシーブ" queryTableFieldId="18"/>
    <tableColumn id="19" xr3:uid="{339960E9-2211-4665-8E19-9DA9C61AE4C2}" uniqueName="19" name="バネ" queryTableFieldId="19"/>
    <tableColumn id="20" xr3:uid="{5AEAE417-7EF4-4AE2-99F6-CB028D4F8F0C}" uniqueName="20" name="スピード" queryTableFieldId="20"/>
    <tableColumn id="21" xr3:uid="{CA9FE88C-903F-40FF-8D12-1CB26192F1E0}" uniqueName="21" name="メンタル" queryTableFieldId="21"/>
    <tableColumn id="22" xr3:uid="{F0064104-6FAC-45E4-92B3-B0ED845E33FB}" uniqueName="22" name="攻撃力" queryTableFieldId="22"/>
    <tableColumn id="23" xr3:uid="{1D345072-A707-44B8-B212-487D8AD03326}" uniqueName="23" name="守備力" queryTableFieldId="23"/>
    <tableColumn id="24" xr3:uid="{E1F1E06A-7339-4F69-BFFB-86E4F4B8F6F1}" uniqueName="24" name="No用" queryTableFieldId="24" dataDxfId="5"/>
    <tableColumn id="25" xr3:uid="{DD06BBD8-C372-4A9E-8850-97CD2D45E81E}" uniqueName="25" name="よみがな" queryTableFieldId="25" dataDxfId="4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549" totalsRowShown="0">
  <autoFilter ref="A1:T549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273" totalsRowShown="0">
  <autoFilter ref="A1:T273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370" totalsRowShown="0">
  <autoFilter ref="A1:T370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355" totalsRowShown="0">
  <autoFilter ref="A1:T355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145" totalsRowShown="0">
  <autoFilter ref="A1:T145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Y3" tableType="queryTable" totalsRowShown="0">
  <autoFilter ref="A1:Y3" xr:uid="{40A20C3E-9F37-4E49-AC50-659FD51661AF}"/>
  <tableColumns count="25">
    <tableColumn id="1" xr3:uid="{6B4DA702-38BF-4936-BF26-7481967C19FB}" uniqueName="1" name="No." queryTableFieldId="1"/>
    <tableColumn id="2" xr3:uid="{09D5B831-8A6E-4BD7-9B3D-ADBB72E9E7E9}" uniqueName="2" name="服装" queryTableFieldId="2" dataDxfId="129"/>
    <tableColumn id="3" xr3:uid="{D211A651-E281-4971-9A08-8A3784C7F32F}" uniqueName="3" name="名前" queryTableFieldId="3" dataDxfId="128"/>
    <tableColumn id="4" xr3:uid="{0A903343-63BB-4C6E-B591-D63B0A2A0191}" uniqueName="4" name="じゃんけん" queryTableFieldId="4" dataDxfId="127"/>
    <tableColumn id="5" xr3:uid="{33C24013-3021-47A5-8A6D-2338C91680CC}" uniqueName="5" name="ポジション" queryTableFieldId="5" dataDxfId="126"/>
    <tableColumn id="6" xr3:uid="{B39419FF-1833-4ABA-88D1-39F86531B8A0}" uniqueName="6" name="高校" queryTableFieldId="6" dataDxfId="125"/>
    <tableColumn id="7" xr3:uid="{AA679ADF-59AD-4D51-B700-D0328C630F1E}" uniqueName="7" name="レアリティ" queryTableFieldId="7" dataDxfId="124"/>
    <tableColumn id="8" xr3:uid="{CA649CE0-FF11-47BE-9B7B-C0788D4213F4}" uniqueName="8" name="LV" queryTableFieldId="8"/>
    <tableColumn id="9" xr3:uid="{3EC8FE16-1E14-4054-BCAF-93F175C458F5}" uniqueName="9" name="装備" queryTableFieldId="9" dataDxfId="123"/>
    <tableColumn id="10" xr3:uid="{BD23A721-D70F-48EF-A3AC-5667AE716FF7}" uniqueName="10" name="☆" queryTableFieldId="10"/>
    <tableColumn id="11" xr3:uid="{06BA8275-E42E-45EB-9C8D-929B2824A10C}" uniqueName="11" name="総合値" queryTableFieldId="11"/>
    <tableColumn id="12" xr3:uid="{9B3C4454-FC20-4078-9777-7506B6170649}" uniqueName="12" name="スパイク" queryTableFieldId="12"/>
    <tableColumn id="13" xr3:uid="{E8799360-07FA-42CF-82A2-07A0A67C8D90}" uniqueName="13" name="サーブ" queryTableFieldId="13"/>
    <tableColumn id="14" xr3:uid="{001817D1-E2C8-41E8-B11B-51587344A308}" uniqueName="14" name="セッティング" queryTableFieldId="14"/>
    <tableColumn id="15" xr3:uid="{576088CA-FDA2-49B0-B73E-E1AD3C9BA7EC}" uniqueName="15" name="頭脳" queryTableFieldId="15"/>
    <tableColumn id="16" xr3:uid="{892DA3F6-3583-4F22-93CC-DF00BD6FEE7D}" uniqueName="16" name="幸運" queryTableFieldId="16"/>
    <tableColumn id="17" xr3:uid="{EA5CF0D4-1A3B-4D20-8753-B9020927EF7D}" uniqueName="17" name="ブロック" queryTableFieldId="17"/>
    <tableColumn id="18" xr3:uid="{E2DD9FCC-1242-48CF-A0A2-2DFB00BCA33D}" uniqueName="18" name="レシーブ" queryTableFieldId="18"/>
    <tableColumn id="19" xr3:uid="{0CFCE835-29F7-4EF9-9B30-7BF422AC873E}" uniqueName="19" name="バネ" queryTableFieldId="19"/>
    <tableColumn id="20" xr3:uid="{316773D9-C0E3-4F13-87D2-0DE4372D262F}" uniqueName="20" name="スピード" queryTableFieldId="20"/>
    <tableColumn id="21" xr3:uid="{D2A77817-B27B-4B55-86CE-3CB857B9BFE8}" uniqueName="21" name="メンタル" queryTableFieldId="21"/>
    <tableColumn id="22" xr3:uid="{064CCBF9-6304-4E47-A462-6F1D577B6373}" uniqueName="22" name="攻撃力" queryTableFieldId="22"/>
    <tableColumn id="23" xr3:uid="{F3A62044-80ED-4491-911C-3E01BA0016A1}" uniqueName="23" name="守備力" queryTableFieldId="23"/>
    <tableColumn id="24" xr3:uid="{3169CA02-AAF0-4DC1-83D3-433D9A250B45}" uniqueName="24" name="No用" queryTableFieldId="24" dataDxfId="122"/>
    <tableColumn id="25" xr3:uid="{18F49B47-B8F2-4288-BA8B-3BC91CE0A49F}" uniqueName="25" name="よみがな" queryTableFieldId="25" dataDxfId="12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Y16" tableType="queryTable" totalsRowShown="0">
  <autoFilter ref="A1:Y16" xr:uid="{1ED1C7DC-7994-42DC-A0FA-B8ADFFA3DCF3}"/>
  <tableColumns count="25">
    <tableColumn id="1" xr3:uid="{922DC448-9521-4272-849B-D5931D6CFCB6}" uniqueName="1" name="No." queryTableFieldId="1"/>
    <tableColumn id="2" xr3:uid="{72D071C3-BE98-4D6C-8AC4-99FDB5011473}" uniqueName="2" name="服装" queryTableFieldId="2" dataDxfId="120"/>
    <tableColumn id="3" xr3:uid="{EDCF7C0A-0346-4DBE-ADE7-FFB3B254E717}" uniqueName="3" name="名前" queryTableFieldId="3" dataDxfId="119"/>
    <tableColumn id="4" xr3:uid="{6E434709-8A23-46D9-81C6-9E089BA13350}" uniqueName="4" name="じゃんけん" queryTableFieldId="4" dataDxfId="118"/>
    <tableColumn id="5" xr3:uid="{5296B063-B70A-448C-BB37-13EB2B2C4D45}" uniqueName="5" name="ポジション" queryTableFieldId="5" dataDxfId="117"/>
    <tableColumn id="6" xr3:uid="{9A61F625-7CD4-4E24-8947-0CB72FE0DB18}" uniqueName="6" name="高校" queryTableFieldId="6" dataDxfId="116"/>
    <tableColumn id="7" xr3:uid="{19F83C1A-7497-4176-AD7E-ACC9EACF666F}" uniqueName="7" name="レアリティ" queryTableFieldId="7" dataDxfId="115"/>
    <tableColumn id="8" xr3:uid="{FA4B2795-4256-494F-91ED-8AED71DD1FD9}" uniqueName="8" name="LV" queryTableFieldId="8"/>
    <tableColumn id="9" xr3:uid="{3946118C-DC00-4F5F-AF5F-00889786DD2F}" uniqueName="9" name="装備" queryTableFieldId="9" dataDxfId="114"/>
    <tableColumn id="10" xr3:uid="{F33D2241-A47C-43C7-8955-F65FFFF8D2FA}" uniqueName="10" name="☆" queryTableFieldId="10"/>
    <tableColumn id="11" xr3:uid="{4C0D7B13-DC90-48CE-A7FC-A70F915993F4}" uniqueName="11" name="総合値" queryTableFieldId="11"/>
    <tableColumn id="12" xr3:uid="{09E818AC-C7F9-494B-ABB2-0BE97877C5F0}" uniqueName="12" name="スパイク" queryTableFieldId="12"/>
    <tableColumn id="13" xr3:uid="{EC4A4E42-BE5C-4BBA-ADE1-42973D9D2C0B}" uniqueName="13" name="サーブ" queryTableFieldId="13"/>
    <tableColumn id="14" xr3:uid="{960372D5-37BF-4A9A-AC46-A75F061E3EB0}" uniqueName="14" name="セッティング" queryTableFieldId="14"/>
    <tableColumn id="15" xr3:uid="{ED2813C8-6638-43A2-AB07-129D33A215DA}" uniqueName="15" name="頭脳" queryTableFieldId="15"/>
    <tableColumn id="16" xr3:uid="{6F962953-B425-4392-91CF-E93EFFF706C8}" uniqueName="16" name="幸運" queryTableFieldId="16"/>
    <tableColumn id="17" xr3:uid="{6AFE6501-5F05-4342-95ED-5B8DAEFDB9CA}" uniqueName="17" name="ブロック" queryTableFieldId="17"/>
    <tableColumn id="18" xr3:uid="{6E41EC27-3607-4605-B34B-9D0B660EDF04}" uniqueName="18" name="レシーブ" queryTableFieldId="18"/>
    <tableColumn id="19" xr3:uid="{568A474B-1584-474D-B780-C367B783E291}" uniqueName="19" name="バネ" queryTableFieldId="19"/>
    <tableColumn id="20" xr3:uid="{9D2FA235-8FB1-4267-9D8A-6D836FF5CFE9}" uniqueName="20" name="スピード" queryTableFieldId="20"/>
    <tableColumn id="21" xr3:uid="{D78AA6A7-9B67-4E66-9F26-820D4FA96FC2}" uniqueName="21" name="メンタル" queryTableFieldId="21"/>
    <tableColumn id="22" xr3:uid="{121D6743-1D86-40BE-B16E-7EF01CEEE9DE}" uniqueName="22" name="攻撃力" queryTableFieldId="22"/>
    <tableColumn id="23" xr3:uid="{BB92C92D-FD9C-4D78-84F0-297F37BEF01A}" uniqueName="23" name="守備力" queryTableFieldId="23"/>
    <tableColumn id="24" xr3:uid="{44A1053B-44C0-40F5-81D2-0719E7063BB7}" uniqueName="24" name="No用" queryTableFieldId="24" dataDxfId="113"/>
    <tableColumn id="25" xr3:uid="{651157D2-5E50-4F72-A4B2-4E77AEBE0CC5}" uniqueName="25" name="よみがな" queryTableFieldId="25" dataDxfId="1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zoomScale="115" zoomScaleNormal="115" workbookViewId="0">
      <selection activeCell="H14" sqref="H14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162</v>
      </c>
      <c r="B98" t="s">
        <v>217</v>
      </c>
    </row>
    <row r="99" spans="1:10" x14ac:dyDescent="0.3">
      <c r="A99" s="1" t="s">
        <v>3</v>
      </c>
      <c r="B99" t="s">
        <v>71</v>
      </c>
    </row>
    <row r="101" spans="1:10" x14ac:dyDescent="0.3">
      <c r="A101" s="1" t="s">
        <v>152</v>
      </c>
      <c r="B101" t="s">
        <v>165</v>
      </c>
      <c r="C101" t="s">
        <v>169</v>
      </c>
      <c r="D101" t="s">
        <v>168</v>
      </c>
      <c r="E101" t="s">
        <v>167</v>
      </c>
      <c r="F101" t="s">
        <v>166</v>
      </c>
      <c r="G101" t="s">
        <v>164</v>
      </c>
      <c r="H101" t="s">
        <v>163</v>
      </c>
      <c r="I101" t="s">
        <v>171</v>
      </c>
      <c r="J101" t="s">
        <v>170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160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155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157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154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56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161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64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159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158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156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201</v>
      </c>
      <c r="B115">
        <v>100</v>
      </c>
      <c r="C115">
        <v>118.75</v>
      </c>
      <c r="D115">
        <v>118.25</v>
      </c>
      <c r="E115">
        <v>118.25</v>
      </c>
      <c r="F115">
        <v>120.75</v>
      </c>
      <c r="G115">
        <v>122</v>
      </c>
      <c r="H115">
        <v>118.25</v>
      </c>
      <c r="I115">
        <v>121.5</v>
      </c>
      <c r="J115">
        <v>124.5</v>
      </c>
    </row>
    <row r="116" spans="1:10" x14ac:dyDescent="0.3">
      <c r="A116" s="2" t="s">
        <v>153</v>
      </c>
      <c r="B116">
        <v>98.808510638297875</v>
      </c>
      <c r="C116">
        <v>117.67021276595744</v>
      </c>
      <c r="D116">
        <v>117.01063829787235</v>
      </c>
      <c r="E116">
        <v>117.28723404255319</v>
      </c>
      <c r="F116">
        <v>117.45744680851064</v>
      </c>
      <c r="G116">
        <v>120.46808510638297</v>
      </c>
      <c r="H116">
        <v>115.37234042553192</v>
      </c>
      <c r="I116">
        <v>117.02127659574468</v>
      </c>
      <c r="J116">
        <v>119.26595744680851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Y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125</v>
      </c>
      <c r="B2" t="s">
        <v>217</v>
      </c>
      <c r="C2" t="s">
        <v>666</v>
      </c>
      <c r="D2" t="s">
        <v>28</v>
      </c>
      <c r="E2" t="s">
        <v>25</v>
      </c>
      <c r="F2" t="s">
        <v>157</v>
      </c>
      <c r="G2" t="s">
        <v>71</v>
      </c>
      <c r="H2">
        <v>99</v>
      </c>
      <c r="I2" t="s">
        <v>22</v>
      </c>
      <c r="J2">
        <v>5</v>
      </c>
      <c r="K2">
        <v>83</v>
      </c>
      <c r="L2">
        <v>130</v>
      </c>
      <c r="M2">
        <v>125</v>
      </c>
      <c r="N2">
        <v>115</v>
      </c>
      <c r="O2">
        <v>121</v>
      </c>
      <c r="P2">
        <v>101</v>
      </c>
      <c r="Q2">
        <v>118</v>
      </c>
      <c r="R2">
        <v>118</v>
      </c>
      <c r="S2">
        <v>126</v>
      </c>
      <c r="T2">
        <v>121</v>
      </c>
      <c r="U2">
        <v>36</v>
      </c>
      <c r="V2">
        <v>491</v>
      </c>
      <c r="W2">
        <v>483</v>
      </c>
      <c r="X2" t="s">
        <v>667</v>
      </c>
      <c r="Y2" t="s">
        <v>668</v>
      </c>
    </row>
    <row r="3" spans="1:25" x14ac:dyDescent="0.3">
      <c r="A3">
        <v>128</v>
      </c>
      <c r="B3" t="s">
        <v>217</v>
      </c>
      <c r="C3" t="s">
        <v>675</v>
      </c>
      <c r="D3" t="s">
        <v>28</v>
      </c>
      <c r="E3" t="s">
        <v>26</v>
      </c>
      <c r="F3" t="s">
        <v>157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122</v>
      </c>
      <c r="N3">
        <v>112</v>
      </c>
      <c r="O3">
        <v>121</v>
      </c>
      <c r="P3">
        <v>101</v>
      </c>
      <c r="Q3">
        <v>131</v>
      </c>
      <c r="R3">
        <v>115</v>
      </c>
      <c r="S3">
        <v>115</v>
      </c>
      <c r="T3">
        <v>117</v>
      </c>
      <c r="U3">
        <v>41</v>
      </c>
      <c r="V3">
        <v>480</v>
      </c>
      <c r="W3">
        <v>478</v>
      </c>
      <c r="X3" t="s">
        <v>676</v>
      </c>
      <c r="Y3" t="s">
        <v>677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Y1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26</v>
      </c>
      <c r="B2" t="s">
        <v>217</v>
      </c>
      <c r="C2" t="s">
        <v>39</v>
      </c>
      <c r="D2" t="s">
        <v>24</v>
      </c>
      <c r="E2" t="s">
        <v>31</v>
      </c>
      <c r="F2" t="s">
        <v>27</v>
      </c>
      <c r="G2" t="s">
        <v>71</v>
      </c>
      <c r="H2">
        <v>99</v>
      </c>
      <c r="I2" t="s">
        <v>22</v>
      </c>
      <c r="J2">
        <v>5</v>
      </c>
      <c r="K2">
        <v>79</v>
      </c>
      <c r="L2">
        <v>113</v>
      </c>
      <c r="M2">
        <v>115</v>
      </c>
      <c r="N2">
        <v>127</v>
      </c>
      <c r="O2">
        <v>129</v>
      </c>
      <c r="P2">
        <v>101</v>
      </c>
      <c r="Q2">
        <v>113</v>
      </c>
      <c r="R2">
        <v>117</v>
      </c>
      <c r="S2">
        <v>113</v>
      </c>
      <c r="T2">
        <v>115</v>
      </c>
      <c r="U2">
        <v>41</v>
      </c>
      <c r="V2">
        <v>484</v>
      </c>
      <c r="W2">
        <v>458</v>
      </c>
      <c r="X2" t="s">
        <v>453</v>
      </c>
      <c r="Y2" t="s">
        <v>454</v>
      </c>
    </row>
    <row r="3" spans="1:25" x14ac:dyDescent="0.3">
      <c r="A3">
        <v>27</v>
      </c>
      <c r="B3" t="s">
        <v>219</v>
      </c>
      <c r="C3" t="s">
        <v>39</v>
      </c>
      <c r="D3" t="s">
        <v>24</v>
      </c>
      <c r="E3" t="s">
        <v>31</v>
      </c>
      <c r="F3" t="s">
        <v>27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114</v>
      </c>
      <c r="M3">
        <v>118</v>
      </c>
      <c r="N3">
        <v>130</v>
      </c>
      <c r="O3">
        <v>132</v>
      </c>
      <c r="P3">
        <v>101</v>
      </c>
      <c r="Q3">
        <v>114</v>
      </c>
      <c r="R3">
        <v>118</v>
      </c>
      <c r="S3">
        <v>114</v>
      </c>
      <c r="T3">
        <v>116</v>
      </c>
      <c r="U3">
        <v>41</v>
      </c>
      <c r="V3">
        <v>494</v>
      </c>
      <c r="W3">
        <v>462</v>
      </c>
      <c r="X3" t="s">
        <v>455</v>
      </c>
      <c r="Y3" t="s">
        <v>454</v>
      </c>
    </row>
    <row r="4" spans="1:25" x14ac:dyDescent="0.3">
      <c r="A4">
        <v>28</v>
      </c>
      <c r="B4" t="s">
        <v>220</v>
      </c>
      <c r="C4" t="s">
        <v>39</v>
      </c>
      <c r="D4" t="s">
        <v>28</v>
      </c>
      <c r="E4" t="s">
        <v>31</v>
      </c>
      <c r="F4" t="s">
        <v>27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112</v>
      </c>
      <c r="M4">
        <v>118</v>
      </c>
      <c r="N4">
        <v>132</v>
      </c>
      <c r="O4">
        <v>132</v>
      </c>
      <c r="P4">
        <v>101</v>
      </c>
      <c r="Q4">
        <v>112</v>
      </c>
      <c r="R4">
        <v>120</v>
      </c>
      <c r="S4">
        <v>112</v>
      </c>
      <c r="T4">
        <v>118</v>
      </c>
      <c r="U4">
        <v>41</v>
      </c>
      <c r="V4">
        <v>494</v>
      </c>
      <c r="W4">
        <v>462</v>
      </c>
      <c r="X4" t="s">
        <v>456</v>
      </c>
      <c r="Y4" t="s">
        <v>454</v>
      </c>
    </row>
    <row r="5" spans="1:25" x14ac:dyDescent="0.3">
      <c r="A5">
        <v>29</v>
      </c>
      <c r="B5" t="s">
        <v>217</v>
      </c>
      <c r="C5" t="s">
        <v>40</v>
      </c>
      <c r="D5" t="s">
        <v>23</v>
      </c>
      <c r="E5" t="s">
        <v>26</v>
      </c>
      <c r="F5" t="s">
        <v>27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126</v>
      </c>
      <c r="M5">
        <v>121</v>
      </c>
      <c r="N5">
        <v>114</v>
      </c>
      <c r="O5">
        <v>119</v>
      </c>
      <c r="P5">
        <v>101</v>
      </c>
      <c r="Q5">
        <v>129</v>
      </c>
      <c r="R5">
        <v>117</v>
      </c>
      <c r="S5">
        <v>116</v>
      </c>
      <c r="T5">
        <v>115</v>
      </c>
      <c r="U5">
        <v>36</v>
      </c>
      <c r="V5">
        <v>480</v>
      </c>
      <c r="W5">
        <v>477</v>
      </c>
      <c r="X5" t="s">
        <v>457</v>
      </c>
      <c r="Y5" t="s">
        <v>458</v>
      </c>
    </row>
    <row r="6" spans="1:25" x14ac:dyDescent="0.3">
      <c r="A6">
        <v>30</v>
      </c>
      <c r="B6" t="s">
        <v>219</v>
      </c>
      <c r="C6" t="s">
        <v>40</v>
      </c>
      <c r="D6" t="s">
        <v>23</v>
      </c>
      <c r="E6" t="s">
        <v>26</v>
      </c>
      <c r="F6" t="s">
        <v>27</v>
      </c>
      <c r="G6" t="s">
        <v>71</v>
      </c>
      <c r="H6">
        <v>99</v>
      </c>
      <c r="I6" t="s">
        <v>22</v>
      </c>
      <c r="J6">
        <v>5</v>
      </c>
      <c r="K6">
        <v>82</v>
      </c>
      <c r="L6">
        <v>129</v>
      </c>
      <c r="M6">
        <v>122</v>
      </c>
      <c r="N6">
        <v>115</v>
      </c>
      <c r="O6">
        <v>120</v>
      </c>
      <c r="P6">
        <v>101</v>
      </c>
      <c r="Q6">
        <v>132</v>
      </c>
      <c r="R6">
        <v>118</v>
      </c>
      <c r="S6">
        <v>119</v>
      </c>
      <c r="T6">
        <v>116</v>
      </c>
      <c r="U6">
        <v>36</v>
      </c>
      <c r="V6">
        <v>486</v>
      </c>
      <c r="W6">
        <v>485</v>
      </c>
      <c r="X6" t="s">
        <v>459</v>
      </c>
      <c r="Y6" t="s">
        <v>458</v>
      </c>
    </row>
    <row r="7" spans="1:25" x14ac:dyDescent="0.3">
      <c r="A7">
        <v>31</v>
      </c>
      <c r="B7" t="s">
        <v>220</v>
      </c>
      <c r="C7" t="s">
        <v>40</v>
      </c>
      <c r="D7" t="s">
        <v>24</v>
      </c>
      <c r="E7" t="s">
        <v>26</v>
      </c>
      <c r="F7" t="s">
        <v>27</v>
      </c>
      <c r="G7" t="s">
        <v>71</v>
      </c>
      <c r="H7">
        <v>99</v>
      </c>
      <c r="I7" t="s">
        <v>22</v>
      </c>
      <c r="J7">
        <v>5</v>
      </c>
      <c r="K7">
        <v>82</v>
      </c>
      <c r="L7">
        <v>131</v>
      </c>
      <c r="M7">
        <v>125</v>
      </c>
      <c r="N7">
        <v>115</v>
      </c>
      <c r="O7">
        <v>123</v>
      </c>
      <c r="P7">
        <v>101</v>
      </c>
      <c r="Q7">
        <v>129</v>
      </c>
      <c r="R7">
        <v>118</v>
      </c>
      <c r="S7">
        <v>116</v>
      </c>
      <c r="T7">
        <v>114</v>
      </c>
      <c r="U7">
        <v>36</v>
      </c>
      <c r="V7">
        <v>494</v>
      </c>
      <c r="W7">
        <v>477</v>
      </c>
      <c r="X7" t="s">
        <v>460</v>
      </c>
      <c r="Y7" t="s">
        <v>458</v>
      </c>
    </row>
    <row r="8" spans="1:25" x14ac:dyDescent="0.3">
      <c r="A8">
        <v>32</v>
      </c>
      <c r="B8" t="s">
        <v>217</v>
      </c>
      <c r="C8" t="s">
        <v>41</v>
      </c>
      <c r="D8" t="s">
        <v>23</v>
      </c>
      <c r="E8" t="s">
        <v>26</v>
      </c>
      <c r="F8" t="s">
        <v>27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114</v>
      </c>
      <c r="N8">
        <v>113</v>
      </c>
      <c r="O8">
        <v>118</v>
      </c>
      <c r="P8">
        <v>97</v>
      </c>
      <c r="Q8">
        <v>123</v>
      </c>
      <c r="R8">
        <v>115</v>
      </c>
      <c r="S8">
        <v>115</v>
      </c>
      <c r="T8">
        <v>115</v>
      </c>
      <c r="U8">
        <v>27</v>
      </c>
      <c r="V8">
        <v>462</v>
      </c>
      <c r="W8">
        <v>468</v>
      </c>
      <c r="X8" t="s">
        <v>461</v>
      </c>
      <c r="Y8" t="s">
        <v>462</v>
      </c>
    </row>
    <row r="9" spans="1:25" x14ac:dyDescent="0.3">
      <c r="A9">
        <v>33</v>
      </c>
      <c r="B9" t="s">
        <v>408</v>
      </c>
      <c r="C9" t="s">
        <v>41</v>
      </c>
      <c r="D9" t="s">
        <v>24</v>
      </c>
      <c r="E9" t="s">
        <v>26</v>
      </c>
      <c r="F9" t="s">
        <v>27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120</v>
      </c>
      <c r="M9">
        <v>115</v>
      </c>
      <c r="N9">
        <v>114</v>
      </c>
      <c r="O9">
        <v>119</v>
      </c>
      <c r="P9">
        <v>97</v>
      </c>
      <c r="Q9">
        <v>126</v>
      </c>
      <c r="R9">
        <v>116</v>
      </c>
      <c r="S9">
        <v>118</v>
      </c>
      <c r="T9">
        <v>116</v>
      </c>
      <c r="U9">
        <v>27</v>
      </c>
      <c r="V9">
        <v>468</v>
      </c>
      <c r="W9">
        <v>476</v>
      </c>
      <c r="X9" t="s">
        <v>463</v>
      </c>
      <c r="Y9" t="s">
        <v>462</v>
      </c>
    </row>
    <row r="10" spans="1:25" x14ac:dyDescent="0.3">
      <c r="A10">
        <v>34</v>
      </c>
      <c r="B10" t="s">
        <v>217</v>
      </c>
      <c r="C10" t="s">
        <v>42</v>
      </c>
      <c r="D10" t="s">
        <v>24</v>
      </c>
      <c r="E10" t="s">
        <v>21</v>
      </c>
      <c r="F10" t="s">
        <v>27</v>
      </c>
      <c r="G10" t="s">
        <v>71</v>
      </c>
      <c r="H10">
        <v>99</v>
      </c>
      <c r="I10" t="s">
        <v>22</v>
      </c>
      <c r="J10">
        <v>5</v>
      </c>
      <c r="K10">
        <v>84</v>
      </c>
      <c r="L10">
        <v>118</v>
      </c>
      <c r="M10">
        <v>111</v>
      </c>
      <c r="N10">
        <v>116</v>
      </c>
      <c r="O10">
        <v>124</v>
      </c>
      <c r="P10">
        <v>101</v>
      </c>
      <c r="Q10">
        <v>110</v>
      </c>
      <c r="R10">
        <v>130</v>
      </c>
      <c r="S10">
        <v>116</v>
      </c>
      <c r="T10">
        <v>122</v>
      </c>
      <c r="U10">
        <v>36</v>
      </c>
      <c r="V10">
        <v>469</v>
      </c>
      <c r="W10">
        <v>478</v>
      </c>
      <c r="X10" t="s">
        <v>464</v>
      </c>
      <c r="Y10" t="s">
        <v>465</v>
      </c>
    </row>
    <row r="11" spans="1:25" x14ac:dyDescent="0.3">
      <c r="A11">
        <v>35</v>
      </c>
      <c r="B11" t="s">
        <v>217</v>
      </c>
      <c r="C11" t="s">
        <v>43</v>
      </c>
      <c r="D11" t="s">
        <v>24</v>
      </c>
      <c r="E11" t="s">
        <v>25</v>
      </c>
      <c r="F11" t="s">
        <v>27</v>
      </c>
      <c r="G11" t="s">
        <v>71</v>
      </c>
      <c r="H11">
        <v>99</v>
      </c>
      <c r="I11" t="s">
        <v>22</v>
      </c>
      <c r="J11">
        <v>5</v>
      </c>
      <c r="K11">
        <v>75</v>
      </c>
      <c r="L11">
        <v>117</v>
      </c>
      <c r="M11">
        <v>113</v>
      </c>
      <c r="N11">
        <v>114</v>
      </c>
      <c r="O11">
        <v>115</v>
      </c>
      <c r="P11">
        <v>97</v>
      </c>
      <c r="Q11">
        <v>115</v>
      </c>
      <c r="R11">
        <v>116</v>
      </c>
      <c r="S11">
        <v>115</v>
      </c>
      <c r="T11">
        <v>115</v>
      </c>
      <c r="U11">
        <v>29</v>
      </c>
      <c r="V11">
        <v>459</v>
      </c>
      <c r="W11">
        <v>461</v>
      </c>
      <c r="X11" t="s">
        <v>466</v>
      </c>
      <c r="Y11" t="s">
        <v>467</v>
      </c>
    </row>
    <row r="12" spans="1:25" x14ac:dyDescent="0.3">
      <c r="A12">
        <v>36</v>
      </c>
      <c r="B12" t="s">
        <v>217</v>
      </c>
      <c r="C12" t="s">
        <v>44</v>
      </c>
      <c r="D12" t="s">
        <v>24</v>
      </c>
      <c r="E12" t="s">
        <v>26</v>
      </c>
      <c r="F12" t="s">
        <v>27</v>
      </c>
      <c r="G12" t="s">
        <v>71</v>
      </c>
      <c r="H12">
        <v>99</v>
      </c>
      <c r="I12" t="s">
        <v>22</v>
      </c>
      <c r="J12">
        <v>5</v>
      </c>
      <c r="K12">
        <v>75</v>
      </c>
      <c r="L12">
        <v>115</v>
      </c>
      <c r="M12">
        <v>114</v>
      </c>
      <c r="N12">
        <v>113</v>
      </c>
      <c r="O12">
        <v>118</v>
      </c>
      <c r="P12">
        <v>97</v>
      </c>
      <c r="Q12">
        <v>121</v>
      </c>
      <c r="R12">
        <v>115</v>
      </c>
      <c r="S12">
        <v>116</v>
      </c>
      <c r="T12">
        <v>115</v>
      </c>
      <c r="U12">
        <v>36</v>
      </c>
      <c r="V12">
        <v>460</v>
      </c>
      <c r="W12">
        <v>467</v>
      </c>
      <c r="X12" t="s">
        <v>468</v>
      </c>
      <c r="Y12" t="s">
        <v>469</v>
      </c>
    </row>
    <row r="13" spans="1:25" x14ac:dyDescent="0.3">
      <c r="A13">
        <v>37</v>
      </c>
      <c r="B13" t="s">
        <v>217</v>
      </c>
      <c r="C13" t="s">
        <v>45</v>
      </c>
      <c r="D13" t="s">
        <v>24</v>
      </c>
      <c r="E13" t="s">
        <v>25</v>
      </c>
      <c r="F13" t="s">
        <v>27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123</v>
      </c>
      <c r="M13">
        <v>120</v>
      </c>
      <c r="N13">
        <v>114</v>
      </c>
      <c r="O13">
        <v>122</v>
      </c>
      <c r="P13">
        <v>101</v>
      </c>
      <c r="Q13">
        <v>115</v>
      </c>
      <c r="R13">
        <v>116</v>
      </c>
      <c r="S13">
        <v>115</v>
      </c>
      <c r="T13">
        <v>115</v>
      </c>
      <c r="U13">
        <v>29</v>
      </c>
      <c r="V13">
        <v>479</v>
      </c>
      <c r="W13">
        <v>461</v>
      </c>
      <c r="X13" t="s">
        <v>470</v>
      </c>
      <c r="Y13" t="s">
        <v>471</v>
      </c>
    </row>
    <row r="14" spans="1:25" x14ac:dyDescent="0.3">
      <c r="A14">
        <v>38</v>
      </c>
      <c r="B14" t="s">
        <v>217</v>
      </c>
      <c r="C14" t="s">
        <v>46</v>
      </c>
      <c r="D14" t="s">
        <v>24</v>
      </c>
      <c r="E14" t="s">
        <v>21</v>
      </c>
      <c r="F14" t="s">
        <v>27</v>
      </c>
      <c r="G14" t="s">
        <v>71</v>
      </c>
      <c r="H14">
        <v>99</v>
      </c>
      <c r="I14" t="s">
        <v>22</v>
      </c>
      <c r="J14">
        <v>5</v>
      </c>
      <c r="K14">
        <v>84</v>
      </c>
      <c r="L14">
        <v>115</v>
      </c>
      <c r="M14">
        <v>110</v>
      </c>
      <c r="N14">
        <v>113</v>
      </c>
      <c r="O14">
        <v>120</v>
      </c>
      <c r="P14">
        <v>97</v>
      </c>
      <c r="Q14">
        <v>110</v>
      </c>
      <c r="R14">
        <v>123</v>
      </c>
      <c r="S14">
        <v>119</v>
      </c>
      <c r="T14">
        <v>120</v>
      </c>
      <c r="U14">
        <v>33</v>
      </c>
      <c r="V14">
        <v>458</v>
      </c>
      <c r="W14">
        <v>472</v>
      </c>
      <c r="X14" t="s">
        <v>472</v>
      </c>
      <c r="Y14" t="s">
        <v>473</v>
      </c>
    </row>
    <row r="15" spans="1:25" x14ac:dyDescent="0.3">
      <c r="A15">
        <v>39</v>
      </c>
      <c r="B15" t="s">
        <v>217</v>
      </c>
      <c r="C15" t="s">
        <v>47</v>
      </c>
      <c r="D15" t="s">
        <v>24</v>
      </c>
      <c r="E15" t="s">
        <v>25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76</v>
      </c>
      <c r="L15">
        <v>124</v>
      </c>
      <c r="M15">
        <v>121</v>
      </c>
      <c r="N15">
        <v>114</v>
      </c>
      <c r="O15">
        <v>122</v>
      </c>
      <c r="P15">
        <v>101</v>
      </c>
      <c r="Q15">
        <v>116</v>
      </c>
      <c r="R15">
        <v>118</v>
      </c>
      <c r="S15">
        <v>116</v>
      </c>
      <c r="T15">
        <v>116</v>
      </c>
      <c r="U15">
        <v>51</v>
      </c>
      <c r="V15">
        <v>481</v>
      </c>
      <c r="W15">
        <v>466</v>
      </c>
      <c r="X15" t="s">
        <v>474</v>
      </c>
      <c r="Y15" t="s">
        <v>475</v>
      </c>
    </row>
    <row r="16" spans="1:25" x14ac:dyDescent="0.3">
      <c r="A16">
        <v>40</v>
      </c>
      <c r="B16" t="s">
        <v>217</v>
      </c>
      <c r="C16" t="s">
        <v>47</v>
      </c>
      <c r="D16" t="s">
        <v>24</v>
      </c>
      <c r="E16" t="s">
        <v>25</v>
      </c>
      <c r="F16" t="s">
        <v>27</v>
      </c>
      <c r="G16" t="s">
        <v>230</v>
      </c>
      <c r="H16">
        <v>99</v>
      </c>
      <c r="I16" t="s">
        <v>22</v>
      </c>
      <c r="J16">
        <v>5</v>
      </c>
      <c r="K16">
        <v>74</v>
      </c>
      <c r="L16">
        <v>120</v>
      </c>
      <c r="M16">
        <v>117</v>
      </c>
      <c r="N16">
        <v>110</v>
      </c>
      <c r="O16">
        <v>118</v>
      </c>
      <c r="P16">
        <v>99</v>
      </c>
      <c r="Q16">
        <v>112</v>
      </c>
      <c r="R16">
        <v>114</v>
      </c>
      <c r="S16">
        <v>112</v>
      </c>
      <c r="T16">
        <v>112</v>
      </c>
      <c r="U16">
        <v>49</v>
      </c>
      <c r="V16">
        <v>465</v>
      </c>
      <c r="W16">
        <v>450</v>
      </c>
      <c r="X16" t="s">
        <v>476</v>
      </c>
      <c r="Y16" t="s">
        <v>475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Y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53</v>
      </c>
      <c r="B2" t="s">
        <v>217</v>
      </c>
      <c r="C2" t="s">
        <v>30</v>
      </c>
      <c r="D2" t="s">
        <v>23</v>
      </c>
      <c r="E2" t="s">
        <v>31</v>
      </c>
      <c r="F2" t="s">
        <v>20</v>
      </c>
      <c r="G2" t="s">
        <v>71</v>
      </c>
      <c r="H2">
        <v>99</v>
      </c>
      <c r="I2" t="s">
        <v>22</v>
      </c>
      <c r="J2">
        <v>5</v>
      </c>
      <c r="K2">
        <v>80</v>
      </c>
      <c r="L2">
        <v>127</v>
      </c>
      <c r="M2">
        <v>127</v>
      </c>
      <c r="N2">
        <v>129</v>
      </c>
      <c r="O2">
        <v>127</v>
      </c>
      <c r="P2">
        <v>101</v>
      </c>
      <c r="Q2">
        <v>114</v>
      </c>
      <c r="R2">
        <v>115</v>
      </c>
      <c r="S2">
        <v>115</v>
      </c>
      <c r="T2">
        <v>115</v>
      </c>
      <c r="U2">
        <v>36</v>
      </c>
      <c r="V2">
        <v>510</v>
      </c>
      <c r="W2">
        <v>459</v>
      </c>
      <c r="X2" t="s">
        <v>496</v>
      </c>
      <c r="Y2" t="s">
        <v>497</v>
      </c>
    </row>
    <row r="3" spans="1:25" x14ac:dyDescent="0.3">
      <c r="A3">
        <v>54</v>
      </c>
      <c r="B3" t="s">
        <v>227</v>
      </c>
      <c r="C3" t="s">
        <v>30</v>
      </c>
      <c r="D3" t="s">
        <v>24</v>
      </c>
      <c r="E3" t="s">
        <v>31</v>
      </c>
      <c r="F3" t="s">
        <v>20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128</v>
      </c>
      <c r="M3">
        <v>130</v>
      </c>
      <c r="N3">
        <v>132</v>
      </c>
      <c r="O3">
        <v>130</v>
      </c>
      <c r="P3">
        <v>101</v>
      </c>
      <c r="Q3">
        <v>115</v>
      </c>
      <c r="R3">
        <v>116</v>
      </c>
      <c r="S3">
        <v>116</v>
      </c>
      <c r="T3">
        <v>116</v>
      </c>
      <c r="U3">
        <v>36</v>
      </c>
      <c r="V3">
        <v>520</v>
      </c>
      <c r="W3">
        <v>463</v>
      </c>
      <c r="X3" t="s">
        <v>498</v>
      </c>
      <c r="Y3" t="s">
        <v>497</v>
      </c>
    </row>
    <row r="4" spans="1:25" x14ac:dyDescent="0.3">
      <c r="A4">
        <v>55</v>
      </c>
      <c r="B4" t="s">
        <v>217</v>
      </c>
      <c r="C4" t="s">
        <v>32</v>
      </c>
      <c r="D4" t="s">
        <v>28</v>
      </c>
      <c r="E4" t="s">
        <v>25</v>
      </c>
      <c r="F4" t="s">
        <v>20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125</v>
      </c>
      <c r="M4">
        <v>121</v>
      </c>
      <c r="N4">
        <v>114</v>
      </c>
      <c r="O4">
        <v>122</v>
      </c>
      <c r="P4">
        <v>101</v>
      </c>
      <c r="Q4">
        <v>117</v>
      </c>
      <c r="R4">
        <v>115</v>
      </c>
      <c r="S4">
        <v>116</v>
      </c>
      <c r="T4">
        <v>116</v>
      </c>
      <c r="U4">
        <v>36</v>
      </c>
      <c r="V4">
        <v>482</v>
      </c>
      <c r="W4">
        <v>464</v>
      </c>
      <c r="X4" t="s">
        <v>499</v>
      </c>
      <c r="Y4" t="s">
        <v>500</v>
      </c>
    </row>
    <row r="5" spans="1:25" x14ac:dyDescent="0.3">
      <c r="A5">
        <v>56</v>
      </c>
      <c r="B5" t="s">
        <v>227</v>
      </c>
      <c r="C5" t="s">
        <v>32</v>
      </c>
      <c r="D5" t="s">
        <v>23</v>
      </c>
      <c r="E5" t="s">
        <v>25</v>
      </c>
      <c r="F5" t="s">
        <v>20</v>
      </c>
      <c r="G5" t="s">
        <v>71</v>
      </c>
      <c r="H5">
        <v>99</v>
      </c>
      <c r="I5" t="s">
        <v>22</v>
      </c>
      <c r="J5">
        <v>5</v>
      </c>
      <c r="K5">
        <v>79</v>
      </c>
      <c r="L5">
        <v>128</v>
      </c>
      <c r="M5">
        <v>124</v>
      </c>
      <c r="N5">
        <v>115</v>
      </c>
      <c r="O5">
        <v>123</v>
      </c>
      <c r="P5">
        <v>101</v>
      </c>
      <c r="Q5">
        <v>118</v>
      </c>
      <c r="R5">
        <v>116</v>
      </c>
      <c r="S5">
        <v>119</v>
      </c>
      <c r="T5">
        <v>117</v>
      </c>
      <c r="U5">
        <v>36</v>
      </c>
      <c r="V5">
        <v>490</v>
      </c>
      <c r="W5">
        <v>470</v>
      </c>
      <c r="X5" t="s">
        <v>501</v>
      </c>
      <c r="Y5" t="s">
        <v>500</v>
      </c>
    </row>
    <row r="6" spans="1:25" x14ac:dyDescent="0.3">
      <c r="A6">
        <v>57</v>
      </c>
      <c r="B6" t="s">
        <v>217</v>
      </c>
      <c r="C6" t="s">
        <v>33</v>
      </c>
      <c r="D6" t="s">
        <v>24</v>
      </c>
      <c r="E6" t="s">
        <v>26</v>
      </c>
      <c r="F6" t="s">
        <v>20</v>
      </c>
      <c r="G6" t="s">
        <v>71</v>
      </c>
      <c r="H6">
        <v>99</v>
      </c>
      <c r="I6" t="s">
        <v>22</v>
      </c>
      <c r="J6">
        <v>5</v>
      </c>
      <c r="K6">
        <v>71</v>
      </c>
      <c r="L6">
        <v>118</v>
      </c>
      <c r="M6">
        <v>113</v>
      </c>
      <c r="N6">
        <v>112</v>
      </c>
      <c r="O6">
        <v>116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459</v>
      </c>
      <c r="W6">
        <v>465</v>
      </c>
      <c r="X6" t="s">
        <v>502</v>
      </c>
      <c r="Y6" t="s">
        <v>503</v>
      </c>
    </row>
    <row r="7" spans="1:25" x14ac:dyDescent="0.3">
      <c r="A7">
        <v>58</v>
      </c>
      <c r="B7" t="s">
        <v>217</v>
      </c>
      <c r="C7" t="s">
        <v>34</v>
      </c>
      <c r="D7" t="s">
        <v>28</v>
      </c>
      <c r="E7" t="s">
        <v>25</v>
      </c>
      <c r="F7" t="s">
        <v>20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128</v>
      </c>
      <c r="M7">
        <v>126</v>
      </c>
      <c r="N7">
        <v>112</v>
      </c>
      <c r="O7">
        <v>119</v>
      </c>
      <c r="P7">
        <v>97</v>
      </c>
      <c r="Q7">
        <v>114</v>
      </c>
      <c r="R7">
        <v>110</v>
      </c>
      <c r="S7">
        <v>116</v>
      </c>
      <c r="T7">
        <v>121</v>
      </c>
      <c r="U7">
        <v>27</v>
      </c>
      <c r="V7">
        <v>485</v>
      </c>
      <c r="W7">
        <v>461</v>
      </c>
      <c r="X7" t="s">
        <v>504</v>
      </c>
      <c r="Y7" t="s">
        <v>505</v>
      </c>
    </row>
    <row r="8" spans="1:25" x14ac:dyDescent="0.3">
      <c r="A8">
        <v>59</v>
      </c>
      <c r="B8" t="s">
        <v>217</v>
      </c>
      <c r="C8" t="s">
        <v>35</v>
      </c>
      <c r="D8" t="s">
        <v>23</v>
      </c>
      <c r="E8" t="s">
        <v>25</v>
      </c>
      <c r="F8" t="s">
        <v>20</v>
      </c>
      <c r="G8" t="s">
        <v>71</v>
      </c>
      <c r="H8">
        <v>99</v>
      </c>
      <c r="I8" t="s">
        <v>22</v>
      </c>
      <c r="J8">
        <v>5</v>
      </c>
      <c r="K8">
        <v>70</v>
      </c>
      <c r="L8">
        <v>119</v>
      </c>
      <c r="M8">
        <v>115</v>
      </c>
      <c r="N8">
        <v>114</v>
      </c>
      <c r="O8">
        <v>119</v>
      </c>
      <c r="P8">
        <v>97</v>
      </c>
      <c r="Q8">
        <v>114</v>
      </c>
      <c r="R8">
        <v>116</v>
      </c>
      <c r="S8">
        <v>116</v>
      </c>
      <c r="T8">
        <v>116</v>
      </c>
      <c r="U8">
        <v>31</v>
      </c>
      <c r="V8">
        <v>467</v>
      </c>
      <c r="W8">
        <v>462</v>
      </c>
      <c r="X8" t="s">
        <v>506</v>
      </c>
      <c r="Y8" t="s">
        <v>507</v>
      </c>
    </row>
    <row r="9" spans="1:25" x14ac:dyDescent="0.3">
      <c r="A9">
        <v>60</v>
      </c>
      <c r="B9" t="s">
        <v>217</v>
      </c>
      <c r="C9" t="s">
        <v>36</v>
      </c>
      <c r="D9" t="s">
        <v>23</v>
      </c>
      <c r="E9" t="s">
        <v>21</v>
      </c>
      <c r="F9" t="s">
        <v>20</v>
      </c>
      <c r="G9" t="s">
        <v>71</v>
      </c>
      <c r="H9">
        <v>99</v>
      </c>
      <c r="I9" t="s">
        <v>22</v>
      </c>
      <c r="J9">
        <v>5</v>
      </c>
      <c r="K9">
        <v>84</v>
      </c>
      <c r="L9">
        <v>113</v>
      </c>
      <c r="M9">
        <v>110</v>
      </c>
      <c r="N9">
        <v>119</v>
      </c>
      <c r="O9">
        <v>121</v>
      </c>
      <c r="P9">
        <v>101</v>
      </c>
      <c r="Q9">
        <v>110</v>
      </c>
      <c r="R9">
        <v>124</v>
      </c>
      <c r="S9">
        <v>119</v>
      </c>
      <c r="T9">
        <v>122</v>
      </c>
      <c r="U9">
        <v>41</v>
      </c>
      <c r="V9">
        <v>463</v>
      </c>
      <c r="W9">
        <v>475</v>
      </c>
      <c r="X9" t="s">
        <v>508</v>
      </c>
      <c r="Y9" t="s">
        <v>509</v>
      </c>
    </row>
    <row r="10" spans="1:25" x14ac:dyDescent="0.3">
      <c r="A10">
        <v>61</v>
      </c>
      <c r="B10" t="s">
        <v>217</v>
      </c>
      <c r="C10" t="s">
        <v>37</v>
      </c>
      <c r="D10" t="s">
        <v>23</v>
      </c>
      <c r="E10" t="s">
        <v>26</v>
      </c>
      <c r="F10" t="s">
        <v>20</v>
      </c>
      <c r="G10" t="s">
        <v>71</v>
      </c>
      <c r="H10">
        <v>99</v>
      </c>
      <c r="I10" t="s">
        <v>22</v>
      </c>
      <c r="J10">
        <v>5</v>
      </c>
      <c r="K10">
        <v>76</v>
      </c>
      <c r="L10">
        <v>116</v>
      </c>
      <c r="M10">
        <v>113</v>
      </c>
      <c r="N10">
        <v>112</v>
      </c>
      <c r="O10">
        <v>117</v>
      </c>
      <c r="P10">
        <v>97</v>
      </c>
      <c r="Q10">
        <v>120</v>
      </c>
      <c r="R10">
        <v>115</v>
      </c>
      <c r="S10">
        <v>115</v>
      </c>
      <c r="T10">
        <v>115</v>
      </c>
      <c r="U10">
        <v>31</v>
      </c>
      <c r="V10">
        <v>458</v>
      </c>
      <c r="W10">
        <v>465</v>
      </c>
      <c r="X10" t="s">
        <v>510</v>
      </c>
      <c r="Y10" t="s">
        <v>511</v>
      </c>
    </row>
    <row r="11" spans="1:25" x14ac:dyDescent="0.3">
      <c r="A11">
        <v>62</v>
      </c>
      <c r="B11" t="s">
        <v>217</v>
      </c>
      <c r="C11" t="s">
        <v>38</v>
      </c>
      <c r="D11" t="s">
        <v>23</v>
      </c>
      <c r="E11" t="s">
        <v>25</v>
      </c>
      <c r="F11" t="s">
        <v>20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118</v>
      </c>
      <c r="M11">
        <v>116</v>
      </c>
      <c r="N11">
        <v>116</v>
      </c>
      <c r="O11">
        <v>119</v>
      </c>
      <c r="P11">
        <v>97</v>
      </c>
      <c r="Q11">
        <v>117</v>
      </c>
      <c r="R11">
        <v>116</v>
      </c>
      <c r="S11">
        <v>116</v>
      </c>
      <c r="T11">
        <v>118</v>
      </c>
      <c r="U11">
        <v>31</v>
      </c>
      <c r="V11">
        <v>469</v>
      </c>
      <c r="W11">
        <v>467</v>
      </c>
      <c r="X11" t="s">
        <v>512</v>
      </c>
      <c r="Y11" t="s">
        <v>513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77</v>
      </c>
      <c r="B2" t="s">
        <v>217</v>
      </c>
      <c r="C2" t="s">
        <v>542</v>
      </c>
      <c r="D2" t="s">
        <v>23</v>
      </c>
      <c r="E2" t="s">
        <v>31</v>
      </c>
      <c r="F2" t="s">
        <v>154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119</v>
      </c>
      <c r="N2">
        <v>122</v>
      </c>
      <c r="O2">
        <v>122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484</v>
      </c>
      <c r="W2">
        <v>472</v>
      </c>
      <c r="X2" t="s">
        <v>543</v>
      </c>
      <c r="Y2" t="s">
        <v>544</v>
      </c>
    </row>
    <row r="3" spans="1:25" x14ac:dyDescent="0.3">
      <c r="A3">
        <v>78</v>
      </c>
      <c r="B3" t="s">
        <v>217</v>
      </c>
      <c r="C3" t="s">
        <v>545</v>
      </c>
      <c r="D3" t="s">
        <v>28</v>
      </c>
      <c r="E3" t="s">
        <v>25</v>
      </c>
      <c r="F3" t="s">
        <v>154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116</v>
      </c>
      <c r="N3">
        <v>114</v>
      </c>
      <c r="O3">
        <v>117</v>
      </c>
      <c r="P3">
        <v>97</v>
      </c>
      <c r="Q3">
        <v>117</v>
      </c>
      <c r="R3">
        <v>115</v>
      </c>
      <c r="S3">
        <v>117</v>
      </c>
      <c r="T3">
        <v>117</v>
      </c>
      <c r="U3">
        <v>36</v>
      </c>
      <c r="V3">
        <v>465</v>
      </c>
      <c r="W3">
        <v>466</v>
      </c>
      <c r="X3" t="s">
        <v>546</v>
      </c>
      <c r="Y3" t="s">
        <v>547</v>
      </c>
    </row>
    <row r="4" spans="1:25" x14ac:dyDescent="0.3">
      <c r="A4">
        <v>79</v>
      </c>
      <c r="B4" t="s">
        <v>217</v>
      </c>
      <c r="C4" t="s">
        <v>548</v>
      </c>
      <c r="D4" t="s">
        <v>23</v>
      </c>
      <c r="E4" t="s">
        <v>21</v>
      </c>
      <c r="F4" t="s">
        <v>154</v>
      </c>
      <c r="G4" t="s">
        <v>71</v>
      </c>
      <c r="H4">
        <v>99</v>
      </c>
      <c r="I4" t="s">
        <v>22</v>
      </c>
      <c r="J4">
        <v>5</v>
      </c>
      <c r="K4">
        <v>85</v>
      </c>
      <c r="L4">
        <v>112</v>
      </c>
      <c r="M4">
        <v>110</v>
      </c>
      <c r="N4">
        <v>114</v>
      </c>
      <c r="O4">
        <v>121</v>
      </c>
      <c r="P4">
        <v>101</v>
      </c>
      <c r="Q4">
        <v>110</v>
      </c>
      <c r="R4">
        <v>122</v>
      </c>
      <c r="S4">
        <v>118</v>
      </c>
      <c r="T4">
        <v>120</v>
      </c>
      <c r="U4">
        <v>41</v>
      </c>
      <c r="V4">
        <v>457</v>
      </c>
      <c r="W4">
        <v>470</v>
      </c>
      <c r="X4" t="s">
        <v>549</v>
      </c>
      <c r="Y4" t="s">
        <v>550</v>
      </c>
    </row>
    <row r="5" spans="1:25" x14ac:dyDescent="0.3">
      <c r="A5">
        <v>80</v>
      </c>
      <c r="B5" t="s">
        <v>217</v>
      </c>
      <c r="C5" t="s">
        <v>551</v>
      </c>
      <c r="D5" t="s">
        <v>23</v>
      </c>
      <c r="E5" t="s">
        <v>26</v>
      </c>
      <c r="F5" t="s">
        <v>154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116</v>
      </c>
      <c r="M5">
        <v>116</v>
      </c>
      <c r="N5">
        <v>112</v>
      </c>
      <c r="O5">
        <v>120</v>
      </c>
      <c r="P5">
        <v>97</v>
      </c>
      <c r="Q5">
        <v>120</v>
      </c>
      <c r="R5">
        <v>115</v>
      </c>
      <c r="S5">
        <v>116</v>
      </c>
      <c r="T5">
        <v>116</v>
      </c>
      <c r="U5">
        <v>31</v>
      </c>
      <c r="V5">
        <v>464</v>
      </c>
      <c r="W5">
        <v>467</v>
      </c>
      <c r="X5" t="s">
        <v>552</v>
      </c>
      <c r="Y5" t="s">
        <v>553</v>
      </c>
    </row>
    <row r="6" spans="1:25" x14ac:dyDescent="0.3">
      <c r="A6">
        <v>81</v>
      </c>
      <c r="B6" t="s">
        <v>217</v>
      </c>
      <c r="C6" t="s">
        <v>554</v>
      </c>
      <c r="D6" t="s">
        <v>23</v>
      </c>
      <c r="E6" t="s">
        <v>25</v>
      </c>
      <c r="F6" t="s">
        <v>154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117</v>
      </c>
      <c r="N6">
        <v>114</v>
      </c>
      <c r="O6">
        <v>117</v>
      </c>
      <c r="P6">
        <v>97</v>
      </c>
      <c r="Q6">
        <v>115</v>
      </c>
      <c r="R6">
        <v>114</v>
      </c>
      <c r="S6">
        <v>116</v>
      </c>
      <c r="T6">
        <v>116</v>
      </c>
      <c r="U6">
        <v>31</v>
      </c>
      <c r="V6">
        <v>468</v>
      </c>
      <c r="W6">
        <v>461</v>
      </c>
      <c r="X6" t="s">
        <v>555</v>
      </c>
      <c r="Y6" t="s">
        <v>556</v>
      </c>
    </row>
    <row r="7" spans="1:25" x14ac:dyDescent="0.3">
      <c r="A7">
        <v>82</v>
      </c>
      <c r="B7" t="s">
        <v>217</v>
      </c>
      <c r="C7" t="s">
        <v>557</v>
      </c>
      <c r="D7" t="s">
        <v>23</v>
      </c>
      <c r="E7" t="s">
        <v>26</v>
      </c>
      <c r="F7" t="s">
        <v>154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115</v>
      </c>
      <c r="M7">
        <v>115</v>
      </c>
      <c r="N7">
        <v>112</v>
      </c>
      <c r="O7">
        <v>120</v>
      </c>
      <c r="P7">
        <v>97</v>
      </c>
      <c r="Q7">
        <v>120</v>
      </c>
      <c r="R7">
        <v>115</v>
      </c>
      <c r="S7">
        <v>117</v>
      </c>
      <c r="T7">
        <v>116</v>
      </c>
      <c r="U7">
        <v>31</v>
      </c>
      <c r="V7">
        <v>462</v>
      </c>
      <c r="W7">
        <v>468</v>
      </c>
      <c r="X7" t="s">
        <v>558</v>
      </c>
      <c r="Y7" t="s">
        <v>559</v>
      </c>
    </row>
    <row r="8" spans="1:25" x14ac:dyDescent="0.3">
      <c r="A8">
        <v>83</v>
      </c>
      <c r="B8" t="s">
        <v>217</v>
      </c>
      <c r="C8" t="s">
        <v>560</v>
      </c>
      <c r="D8" t="s">
        <v>23</v>
      </c>
      <c r="E8" t="s">
        <v>25</v>
      </c>
      <c r="F8" t="s">
        <v>154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115</v>
      </c>
      <c r="O8">
        <v>117</v>
      </c>
      <c r="P8">
        <v>97</v>
      </c>
      <c r="Q8">
        <v>116</v>
      </c>
      <c r="R8">
        <v>115</v>
      </c>
      <c r="S8">
        <v>116</v>
      </c>
      <c r="T8">
        <v>116</v>
      </c>
      <c r="U8">
        <v>31</v>
      </c>
      <c r="V8">
        <v>469</v>
      </c>
      <c r="W8">
        <v>463</v>
      </c>
      <c r="X8" t="s">
        <v>561</v>
      </c>
      <c r="Y8" t="s">
        <v>562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Y5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111</v>
      </c>
      <c r="B2" t="s">
        <v>217</v>
      </c>
      <c r="C2" t="s">
        <v>631</v>
      </c>
      <c r="D2" t="s">
        <v>28</v>
      </c>
      <c r="E2" t="s">
        <v>31</v>
      </c>
      <c r="F2" t="s">
        <v>201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120</v>
      </c>
      <c r="M2">
        <v>129</v>
      </c>
      <c r="N2">
        <v>130</v>
      </c>
      <c r="O2">
        <v>127</v>
      </c>
      <c r="P2">
        <v>101</v>
      </c>
      <c r="Q2">
        <v>114</v>
      </c>
      <c r="R2">
        <v>119</v>
      </c>
      <c r="S2">
        <v>114</v>
      </c>
      <c r="T2">
        <v>118</v>
      </c>
      <c r="U2">
        <v>36</v>
      </c>
      <c r="V2">
        <v>506</v>
      </c>
      <c r="W2">
        <v>465</v>
      </c>
      <c r="X2" t="s">
        <v>632</v>
      </c>
      <c r="Y2" t="s">
        <v>633</v>
      </c>
    </row>
    <row r="3" spans="1:25" x14ac:dyDescent="0.3">
      <c r="A3">
        <v>112</v>
      </c>
      <c r="B3" t="s">
        <v>217</v>
      </c>
      <c r="C3" t="s">
        <v>634</v>
      </c>
      <c r="D3" t="s">
        <v>24</v>
      </c>
      <c r="E3" t="s">
        <v>25</v>
      </c>
      <c r="F3" t="s">
        <v>201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127</v>
      </c>
      <c r="M3">
        <v>120</v>
      </c>
      <c r="N3">
        <v>116</v>
      </c>
      <c r="O3">
        <v>121</v>
      </c>
      <c r="P3">
        <v>101</v>
      </c>
      <c r="Q3">
        <v>123</v>
      </c>
      <c r="R3">
        <v>119</v>
      </c>
      <c r="S3">
        <v>122</v>
      </c>
      <c r="T3">
        <v>119</v>
      </c>
      <c r="U3">
        <v>31</v>
      </c>
      <c r="V3">
        <v>484</v>
      </c>
      <c r="W3">
        <v>483</v>
      </c>
      <c r="X3" t="s">
        <v>635</v>
      </c>
      <c r="Y3" t="s">
        <v>636</v>
      </c>
    </row>
    <row r="4" spans="1:25" x14ac:dyDescent="0.3">
      <c r="A4">
        <v>113</v>
      </c>
      <c r="B4" t="s">
        <v>217</v>
      </c>
      <c r="C4" t="s">
        <v>637</v>
      </c>
      <c r="D4" t="s">
        <v>28</v>
      </c>
      <c r="E4" t="s">
        <v>26</v>
      </c>
      <c r="F4" t="s">
        <v>201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126</v>
      </c>
      <c r="M4">
        <v>118</v>
      </c>
      <c r="N4">
        <v>112</v>
      </c>
      <c r="O4">
        <v>121</v>
      </c>
      <c r="P4">
        <v>101</v>
      </c>
      <c r="Q4">
        <v>128</v>
      </c>
      <c r="R4">
        <v>114</v>
      </c>
      <c r="S4">
        <v>117</v>
      </c>
      <c r="T4">
        <v>117</v>
      </c>
      <c r="U4">
        <v>36</v>
      </c>
      <c r="V4">
        <v>477</v>
      </c>
      <c r="W4">
        <v>476</v>
      </c>
      <c r="X4" t="s">
        <v>638</v>
      </c>
      <c r="Y4" t="s">
        <v>639</v>
      </c>
    </row>
    <row r="5" spans="1:25" x14ac:dyDescent="0.3">
      <c r="A5">
        <v>114</v>
      </c>
      <c r="B5" t="s">
        <v>217</v>
      </c>
      <c r="C5" t="s">
        <v>640</v>
      </c>
      <c r="D5" t="s">
        <v>28</v>
      </c>
      <c r="E5" t="s">
        <v>25</v>
      </c>
      <c r="F5" t="s">
        <v>201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125</v>
      </c>
      <c r="M5">
        <v>119</v>
      </c>
      <c r="N5">
        <v>115</v>
      </c>
      <c r="O5">
        <v>119</v>
      </c>
      <c r="P5">
        <v>97</v>
      </c>
      <c r="Q5">
        <v>118</v>
      </c>
      <c r="R5">
        <v>121</v>
      </c>
      <c r="S5">
        <v>120</v>
      </c>
      <c r="T5">
        <v>121</v>
      </c>
      <c r="U5">
        <v>36</v>
      </c>
      <c r="V5">
        <v>478</v>
      </c>
      <c r="W5">
        <v>480</v>
      </c>
      <c r="X5" t="s">
        <v>641</v>
      </c>
      <c r="Y5" t="s">
        <v>642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Y12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100</v>
      </c>
      <c r="B2" t="s">
        <v>217</v>
      </c>
      <c r="C2" t="s">
        <v>607</v>
      </c>
      <c r="D2" t="s">
        <v>23</v>
      </c>
      <c r="E2" t="s">
        <v>25</v>
      </c>
      <c r="F2" t="s">
        <v>159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130</v>
      </c>
      <c r="M2">
        <v>130</v>
      </c>
      <c r="N2">
        <v>114</v>
      </c>
      <c r="O2">
        <v>123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497</v>
      </c>
      <c r="W2">
        <v>472</v>
      </c>
      <c r="X2" t="s">
        <v>608</v>
      </c>
      <c r="Y2" t="s">
        <v>609</v>
      </c>
    </row>
    <row r="3" spans="1:25" x14ac:dyDescent="0.3">
      <c r="A3">
        <v>101</v>
      </c>
      <c r="B3" t="s">
        <v>222</v>
      </c>
      <c r="C3" t="s">
        <v>607</v>
      </c>
      <c r="D3" t="s">
        <v>24</v>
      </c>
      <c r="E3" t="s">
        <v>25</v>
      </c>
      <c r="F3" t="s">
        <v>159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133</v>
      </c>
      <c r="M3">
        <v>133</v>
      </c>
      <c r="N3">
        <v>115</v>
      </c>
      <c r="O3">
        <v>124</v>
      </c>
      <c r="P3">
        <v>101</v>
      </c>
      <c r="Q3">
        <v>117</v>
      </c>
      <c r="R3">
        <v>117</v>
      </c>
      <c r="S3">
        <v>123</v>
      </c>
      <c r="T3">
        <v>121</v>
      </c>
      <c r="U3">
        <v>41</v>
      </c>
      <c r="V3">
        <v>505</v>
      </c>
      <c r="W3">
        <v>478</v>
      </c>
      <c r="X3" t="s">
        <v>610</v>
      </c>
      <c r="Y3" t="s">
        <v>609</v>
      </c>
    </row>
    <row r="4" spans="1:25" x14ac:dyDescent="0.3">
      <c r="A4">
        <v>102</v>
      </c>
      <c r="B4" t="s">
        <v>217</v>
      </c>
      <c r="C4" t="s">
        <v>611</v>
      </c>
      <c r="D4" t="s">
        <v>23</v>
      </c>
      <c r="E4" t="s">
        <v>26</v>
      </c>
      <c r="F4" t="s">
        <v>159</v>
      </c>
      <c r="G4" t="s">
        <v>71</v>
      </c>
      <c r="H4">
        <v>99</v>
      </c>
      <c r="I4" t="s">
        <v>22</v>
      </c>
      <c r="J4">
        <v>5</v>
      </c>
      <c r="K4">
        <v>81</v>
      </c>
      <c r="L4">
        <v>123</v>
      </c>
      <c r="M4">
        <v>120</v>
      </c>
      <c r="N4">
        <v>113</v>
      </c>
      <c r="O4">
        <v>121</v>
      </c>
      <c r="P4">
        <v>97</v>
      </c>
      <c r="Q4">
        <v>125</v>
      </c>
      <c r="R4">
        <v>115</v>
      </c>
      <c r="S4">
        <v>117</v>
      </c>
      <c r="T4">
        <v>117</v>
      </c>
      <c r="U4">
        <v>28</v>
      </c>
      <c r="V4">
        <v>477</v>
      </c>
      <c r="W4">
        <v>474</v>
      </c>
      <c r="X4" t="s">
        <v>612</v>
      </c>
      <c r="Y4" t="s">
        <v>613</v>
      </c>
    </row>
    <row r="5" spans="1:25" x14ac:dyDescent="0.3">
      <c r="A5">
        <v>103</v>
      </c>
      <c r="B5" t="s">
        <v>222</v>
      </c>
      <c r="C5" t="s">
        <v>611</v>
      </c>
      <c r="D5" t="s">
        <v>24</v>
      </c>
      <c r="E5" t="s">
        <v>26</v>
      </c>
      <c r="F5" t="s">
        <v>159</v>
      </c>
      <c r="G5" t="s">
        <v>71</v>
      </c>
      <c r="H5">
        <v>99</v>
      </c>
      <c r="I5" t="s">
        <v>22</v>
      </c>
      <c r="J5">
        <v>5</v>
      </c>
      <c r="K5">
        <v>82</v>
      </c>
      <c r="L5">
        <v>126</v>
      </c>
      <c r="M5">
        <v>121</v>
      </c>
      <c r="N5">
        <v>114</v>
      </c>
      <c r="O5">
        <v>122</v>
      </c>
      <c r="P5">
        <v>97</v>
      </c>
      <c r="Q5">
        <v>128</v>
      </c>
      <c r="R5">
        <v>116</v>
      </c>
      <c r="S5">
        <v>120</v>
      </c>
      <c r="T5">
        <v>118</v>
      </c>
      <c r="U5">
        <v>28</v>
      </c>
      <c r="V5">
        <v>483</v>
      </c>
      <c r="W5">
        <v>482</v>
      </c>
      <c r="X5" t="s">
        <v>614</v>
      </c>
      <c r="Y5" t="s">
        <v>613</v>
      </c>
    </row>
    <row r="6" spans="1:25" x14ac:dyDescent="0.3">
      <c r="A6">
        <v>104</v>
      </c>
      <c r="B6" t="s">
        <v>217</v>
      </c>
      <c r="C6" t="s">
        <v>615</v>
      </c>
      <c r="D6" t="s">
        <v>28</v>
      </c>
      <c r="E6" t="s">
        <v>25</v>
      </c>
      <c r="F6" t="s">
        <v>159</v>
      </c>
      <c r="G6" t="s">
        <v>71</v>
      </c>
      <c r="H6">
        <v>99</v>
      </c>
      <c r="I6" t="s">
        <v>22</v>
      </c>
      <c r="J6">
        <v>5</v>
      </c>
      <c r="K6">
        <v>76</v>
      </c>
      <c r="L6">
        <v>123</v>
      </c>
      <c r="M6">
        <v>120</v>
      </c>
      <c r="N6">
        <v>118</v>
      </c>
      <c r="O6">
        <v>123</v>
      </c>
      <c r="P6">
        <v>101</v>
      </c>
      <c r="Q6">
        <v>118</v>
      </c>
      <c r="R6">
        <v>118</v>
      </c>
      <c r="S6">
        <v>121</v>
      </c>
      <c r="T6">
        <v>121</v>
      </c>
      <c r="U6">
        <v>36</v>
      </c>
      <c r="V6">
        <v>484</v>
      </c>
      <c r="W6">
        <v>478</v>
      </c>
      <c r="X6" t="s">
        <v>616</v>
      </c>
      <c r="Y6" t="s">
        <v>617</v>
      </c>
    </row>
    <row r="7" spans="1:25" x14ac:dyDescent="0.3">
      <c r="A7">
        <v>105</v>
      </c>
      <c r="B7" t="s">
        <v>217</v>
      </c>
      <c r="C7" t="s">
        <v>409</v>
      </c>
      <c r="D7" t="s">
        <v>23</v>
      </c>
      <c r="E7" t="s">
        <v>31</v>
      </c>
      <c r="F7" t="s">
        <v>159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119</v>
      </c>
      <c r="M7">
        <v>120</v>
      </c>
      <c r="N7">
        <v>127</v>
      </c>
      <c r="O7">
        <v>123</v>
      </c>
      <c r="P7">
        <v>101</v>
      </c>
      <c r="Q7">
        <v>117</v>
      </c>
      <c r="R7">
        <v>117</v>
      </c>
      <c r="S7">
        <v>116</v>
      </c>
      <c r="T7">
        <v>118</v>
      </c>
      <c r="U7">
        <v>36</v>
      </c>
      <c r="V7">
        <v>489</v>
      </c>
      <c r="W7">
        <v>468</v>
      </c>
      <c r="X7" t="s">
        <v>618</v>
      </c>
      <c r="Y7" t="s">
        <v>619</v>
      </c>
    </row>
    <row r="8" spans="1:25" x14ac:dyDescent="0.3">
      <c r="A8">
        <v>106</v>
      </c>
      <c r="B8" t="s">
        <v>408</v>
      </c>
      <c r="C8" t="s">
        <v>409</v>
      </c>
      <c r="D8" t="s">
        <v>24</v>
      </c>
      <c r="E8" t="s">
        <v>31</v>
      </c>
      <c r="F8" t="s">
        <v>159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120</v>
      </c>
      <c r="M8">
        <v>123</v>
      </c>
      <c r="N8">
        <v>130</v>
      </c>
      <c r="O8">
        <v>126</v>
      </c>
      <c r="P8">
        <v>101</v>
      </c>
      <c r="Q8">
        <v>118</v>
      </c>
      <c r="R8">
        <v>118</v>
      </c>
      <c r="S8">
        <v>117</v>
      </c>
      <c r="T8">
        <v>119</v>
      </c>
      <c r="U8">
        <v>36</v>
      </c>
      <c r="V8">
        <v>499</v>
      </c>
      <c r="W8">
        <v>472</v>
      </c>
      <c r="X8" t="s">
        <v>620</v>
      </c>
      <c r="Y8" t="s">
        <v>619</v>
      </c>
    </row>
    <row r="9" spans="1:25" x14ac:dyDescent="0.3">
      <c r="A9">
        <v>107</v>
      </c>
      <c r="B9" t="s">
        <v>217</v>
      </c>
      <c r="C9" t="s">
        <v>621</v>
      </c>
      <c r="D9" t="s">
        <v>23</v>
      </c>
      <c r="E9" t="s">
        <v>25</v>
      </c>
      <c r="F9" t="s">
        <v>159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123</v>
      </c>
      <c r="M9">
        <v>120</v>
      </c>
      <c r="N9">
        <v>118</v>
      </c>
      <c r="O9">
        <v>123</v>
      </c>
      <c r="P9">
        <v>97</v>
      </c>
      <c r="Q9">
        <v>118</v>
      </c>
      <c r="R9">
        <v>118</v>
      </c>
      <c r="S9">
        <v>121</v>
      </c>
      <c r="T9">
        <v>121</v>
      </c>
      <c r="U9">
        <v>31</v>
      </c>
      <c r="V9">
        <v>484</v>
      </c>
      <c r="W9">
        <v>478</v>
      </c>
      <c r="X9" t="s">
        <v>622</v>
      </c>
      <c r="Y9" t="s">
        <v>623</v>
      </c>
    </row>
    <row r="10" spans="1:25" x14ac:dyDescent="0.3">
      <c r="A10">
        <v>108</v>
      </c>
      <c r="B10" t="s">
        <v>217</v>
      </c>
      <c r="C10" t="s">
        <v>624</v>
      </c>
      <c r="D10" t="s">
        <v>23</v>
      </c>
      <c r="E10" t="s">
        <v>26</v>
      </c>
      <c r="F10" t="s">
        <v>159</v>
      </c>
      <c r="G10" t="s">
        <v>71</v>
      </c>
      <c r="H10">
        <v>99</v>
      </c>
      <c r="I10" t="s">
        <v>22</v>
      </c>
      <c r="J10">
        <v>5</v>
      </c>
      <c r="K10">
        <v>75</v>
      </c>
      <c r="L10">
        <v>123</v>
      </c>
      <c r="M10">
        <v>120</v>
      </c>
      <c r="N10">
        <v>113</v>
      </c>
      <c r="O10">
        <v>121</v>
      </c>
      <c r="P10">
        <v>101</v>
      </c>
      <c r="Q10">
        <v>121</v>
      </c>
      <c r="R10">
        <v>115</v>
      </c>
      <c r="S10">
        <v>117</v>
      </c>
      <c r="T10">
        <v>117</v>
      </c>
      <c r="U10">
        <v>31</v>
      </c>
      <c r="V10">
        <v>477</v>
      </c>
      <c r="W10">
        <v>470</v>
      </c>
      <c r="X10" t="s">
        <v>625</v>
      </c>
      <c r="Y10" t="s">
        <v>626</v>
      </c>
    </row>
    <row r="11" spans="1:25" x14ac:dyDescent="0.3">
      <c r="A11">
        <v>109</v>
      </c>
      <c r="B11" t="s">
        <v>217</v>
      </c>
      <c r="C11" t="s">
        <v>678</v>
      </c>
      <c r="D11" t="s">
        <v>23</v>
      </c>
      <c r="E11" t="s">
        <v>31</v>
      </c>
      <c r="F11" t="s">
        <v>159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117</v>
      </c>
      <c r="M11">
        <v>120</v>
      </c>
      <c r="N11">
        <v>121</v>
      </c>
      <c r="O11">
        <v>121</v>
      </c>
      <c r="P11">
        <v>101</v>
      </c>
      <c r="Q11">
        <v>117</v>
      </c>
      <c r="R11">
        <v>117</v>
      </c>
      <c r="S11">
        <v>117</v>
      </c>
      <c r="T11">
        <v>118</v>
      </c>
      <c r="U11">
        <v>36</v>
      </c>
      <c r="V11">
        <v>479</v>
      </c>
      <c r="W11">
        <v>469</v>
      </c>
      <c r="X11" t="s">
        <v>680</v>
      </c>
      <c r="Y11" t="s">
        <v>627</v>
      </c>
    </row>
    <row r="12" spans="1:25" x14ac:dyDescent="0.3">
      <c r="A12">
        <v>110</v>
      </c>
      <c r="B12" t="s">
        <v>217</v>
      </c>
      <c r="C12" t="s">
        <v>628</v>
      </c>
      <c r="D12" t="s">
        <v>23</v>
      </c>
      <c r="E12" t="s">
        <v>21</v>
      </c>
      <c r="F12" t="s">
        <v>159</v>
      </c>
      <c r="G12" t="s">
        <v>71</v>
      </c>
      <c r="H12">
        <v>99</v>
      </c>
      <c r="I12" t="s">
        <v>22</v>
      </c>
      <c r="J12">
        <v>5</v>
      </c>
      <c r="K12">
        <v>85</v>
      </c>
      <c r="L12">
        <v>112</v>
      </c>
      <c r="M12">
        <v>110</v>
      </c>
      <c r="N12">
        <v>114</v>
      </c>
      <c r="O12">
        <v>120</v>
      </c>
      <c r="P12">
        <v>101</v>
      </c>
      <c r="Q12">
        <v>110</v>
      </c>
      <c r="R12">
        <v>121</v>
      </c>
      <c r="S12">
        <v>119</v>
      </c>
      <c r="T12">
        <v>120</v>
      </c>
      <c r="U12">
        <v>41</v>
      </c>
      <c r="V12">
        <v>456</v>
      </c>
      <c r="W12">
        <v>470</v>
      </c>
      <c r="X12" t="s">
        <v>629</v>
      </c>
      <c r="Y12" t="s">
        <v>630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Y2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263</v>
      </c>
      <c r="Y2" t="s">
        <v>428</v>
      </c>
    </row>
    <row r="3" spans="1:25" x14ac:dyDescent="0.3">
      <c r="A3"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264</v>
      </c>
      <c r="Y3" t="s">
        <v>428</v>
      </c>
    </row>
    <row r="4" spans="1:25" x14ac:dyDescent="0.3">
      <c r="A4"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265</v>
      </c>
      <c r="Y4" t="s">
        <v>428</v>
      </c>
    </row>
    <row r="5" spans="1:25" x14ac:dyDescent="0.3">
      <c r="A5"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>
        <v>498</v>
      </c>
      <c r="W5">
        <v>465</v>
      </c>
      <c r="X5" t="s">
        <v>266</v>
      </c>
      <c r="Y5" t="s">
        <v>429</v>
      </c>
    </row>
    <row r="6" spans="1:25" x14ac:dyDescent="0.3">
      <c r="A6"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>
        <v>508</v>
      </c>
      <c r="W6">
        <v>469</v>
      </c>
      <c r="X6" t="s">
        <v>267</v>
      </c>
      <c r="Y6" t="s">
        <v>429</v>
      </c>
    </row>
    <row r="7" spans="1:25" x14ac:dyDescent="0.3">
      <c r="A7"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>
        <v>510</v>
      </c>
      <c r="W7">
        <v>467</v>
      </c>
      <c r="X7" t="s">
        <v>268</v>
      </c>
      <c r="Y7" t="s">
        <v>429</v>
      </c>
    </row>
    <row r="8" spans="1:25" x14ac:dyDescent="0.3">
      <c r="A8"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>
        <v>466</v>
      </c>
      <c r="W8">
        <v>472</v>
      </c>
      <c r="X8" t="s">
        <v>269</v>
      </c>
      <c r="Y8" t="s">
        <v>430</v>
      </c>
    </row>
    <row r="9" spans="1:25" x14ac:dyDescent="0.3">
      <c r="A9">
        <v>8</v>
      </c>
      <c r="B9" t="s">
        <v>222</v>
      </c>
      <c r="C9" t="s">
        <v>221</v>
      </c>
      <c r="D9" t="s">
        <v>23</v>
      </c>
      <c r="E9" t="s">
        <v>26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>
        <v>472</v>
      </c>
      <c r="W9">
        <v>480</v>
      </c>
      <c r="X9" t="s">
        <v>270</v>
      </c>
      <c r="Y9" t="s">
        <v>430</v>
      </c>
    </row>
    <row r="10" spans="1:25" x14ac:dyDescent="0.3">
      <c r="A10">
        <v>9</v>
      </c>
      <c r="B10" t="s">
        <v>217</v>
      </c>
      <c r="C10" t="s">
        <v>223</v>
      </c>
      <c r="D10" t="s">
        <v>24</v>
      </c>
      <c r="E10" t="s">
        <v>26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>
        <v>475</v>
      </c>
      <c r="W10">
        <v>469</v>
      </c>
      <c r="X10" t="s">
        <v>271</v>
      </c>
      <c r="Y10" t="s">
        <v>431</v>
      </c>
    </row>
    <row r="11" spans="1:25" x14ac:dyDescent="0.3">
      <c r="A11">
        <v>10</v>
      </c>
      <c r="B11" t="s">
        <v>222</v>
      </c>
      <c r="C11" t="s">
        <v>223</v>
      </c>
      <c r="D11" t="s">
        <v>28</v>
      </c>
      <c r="E11" t="s">
        <v>26</v>
      </c>
      <c r="F11" t="s">
        <v>155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>
        <v>483</v>
      </c>
      <c r="W11">
        <v>475</v>
      </c>
      <c r="X11" t="s">
        <v>272</v>
      </c>
      <c r="Y11" t="s">
        <v>431</v>
      </c>
    </row>
    <row r="12" spans="1:25" x14ac:dyDescent="0.3">
      <c r="A12">
        <v>11</v>
      </c>
      <c r="B12" t="s">
        <v>217</v>
      </c>
      <c r="C12" t="s">
        <v>224</v>
      </c>
      <c r="D12" t="s">
        <v>28</v>
      </c>
      <c r="E12" t="s">
        <v>21</v>
      </c>
      <c r="F12" t="s">
        <v>155</v>
      </c>
      <c r="G12" t="s">
        <v>71</v>
      </c>
      <c r="H12">
        <v>99</v>
      </c>
      <c r="I12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>
        <v>470</v>
      </c>
      <c r="W12">
        <v>479</v>
      </c>
      <c r="X12" t="s">
        <v>273</v>
      </c>
      <c r="Y12" t="s">
        <v>432</v>
      </c>
    </row>
    <row r="13" spans="1:25" x14ac:dyDescent="0.3">
      <c r="A13">
        <v>12</v>
      </c>
      <c r="B13" t="s">
        <v>219</v>
      </c>
      <c r="C13" t="s">
        <v>224</v>
      </c>
      <c r="D13" t="s">
        <v>23</v>
      </c>
      <c r="E13" t="s">
        <v>21</v>
      </c>
      <c r="F13" t="s">
        <v>155</v>
      </c>
      <c r="G13" t="s">
        <v>71</v>
      </c>
      <c r="H13">
        <v>99</v>
      </c>
      <c r="I13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>
        <v>476</v>
      </c>
      <c r="W13">
        <v>487</v>
      </c>
      <c r="X13" t="s">
        <v>274</v>
      </c>
      <c r="Y13" t="s">
        <v>432</v>
      </c>
    </row>
    <row r="14" spans="1:25" x14ac:dyDescent="0.3">
      <c r="A14">
        <v>13</v>
      </c>
      <c r="B14" t="s">
        <v>217</v>
      </c>
      <c r="C14" t="s">
        <v>225</v>
      </c>
      <c r="D14" t="s">
        <v>24</v>
      </c>
      <c r="E14" t="s">
        <v>25</v>
      </c>
      <c r="F14" t="s">
        <v>155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>
        <v>469</v>
      </c>
      <c r="W14">
        <v>463</v>
      </c>
      <c r="X14" t="s">
        <v>433</v>
      </c>
      <c r="Y14" t="s">
        <v>434</v>
      </c>
    </row>
    <row r="15" spans="1:25" x14ac:dyDescent="0.3">
      <c r="A15">
        <v>14</v>
      </c>
      <c r="B15" t="s">
        <v>219</v>
      </c>
      <c r="C15" t="s">
        <v>225</v>
      </c>
      <c r="D15" t="s">
        <v>28</v>
      </c>
      <c r="E15" t="s">
        <v>25</v>
      </c>
      <c r="F15" t="s">
        <v>155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>
        <v>477</v>
      </c>
      <c r="W15">
        <v>469</v>
      </c>
      <c r="X15" t="s">
        <v>435</v>
      </c>
      <c r="Y15" t="s">
        <v>434</v>
      </c>
    </row>
    <row r="16" spans="1:25" x14ac:dyDescent="0.3">
      <c r="A16">
        <v>15</v>
      </c>
      <c r="B16" t="s">
        <v>217</v>
      </c>
      <c r="C16" t="s">
        <v>226</v>
      </c>
      <c r="D16" t="s">
        <v>28</v>
      </c>
      <c r="E16" t="s">
        <v>25</v>
      </c>
      <c r="F16" t="s">
        <v>155</v>
      </c>
      <c r="G16" t="s">
        <v>71</v>
      </c>
      <c r="H16">
        <v>99</v>
      </c>
      <c r="I16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>
        <v>473</v>
      </c>
      <c r="W16">
        <v>477</v>
      </c>
      <c r="X16" t="s">
        <v>436</v>
      </c>
      <c r="Y16" t="s">
        <v>437</v>
      </c>
    </row>
    <row r="17" spans="1:25" x14ac:dyDescent="0.3">
      <c r="A17">
        <v>16</v>
      </c>
      <c r="B17" t="s">
        <v>227</v>
      </c>
      <c r="C17" t="s">
        <v>226</v>
      </c>
      <c r="D17" t="s">
        <v>23</v>
      </c>
      <c r="E17" t="s">
        <v>25</v>
      </c>
      <c r="F17" t="s">
        <v>155</v>
      </c>
      <c r="G17" t="s">
        <v>71</v>
      </c>
      <c r="H17">
        <v>99</v>
      </c>
      <c r="I1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>
        <v>481</v>
      </c>
      <c r="W17">
        <v>483</v>
      </c>
      <c r="X17" t="s">
        <v>438</v>
      </c>
      <c r="Y17" t="s">
        <v>437</v>
      </c>
    </row>
    <row r="18" spans="1:25" x14ac:dyDescent="0.3">
      <c r="A18">
        <v>17</v>
      </c>
      <c r="B18" t="s">
        <v>217</v>
      </c>
      <c r="C18" t="s">
        <v>228</v>
      </c>
      <c r="D18" t="s">
        <v>24</v>
      </c>
      <c r="E18" t="s">
        <v>31</v>
      </c>
      <c r="F18" t="s">
        <v>155</v>
      </c>
      <c r="G18" t="s">
        <v>71</v>
      </c>
      <c r="H18">
        <v>99</v>
      </c>
      <c r="I1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>
        <v>477</v>
      </c>
      <c r="W18">
        <v>462</v>
      </c>
      <c r="X18" t="s">
        <v>439</v>
      </c>
      <c r="Y18" t="s">
        <v>440</v>
      </c>
    </row>
    <row r="19" spans="1:25" x14ac:dyDescent="0.3">
      <c r="A19">
        <v>18</v>
      </c>
      <c r="B19" t="s">
        <v>227</v>
      </c>
      <c r="C19" t="s">
        <v>228</v>
      </c>
      <c r="D19" t="s">
        <v>28</v>
      </c>
      <c r="E19" t="s">
        <v>31</v>
      </c>
      <c r="F19" t="s">
        <v>155</v>
      </c>
      <c r="G19" t="s">
        <v>71</v>
      </c>
      <c r="H19">
        <v>99</v>
      </c>
      <c r="I19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>
        <v>487</v>
      </c>
      <c r="W19">
        <v>466</v>
      </c>
      <c r="X19" t="s">
        <v>441</v>
      </c>
      <c r="Y19" t="s">
        <v>440</v>
      </c>
    </row>
    <row r="20" spans="1:25" x14ac:dyDescent="0.3">
      <c r="A20">
        <v>19</v>
      </c>
      <c r="B20" t="s">
        <v>217</v>
      </c>
      <c r="C20" t="s">
        <v>229</v>
      </c>
      <c r="D20" t="s">
        <v>28</v>
      </c>
      <c r="E20" t="s">
        <v>25</v>
      </c>
      <c r="F20" t="s">
        <v>155</v>
      </c>
      <c r="G20" t="s">
        <v>71</v>
      </c>
      <c r="H20">
        <v>99</v>
      </c>
      <c r="I20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>
        <v>485</v>
      </c>
      <c r="W20">
        <v>465</v>
      </c>
      <c r="X20" t="s">
        <v>442</v>
      </c>
      <c r="Y20" t="s">
        <v>443</v>
      </c>
    </row>
    <row r="21" spans="1:25" x14ac:dyDescent="0.3">
      <c r="A21">
        <v>20</v>
      </c>
      <c r="B21" t="s">
        <v>227</v>
      </c>
      <c r="C21" t="s">
        <v>229</v>
      </c>
      <c r="D21" t="s">
        <v>23</v>
      </c>
      <c r="E21" t="s">
        <v>25</v>
      </c>
      <c r="F21" t="s">
        <v>155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>
        <v>477</v>
      </c>
      <c r="W21">
        <v>453</v>
      </c>
      <c r="X21" t="s">
        <v>444</v>
      </c>
      <c r="Y21" t="s">
        <v>443</v>
      </c>
    </row>
    <row r="22" spans="1:25" x14ac:dyDescent="0.3">
      <c r="A22">
        <v>21</v>
      </c>
      <c r="B22" t="s">
        <v>217</v>
      </c>
      <c r="C22" t="s">
        <v>229</v>
      </c>
      <c r="D22" t="s">
        <v>28</v>
      </c>
      <c r="E22" t="s">
        <v>25</v>
      </c>
      <c r="F22" t="s">
        <v>155</v>
      </c>
      <c r="G22" t="s">
        <v>230</v>
      </c>
      <c r="H22">
        <v>99</v>
      </c>
      <c r="I22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>
        <v>491</v>
      </c>
      <c r="W22">
        <v>461</v>
      </c>
      <c r="X22" t="s">
        <v>445</v>
      </c>
      <c r="Y22" t="s">
        <v>443</v>
      </c>
    </row>
    <row r="23" spans="1:25" x14ac:dyDescent="0.3">
      <c r="A23">
        <v>22</v>
      </c>
      <c r="B23" t="s">
        <v>217</v>
      </c>
      <c r="C23" t="s">
        <v>231</v>
      </c>
      <c r="D23" t="s">
        <v>24</v>
      </c>
      <c r="E23" t="s">
        <v>25</v>
      </c>
      <c r="F23" t="s">
        <v>155</v>
      </c>
      <c r="G23" t="s">
        <v>71</v>
      </c>
      <c r="H23">
        <v>99</v>
      </c>
      <c r="I23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>
        <v>459</v>
      </c>
      <c r="W23">
        <v>461</v>
      </c>
      <c r="X23" t="s">
        <v>446</v>
      </c>
      <c r="Y23" t="s">
        <v>447</v>
      </c>
    </row>
    <row r="24" spans="1:25" x14ac:dyDescent="0.3">
      <c r="A24">
        <v>23</v>
      </c>
      <c r="B24" t="s">
        <v>408</v>
      </c>
      <c r="C24" t="s">
        <v>231</v>
      </c>
      <c r="D24" t="s">
        <v>28</v>
      </c>
      <c r="E24" t="s">
        <v>25</v>
      </c>
      <c r="F24" t="s">
        <v>155</v>
      </c>
      <c r="G24" t="s">
        <v>71</v>
      </c>
      <c r="H24">
        <v>99</v>
      </c>
      <c r="I24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>
        <v>468</v>
      </c>
      <c r="W24">
        <v>467</v>
      </c>
      <c r="X24" t="s">
        <v>448</v>
      </c>
      <c r="Y24" t="s">
        <v>447</v>
      </c>
    </row>
    <row r="25" spans="1:25" x14ac:dyDescent="0.3">
      <c r="A25">
        <v>24</v>
      </c>
      <c r="B25" t="s">
        <v>217</v>
      </c>
      <c r="C25" t="s">
        <v>232</v>
      </c>
      <c r="D25" t="s">
        <v>24</v>
      </c>
      <c r="E25" t="s">
        <v>25</v>
      </c>
      <c r="F25" t="s">
        <v>155</v>
      </c>
      <c r="G25" t="s">
        <v>71</v>
      </c>
      <c r="H25">
        <v>99</v>
      </c>
      <c r="I25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>
        <v>469</v>
      </c>
      <c r="W25">
        <v>460</v>
      </c>
      <c r="X25" t="s">
        <v>449</v>
      </c>
      <c r="Y25" t="s">
        <v>450</v>
      </c>
    </row>
    <row r="26" spans="1:25" x14ac:dyDescent="0.3">
      <c r="A26">
        <v>25</v>
      </c>
      <c r="B26" t="s">
        <v>217</v>
      </c>
      <c r="C26" t="s">
        <v>233</v>
      </c>
      <c r="D26" t="s">
        <v>24</v>
      </c>
      <c r="E26" t="s">
        <v>26</v>
      </c>
      <c r="F26" t="s">
        <v>155</v>
      </c>
      <c r="G26" t="s">
        <v>71</v>
      </c>
      <c r="H26">
        <v>99</v>
      </c>
      <c r="I26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>
        <v>464</v>
      </c>
      <c r="W26">
        <v>460</v>
      </c>
      <c r="X26" t="s">
        <v>451</v>
      </c>
      <c r="Y26" t="s">
        <v>452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Y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115</v>
      </c>
      <c r="B2" t="s">
        <v>217</v>
      </c>
      <c r="C2" t="s">
        <v>643</v>
      </c>
      <c r="D2" t="s">
        <v>24</v>
      </c>
      <c r="E2" t="s">
        <v>25</v>
      </c>
      <c r="F2" t="s">
        <v>156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128</v>
      </c>
      <c r="M2">
        <v>127</v>
      </c>
      <c r="N2">
        <v>114</v>
      </c>
      <c r="O2">
        <v>119</v>
      </c>
      <c r="P2">
        <v>101</v>
      </c>
      <c r="Q2">
        <v>118</v>
      </c>
      <c r="R2">
        <v>121</v>
      </c>
      <c r="S2">
        <v>121</v>
      </c>
      <c r="T2">
        <v>121</v>
      </c>
      <c r="U2">
        <v>26</v>
      </c>
      <c r="V2">
        <v>488</v>
      </c>
      <c r="W2">
        <v>481</v>
      </c>
      <c r="X2" t="s">
        <v>644</v>
      </c>
      <c r="Y2" t="s">
        <v>645</v>
      </c>
    </row>
    <row r="3" spans="1:25" x14ac:dyDescent="0.3">
      <c r="A3">
        <v>116</v>
      </c>
      <c r="B3" t="s">
        <v>220</v>
      </c>
      <c r="C3" t="s">
        <v>643</v>
      </c>
      <c r="D3" t="s">
        <v>28</v>
      </c>
      <c r="E3" t="s">
        <v>25</v>
      </c>
      <c r="F3" t="s">
        <v>156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131</v>
      </c>
      <c r="M3">
        <v>130</v>
      </c>
      <c r="N3">
        <v>115</v>
      </c>
      <c r="O3">
        <v>120</v>
      </c>
      <c r="P3">
        <v>101</v>
      </c>
      <c r="Q3">
        <v>119</v>
      </c>
      <c r="R3">
        <v>122</v>
      </c>
      <c r="S3">
        <v>124</v>
      </c>
      <c r="T3">
        <v>122</v>
      </c>
      <c r="U3">
        <v>26</v>
      </c>
      <c r="V3">
        <v>496</v>
      </c>
      <c r="W3">
        <v>487</v>
      </c>
      <c r="X3" t="s">
        <v>646</v>
      </c>
      <c r="Y3" t="s">
        <v>645</v>
      </c>
    </row>
    <row r="4" spans="1:25" x14ac:dyDescent="0.3">
      <c r="A4">
        <v>117</v>
      </c>
      <c r="B4" t="s">
        <v>217</v>
      </c>
      <c r="C4" t="s">
        <v>647</v>
      </c>
      <c r="D4" t="s">
        <v>24</v>
      </c>
      <c r="E4" t="s">
        <v>25</v>
      </c>
      <c r="F4" t="s">
        <v>156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123</v>
      </c>
      <c r="M4">
        <v>117</v>
      </c>
      <c r="N4">
        <v>120</v>
      </c>
      <c r="O4">
        <v>123</v>
      </c>
      <c r="P4">
        <v>101</v>
      </c>
      <c r="Q4">
        <v>116</v>
      </c>
      <c r="R4">
        <v>121</v>
      </c>
      <c r="S4">
        <v>121</v>
      </c>
      <c r="T4">
        <v>121</v>
      </c>
      <c r="U4">
        <v>36</v>
      </c>
      <c r="V4">
        <v>483</v>
      </c>
      <c r="W4">
        <v>479</v>
      </c>
      <c r="X4" t="s">
        <v>648</v>
      </c>
      <c r="Y4" t="s">
        <v>649</v>
      </c>
    </row>
    <row r="5" spans="1:25" x14ac:dyDescent="0.3">
      <c r="A5">
        <v>118</v>
      </c>
      <c r="B5" t="s">
        <v>408</v>
      </c>
      <c r="C5" t="s">
        <v>647</v>
      </c>
      <c r="D5" t="s">
        <v>28</v>
      </c>
      <c r="E5" t="s">
        <v>25</v>
      </c>
      <c r="F5" t="s">
        <v>156</v>
      </c>
      <c r="G5" t="s">
        <v>71</v>
      </c>
      <c r="H5">
        <v>99</v>
      </c>
      <c r="I5" t="s">
        <v>22</v>
      </c>
      <c r="J5">
        <v>5</v>
      </c>
      <c r="K5">
        <v>77</v>
      </c>
      <c r="L5">
        <v>126</v>
      </c>
      <c r="M5">
        <v>120</v>
      </c>
      <c r="N5">
        <v>121</v>
      </c>
      <c r="O5">
        <v>124</v>
      </c>
      <c r="P5">
        <v>101</v>
      </c>
      <c r="Q5">
        <v>117</v>
      </c>
      <c r="R5">
        <v>122</v>
      </c>
      <c r="S5">
        <v>124</v>
      </c>
      <c r="T5">
        <v>122</v>
      </c>
      <c r="U5">
        <v>36</v>
      </c>
      <c r="V5">
        <v>491</v>
      </c>
      <c r="W5">
        <v>485</v>
      </c>
      <c r="X5" t="s">
        <v>681</v>
      </c>
      <c r="Y5" t="s">
        <v>649</v>
      </c>
    </row>
    <row r="6" spans="1:25" x14ac:dyDescent="0.3">
      <c r="A6">
        <v>119</v>
      </c>
      <c r="B6" t="s">
        <v>217</v>
      </c>
      <c r="C6" t="s">
        <v>650</v>
      </c>
      <c r="D6" t="s">
        <v>24</v>
      </c>
      <c r="E6" t="s">
        <v>25</v>
      </c>
      <c r="F6" t="s">
        <v>156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123</v>
      </c>
      <c r="M6">
        <v>119</v>
      </c>
      <c r="N6">
        <v>116</v>
      </c>
      <c r="O6">
        <v>121</v>
      </c>
      <c r="P6">
        <v>97</v>
      </c>
      <c r="Q6">
        <v>121</v>
      </c>
      <c r="R6">
        <v>121</v>
      </c>
      <c r="S6">
        <v>123</v>
      </c>
      <c r="T6">
        <v>118</v>
      </c>
      <c r="U6">
        <v>41</v>
      </c>
      <c r="V6">
        <v>479</v>
      </c>
      <c r="W6">
        <v>483</v>
      </c>
      <c r="X6" t="s">
        <v>651</v>
      </c>
      <c r="Y6" t="s">
        <v>652</v>
      </c>
    </row>
    <row r="7" spans="1:25" x14ac:dyDescent="0.3">
      <c r="A7">
        <v>120</v>
      </c>
      <c r="B7" t="s">
        <v>217</v>
      </c>
      <c r="C7" t="s">
        <v>653</v>
      </c>
      <c r="D7" t="s">
        <v>24</v>
      </c>
      <c r="E7" t="s">
        <v>21</v>
      </c>
      <c r="F7" t="s">
        <v>156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113</v>
      </c>
      <c r="M7">
        <v>110</v>
      </c>
      <c r="N7">
        <v>113</v>
      </c>
      <c r="O7">
        <v>120</v>
      </c>
      <c r="P7">
        <v>101</v>
      </c>
      <c r="Q7">
        <v>110</v>
      </c>
      <c r="R7">
        <v>123</v>
      </c>
      <c r="S7">
        <v>119</v>
      </c>
      <c r="T7">
        <v>122</v>
      </c>
      <c r="U7">
        <v>41</v>
      </c>
      <c r="V7">
        <v>456</v>
      </c>
      <c r="W7">
        <v>474</v>
      </c>
      <c r="X7" t="s">
        <v>654</v>
      </c>
      <c r="Y7" t="s">
        <v>655</v>
      </c>
    </row>
    <row r="8" spans="1:25" x14ac:dyDescent="0.3">
      <c r="A8">
        <v>121</v>
      </c>
      <c r="B8" t="s">
        <v>217</v>
      </c>
      <c r="C8" t="s">
        <v>656</v>
      </c>
      <c r="D8" t="s">
        <v>24</v>
      </c>
      <c r="E8" t="s">
        <v>26</v>
      </c>
      <c r="F8" t="s">
        <v>156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117</v>
      </c>
      <c r="N8">
        <v>112</v>
      </c>
      <c r="O8">
        <v>116</v>
      </c>
      <c r="P8">
        <v>97</v>
      </c>
      <c r="Q8">
        <v>121</v>
      </c>
      <c r="R8">
        <v>113</v>
      </c>
      <c r="S8">
        <v>114</v>
      </c>
      <c r="T8">
        <v>115</v>
      </c>
      <c r="U8">
        <v>36</v>
      </c>
      <c r="V8">
        <v>462</v>
      </c>
      <c r="W8">
        <v>463</v>
      </c>
      <c r="X8" t="s">
        <v>657</v>
      </c>
      <c r="Y8" t="s">
        <v>658</v>
      </c>
    </row>
    <row r="9" spans="1:25" x14ac:dyDescent="0.3">
      <c r="A9">
        <v>122</v>
      </c>
      <c r="B9" t="s">
        <v>217</v>
      </c>
      <c r="C9" t="s">
        <v>659</v>
      </c>
      <c r="D9" t="s">
        <v>24</v>
      </c>
      <c r="E9" t="s">
        <v>26</v>
      </c>
      <c r="F9" t="s">
        <v>156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121</v>
      </c>
      <c r="M9">
        <v>121</v>
      </c>
      <c r="N9">
        <v>112</v>
      </c>
      <c r="O9">
        <v>122</v>
      </c>
      <c r="P9">
        <v>97</v>
      </c>
      <c r="Q9">
        <v>125</v>
      </c>
      <c r="R9">
        <v>115</v>
      </c>
      <c r="S9">
        <v>116</v>
      </c>
      <c r="T9">
        <v>115</v>
      </c>
      <c r="U9">
        <v>36</v>
      </c>
      <c r="V9">
        <v>476</v>
      </c>
      <c r="W9">
        <v>471</v>
      </c>
      <c r="X9" t="s">
        <v>660</v>
      </c>
      <c r="Y9" t="s">
        <v>661</v>
      </c>
    </row>
    <row r="10" spans="1:25" x14ac:dyDescent="0.3">
      <c r="A10">
        <v>123</v>
      </c>
      <c r="B10" t="s">
        <v>217</v>
      </c>
      <c r="C10" t="s">
        <v>662</v>
      </c>
      <c r="D10" t="s">
        <v>23</v>
      </c>
      <c r="E10" t="s">
        <v>31</v>
      </c>
      <c r="F10" t="s">
        <v>156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119</v>
      </c>
      <c r="M10">
        <v>121</v>
      </c>
      <c r="N10">
        <v>126</v>
      </c>
      <c r="O10">
        <v>126</v>
      </c>
      <c r="P10">
        <v>101</v>
      </c>
      <c r="Q10">
        <v>114</v>
      </c>
      <c r="R10">
        <v>121</v>
      </c>
      <c r="S10">
        <v>118</v>
      </c>
      <c r="T10">
        <v>119</v>
      </c>
      <c r="U10">
        <v>41</v>
      </c>
      <c r="V10">
        <v>492</v>
      </c>
      <c r="W10">
        <v>472</v>
      </c>
      <c r="X10" t="s">
        <v>663</v>
      </c>
      <c r="Y10" t="s">
        <v>664</v>
      </c>
    </row>
    <row r="11" spans="1:25" x14ac:dyDescent="0.3">
      <c r="A11">
        <v>124</v>
      </c>
      <c r="B11" t="s">
        <v>220</v>
      </c>
      <c r="C11" t="s">
        <v>662</v>
      </c>
      <c r="D11" t="s">
        <v>24</v>
      </c>
      <c r="E11" t="s">
        <v>31</v>
      </c>
      <c r="F11" t="s">
        <v>156</v>
      </c>
      <c r="G11" t="s">
        <v>71</v>
      </c>
      <c r="H11">
        <v>99</v>
      </c>
      <c r="I11" t="s">
        <v>22</v>
      </c>
      <c r="J11">
        <v>5</v>
      </c>
      <c r="K11">
        <v>79</v>
      </c>
      <c r="L11">
        <v>120</v>
      </c>
      <c r="M11">
        <v>124</v>
      </c>
      <c r="N11">
        <v>129</v>
      </c>
      <c r="O11">
        <v>129</v>
      </c>
      <c r="P11">
        <v>101</v>
      </c>
      <c r="Q11">
        <v>115</v>
      </c>
      <c r="R11">
        <v>122</v>
      </c>
      <c r="S11">
        <v>119</v>
      </c>
      <c r="T11">
        <v>120</v>
      </c>
      <c r="U11">
        <v>41</v>
      </c>
      <c r="V11">
        <v>502</v>
      </c>
      <c r="W11">
        <v>476</v>
      </c>
      <c r="X11" t="s">
        <v>665</v>
      </c>
      <c r="Y11" t="s">
        <v>664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Y1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84</v>
      </c>
      <c r="B2" t="s">
        <v>217</v>
      </c>
      <c r="C2" t="s">
        <v>563</v>
      </c>
      <c r="D2" t="s">
        <v>24</v>
      </c>
      <c r="E2" t="s">
        <v>25</v>
      </c>
      <c r="F2" t="s">
        <v>161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122</v>
      </c>
      <c r="M2">
        <v>121</v>
      </c>
      <c r="N2">
        <v>114</v>
      </c>
      <c r="O2">
        <v>122</v>
      </c>
      <c r="P2">
        <v>101</v>
      </c>
      <c r="Q2">
        <v>114</v>
      </c>
      <c r="R2">
        <v>115</v>
      </c>
      <c r="S2">
        <v>118</v>
      </c>
      <c r="T2">
        <v>120</v>
      </c>
      <c r="U2">
        <v>41</v>
      </c>
      <c r="V2">
        <v>479</v>
      </c>
      <c r="W2">
        <v>467</v>
      </c>
      <c r="X2" t="s">
        <v>564</v>
      </c>
      <c r="Y2" t="s">
        <v>565</v>
      </c>
    </row>
    <row r="3" spans="1:25" x14ac:dyDescent="0.3">
      <c r="A3">
        <v>85</v>
      </c>
      <c r="B3" t="s">
        <v>219</v>
      </c>
      <c r="C3" t="s">
        <v>563</v>
      </c>
      <c r="D3" t="s">
        <v>28</v>
      </c>
      <c r="E3" t="s">
        <v>25</v>
      </c>
      <c r="F3" t="s">
        <v>161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125</v>
      </c>
      <c r="M3">
        <v>124</v>
      </c>
      <c r="N3">
        <v>115</v>
      </c>
      <c r="O3">
        <v>123</v>
      </c>
      <c r="P3">
        <v>101</v>
      </c>
      <c r="Q3">
        <v>115</v>
      </c>
      <c r="R3">
        <v>116</v>
      </c>
      <c r="S3">
        <v>121</v>
      </c>
      <c r="T3">
        <v>121</v>
      </c>
      <c r="U3">
        <v>41</v>
      </c>
      <c r="V3">
        <v>487</v>
      </c>
      <c r="W3">
        <v>473</v>
      </c>
      <c r="X3" t="s">
        <v>566</v>
      </c>
      <c r="Y3" t="s">
        <v>565</v>
      </c>
    </row>
    <row r="4" spans="1:25" x14ac:dyDescent="0.3">
      <c r="A4">
        <v>86</v>
      </c>
      <c r="B4" t="s">
        <v>217</v>
      </c>
      <c r="C4" t="s">
        <v>567</v>
      </c>
      <c r="D4" t="s">
        <v>24</v>
      </c>
      <c r="E4" t="s">
        <v>26</v>
      </c>
      <c r="F4" t="s">
        <v>161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117</v>
      </c>
      <c r="M4">
        <v>115</v>
      </c>
      <c r="N4">
        <v>112</v>
      </c>
      <c r="O4">
        <v>120</v>
      </c>
      <c r="P4">
        <v>97</v>
      </c>
      <c r="Q4">
        <v>121</v>
      </c>
      <c r="R4">
        <v>115</v>
      </c>
      <c r="S4">
        <v>117</v>
      </c>
      <c r="T4">
        <v>117</v>
      </c>
      <c r="U4">
        <v>41</v>
      </c>
      <c r="V4">
        <v>464</v>
      </c>
      <c r="W4">
        <v>470</v>
      </c>
      <c r="X4" t="s">
        <v>568</v>
      </c>
      <c r="Y4" t="s">
        <v>569</v>
      </c>
    </row>
    <row r="5" spans="1:25" x14ac:dyDescent="0.3">
      <c r="A5">
        <v>87</v>
      </c>
      <c r="B5" t="s">
        <v>217</v>
      </c>
      <c r="C5" t="s">
        <v>570</v>
      </c>
      <c r="D5" t="s">
        <v>23</v>
      </c>
      <c r="E5" t="s">
        <v>31</v>
      </c>
      <c r="F5" t="s">
        <v>161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115</v>
      </c>
      <c r="M5">
        <v>114</v>
      </c>
      <c r="N5">
        <v>120</v>
      </c>
      <c r="O5">
        <v>120</v>
      </c>
      <c r="P5">
        <v>97</v>
      </c>
      <c r="Q5">
        <v>117</v>
      </c>
      <c r="R5">
        <v>114</v>
      </c>
      <c r="S5">
        <v>116</v>
      </c>
      <c r="T5">
        <v>117</v>
      </c>
      <c r="U5">
        <v>41</v>
      </c>
      <c r="V5">
        <v>469</v>
      </c>
      <c r="W5">
        <v>464</v>
      </c>
      <c r="X5" t="s">
        <v>571</v>
      </c>
      <c r="Y5" t="s">
        <v>572</v>
      </c>
    </row>
    <row r="6" spans="1:25" x14ac:dyDescent="0.3">
      <c r="A6">
        <v>88</v>
      </c>
      <c r="B6" t="s">
        <v>219</v>
      </c>
      <c r="C6" t="s">
        <v>570</v>
      </c>
      <c r="D6" t="s">
        <v>24</v>
      </c>
      <c r="E6" t="s">
        <v>31</v>
      </c>
      <c r="F6" t="s">
        <v>161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116</v>
      </c>
      <c r="M6">
        <v>117</v>
      </c>
      <c r="N6">
        <v>123</v>
      </c>
      <c r="O6">
        <v>123</v>
      </c>
      <c r="P6">
        <v>97</v>
      </c>
      <c r="Q6">
        <v>118</v>
      </c>
      <c r="R6">
        <v>115</v>
      </c>
      <c r="S6">
        <v>117</v>
      </c>
      <c r="T6">
        <v>118</v>
      </c>
      <c r="U6">
        <v>41</v>
      </c>
      <c r="V6">
        <v>479</v>
      </c>
      <c r="W6">
        <v>468</v>
      </c>
      <c r="X6" t="s">
        <v>573</v>
      </c>
      <c r="Y6" t="s">
        <v>572</v>
      </c>
    </row>
    <row r="7" spans="1:25" x14ac:dyDescent="0.3">
      <c r="A7">
        <v>89</v>
      </c>
      <c r="B7" t="s">
        <v>217</v>
      </c>
      <c r="C7" t="s">
        <v>574</v>
      </c>
      <c r="D7" t="s">
        <v>23</v>
      </c>
      <c r="E7" t="s">
        <v>25</v>
      </c>
      <c r="F7" t="s">
        <v>161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120</v>
      </c>
      <c r="M7">
        <v>119</v>
      </c>
      <c r="N7">
        <v>113</v>
      </c>
      <c r="O7">
        <v>118</v>
      </c>
      <c r="P7">
        <v>97</v>
      </c>
      <c r="Q7">
        <v>115</v>
      </c>
      <c r="R7">
        <v>115</v>
      </c>
      <c r="S7">
        <v>116</v>
      </c>
      <c r="T7">
        <v>116</v>
      </c>
      <c r="U7">
        <v>41</v>
      </c>
      <c r="V7">
        <v>470</v>
      </c>
      <c r="W7">
        <v>462</v>
      </c>
      <c r="X7" t="s">
        <v>575</v>
      </c>
      <c r="Y7" t="s">
        <v>576</v>
      </c>
    </row>
    <row r="8" spans="1:25" x14ac:dyDescent="0.3">
      <c r="A8">
        <v>90</v>
      </c>
      <c r="B8" t="s">
        <v>217</v>
      </c>
      <c r="C8" t="s">
        <v>577</v>
      </c>
      <c r="D8" t="s">
        <v>24</v>
      </c>
      <c r="E8" t="s">
        <v>26</v>
      </c>
      <c r="F8" t="s">
        <v>161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116</v>
      </c>
      <c r="M8">
        <v>115</v>
      </c>
      <c r="N8">
        <v>113</v>
      </c>
      <c r="O8">
        <v>117</v>
      </c>
      <c r="P8">
        <v>97</v>
      </c>
      <c r="Q8">
        <v>121</v>
      </c>
      <c r="R8">
        <v>115</v>
      </c>
      <c r="S8">
        <v>116</v>
      </c>
      <c r="T8">
        <v>117</v>
      </c>
      <c r="U8">
        <v>41</v>
      </c>
      <c r="V8">
        <v>461</v>
      </c>
      <c r="W8">
        <v>469</v>
      </c>
      <c r="X8" t="s">
        <v>578</v>
      </c>
      <c r="Y8" t="s">
        <v>579</v>
      </c>
    </row>
    <row r="9" spans="1:25" x14ac:dyDescent="0.3">
      <c r="A9">
        <v>91</v>
      </c>
      <c r="B9" t="s">
        <v>217</v>
      </c>
      <c r="C9" t="s">
        <v>580</v>
      </c>
      <c r="D9" t="s">
        <v>24</v>
      </c>
      <c r="E9" t="s">
        <v>25</v>
      </c>
      <c r="F9" t="s">
        <v>161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118</v>
      </c>
      <c r="M9">
        <v>118</v>
      </c>
      <c r="N9">
        <v>113</v>
      </c>
      <c r="O9">
        <v>120</v>
      </c>
      <c r="P9">
        <v>97</v>
      </c>
      <c r="Q9">
        <v>115</v>
      </c>
      <c r="R9">
        <v>115</v>
      </c>
      <c r="S9">
        <v>120</v>
      </c>
      <c r="T9">
        <v>120</v>
      </c>
      <c r="U9">
        <v>41</v>
      </c>
      <c r="V9">
        <v>469</v>
      </c>
      <c r="W9">
        <v>470</v>
      </c>
      <c r="X9" t="s">
        <v>581</v>
      </c>
      <c r="Y9" t="s">
        <v>582</v>
      </c>
    </row>
    <row r="10" spans="1:25" x14ac:dyDescent="0.3">
      <c r="A10">
        <v>92</v>
      </c>
      <c r="B10" t="s">
        <v>217</v>
      </c>
      <c r="C10" t="s">
        <v>583</v>
      </c>
      <c r="D10" t="s">
        <v>24</v>
      </c>
      <c r="E10" t="s">
        <v>21</v>
      </c>
      <c r="F10" t="s">
        <v>161</v>
      </c>
      <c r="G10" t="s">
        <v>71</v>
      </c>
      <c r="H10">
        <v>99</v>
      </c>
      <c r="I10" t="s">
        <v>22</v>
      </c>
      <c r="J10">
        <v>5</v>
      </c>
      <c r="K10">
        <v>85</v>
      </c>
      <c r="L10">
        <v>112</v>
      </c>
      <c r="M10">
        <v>110</v>
      </c>
      <c r="N10">
        <v>114</v>
      </c>
      <c r="O10">
        <v>120</v>
      </c>
      <c r="P10">
        <v>101</v>
      </c>
      <c r="Q10">
        <v>110</v>
      </c>
      <c r="R10">
        <v>120</v>
      </c>
      <c r="S10">
        <v>119</v>
      </c>
      <c r="T10">
        <v>120</v>
      </c>
      <c r="U10">
        <v>41</v>
      </c>
      <c r="V10">
        <v>456</v>
      </c>
      <c r="W10">
        <v>469</v>
      </c>
      <c r="X10" t="s">
        <v>584</v>
      </c>
      <c r="Y10" t="s">
        <v>585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70</v>
      </c>
      <c r="B2" t="s">
        <v>217</v>
      </c>
      <c r="C2" t="s">
        <v>63</v>
      </c>
      <c r="D2" t="s">
        <v>28</v>
      </c>
      <c r="E2" t="s">
        <v>25</v>
      </c>
      <c r="F2" t="s">
        <v>64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116</v>
      </c>
      <c r="N2">
        <v>114</v>
      </c>
      <c r="O2">
        <v>121</v>
      </c>
      <c r="P2">
        <v>97</v>
      </c>
      <c r="Q2">
        <v>116</v>
      </c>
      <c r="R2">
        <v>116</v>
      </c>
      <c r="S2">
        <v>117</v>
      </c>
      <c r="T2">
        <v>116</v>
      </c>
      <c r="U2">
        <v>41</v>
      </c>
      <c r="V2">
        <v>472</v>
      </c>
      <c r="W2">
        <v>465</v>
      </c>
      <c r="X2" t="s">
        <v>528</v>
      </c>
      <c r="Y2" t="s">
        <v>529</v>
      </c>
    </row>
    <row r="3" spans="1:25" x14ac:dyDescent="0.3">
      <c r="A3">
        <v>71</v>
      </c>
      <c r="B3" t="s">
        <v>217</v>
      </c>
      <c r="C3" t="s">
        <v>65</v>
      </c>
      <c r="D3" t="s">
        <v>28</v>
      </c>
      <c r="E3" t="s">
        <v>26</v>
      </c>
      <c r="F3" t="s">
        <v>64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116</v>
      </c>
      <c r="M3">
        <v>114</v>
      </c>
      <c r="N3">
        <v>112</v>
      </c>
      <c r="O3">
        <v>118</v>
      </c>
      <c r="P3">
        <v>97</v>
      </c>
      <c r="Q3">
        <v>120</v>
      </c>
      <c r="R3">
        <v>115</v>
      </c>
      <c r="S3">
        <v>115</v>
      </c>
      <c r="T3">
        <v>115</v>
      </c>
      <c r="U3">
        <v>31</v>
      </c>
      <c r="V3">
        <v>460</v>
      </c>
      <c r="W3">
        <v>465</v>
      </c>
      <c r="X3" t="s">
        <v>530</v>
      </c>
      <c r="Y3" t="s">
        <v>531</v>
      </c>
    </row>
    <row r="4" spans="1:25" x14ac:dyDescent="0.3">
      <c r="A4">
        <v>72</v>
      </c>
      <c r="B4" t="s">
        <v>217</v>
      </c>
      <c r="C4" t="s">
        <v>66</v>
      </c>
      <c r="D4" t="s">
        <v>24</v>
      </c>
      <c r="E4" t="s">
        <v>25</v>
      </c>
      <c r="F4" t="s">
        <v>64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121</v>
      </c>
      <c r="M4">
        <v>117</v>
      </c>
      <c r="N4">
        <v>114</v>
      </c>
      <c r="O4">
        <v>121</v>
      </c>
      <c r="P4">
        <v>97</v>
      </c>
      <c r="Q4">
        <v>117</v>
      </c>
      <c r="R4">
        <v>117</v>
      </c>
      <c r="S4">
        <v>117</v>
      </c>
      <c r="T4">
        <v>117</v>
      </c>
      <c r="U4">
        <v>31</v>
      </c>
      <c r="V4">
        <v>473</v>
      </c>
      <c r="W4">
        <v>468</v>
      </c>
      <c r="X4" t="s">
        <v>532</v>
      </c>
      <c r="Y4" t="s">
        <v>533</v>
      </c>
    </row>
    <row r="5" spans="1:25" x14ac:dyDescent="0.3">
      <c r="A5">
        <v>73</v>
      </c>
      <c r="B5" t="s">
        <v>217</v>
      </c>
      <c r="C5" t="s">
        <v>67</v>
      </c>
      <c r="D5" t="s">
        <v>28</v>
      </c>
      <c r="E5" t="s">
        <v>25</v>
      </c>
      <c r="F5" t="s">
        <v>64</v>
      </c>
      <c r="G5" t="s">
        <v>71</v>
      </c>
      <c r="H5">
        <v>99</v>
      </c>
      <c r="I5" t="s">
        <v>22</v>
      </c>
      <c r="J5">
        <v>5</v>
      </c>
      <c r="K5">
        <v>76</v>
      </c>
      <c r="L5">
        <v>118</v>
      </c>
      <c r="M5">
        <v>116</v>
      </c>
      <c r="N5">
        <v>114</v>
      </c>
      <c r="O5">
        <v>119</v>
      </c>
      <c r="P5">
        <v>97</v>
      </c>
      <c r="Q5">
        <v>117</v>
      </c>
      <c r="R5">
        <v>116</v>
      </c>
      <c r="S5">
        <v>117</v>
      </c>
      <c r="T5">
        <v>116</v>
      </c>
      <c r="U5">
        <v>31</v>
      </c>
      <c r="V5">
        <v>467</v>
      </c>
      <c r="W5">
        <v>466</v>
      </c>
      <c r="X5" t="s">
        <v>534</v>
      </c>
      <c r="Y5" t="s">
        <v>535</v>
      </c>
    </row>
    <row r="6" spans="1:25" x14ac:dyDescent="0.3">
      <c r="A6">
        <v>74</v>
      </c>
      <c r="B6" t="s">
        <v>217</v>
      </c>
      <c r="C6" t="s">
        <v>68</v>
      </c>
      <c r="D6" t="s">
        <v>28</v>
      </c>
      <c r="E6" t="s">
        <v>26</v>
      </c>
      <c r="F6" t="s">
        <v>64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118</v>
      </c>
      <c r="M6">
        <v>118</v>
      </c>
      <c r="N6">
        <v>112</v>
      </c>
      <c r="O6">
        <v>120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468</v>
      </c>
      <c r="W6">
        <v>465</v>
      </c>
      <c r="X6" t="s">
        <v>536</v>
      </c>
      <c r="Y6" t="s">
        <v>537</v>
      </c>
    </row>
    <row r="7" spans="1:25" x14ac:dyDescent="0.3">
      <c r="A7">
        <v>75</v>
      </c>
      <c r="B7" t="s">
        <v>217</v>
      </c>
      <c r="C7" t="s">
        <v>69</v>
      </c>
      <c r="D7" t="s">
        <v>28</v>
      </c>
      <c r="E7" t="s">
        <v>21</v>
      </c>
      <c r="F7" t="s">
        <v>64</v>
      </c>
      <c r="G7" t="s">
        <v>71</v>
      </c>
      <c r="H7">
        <v>99</v>
      </c>
      <c r="I7" t="s">
        <v>22</v>
      </c>
      <c r="J7">
        <v>5</v>
      </c>
      <c r="K7">
        <v>85</v>
      </c>
      <c r="L7">
        <v>113</v>
      </c>
      <c r="M7">
        <v>110</v>
      </c>
      <c r="N7">
        <v>113</v>
      </c>
      <c r="O7">
        <v>122</v>
      </c>
      <c r="P7">
        <v>101</v>
      </c>
      <c r="Q7">
        <v>110</v>
      </c>
      <c r="R7">
        <v>122</v>
      </c>
      <c r="S7">
        <v>118</v>
      </c>
      <c r="T7">
        <v>120</v>
      </c>
      <c r="U7">
        <v>41</v>
      </c>
      <c r="V7">
        <v>458</v>
      </c>
      <c r="W7">
        <v>470</v>
      </c>
      <c r="X7" t="s">
        <v>538</v>
      </c>
      <c r="Y7" t="s">
        <v>539</v>
      </c>
    </row>
    <row r="8" spans="1:25" x14ac:dyDescent="0.3">
      <c r="A8">
        <v>76</v>
      </c>
      <c r="B8" t="s">
        <v>217</v>
      </c>
      <c r="C8" t="s">
        <v>70</v>
      </c>
      <c r="D8" t="s">
        <v>28</v>
      </c>
      <c r="E8" t="s">
        <v>31</v>
      </c>
      <c r="F8" t="s">
        <v>64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115</v>
      </c>
      <c r="N8">
        <v>120</v>
      </c>
      <c r="O8">
        <v>120</v>
      </c>
      <c r="P8">
        <v>97</v>
      </c>
      <c r="Q8">
        <v>117</v>
      </c>
      <c r="R8">
        <v>114</v>
      </c>
      <c r="S8">
        <v>116</v>
      </c>
      <c r="T8">
        <v>116</v>
      </c>
      <c r="U8">
        <v>31</v>
      </c>
      <c r="V8">
        <v>472</v>
      </c>
      <c r="W8">
        <v>463</v>
      </c>
      <c r="X8" t="s">
        <v>540</v>
      </c>
      <c r="Y8" t="s">
        <v>541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24"/>
  <sheetViews>
    <sheetView workbookViewId="0">
      <pane ySplit="1" topLeftCell="A49" activePane="bottomLeft" state="frozen"/>
      <selection pane="bottomLeft" activeCell="B85" sqref="B85:F93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9" customWidth="1"/>
    <col min="23" max="23" width="10.77734375" style="7" customWidth="1"/>
    <col min="24" max="24" width="27.21875" style="6" bestFit="1" customWidth="1"/>
    <col min="25" max="25" width="15.88671875" style="7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172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9" t="s">
        <v>29</v>
      </c>
      <c r="W1" s="7" t="s">
        <v>14</v>
      </c>
      <c r="X1" t="s">
        <v>239</v>
      </c>
      <c r="Y1" t="s">
        <v>305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8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9">
        <f t="shared" ref="V2:V35" si="0">SUM(L2:O2)</f>
        <v>453</v>
      </c>
      <c r="W2" s="7">
        <f t="shared" ref="W2:W35" si="1">SUM(Q2:T2)</f>
        <v>493</v>
      </c>
      <c r="X2" t="str">
        <f>Stat[[#This Row],[服装]]&amp;Stat[[#This Row],[名前]]&amp;Stat[[#This Row],[レアリティ]]</f>
        <v>ユニフォーム日向翔陽ICONIC</v>
      </c>
      <c r="Y2" t="s">
        <v>306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8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9">
        <f>SUM(L3:O3)</f>
        <v>459</v>
      </c>
      <c r="W3" s="7">
        <f t="shared" si="1"/>
        <v>501</v>
      </c>
      <c r="X3" t="str">
        <f>Stat[[#This Row],[服装]]&amp;Stat[[#This Row],[名前]]&amp;Stat[[#This Row],[レアリティ]]</f>
        <v>制服日向翔陽ICONIC</v>
      </c>
      <c r="Y3" t="s">
        <v>306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8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9">
        <f t="shared" si="0"/>
        <v>453</v>
      </c>
      <c r="W4" s="7">
        <f t="shared" si="1"/>
        <v>507</v>
      </c>
      <c r="X4" t="str">
        <f>Stat[[#This Row],[服装]]&amp;Stat[[#This Row],[名前]]&amp;Stat[[#This Row],[レアリティ]]</f>
        <v>夏祭り日向翔陽ICONIC</v>
      </c>
      <c r="Y4" t="s">
        <v>306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8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9">
        <f t="shared" si="0"/>
        <v>498</v>
      </c>
      <c r="W5" s="7">
        <f t="shared" si="1"/>
        <v>465</v>
      </c>
      <c r="X5" t="str">
        <f>Stat[[#This Row],[服装]]&amp;Stat[[#This Row],[名前]]&amp;Stat[[#This Row],[レアリティ]]</f>
        <v>ユニフォーム影山飛雄ICONIC</v>
      </c>
      <c r="Y5" t="s">
        <v>307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8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9">
        <f t="shared" si="0"/>
        <v>508</v>
      </c>
      <c r="W6" s="7">
        <f t="shared" si="1"/>
        <v>469</v>
      </c>
      <c r="X6" t="str">
        <f>Stat[[#This Row],[服装]]&amp;Stat[[#This Row],[名前]]&amp;Stat[[#This Row],[レアリティ]]</f>
        <v>制服影山飛雄ICONIC</v>
      </c>
      <c r="Y6" t="s">
        <v>307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8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9">
        <f t="shared" si="0"/>
        <v>510</v>
      </c>
      <c r="W7" s="7">
        <f t="shared" si="1"/>
        <v>467</v>
      </c>
      <c r="X7" t="str">
        <f>Stat[[#This Row],[服装]]&amp;Stat[[#This Row],[名前]]&amp;Stat[[#This Row],[レアリティ]]</f>
        <v>夏祭り影山飛雄ICONIC</v>
      </c>
      <c r="Y7" t="s">
        <v>307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9">
        <f t="shared" si="0"/>
        <v>466</v>
      </c>
      <c r="W8" s="7">
        <f t="shared" si="1"/>
        <v>472</v>
      </c>
      <c r="X8" t="str">
        <f>Stat[[#This Row],[服装]]&amp;Stat[[#This Row],[名前]]&amp;Stat[[#This Row],[レアリティ]]</f>
        <v>ユニフォーム月島蛍ICONIC</v>
      </c>
      <c r="Y8" t="s">
        <v>308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8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9">
        <f t="shared" si="0"/>
        <v>472</v>
      </c>
      <c r="W9" s="7">
        <f t="shared" si="1"/>
        <v>480</v>
      </c>
      <c r="X9" t="str">
        <f>Stat[[#This Row],[服装]]&amp;Stat[[#This Row],[名前]]&amp;Stat[[#This Row],[レアリティ]]</f>
        <v>水着月島蛍ICONIC</v>
      </c>
      <c r="Y9" t="s">
        <v>308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140</v>
      </c>
      <c r="D10" t="s">
        <v>90</v>
      </c>
      <c r="E10" t="s">
        <v>82</v>
      </c>
      <c r="F10" t="s">
        <v>136</v>
      </c>
      <c r="G10" t="s">
        <v>71</v>
      </c>
      <c r="H10">
        <v>99</v>
      </c>
      <c r="I10" s="8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9">
        <f t="shared" si="0"/>
        <v>475</v>
      </c>
      <c r="W10" s="7">
        <f t="shared" si="1"/>
        <v>469</v>
      </c>
      <c r="X10" t="str">
        <f>Stat[[#This Row],[服装]]&amp;Stat[[#This Row],[名前]]&amp;Stat[[#This Row],[レアリティ]]</f>
        <v>ユニフォーム山口忠ICONIC</v>
      </c>
      <c r="Y10" t="s">
        <v>309</v>
      </c>
      <c r="Z10" s="3"/>
      <c r="AA10" s="3"/>
      <c r="AB10" s="3"/>
    </row>
    <row r="11" spans="1:28" ht="15.85" customHeight="1" x14ac:dyDescent="0.3">
      <c r="A11">
        <v>10</v>
      </c>
      <c r="B11" t="s">
        <v>116</v>
      </c>
      <c r="C11" t="s">
        <v>140</v>
      </c>
      <c r="D11" t="s">
        <v>77</v>
      </c>
      <c r="E11" t="s">
        <v>82</v>
      </c>
      <c r="F11" t="s">
        <v>136</v>
      </c>
      <c r="G11" t="s">
        <v>71</v>
      </c>
      <c r="H11">
        <v>99</v>
      </c>
      <c r="I11" s="8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9">
        <f t="shared" si="0"/>
        <v>483</v>
      </c>
      <c r="W11" s="7">
        <f t="shared" si="1"/>
        <v>475</v>
      </c>
      <c r="X11" t="str">
        <f>Stat[[#This Row],[服装]]&amp;Stat[[#This Row],[名前]]&amp;Stat[[#This Row],[レアリティ]]</f>
        <v>水着山口忠ICONIC</v>
      </c>
      <c r="Y11" t="s">
        <v>309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141</v>
      </c>
      <c r="D12" t="s">
        <v>77</v>
      </c>
      <c r="E12" t="s">
        <v>80</v>
      </c>
      <c r="F12" t="s">
        <v>136</v>
      </c>
      <c r="G12" t="s">
        <v>71</v>
      </c>
      <c r="H12">
        <v>99</v>
      </c>
      <c r="I12" s="8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9">
        <f t="shared" si="0"/>
        <v>470</v>
      </c>
      <c r="W12" s="7">
        <f t="shared" si="1"/>
        <v>479</v>
      </c>
      <c r="X12" t="str">
        <f>Stat[[#This Row],[服装]]&amp;Stat[[#This Row],[名前]]&amp;Stat[[#This Row],[レアリティ]]</f>
        <v>ユニフォーム西谷夕ICONIC</v>
      </c>
      <c r="Y12" t="s">
        <v>310</v>
      </c>
      <c r="Z12" s="3"/>
      <c r="AA12" s="3"/>
      <c r="AB12" s="3"/>
    </row>
    <row r="13" spans="1:28" ht="15.85" customHeight="1" x14ac:dyDescent="0.3">
      <c r="A13">
        <v>12</v>
      </c>
      <c r="B13" t="s">
        <v>149</v>
      </c>
      <c r="C13" t="s">
        <v>141</v>
      </c>
      <c r="D13" t="s">
        <v>73</v>
      </c>
      <c r="E13" t="s">
        <v>80</v>
      </c>
      <c r="F13" t="s">
        <v>136</v>
      </c>
      <c r="G13" t="s">
        <v>71</v>
      </c>
      <c r="H13">
        <v>99</v>
      </c>
      <c r="I13" s="8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9">
        <f t="shared" si="0"/>
        <v>476</v>
      </c>
      <c r="W13" s="7">
        <f t="shared" si="1"/>
        <v>487</v>
      </c>
      <c r="X13" t="str">
        <f>Stat[[#This Row],[服装]]&amp;Stat[[#This Row],[名前]]&amp;Stat[[#This Row],[レアリティ]]</f>
        <v>制服西谷夕ICONIC</v>
      </c>
      <c r="Y13" t="s">
        <v>310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142</v>
      </c>
      <c r="D14" t="s">
        <v>90</v>
      </c>
      <c r="E14" t="s">
        <v>78</v>
      </c>
      <c r="F14" t="s">
        <v>136</v>
      </c>
      <c r="G14" t="s">
        <v>71</v>
      </c>
      <c r="H14">
        <v>99</v>
      </c>
      <c r="I14" s="8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9">
        <f t="shared" si="0"/>
        <v>469</v>
      </c>
      <c r="W14" s="7">
        <f t="shared" si="1"/>
        <v>463</v>
      </c>
      <c r="X14" t="str">
        <f>Stat[[#This Row],[服装]]&amp;Stat[[#This Row],[名前]]&amp;Stat[[#This Row],[レアリティ]]</f>
        <v>ユニフォーム田中龍之介ICONIC</v>
      </c>
      <c r="Y14" t="s">
        <v>311</v>
      </c>
      <c r="Z14" s="3"/>
      <c r="AA14" s="3"/>
      <c r="AB14" s="3"/>
    </row>
    <row r="15" spans="1:28" ht="15.85" customHeight="1" x14ac:dyDescent="0.3">
      <c r="A15">
        <v>14</v>
      </c>
      <c r="B15" t="s">
        <v>149</v>
      </c>
      <c r="C15" t="s">
        <v>142</v>
      </c>
      <c r="D15" t="s">
        <v>77</v>
      </c>
      <c r="E15" t="s">
        <v>78</v>
      </c>
      <c r="F15" t="s">
        <v>136</v>
      </c>
      <c r="G15" t="s">
        <v>71</v>
      </c>
      <c r="H15">
        <v>99</v>
      </c>
      <c r="I15" s="8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9">
        <f t="shared" si="0"/>
        <v>477</v>
      </c>
      <c r="W15" s="7">
        <f t="shared" si="1"/>
        <v>469</v>
      </c>
      <c r="X15" t="str">
        <f>Stat[[#This Row],[服装]]&amp;Stat[[#This Row],[名前]]&amp;Stat[[#This Row],[レアリティ]]</f>
        <v>制服田中龍之介ICONIC</v>
      </c>
      <c r="Y15" t="s">
        <v>311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143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8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9">
        <f t="shared" si="0"/>
        <v>473</v>
      </c>
      <c r="W16" s="7">
        <f t="shared" si="1"/>
        <v>477</v>
      </c>
      <c r="X16" t="str">
        <f>Stat[[#This Row],[服装]]&amp;Stat[[#This Row],[名前]]&amp;Stat[[#This Row],[レアリティ]]</f>
        <v>ユニフォーム澤村大地ICONIC</v>
      </c>
      <c r="Y16" t="s">
        <v>312</v>
      </c>
      <c r="Z16" s="3"/>
      <c r="AA16" s="3"/>
      <c r="AB16" s="3"/>
    </row>
    <row r="17" spans="1:28" ht="15.85" customHeight="1" x14ac:dyDescent="0.3">
      <c r="A17">
        <v>16</v>
      </c>
      <c r="B17" t="s">
        <v>117</v>
      </c>
      <c r="C17" t="s">
        <v>143</v>
      </c>
      <c r="D17" t="s">
        <v>73</v>
      </c>
      <c r="E17" t="s">
        <v>78</v>
      </c>
      <c r="F17" t="s">
        <v>136</v>
      </c>
      <c r="G17" t="s">
        <v>71</v>
      </c>
      <c r="H17">
        <v>99</v>
      </c>
      <c r="I17" s="8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9">
        <f t="shared" si="0"/>
        <v>481</v>
      </c>
      <c r="W17" s="7">
        <f t="shared" si="1"/>
        <v>483</v>
      </c>
      <c r="X17" t="str">
        <f>Stat[[#This Row],[服装]]&amp;Stat[[#This Row],[名前]]&amp;Stat[[#This Row],[レアリティ]]</f>
        <v>プール掃除澤村大地ICONIC</v>
      </c>
      <c r="Y17" t="s">
        <v>312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144</v>
      </c>
      <c r="D18" t="s">
        <v>90</v>
      </c>
      <c r="E18" t="s">
        <v>74</v>
      </c>
      <c r="F18" t="s">
        <v>136</v>
      </c>
      <c r="G18" t="s">
        <v>71</v>
      </c>
      <c r="H18">
        <v>99</v>
      </c>
      <c r="I18" s="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9">
        <f t="shared" si="0"/>
        <v>477</v>
      </c>
      <c r="W18" s="7">
        <f t="shared" si="1"/>
        <v>462</v>
      </c>
      <c r="X18" t="str">
        <f>Stat[[#This Row],[服装]]&amp;Stat[[#This Row],[名前]]&amp;Stat[[#This Row],[レアリティ]]</f>
        <v>ユニフォーム菅原考支ICONIC</v>
      </c>
      <c r="Y18" t="s">
        <v>328</v>
      </c>
      <c r="Z18" s="3"/>
      <c r="AA18" s="3"/>
      <c r="AB18" s="3"/>
    </row>
    <row r="19" spans="1:28" ht="15.85" customHeight="1" x14ac:dyDescent="0.3">
      <c r="A19">
        <v>18</v>
      </c>
      <c r="B19" t="s">
        <v>117</v>
      </c>
      <c r="C19" t="s">
        <v>144</v>
      </c>
      <c r="D19" t="s">
        <v>77</v>
      </c>
      <c r="E19" t="s">
        <v>74</v>
      </c>
      <c r="F19" t="s">
        <v>136</v>
      </c>
      <c r="G19" t="s">
        <v>71</v>
      </c>
      <c r="H19">
        <v>99</v>
      </c>
      <c r="I19" s="8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9">
        <f t="shared" si="0"/>
        <v>487</v>
      </c>
      <c r="W19" s="7">
        <f t="shared" si="1"/>
        <v>466</v>
      </c>
      <c r="X19" t="str">
        <f>Stat[[#This Row],[服装]]&amp;Stat[[#This Row],[名前]]&amp;Stat[[#This Row],[レアリティ]]</f>
        <v>プール掃除菅原考支ICONIC</v>
      </c>
      <c r="Y19" t="s">
        <v>328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145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8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9">
        <f t="shared" si="0"/>
        <v>485</v>
      </c>
      <c r="W20" s="7">
        <f t="shared" si="1"/>
        <v>465</v>
      </c>
      <c r="X20" t="str">
        <f>Stat[[#This Row],[服装]]&amp;Stat[[#This Row],[名前]]&amp;Stat[[#This Row],[レアリティ]]</f>
        <v>ユニフォーム東峰旭ICONIC</v>
      </c>
      <c r="Y20" t="s">
        <v>313</v>
      </c>
      <c r="Z20" s="3"/>
      <c r="AA20" s="3"/>
      <c r="AB20" s="3"/>
    </row>
    <row r="21" spans="1:28" ht="15.85" customHeight="1" x14ac:dyDescent="0.3">
      <c r="A21">
        <v>20</v>
      </c>
      <c r="B21" t="s">
        <v>117</v>
      </c>
      <c r="C21" t="s">
        <v>145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8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9">
        <f t="shared" si="0"/>
        <v>477</v>
      </c>
      <c r="W21" s="7">
        <f t="shared" si="1"/>
        <v>453</v>
      </c>
      <c r="X21" t="str">
        <f>Stat[[#This Row],[服装]]&amp;Stat[[#This Row],[名前]]&amp;Stat[[#This Row],[レアリティ]]</f>
        <v>プール掃除東峰旭ICONIC</v>
      </c>
      <c r="Y21" t="s">
        <v>313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145</v>
      </c>
      <c r="D22" t="s">
        <v>77</v>
      </c>
      <c r="E22" t="s">
        <v>78</v>
      </c>
      <c r="F22" t="s">
        <v>136</v>
      </c>
      <c r="G22" t="s">
        <v>151</v>
      </c>
      <c r="H22">
        <v>99</v>
      </c>
      <c r="I22" s="8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9">
        <f t="shared" si="0"/>
        <v>491</v>
      </c>
      <c r="W22" s="7">
        <f t="shared" si="1"/>
        <v>461</v>
      </c>
      <c r="X22" t="str">
        <f>Stat[[#This Row],[服装]]&amp;Stat[[#This Row],[名前]]&amp;Stat[[#This Row],[レアリティ]]</f>
        <v>ユニフォーム東峰旭YELL</v>
      </c>
      <c r="Y22" t="s">
        <v>313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146</v>
      </c>
      <c r="D23" t="s">
        <v>90</v>
      </c>
      <c r="E23" t="s">
        <v>78</v>
      </c>
      <c r="F23" t="s">
        <v>136</v>
      </c>
      <c r="G23" t="s">
        <v>71</v>
      </c>
      <c r="H23">
        <v>99</v>
      </c>
      <c r="I23" s="8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9">
        <f t="shared" si="0"/>
        <v>459</v>
      </c>
      <c r="W23" s="7">
        <f t="shared" si="1"/>
        <v>461</v>
      </c>
      <c r="X23" t="str">
        <f>Stat[[#This Row],[服装]]&amp;Stat[[#This Row],[名前]]&amp;Stat[[#This Row],[レアリティ]]</f>
        <v>ユニフォーム縁下力ICONIC</v>
      </c>
      <c r="Y23" t="s">
        <v>314</v>
      </c>
      <c r="Z23" s="3"/>
      <c r="AA23" s="3"/>
      <c r="AB23" s="3"/>
    </row>
    <row r="24" spans="1:28" ht="15.85" customHeight="1" x14ac:dyDescent="0.3">
      <c r="A24">
        <v>23</v>
      </c>
      <c r="B24" s="3" t="s">
        <v>402</v>
      </c>
      <c r="C24" t="s">
        <v>146</v>
      </c>
      <c r="D24" s="3" t="s">
        <v>77</v>
      </c>
      <c r="E24" s="3" t="s">
        <v>78</v>
      </c>
      <c r="F24" t="s">
        <v>136</v>
      </c>
      <c r="G24" t="s">
        <v>71</v>
      </c>
      <c r="H24">
        <v>99</v>
      </c>
      <c r="I24" s="8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9">
        <f>SUM(L24:O24)</f>
        <v>468</v>
      </c>
      <c r="W24" s="7">
        <f>SUM(Q24:T24)</f>
        <v>467</v>
      </c>
      <c r="X24" t="str">
        <f>Stat[[#This Row],[服装]]&amp;Stat[[#This Row],[名前]]&amp;Stat[[#This Row],[レアリティ]]</f>
        <v>探偵縁下力ICONIC</v>
      </c>
      <c r="Y24" t="s">
        <v>314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147</v>
      </c>
      <c r="D25" t="s">
        <v>90</v>
      </c>
      <c r="E25" t="s">
        <v>78</v>
      </c>
      <c r="F25" t="s">
        <v>136</v>
      </c>
      <c r="G25" t="s">
        <v>71</v>
      </c>
      <c r="H25">
        <v>99</v>
      </c>
      <c r="I25" s="8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9">
        <f t="shared" si="0"/>
        <v>469</v>
      </c>
      <c r="W25" s="7">
        <f t="shared" si="1"/>
        <v>460</v>
      </c>
      <c r="X25" t="str">
        <f>Stat[[#This Row],[服装]]&amp;Stat[[#This Row],[名前]]&amp;Stat[[#This Row],[レアリティ]]</f>
        <v>ユニフォーム木下久志ICONIC</v>
      </c>
      <c r="Y25" t="s">
        <v>315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148</v>
      </c>
      <c r="D26" t="s">
        <v>90</v>
      </c>
      <c r="E26" t="s">
        <v>82</v>
      </c>
      <c r="F26" t="s">
        <v>136</v>
      </c>
      <c r="G26" t="s">
        <v>71</v>
      </c>
      <c r="H26">
        <v>99</v>
      </c>
      <c r="I26" s="8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9">
        <f t="shared" si="0"/>
        <v>464</v>
      </c>
      <c r="W26" s="7">
        <f t="shared" si="1"/>
        <v>460</v>
      </c>
      <c r="X26" t="str">
        <f>Stat[[#This Row],[服装]]&amp;Stat[[#This Row],[名前]]&amp;Stat[[#This Row],[レアリティ]]</f>
        <v>ユニフォーム成田一仁ICONIC</v>
      </c>
      <c r="Y26" t="s">
        <v>316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8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9">
        <f t="shared" si="0"/>
        <v>484</v>
      </c>
      <c r="W27" s="7">
        <f t="shared" si="1"/>
        <v>458</v>
      </c>
      <c r="X27" t="str">
        <f>Stat[[#This Row],[服装]]&amp;Stat[[#This Row],[名前]]&amp;Stat[[#This Row],[レアリティ]]</f>
        <v>ユニフォーム孤爪研磨ICONIC</v>
      </c>
      <c r="Y27" t="s">
        <v>317</v>
      </c>
      <c r="Z27" s="3"/>
      <c r="AA27" s="3"/>
      <c r="AB27" s="3"/>
    </row>
    <row r="28" spans="1:28" ht="14.4" x14ac:dyDescent="0.3">
      <c r="A28">
        <v>27</v>
      </c>
      <c r="B28" t="s">
        <v>149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8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9">
        <f t="shared" si="0"/>
        <v>494</v>
      </c>
      <c r="W28" s="7">
        <f t="shared" si="1"/>
        <v>462</v>
      </c>
      <c r="X28" t="str">
        <f>Stat[[#This Row],[服装]]&amp;Stat[[#This Row],[名前]]&amp;Stat[[#This Row],[レアリティ]]</f>
        <v>制服孤爪研磨ICONIC</v>
      </c>
      <c r="Y28" t="s">
        <v>317</v>
      </c>
      <c r="Z28" s="3"/>
      <c r="AA28" s="3"/>
      <c r="AB28" s="3"/>
    </row>
    <row r="29" spans="1:28" ht="14.4" x14ac:dyDescent="0.3">
      <c r="A29">
        <v>28</v>
      </c>
      <c r="B29" t="s">
        <v>150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8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9">
        <f t="shared" si="0"/>
        <v>494</v>
      </c>
      <c r="W29" s="7">
        <f t="shared" si="1"/>
        <v>462</v>
      </c>
      <c r="X29" t="str">
        <f>Stat[[#This Row],[服装]]&amp;Stat[[#This Row],[名前]]&amp;Stat[[#This Row],[レアリティ]]</f>
        <v>夏祭り孤爪研磨ICONIC</v>
      </c>
      <c r="Y29" t="s">
        <v>317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8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9">
        <f t="shared" si="0"/>
        <v>480</v>
      </c>
      <c r="W30" s="7">
        <f t="shared" si="1"/>
        <v>477</v>
      </c>
      <c r="X30" t="str">
        <f>Stat[[#This Row],[服装]]&amp;Stat[[#This Row],[名前]]&amp;Stat[[#This Row],[レアリティ]]</f>
        <v>ユニフォーム黒尾鉄朗ICONIC</v>
      </c>
      <c r="Y30" t="s">
        <v>318</v>
      </c>
      <c r="Z30" s="3"/>
      <c r="AA30" s="3"/>
      <c r="AB30" s="3"/>
    </row>
    <row r="31" spans="1:28" ht="14.4" x14ac:dyDescent="0.3">
      <c r="A31">
        <v>30</v>
      </c>
      <c r="B31" t="s">
        <v>149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8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9">
        <f t="shared" si="0"/>
        <v>486</v>
      </c>
      <c r="W31" s="7">
        <f t="shared" si="1"/>
        <v>485</v>
      </c>
      <c r="X31" t="str">
        <f>Stat[[#This Row],[服装]]&amp;Stat[[#This Row],[名前]]&amp;Stat[[#This Row],[レアリティ]]</f>
        <v>制服黒尾鉄朗ICONIC</v>
      </c>
      <c r="Y31" t="s">
        <v>318</v>
      </c>
      <c r="Z31" s="3"/>
      <c r="AA31" s="3"/>
      <c r="AB31" s="3"/>
    </row>
    <row r="32" spans="1:28" ht="14.4" x14ac:dyDescent="0.3">
      <c r="A32">
        <v>31</v>
      </c>
      <c r="B32" t="s">
        <v>150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8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9">
        <f t="shared" si="0"/>
        <v>494</v>
      </c>
      <c r="W32" s="7">
        <f t="shared" si="1"/>
        <v>477</v>
      </c>
      <c r="X32" t="str">
        <f>Stat[[#This Row],[服装]]&amp;Stat[[#This Row],[名前]]&amp;Stat[[#This Row],[レアリティ]]</f>
        <v>夏祭り黒尾鉄朗ICONIC</v>
      </c>
      <c r="Y32" t="s">
        <v>318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8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9">
        <f t="shared" si="0"/>
        <v>462</v>
      </c>
      <c r="W33" s="7">
        <f t="shared" si="1"/>
        <v>468</v>
      </c>
      <c r="X33" t="str">
        <f>Stat[[#This Row],[服装]]&amp;Stat[[#This Row],[名前]]&amp;Stat[[#This Row],[レアリティ]]</f>
        <v>ユニフォーム灰羽リエーフICONIC</v>
      </c>
      <c r="Y33" t="s">
        <v>319</v>
      </c>
      <c r="Z33" s="3"/>
      <c r="AA33" s="3"/>
      <c r="AB33" s="3"/>
    </row>
    <row r="34" spans="1:28" ht="14.4" x14ac:dyDescent="0.3">
      <c r="A34">
        <v>33</v>
      </c>
      <c r="B34" s="3" t="s">
        <v>402</v>
      </c>
      <c r="C34" t="s">
        <v>41</v>
      </c>
      <c r="D34" s="3" t="s">
        <v>90</v>
      </c>
      <c r="E34" t="s">
        <v>26</v>
      </c>
      <c r="F34" t="s">
        <v>27</v>
      </c>
      <c r="G34" t="s">
        <v>71</v>
      </c>
      <c r="H34">
        <v>99</v>
      </c>
      <c r="I34" s="8" t="s">
        <v>22</v>
      </c>
      <c r="J34">
        <v>5</v>
      </c>
      <c r="K34">
        <v>75</v>
      </c>
      <c r="L34">
        <v>120</v>
      </c>
      <c r="M34">
        <v>115</v>
      </c>
      <c r="N34">
        <v>114</v>
      </c>
      <c r="O34">
        <v>119</v>
      </c>
      <c r="P34">
        <v>97</v>
      </c>
      <c r="Q34">
        <v>126</v>
      </c>
      <c r="R34">
        <v>116</v>
      </c>
      <c r="S34">
        <v>118</v>
      </c>
      <c r="T34">
        <v>116</v>
      </c>
      <c r="U34">
        <v>27</v>
      </c>
      <c r="V34" s="9">
        <f>SUM(L34:O34)</f>
        <v>468</v>
      </c>
      <c r="W34" s="7">
        <f>SUM(Q34:T34)</f>
        <v>476</v>
      </c>
      <c r="X34" t="str">
        <f>Stat[[#This Row],[服装]]&amp;Stat[[#This Row],[名前]]&amp;Stat[[#This Row],[レアリティ]]</f>
        <v>探偵灰羽リエーフICONIC</v>
      </c>
      <c r="Y34" t="s">
        <v>319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42</v>
      </c>
      <c r="D35" t="s">
        <v>24</v>
      </c>
      <c r="E35" t="s">
        <v>21</v>
      </c>
      <c r="F35" t="s">
        <v>27</v>
      </c>
      <c r="G35" t="s">
        <v>71</v>
      </c>
      <c r="H35">
        <v>99</v>
      </c>
      <c r="I35" s="8" t="s">
        <v>22</v>
      </c>
      <c r="J35">
        <v>5</v>
      </c>
      <c r="K35">
        <v>84</v>
      </c>
      <c r="L35">
        <v>118</v>
      </c>
      <c r="M35">
        <v>111</v>
      </c>
      <c r="N35">
        <v>116</v>
      </c>
      <c r="O35">
        <v>124</v>
      </c>
      <c r="P35">
        <v>101</v>
      </c>
      <c r="Q35">
        <v>110</v>
      </c>
      <c r="R35">
        <v>130</v>
      </c>
      <c r="S35">
        <v>116</v>
      </c>
      <c r="T35">
        <v>122</v>
      </c>
      <c r="U35">
        <v>36</v>
      </c>
      <c r="V35" s="9">
        <f t="shared" si="0"/>
        <v>469</v>
      </c>
      <c r="W35" s="7">
        <f t="shared" si="1"/>
        <v>478</v>
      </c>
      <c r="X35" t="str">
        <f>Stat[[#This Row],[服装]]&amp;Stat[[#This Row],[名前]]&amp;Stat[[#This Row],[レアリティ]]</f>
        <v>ユニフォーム夜久衛輔ICONIC</v>
      </c>
      <c r="Y35" t="s">
        <v>329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43</v>
      </c>
      <c r="D36" t="s">
        <v>24</v>
      </c>
      <c r="E36" t="s">
        <v>25</v>
      </c>
      <c r="F36" t="s">
        <v>27</v>
      </c>
      <c r="G36" t="s">
        <v>71</v>
      </c>
      <c r="H36">
        <v>99</v>
      </c>
      <c r="I36" s="8" t="s">
        <v>22</v>
      </c>
      <c r="J36">
        <v>5</v>
      </c>
      <c r="K36">
        <v>75</v>
      </c>
      <c r="L36">
        <v>117</v>
      </c>
      <c r="M36">
        <v>113</v>
      </c>
      <c r="N36">
        <v>114</v>
      </c>
      <c r="O36">
        <v>115</v>
      </c>
      <c r="P36">
        <v>97</v>
      </c>
      <c r="Q36">
        <v>115</v>
      </c>
      <c r="R36">
        <v>116</v>
      </c>
      <c r="S36">
        <v>115</v>
      </c>
      <c r="T36">
        <v>115</v>
      </c>
      <c r="U36">
        <v>29</v>
      </c>
      <c r="V36" s="9">
        <f t="shared" ref="V36:V67" si="2">SUM(L36:O36)</f>
        <v>459</v>
      </c>
      <c r="W36" s="7">
        <f t="shared" ref="W36:W67" si="3">SUM(Q36:T36)</f>
        <v>461</v>
      </c>
      <c r="X36" t="str">
        <f>Stat[[#This Row],[服装]]&amp;Stat[[#This Row],[名前]]&amp;Stat[[#This Row],[レアリティ]]</f>
        <v>ユニフォーム福永招平ICONIC</v>
      </c>
      <c r="Y36" t="s">
        <v>320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44</v>
      </c>
      <c r="D37" t="s">
        <v>24</v>
      </c>
      <c r="E37" t="s">
        <v>26</v>
      </c>
      <c r="F37" t="s">
        <v>27</v>
      </c>
      <c r="G37" t="s">
        <v>71</v>
      </c>
      <c r="H37">
        <v>99</v>
      </c>
      <c r="I37" s="8" t="s">
        <v>22</v>
      </c>
      <c r="J37">
        <v>5</v>
      </c>
      <c r="K37">
        <v>75</v>
      </c>
      <c r="L37">
        <v>115</v>
      </c>
      <c r="M37">
        <v>114</v>
      </c>
      <c r="N37">
        <v>113</v>
      </c>
      <c r="O37">
        <v>118</v>
      </c>
      <c r="P37">
        <v>97</v>
      </c>
      <c r="Q37">
        <v>121</v>
      </c>
      <c r="R37">
        <v>115</v>
      </c>
      <c r="S37">
        <v>116</v>
      </c>
      <c r="T37">
        <v>115</v>
      </c>
      <c r="U37">
        <v>36</v>
      </c>
      <c r="V37" s="9">
        <f t="shared" si="2"/>
        <v>460</v>
      </c>
      <c r="W37" s="7">
        <f t="shared" si="3"/>
        <v>467</v>
      </c>
      <c r="X37" t="str">
        <f>Stat[[#This Row],[服装]]&amp;Stat[[#This Row],[名前]]&amp;Stat[[#This Row],[レアリティ]]</f>
        <v>ユニフォーム犬岡走ICONIC</v>
      </c>
      <c r="Y37" t="s">
        <v>321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45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8" t="s">
        <v>22</v>
      </c>
      <c r="J38">
        <v>5</v>
      </c>
      <c r="K38">
        <v>78</v>
      </c>
      <c r="L38">
        <v>123</v>
      </c>
      <c r="M38">
        <v>120</v>
      </c>
      <c r="N38">
        <v>114</v>
      </c>
      <c r="O38">
        <v>122</v>
      </c>
      <c r="P38">
        <v>101</v>
      </c>
      <c r="Q38">
        <v>115</v>
      </c>
      <c r="R38">
        <v>116</v>
      </c>
      <c r="S38">
        <v>115</v>
      </c>
      <c r="T38">
        <v>115</v>
      </c>
      <c r="U38">
        <v>29</v>
      </c>
      <c r="V38" s="9">
        <f t="shared" si="2"/>
        <v>479</v>
      </c>
      <c r="W38" s="7">
        <f t="shared" si="3"/>
        <v>461</v>
      </c>
      <c r="X38" t="str">
        <f>Stat[[#This Row],[服装]]&amp;Stat[[#This Row],[名前]]&amp;Stat[[#This Row],[レアリティ]]</f>
        <v>ユニフォーム山本猛虎ICONIC</v>
      </c>
      <c r="Y38" t="s">
        <v>330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46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8" t="s">
        <v>22</v>
      </c>
      <c r="J39">
        <v>5</v>
      </c>
      <c r="K39">
        <v>84</v>
      </c>
      <c r="L39">
        <v>115</v>
      </c>
      <c r="M39">
        <v>110</v>
      </c>
      <c r="N39">
        <v>113</v>
      </c>
      <c r="O39">
        <v>120</v>
      </c>
      <c r="P39">
        <v>97</v>
      </c>
      <c r="Q39">
        <v>110</v>
      </c>
      <c r="R39">
        <v>123</v>
      </c>
      <c r="S39">
        <v>119</v>
      </c>
      <c r="T39">
        <v>120</v>
      </c>
      <c r="U39">
        <v>33</v>
      </c>
      <c r="V39" s="9">
        <f t="shared" si="2"/>
        <v>458</v>
      </c>
      <c r="W39" s="7">
        <f t="shared" si="3"/>
        <v>472</v>
      </c>
      <c r="X39" t="str">
        <f>Stat[[#This Row],[服装]]&amp;Stat[[#This Row],[名前]]&amp;Stat[[#This Row],[レアリティ]]</f>
        <v>ユニフォーム芝山優生ICONIC</v>
      </c>
      <c r="Y39" t="s">
        <v>322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8" t="s">
        <v>22</v>
      </c>
      <c r="J40">
        <v>5</v>
      </c>
      <c r="K40">
        <v>76</v>
      </c>
      <c r="L40">
        <v>124</v>
      </c>
      <c r="M40">
        <v>121</v>
      </c>
      <c r="N40">
        <v>114</v>
      </c>
      <c r="O40">
        <v>122</v>
      </c>
      <c r="P40">
        <v>101</v>
      </c>
      <c r="Q40">
        <v>116</v>
      </c>
      <c r="R40">
        <v>118</v>
      </c>
      <c r="S40">
        <v>116</v>
      </c>
      <c r="T40">
        <v>116</v>
      </c>
      <c r="U40">
        <v>51</v>
      </c>
      <c r="V40" s="9">
        <f t="shared" si="2"/>
        <v>481</v>
      </c>
      <c r="W40" s="7">
        <f t="shared" si="3"/>
        <v>466</v>
      </c>
      <c r="X40" t="str">
        <f>Stat[[#This Row],[服装]]&amp;Stat[[#This Row],[名前]]&amp;Stat[[#This Row],[レアリティ]]</f>
        <v>ユニフォーム海信之ICONIC</v>
      </c>
      <c r="Y40" t="s">
        <v>323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90</v>
      </c>
      <c r="E41" t="s">
        <v>78</v>
      </c>
      <c r="F41" t="s">
        <v>27</v>
      </c>
      <c r="G41" t="s">
        <v>151</v>
      </c>
      <c r="H41">
        <v>99</v>
      </c>
      <c r="I41" s="8" t="s">
        <v>22</v>
      </c>
      <c r="J41">
        <v>5</v>
      </c>
      <c r="K41">
        <v>74</v>
      </c>
      <c r="L41">
        <v>120</v>
      </c>
      <c r="M41">
        <v>117</v>
      </c>
      <c r="N41">
        <v>110</v>
      </c>
      <c r="O41">
        <v>118</v>
      </c>
      <c r="P41">
        <v>99</v>
      </c>
      <c r="Q41">
        <v>112</v>
      </c>
      <c r="R41">
        <v>114</v>
      </c>
      <c r="S41">
        <v>112</v>
      </c>
      <c r="T41">
        <v>112</v>
      </c>
      <c r="U41">
        <v>49</v>
      </c>
      <c r="V41" s="9">
        <f t="shared" si="2"/>
        <v>465</v>
      </c>
      <c r="W41" s="7">
        <f t="shared" si="3"/>
        <v>450</v>
      </c>
      <c r="X41" t="str">
        <f>Stat[[#This Row],[服装]]&amp;Stat[[#This Row],[名前]]&amp;Stat[[#This Row],[レアリティ]]</f>
        <v>ユニフォーム海信之YELL</v>
      </c>
      <c r="Y41" t="s">
        <v>323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48</v>
      </c>
      <c r="D42" t="s">
        <v>23</v>
      </c>
      <c r="E42" t="s">
        <v>26</v>
      </c>
      <c r="F42" t="s">
        <v>49</v>
      </c>
      <c r="G42" t="s">
        <v>71</v>
      </c>
      <c r="H42">
        <v>99</v>
      </c>
      <c r="I42" s="8" t="s">
        <v>22</v>
      </c>
      <c r="J42">
        <v>5</v>
      </c>
      <c r="K42">
        <v>76</v>
      </c>
      <c r="L42">
        <v>125</v>
      </c>
      <c r="M42">
        <v>113</v>
      </c>
      <c r="N42">
        <v>112</v>
      </c>
      <c r="O42">
        <v>122</v>
      </c>
      <c r="P42">
        <v>97</v>
      </c>
      <c r="Q42">
        <v>130</v>
      </c>
      <c r="R42">
        <v>115</v>
      </c>
      <c r="S42">
        <v>116</v>
      </c>
      <c r="T42">
        <v>115</v>
      </c>
      <c r="U42">
        <v>31</v>
      </c>
      <c r="V42" s="9">
        <f t="shared" si="2"/>
        <v>472</v>
      </c>
      <c r="W42" s="7">
        <f t="shared" si="3"/>
        <v>476</v>
      </c>
      <c r="X42" t="str">
        <f>Stat[[#This Row],[服装]]&amp;Stat[[#This Row],[名前]]&amp;Stat[[#This Row],[レアリティ]]</f>
        <v>ユニフォーム青根高伸ICONIC</v>
      </c>
      <c r="Y42" t="s">
        <v>324</v>
      </c>
      <c r="Z42" s="3"/>
      <c r="AA42" s="3"/>
      <c r="AB42" s="3"/>
    </row>
    <row r="43" spans="1:28" ht="14.4" x14ac:dyDescent="0.3">
      <c r="A43">
        <v>42</v>
      </c>
      <c r="B43" t="s">
        <v>149</v>
      </c>
      <c r="C43" t="s">
        <v>48</v>
      </c>
      <c r="D43" t="s">
        <v>73</v>
      </c>
      <c r="E43" t="s">
        <v>26</v>
      </c>
      <c r="F43" t="s">
        <v>49</v>
      </c>
      <c r="G43" t="s">
        <v>71</v>
      </c>
      <c r="H43">
        <v>99</v>
      </c>
      <c r="I43" s="8" t="s">
        <v>22</v>
      </c>
      <c r="J43">
        <v>5</v>
      </c>
      <c r="K43">
        <v>78</v>
      </c>
      <c r="L43">
        <v>128</v>
      </c>
      <c r="M43">
        <v>114</v>
      </c>
      <c r="N43">
        <v>113</v>
      </c>
      <c r="O43">
        <v>123</v>
      </c>
      <c r="P43">
        <v>97</v>
      </c>
      <c r="Q43">
        <v>133</v>
      </c>
      <c r="R43">
        <v>116</v>
      </c>
      <c r="S43">
        <v>119</v>
      </c>
      <c r="T43">
        <v>116</v>
      </c>
      <c r="U43">
        <v>31</v>
      </c>
      <c r="V43" s="9">
        <f t="shared" si="2"/>
        <v>478</v>
      </c>
      <c r="W43" s="7">
        <f t="shared" si="3"/>
        <v>484</v>
      </c>
      <c r="X43" t="str">
        <f>Stat[[#This Row],[服装]]&amp;Stat[[#This Row],[名前]]&amp;Stat[[#This Row],[レアリティ]]</f>
        <v>制服青根高伸ICONIC</v>
      </c>
      <c r="Y43" t="s">
        <v>324</v>
      </c>
      <c r="Z43" s="3"/>
      <c r="AA43" s="3"/>
      <c r="AB43" s="3"/>
    </row>
    <row r="44" spans="1:28" ht="14.4" x14ac:dyDescent="0.3">
      <c r="A44">
        <v>43</v>
      </c>
      <c r="B44" t="s">
        <v>117</v>
      </c>
      <c r="C44" t="s">
        <v>48</v>
      </c>
      <c r="D44" t="s">
        <v>90</v>
      </c>
      <c r="E44" t="s">
        <v>26</v>
      </c>
      <c r="F44" t="s">
        <v>49</v>
      </c>
      <c r="G44" t="s">
        <v>71</v>
      </c>
      <c r="H44">
        <v>99</v>
      </c>
      <c r="I44" s="8" t="s">
        <v>22</v>
      </c>
      <c r="J44">
        <v>5</v>
      </c>
      <c r="K44">
        <v>78</v>
      </c>
      <c r="L44">
        <v>130</v>
      </c>
      <c r="M44">
        <v>114</v>
      </c>
      <c r="N44">
        <v>113</v>
      </c>
      <c r="O44">
        <v>123</v>
      </c>
      <c r="P44">
        <v>97</v>
      </c>
      <c r="Q44">
        <v>131</v>
      </c>
      <c r="R44">
        <v>116</v>
      </c>
      <c r="S44">
        <v>119</v>
      </c>
      <c r="T44">
        <v>116</v>
      </c>
      <c r="U44">
        <v>31</v>
      </c>
      <c r="V44" s="9">
        <f t="shared" si="2"/>
        <v>480</v>
      </c>
      <c r="W44" s="7">
        <f t="shared" si="3"/>
        <v>482</v>
      </c>
      <c r="X44" t="str">
        <f>Stat[[#This Row],[服装]]&amp;Stat[[#This Row],[名前]]&amp;Stat[[#This Row],[レアリティ]]</f>
        <v>プール掃除青根高伸ICONIC</v>
      </c>
      <c r="Y44" t="s">
        <v>324</v>
      </c>
      <c r="Z44" s="3"/>
      <c r="AA44" s="3"/>
      <c r="AB44" s="3"/>
    </row>
    <row r="45" spans="1:28" ht="14.4" x14ac:dyDescent="0.3">
      <c r="A45">
        <v>44</v>
      </c>
      <c r="B45" t="s">
        <v>108</v>
      </c>
      <c r="C45" t="s">
        <v>50</v>
      </c>
      <c r="D45" t="s">
        <v>28</v>
      </c>
      <c r="E45" t="s">
        <v>25</v>
      </c>
      <c r="F45" t="s">
        <v>49</v>
      </c>
      <c r="G45" t="s">
        <v>71</v>
      </c>
      <c r="H45">
        <v>99</v>
      </c>
      <c r="I45" s="8" t="s">
        <v>22</v>
      </c>
      <c r="J45">
        <v>5</v>
      </c>
      <c r="K45">
        <v>75</v>
      </c>
      <c r="L45">
        <v>124</v>
      </c>
      <c r="M45">
        <v>119</v>
      </c>
      <c r="N45">
        <v>114</v>
      </c>
      <c r="O45">
        <v>127</v>
      </c>
      <c r="P45">
        <v>101</v>
      </c>
      <c r="Q45">
        <v>127</v>
      </c>
      <c r="R45">
        <v>116</v>
      </c>
      <c r="S45">
        <v>116</v>
      </c>
      <c r="T45">
        <v>119</v>
      </c>
      <c r="U45">
        <v>36</v>
      </c>
      <c r="V45" s="9">
        <f t="shared" si="2"/>
        <v>484</v>
      </c>
      <c r="W45" s="7">
        <f t="shared" si="3"/>
        <v>478</v>
      </c>
      <c r="X45" t="str">
        <f>Stat[[#This Row],[服装]]&amp;Stat[[#This Row],[名前]]&amp;Stat[[#This Row],[レアリティ]]</f>
        <v>ユニフォーム二口堅治ICONIC</v>
      </c>
      <c r="Y45" t="s">
        <v>325</v>
      </c>
      <c r="Z45" s="3"/>
      <c r="AA45" s="3"/>
      <c r="AB45" s="3"/>
    </row>
    <row r="46" spans="1:28" ht="14.4" x14ac:dyDescent="0.3">
      <c r="A46">
        <v>45</v>
      </c>
      <c r="B46" t="s">
        <v>149</v>
      </c>
      <c r="C46" t="s">
        <v>50</v>
      </c>
      <c r="D46" t="s">
        <v>77</v>
      </c>
      <c r="E46" t="s">
        <v>25</v>
      </c>
      <c r="F46" t="s">
        <v>49</v>
      </c>
      <c r="G46" t="s">
        <v>71</v>
      </c>
      <c r="H46">
        <v>99</v>
      </c>
      <c r="I46" s="8" t="s">
        <v>22</v>
      </c>
      <c r="J46">
        <v>5</v>
      </c>
      <c r="K46">
        <v>77</v>
      </c>
      <c r="L46">
        <v>127</v>
      </c>
      <c r="M46">
        <v>122</v>
      </c>
      <c r="N46">
        <v>115</v>
      </c>
      <c r="O46">
        <v>128</v>
      </c>
      <c r="P46">
        <v>101</v>
      </c>
      <c r="Q46">
        <v>128</v>
      </c>
      <c r="R46">
        <v>117</v>
      </c>
      <c r="S46">
        <v>119</v>
      </c>
      <c r="T46">
        <v>120</v>
      </c>
      <c r="U46">
        <v>36</v>
      </c>
      <c r="V46" s="9">
        <f t="shared" si="2"/>
        <v>492</v>
      </c>
      <c r="W46" s="7">
        <f t="shared" si="3"/>
        <v>484</v>
      </c>
      <c r="X46" t="str">
        <f>Stat[[#This Row],[服装]]&amp;Stat[[#This Row],[名前]]&amp;Stat[[#This Row],[レアリティ]]</f>
        <v>制服二口堅治ICONIC</v>
      </c>
      <c r="Y46" t="s">
        <v>325</v>
      </c>
      <c r="Z46" s="3"/>
      <c r="AA46" s="3"/>
      <c r="AB46" s="3"/>
    </row>
    <row r="47" spans="1:28" ht="14.4" x14ac:dyDescent="0.3">
      <c r="A47">
        <v>46</v>
      </c>
      <c r="B47" t="s">
        <v>117</v>
      </c>
      <c r="C47" t="s">
        <v>50</v>
      </c>
      <c r="D47" t="s">
        <v>73</v>
      </c>
      <c r="E47" t="s">
        <v>25</v>
      </c>
      <c r="F47" t="s">
        <v>49</v>
      </c>
      <c r="G47" t="s">
        <v>71</v>
      </c>
      <c r="H47">
        <v>99</v>
      </c>
      <c r="I47" s="8" t="s">
        <v>22</v>
      </c>
      <c r="J47">
        <v>5</v>
      </c>
      <c r="K47">
        <v>77</v>
      </c>
      <c r="L47">
        <v>124</v>
      </c>
      <c r="M47">
        <v>119</v>
      </c>
      <c r="N47">
        <v>115</v>
      </c>
      <c r="O47">
        <v>126</v>
      </c>
      <c r="P47">
        <v>101</v>
      </c>
      <c r="Q47">
        <v>131</v>
      </c>
      <c r="R47">
        <v>120</v>
      </c>
      <c r="S47">
        <v>119</v>
      </c>
      <c r="T47">
        <v>122</v>
      </c>
      <c r="U47">
        <v>36</v>
      </c>
      <c r="V47" s="9">
        <f t="shared" si="2"/>
        <v>484</v>
      </c>
      <c r="W47" s="7">
        <f t="shared" si="3"/>
        <v>492</v>
      </c>
      <c r="X47" t="str">
        <f>Stat[[#This Row],[服装]]&amp;Stat[[#This Row],[名前]]&amp;Stat[[#This Row],[レアリティ]]</f>
        <v>プール掃除二口堅治ICONIC</v>
      </c>
      <c r="Y47" t="s">
        <v>325</v>
      </c>
      <c r="Z47" s="3"/>
      <c r="AA47" s="3"/>
      <c r="AB47" s="3"/>
    </row>
    <row r="48" spans="1:28" ht="14.4" x14ac:dyDescent="0.3">
      <c r="A48">
        <v>47</v>
      </c>
      <c r="B48" t="s">
        <v>108</v>
      </c>
      <c r="C48" t="s">
        <v>400</v>
      </c>
      <c r="D48" t="s">
        <v>23</v>
      </c>
      <c r="E48" t="s">
        <v>31</v>
      </c>
      <c r="F48" t="s">
        <v>49</v>
      </c>
      <c r="G48" t="s">
        <v>71</v>
      </c>
      <c r="H48">
        <v>99</v>
      </c>
      <c r="I48" s="8" t="s">
        <v>22</v>
      </c>
      <c r="J48">
        <v>5</v>
      </c>
      <c r="K48">
        <v>76</v>
      </c>
      <c r="L48">
        <v>119</v>
      </c>
      <c r="M48">
        <v>118</v>
      </c>
      <c r="N48">
        <v>123</v>
      </c>
      <c r="O48">
        <v>121</v>
      </c>
      <c r="P48">
        <v>97</v>
      </c>
      <c r="Q48">
        <v>127</v>
      </c>
      <c r="R48">
        <v>116</v>
      </c>
      <c r="S48">
        <v>116</v>
      </c>
      <c r="T48">
        <v>116</v>
      </c>
      <c r="U48">
        <v>29</v>
      </c>
      <c r="V48" s="9">
        <f t="shared" si="2"/>
        <v>481</v>
      </c>
      <c r="W48" s="7">
        <f t="shared" si="3"/>
        <v>475</v>
      </c>
      <c r="X48" t="str">
        <f>Stat[[#This Row],[服装]]&amp;Stat[[#This Row],[名前]]&amp;Stat[[#This Row],[レアリティ]]</f>
        <v>ユニフォーム黄金川貫至ICONIC</v>
      </c>
      <c r="Y48" t="s">
        <v>326</v>
      </c>
      <c r="Z48" s="3"/>
      <c r="AA48" s="3"/>
      <c r="AB48" s="3"/>
    </row>
    <row r="49" spans="1:28" ht="14.4" x14ac:dyDescent="0.3">
      <c r="A49">
        <v>48</v>
      </c>
      <c r="B49" t="s">
        <v>149</v>
      </c>
      <c r="C49" t="s">
        <v>400</v>
      </c>
      <c r="D49" t="s">
        <v>73</v>
      </c>
      <c r="E49" t="s">
        <v>31</v>
      </c>
      <c r="F49" t="s">
        <v>49</v>
      </c>
      <c r="G49" t="s">
        <v>71</v>
      </c>
      <c r="H49">
        <v>99</v>
      </c>
      <c r="I49" s="8" t="s">
        <v>22</v>
      </c>
      <c r="J49">
        <v>5</v>
      </c>
      <c r="K49">
        <v>78</v>
      </c>
      <c r="L49">
        <v>120</v>
      </c>
      <c r="M49">
        <v>121</v>
      </c>
      <c r="N49">
        <v>126</v>
      </c>
      <c r="O49">
        <v>124</v>
      </c>
      <c r="P49">
        <v>97</v>
      </c>
      <c r="Q49">
        <v>128</v>
      </c>
      <c r="R49">
        <v>117</v>
      </c>
      <c r="S49">
        <v>117</v>
      </c>
      <c r="T49">
        <v>117</v>
      </c>
      <c r="U49">
        <v>29</v>
      </c>
      <c r="V49" s="9">
        <f t="shared" si="2"/>
        <v>491</v>
      </c>
      <c r="W49" s="7">
        <f t="shared" si="3"/>
        <v>479</v>
      </c>
      <c r="X49" t="str">
        <f>Stat[[#This Row],[服装]]&amp;Stat[[#This Row],[名前]]&amp;Stat[[#This Row],[レアリティ]]</f>
        <v>制服黄金川貫至ICONIC</v>
      </c>
      <c r="Y49" t="s">
        <v>326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51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8" t="s">
        <v>22</v>
      </c>
      <c r="J50">
        <v>5</v>
      </c>
      <c r="K50">
        <v>78</v>
      </c>
      <c r="L50">
        <v>121</v>
      </c>
      <c r="M50">
        <v>117</v>
      </c>
      <c r="N50">
        <v>112</v>
      </c>
      <c r="O50">
        <v>119</v>
      </c>
      <c r="P50">
        <v>97</v>
      </c>
      <c r="Q50">
        <v>116</v>
      </c>
      <c r="R50">
        <v>114</v>
      </c>
      <c r="S50">
        <v>116</v>
      </c>
      <c r="T50">
        <v>119</v>
      </c>
      <c r="U50">
        <v>31</v>
      </c>
      <c r="V50" s="9">
        <f t="shared" si="2"/>
        <v>469</v>
      </c>
      <c r="W50" s="7">
        <f t="shared" si="3"/>
        <v>465</v>
      </c>
      <c r="X50" t="str">
        <f>Stat[[#This Row],[服装]]&amp;Stat[[#This Row],[名前]]&amp;Stat[[#This Row],[レアリティ]]</f>
        <v>ユニフォーム小原豊ICONIC</v>
      </c>
      <c r="Y50" t="s">
        <v>327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52</v>
      </c>
      <c r="D51" t="s">
        <v>23</v>
      </c>
      <c r="E51" t="s">
        <v>25</v>
      </c>
      <c r="F51" t="s">
        <v>49</v>
      </c>
      <c r="G51" t="s">
        <v>71</v>
      </c>
      <c r="H51">
        <v>99</v>
      </c>
      <c r="I51" s="8" t="s">
        <v>22</v>
      </c>
      <c r="J51">
        <v>5</v>
      </c>
      <c r="K51">
        <v>76</v>
      </c>
      <c r="L51">
        <v>122</v>
      </c>
      <c r="M51">
        <v>118</v>
      </c>
      <c r="N51">
        <v>113</v>
      </c>
      <c r="O51">
        <v>120</v>
      </c>
      <c r="P51">
        <v>97</v>
      </c>
      <c r="Q51">
        <v>121</v>
      </c>
      <c r="R51">
        <v>115</v>
      </c>
      <c r="S51">
        <v>117</v>
      </c>
      <c r="T51">
        <v>120</v>
      </c>
      <c r="U51">
        <v>31</v>
      </c>
      <c r="V51" s="9">
        <f t="shared" si="2"/>
        <v>473</v>
      </c>
      <c r="W51" s="7">
        <f t="shared" si="3"/>
        <v>473</v>
      </c>
      <c r="X51" t="str">
        <f>Stat[[#This Row],[服装]]&amp;Stat[[#This Row],[名前]]&amp;Stat[[#This Row],[レアリティ]]</f>
        <v>ユニフォーム女川太郎ICONIC</v>
      </c>
      <c r="Y51" t="s">
        <v>332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53</v>
      </c>
      <c r="D52" t="s">
        <v>23</v>
      </c>
      <c r="E52" t="s">
        <v>21</v>
      </c>
      <c r="F52" t="s">
        <v>49</v>
      </c>
      <c r="G52" t="s">
        <v>71</v>
      </c>
      <c r="H52">
        <v>99</v>
      </c>
      <c r="I52" s="8" t="s">
        <v>22</v>
      </c>
      <c r="J52">
        <v>5</v>
      </c>
      <c r="K52">
        <v>84</v>
      </c>
      <c r="L52">
        <v>113</v>
      </c>
      <c r="M52">
        <v>110</v>
      </c>
      <c r="N52">
        <v>112</v>
      </c>
      <c r="O52">
        <v>121</v>
      </c>
      <c r="P52">
        <v>101</v>
      </c>
      <c r="Q52">
        <v>110</v>
      </c>
      <c r="R52">
        <v>124</v>
      </c>
      <c r="S52">
        <v>119</v>
      </c>
      <c r="T52">
        <v>120</v>
      </c>
      <c r="U52">
        <v>36</v>
      </c>
      <c r="V52" s="9">
        <f t="shared" si="2"/>
        <v>456</v>
      </c>
      <c r="W52" s="7">
        <f t="shared" si="3"/>
        <v>473</v>
      </c>
      <c r="X52" t="str">
        <f>Stat[[#This Row],[服装]]&amp;Stat[[#This Row],[名前]]&amp;Stat[[#This Row],[レアリティ]]</f>
        <v>ユニフォーム作並浩輔ICONIC</v>
      </c>
      <c r="Y52" t="s">
        <v>331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54</v>
      </c>
      <c r="D53" t="s">
        <v>23</v>
      </c>
      <c r="E53" t="s">
        <v>26</v>
      </c>
      <c r="F53" t="s">
        <v>49</v>
      </c>
      <c r="G53" t="s">
        <v>71</v>
      </c>
      <c r="H53">
        <v>99</v>
      </c>
      <c r="I53" s="8" t="s">
        <v>22</v>
      </c>
      <c r="J53">
        <v>5</v>
      </c>
      <c r="K53">
        <v>75</v>
      </c>
      <c r="L53">
        <v>125</v>
      </c>
      <c r="M53">
        <v>113</v>
      </c>
      <c r="N53">
        <v>112</v>
      </c>
      <c r="O53">
        <v>122</v>
      </c>
      <c r="P53">
        <v>97</v>
      </c>
      <c r="Q53">
        <v>125</v>
      </c>
      <c r="R53">
        <v>115</v>
      </c>
      <c r="S53">
        <v>116</v>
      </c>
      <c r="T53">
        <v>115</v>
      </c>
      <c r="U53">
        <v>31</v>
      </c>
      <c r="V53" s="9">
        <f t="shared" si="2"/>
        <v>472</v>
      </c>
      <c r="W53" s="7">
        <f t="shared" si="3"/>
        <v>471</v>
      </c>
      <c r="X53" t="str">
        <f>Stat[[#This Row],[服装]]&amp;Stat[[#This Row],[名前]]&amp;Stat[[#This Row],[レアリティ]]</f>
        <v>ユニフォーム吹上仁悟ICONIC</v>
      </c>
      <c r="Y53" t="s">
        <v>333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30</v>
      </c>
      <c r="D54" t="s">
        <v>23</v>
      </c>
      <c r="E54" t="s">
        <v>31</v>
      </c>
      <c r="F54" t="s">
        <v>20</v>
      </c>
      <c r="G54" t="s">
        <v>71</v>
      </c>
      <c r="H54">
        <v>99</v>
      </c>
      <c r="I54" s="8" t="s">
        <v>22</v>
      </c>
      <c r="J54">
        <v>5</v>
      </c>
      <c r="K54">
        <v>80</v>
      </c>
      <c r="L54">
        <v>127</v>
      </c>
      <c r="M54">
        <v>127</v>
      </c>
      <c r="N54">
        <v>129</v>
      </c>
      <c r="O54">
        <v>127</v>
      </c>
      <c r="P54">
        <v>101</v>
      </c>
      <c r="Q54">
        <v>114</v>
      </c>
      <c r="R54">
        <v>115</v>
      </c>
      <c r="S54">
        <v>115</v>
      </c>
      <c r="T54">
        <v>115</v>
      </c>
      <c r="U54">
        <v>36</v>
      </c>
      <c r="V54" s="9">
        <f t="shared" si="2"/>
        <v>510</v>
      </c>
      <c r="W54" s="7">
        <f t="shared" si="3"/>
        <v>459</v>
      </c>
      <c r="X54" t="str">
        <f>Stat[[#This Row],[服装]]&amp;Stat[[#This Row],[名前]]&amp;Stat[[#This Row],[レアリティ]]</f>
        <v>ユニフォーム及川徹ICONIC</v>
      </c>
      <c r="Y54" t="s">
        <v>334</v>
      </c>
      <c r="Z54" s="3"/>
      <c r="AA54" s="3"/>
      <c r="AB54" s="3"/>
    </row>
    <row r="55" spans="1:28" ht="14.4" x14ac:dyDescent="0.3">
      <c r="A55">
        <v>54</v>
      </c>
      <c r="B55" t="s">
        <v>117</v>
      </c>
      <c r="C55" t="s">
        <v>30</v>
      </c>
      <c r="D55" t="s">
        <v>90</v>
      </c>
      <c r="E55" t="s">
        <v>31</v>
      </c>
      <c r="F55" t="s">
        <v>20</v>
      </c>
      <c r="G55" t="s">
        <v>71</v>
      </c>
      <c r="H55">
        <v>99</v>
      </c>
      <c r="I55" s="8" t="s">
        <v>22</v>
      </c>
      <c r="J55">
        <v>5</v>
      </c>
      <c r="K55">
        <v>82</v>
      </c>
      <c r="L55">
        <v>128</v>
      </c>
      <c r="M55">
        <v>130</v>
      </c>
      <c r="N55">
        <v>132</v>
      </c>
      <c r="O55">
        <v>130</v>
      </c>
      <c r="P55">
        <v>101</v>
      </c>
      <c r="Q55">
        <v>115</v>
      </c>
      <c r="R55">
        <v>116</v>
      </c>
      <c r="S55">
        <v>116</v>
      </c>
      <c r="T55">
        <v>116</v>
      </c>
      <c r="U55">
        <v>36</v>
      </c>
      <c r="V55" s="9">
        <f t="shared" si="2"/>
        <v>520</v>
      </c>
      <c r="W55" s="7">
        <f t="shared" si="3"/>
        <v>463</v>
      </c>
      <c r="X55" t="str">
        <f>Stat[[#This Row],[服装]]&amp;Stat[[#This Row],[名前]]&amp;Stat[[#This Row],[レアリティ]]</f>
        <v>プール掃除及川徹ICONIC</v>
      </c>
      <c r="Y55" t="s">
        <v>334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32</v>
      </c>
      <c r="D56" t="s">
        <v>28</v>
      </c>
      <c r="E56" t="s">
        <v>25</v>
      </c>
      <c r="F56" t="s">
        <v>20</v>
      </c>
      <c r="G56" t="s">
        <v>71</v>
      </c>
      <c r="H56">
        <v>99</v>
      </c>
      <c r="I56" s="8" t="s">
        <v>22</v>
      </c>
      <c r="J56">
        <v>5</v>
      </c>
      <c r="K56">
        <v>77</v>
      </c>
      <c r="L56">
        <v>125</v>
      </c>
      <c r="M56">
        <v>121</v>
      </c>
      <c r="N56">
        <v>114</v>
      </c>
      <c r="O56">
        <v>122</v>
      </c>
      <c r="P56">
        <v>101</v>
      </c>
      <c r="Q56">
        <v>117</v>
      </c>
      <c r="R56">
        <v>115</v>
      </c>
      <c r="S56">
        <v>116</v>
      </c>
      <c r="T56">
        <v>116</v>
      </c>
      <c r="U56">
        <v>36</v>
      </c>
      <c r="V56" s="9">
        <f t="shared" si="2"/>
        <v>482</v>
      </c>
      <c r="W56" s="7">
        <f t="shared" si="3"/>
        <v>464</v>
      </c>
      <c r="X56" t="str">
        <f>Stat[[#This Row],[服装]]&amp;Stat[[#This Row],[名前]]&amp;Stat[[#This Row],[レアリティ]]</f>
        <v>ユニフォーム岩泉一ICONIC</v>
      </c>
      <c r="Y56" t="s">
        <v>335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32</v>
      </c>
      <c r="D57" t="s">
        <v>73</v>
      </c>
      <c r="E57" t="s">
        <v>25</v>
      </c>
      <c r="F57" t="s">
        <v>20</v>
      </c>
      <c r="G57" t="s">
        <v>71</v>
      </c>
      <c r="H57">
        <v>99</v>
      </c>
      <c r="I57" s="8" t="s">
        <v>22</v>
      </c>
      <c r="J57">
        <v>5</v>
      </c>
      <c r="K57">
        <v>79</v>
      </c>
      <c r="L57">
        <v>128</v>
      </c>
      <c r="M57">
        <v>124</v>
      </c>
      <c r="N57">
        <v>115</v>
      </c>
      <c r="O57">
        <v>123</v>
      </c>
      <c r="P57">
        <v>101</v>
      </c>
      <c r="Q57">
        <v>118</v>
      </c>
      <c r="R57">
        <v>116</v>
      </c>
      <c r="S57">
        <v>119</v>
      </c>
      <c r="T57">
        <v>117</v>
      </c>
      <c r="U57">
        <v>36</v>
      </c>
      <c r="V57" s="9">
        <f t="shared" si="2"/>
        <v>490</v>
      </c>
      <c r="W57" s="7">
        <f t="shared" si="3"/>
        <v>470</v>
      </c>
      <c r="X57" t="str">
        <f>Stat[[#This Row],[服装]]&amp;Stat[[#This Row],[名前]]&amp;Stat[[#This Row],[レアリティ]]</f>
        <v>プール掃除岩泉一ICONIC</v>
      </c>
      <c r="Y57" t="s">
        <v>335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33</v>
      </c>
      <c r="D58" t="s">
        <v>24</v>
      </c>
      <c r="E58" t="s">
        <v>26</v>
      </c>
      <c r="F58" t="s">
        <v>20</v>
      </c>
      <c r="G58" t="s">
        <v>71</v>
      </c>
      <c r="H58">
        <v>99</v>
      </c>
      <c r="I58" s="8" t="s">
        <v>22</v>
      </c>
      <c r="J58">
        <v>5</v>
      </c>
      <c r="K58">
        <v>71</v>
      </c>
      <c r="L58">
        <v>118</v>
      </c>
      <c r="M58">
        <v>113</v>
      </c>
      <c r="N58">
        <v>112</v>
      </c>
      <c r="O58">
        <v>116</v>
      </c>
      <c r="P58">
        <v>97</v>
      </c>
      <c r="Q58">
        <v>120</v>
      </c>
      <c r="R58">
        <v>115</v>
      </c>
      <c r="S58">
        <v>115</v>
      </c>
      <c r="T58">
        <v>115</v>
      </c>
      <c r="U58">
        <v>31</v>
      </c>
      <c r="V58" s="9">
        <f t="shared" si="2"/>
        <v>459</v>
      </c>
      <c r="W58" s="7">
        <f t="shared" si="3"/>
        <v>465</v>
      </c>
      <c r="X58" t="str">
        <f>Stat[[#This Row],[服装]]&amp;Stat[[#This Row],[名前]]&amp;Stat[[#This Row],[レアリティ]]</f>
        <v>ユニフォーム金田一勇太郎ICONIC</v>
      </c>
      <c r="Y58" t="s">
        <v>336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34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8" t="s">
        <v>22</v>
      </c>
      <c r="J59">
        <v>5</v>
      </c>
      <c r="K59">
        <v>75</v>
      </c>
      <c r="L59">
        <v>128</v>
      </c>
      <c r="M59">
        <v>126</v>
      </c>
      <c r="N59">
        <v>112</v>
      </c>
      <c r="O59">
        <v>119</v>
      </c>
      <c r="P59">
        <v>97</v>
      </c>
      <c r="Q59">
        <v>114</v>
      </c>
      <c r="R59">
        <v>110</v>
      </c>
      <c r="S59">
        <v>116</v>
      </c>
      <c r="T59">
        <v>121</v>
      </c>
      <c r="U59">
        <v>27</v>
      </c>
      <c r="V59" s="9">
        <f t="shared" si="2"/>
        <v>485</v>
      </c>
      <c r="W59" s="7">
        <f t="shared" si="3"/>
        <v>461</v>
      </c>
      <c r="X59" t="str">
        <f>Stat[[#This Row],[服装]]&amp;Stat[[#This Row],[名前]]&amp;Stat[[#This Row],[レアリティ]]</f>
        <v>ユニフォーム京谷賢太郎ICONIC</v>
      </c>
      <c r="Y59" t="s">
        <v>337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35</v>
      </c>
      <c r="D60" t="s">
        <v>23</v>
      </c>
      <c r="E60" t="s">
        <v>25</v>
      </c>
      <c r="F60" t="s">
        <v>20</v>
      </c>
      <c r="G60" t="s">
        <v>71</v>
      </c>
      <c r="H60">
        <v>99</v>
      </c>
      <c r="I60" s="8" t="s">
        <v>22</v>
      </c>
      <c r="J60">
        <v>5</v>
      </c>
      <c r="K60">
        <v>70</v>
      </c>
      <c r="L60">
        <v>119</v>
      </c>
      <c r="M60">
        <v>115</v>
      </c>
      <c r="N60">
        <v>114</v>
      </c>
      <c r="O60">
        <v>119</v>
      </c>
      <c r="P60">
        <v>97</v>
      </c>
      <c r="Q60">
        <v>114</v>
      </c>
      <c r="R60">
        <v>116</v>
      </c>
      <c r="S60">
        <v>116</v>
      </c>
      <c r="T60">
        <v>116</v>
      </c>
      <c r="U60">
        <v>31</v>
      </c>
      <c r="V60" s="9">
        <f t="shared" si="2"/>
        <v>467</v>
      </c>
      <c r="W60" s="7">
        <f t="shared" si="3"/>
        <v>462</v>
      </c>
      <c r="X60" t="str">
        <f>Stat[[#This Row],[服装]]&amp;Stat[[#This Row],[名前]]&amp;Stat[[#This Row],[レアリティ]]</f>
        <v>ユニフォーム国見英ICONIC</v>
      </c>
      <c r="Y60" t="s">
        <v>338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36</v>
      </c>
      <c r="D61" t="s">
        <v>23</v>
      </c>
      <c r="E61" t="s">
        <v>21</v>
      </c>
      <c r="F61" t="s">
        <v>20</v>
      </c>
      <c r="G61" t="s">
        <v>71</v>
      </c>
      <c r="H61">
        <v>99</v>
      </c>
      <c r="I61" s="8" t="s">
        <v>22</v>
      </c>
      <c r="J61">
        <v>5</v>
      </c>
      <c r="K61">
        <v>84</v>
      </c>
      <c r="L61">
        <v>113</v>
      </c>
      <c r="M61">
        <v>110</v>
      </c>
      <c r="N61">
        <v>119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122</v>
      </c>
      <c r="U61">
        <v>41</v>
      </c>
      <c r="V61" s="9">
        <f t="shared" si="2"/>
        <v>463</v>
      </c>
      <c r="W61" s="7">
        <f t="shared" si="3"/>
        <v>475</v>
      </c>
      <c r="X61" t="str">
        <f>Stat[[#This Row],[服装]]&amp;Stat[[#This Row],[名前]]&amp;Stat[[#This Row],[レアリティ]]</f>
        <v>ユニフォーム渡親治ICONIC</v>
      </c>
      <c r="Y61" t="s">
        <v>339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37</v>
      </c>
      <c r="D62" t="s">
        <v>23</v>
      </c>
      <c r="E62" t="s">
        <v>82</v>
      </c>
      <c r="F62" t="s">
        <v>20</v>
      </c>
      <c r="G62" t="s">
        <v>71</v>
      </c>
      <c r="H62">
        <v>99</v>
      </c>
      <c r="I62" s="8" t="s">
        <v>22</v>
      </c>
      <c r="J62">
        <v>5</v>
      </c>
      <c r="K62">
        <v>76</v>
      </c>
      <c r="L62">
        <v>116</v>
      </c>
      <c r="M62">
        <v>113</v>
      </c>
      <c r="N62">
        <v>112</v>
      </c>
      <c r="O62">
        <v>117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9">
        <f t="shared" si="2"/>
        <v>458</v>
      </c>
      <c r="W62" s="7">
        <f t="shared" si="3"/>
        <v>465</v>
      </c>
      <c r="X62" t="str">
        <f>Stat[[#This Row],[服装]]&amp;Stat[[#This Row],[名前]]&amp;Stat[[#This Row],[レアリティ]]</f>
        <v>ユニフォーム松川一静ICONIC</v>
      </c>
      <c r="Y62" t="s">
        <v>340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38</v>
      </c>
      <c r="D63" t="s">
        <v>23</v>
      </c>
      <c r="E63" t="s">
        <v>25</v>
      </c>
      <c r="F63" t="s">
        <v>20</v>
      </c>
      <c r="G63" t="s">
        <v>71</v>
      </c>
      <c r="H63">
        <v>99</v>
      </c>
      <c r="I63" s="8" t="s">
        <v>22</v>
      </c>
      <c r="J63">
        <v>5</v>
      </c>
      <c r="K63">
        <v>76</v>
      </c>
      <c r="L63">
        <v>118</v>
      </c>
      <c r="M63">
        <v>116</v>
      </c>
      <c r="N63">
        <v>116</v>
      </c>
      <c r="O63">
        <v>119</v>
      </c>
      <c r="P63">
        <v>97</v>
      </c>
      <c r="Q63">
        <v>117</v>
      </c>
      <c r="R63">
        <v>116</v>
      </c>
      <c r="S63">
        <v>116</v>
      </c>
      <c r="T63">
        <v>118</v>
      </c>
      <c r="U63">
        <v>31</v>
      </c>
      <c r="V63" s="9">
        <f t="shared" si="2"/>
        <v>469</v>
      </c>
      <c r="W63" s="7">
        <f t="shared" si="3"/>
        <v>467</v>
      </c>
      <c r="X63" t="str">
        <f>Stat[[#This Row],[服装]]&amp;Stat[[#This Row],[名前]]&amp;Stat[[#This Row],[レアリティ]]</f>
        <v>ユニフォーム花巻貴大ICONIC</v>
      </c>
      <c r="Y63" t="s">
        <v>341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55</v>
      </c>
      <c r="D64" t="s">
        <v>23</v>
      </c>
      <c r="E64" t="s">
        <v>25</v>
      </c>
      <c r="F64" t="s">
        <v>56</v>
      </c>
      <c r="G64" t="s">
        <v>71</v>
      </c>
      <c r="H64">
        <v>99</v>
      </c>
      <c r="I64" s="8" t="s">
        <v>22</v>
      </c>
      <c r="J64">
        <v>5</v>
      </c>
      <c r="K64">
        <v>78</v>
      </c>
      <c r="L64">
        <v>121</v>
      </c>
      <c r="M64">
        <v>115</v>
      </c>
      <c r="N64">
        <v>114</v>
      </c>
      <c r="O64">
        <v>118</v>
      </c>
      <c r="P64">
        <v>101</v>
      </c>
      <c r="Q64">
        <v>116</v>
      </c>
      <c r="R64">
        <v>114</v>
      </c>
      <c r="S64">
        <v>116</v>
      </c>
      <c r="T64">
        <v>117</v>
      </c>
      <c r="U64">
        <v>41</v>
      </c>
      <c r="V64" s="9">
        <f t="shared" si="2"/>
        <v>468</v>
      </c>
      <c r="W64" s="7">
        <f t="shared" si="3"/>
        <v>463</v>
      </c>
      <c r="X64" t="str">
        <f>Stat[[#This Row],[服装]]&amp;Stat[[#This Row],[名前]]&amp;Stat[[#This Row],[レアリティ]]</f>
        <v>ユニフォーム駒木輝ICONIC</v>
      </c>
      <c r="Y64" t="s">
        <v>342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57</v>
      </c>
      <c r="D65" t="s">
        <v>24</v>
      </c>
      <c r="E65" t="s">
        <v>26</v>
      </c>
      <c r="F65" t="s">
        <v>56</v>
      </c>
      <c r="G65" t="s">
        <v>71</v>
      </c>
      <c r="H65">
        <v>99</v>
      </c>
      <c r="I65" s="8" t="s">
        <v>22</v>
      </c>
      <c r="J65">
        <v>5</v>
      </c>
      <c r="K65">
        <v>77</v>
      </c>
      <c r="L65">
        <v>116</v>
      </c>
      <c r="M65">
        <v>115</v>
      </c>
      <c r="N65">
        <v>113</v>
      </c>
      <c r="O65">
        <v>118</v>
      </c>
      <c r="P65">
        <v>97</v>
      </c>
      <c r="Q65">
        <v>120</v>
      </c>
      <c r="R65">
        <v>116</v>
      </c>
      <c r="S65">
        <v>115</v>
      </c>
      <c r="T65">
        <v>115</v>
      </c>
      <c r="U65">
        <v>31</v>
      </c>
      <c r="V65" s="9">
        <f t="shared" si="2"/>
        <v>462</v>
      </c>
      <c r="W65" s="7">
        <f t="shared" si="3"/>
        <v>466</v>
      </c>
      <c r="X65" t="str">
        <f>Stat[[#This Row],[服装]]&amp;Stat[[#This Row],[名前]]&amp;Stat[[#This Row],[レアリティ]]</f>
        <v>ユニフォーム茶屋和馬ICONIC</v>
      </c>
      <c r="Y65" t="s">
        <v>343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58</v>
      </c>
      <c r="D66" t="s">
        <v>24</v>
      </c>
      <c r="E66" t="s">
        <v>25</v>
      </c>
      <c r="F66" t="s">
        <v>56</v>
      </c>
      <c r="G66" t="s">
        <v>71</v>
      </c>
      <c r="H66">
        <v>99</v>
      </c>
      <c r="I66" s="8" t="s">
        <v>22</v>
      </c>
      <c r="J66">
        <v>5</v>
      </c>
      <c r="K66">
        <v>77</v>
      </c>
      <c r="L66">
        <v>117</v>
      </c>
      <c r="M66">
        <v>114</v>
      </c>
      <c r="N66">
        <v>114</v>
      </c>
      <c r="O66">
        <v>119</v>
      </c>
      <c r="P66">
        <v>97</v>
      </c>
      <c r="Q66">
        <v>116</v>
      </c>
      <c r="R66">
        <v>116</v>
      </c>
      <c r="S66">
        <v>117</v>
      </c>
      <c r="T66">
        <v>117</v>
      </c>
      <c r="U66">
        <v>31</v>
      </c>
      <c r="V66" s="9">
        <f t="shared" si="2"/>
        <v>464</v>
      </c>
      <c r="W66" s="7">
        <f t="shared" si="3"/>
        <v>466</v>
      </c>
      <c r="X66" t="str">
        <f>Stat[[#This Row],[服装]]&amp;Stat[[#This Row],[名前]]&amp;Stat[[#This Row],[レアリティ]]</f>
        <v>ユニフォーム玉川弘樹ICONIC</v>
      </c>
      <c r="Y66" t="s">
        <v>344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59</v>
      </c>
      <c r="D67" t="s">
        <v>24</v>
      </c>
      <c r="E67" t="s">
        <v>21</v>
      </c>
      <c r="F67" t="s">
        <v>56</v>
      </c>
      <c r="G67" t="s">
        <v>71</v>
      </c>
      <c r="H67">
        <v>99</v>
      </c>
      <c r="I67" s="8" t="s">
        <v>22</v>
      </c>
      <c r="J67">
        <v>5</v>
      </c>
      <c r="K67">
        <v>84</v>
      </c>
      <c r="L67">
        <v>113</v>
      </c>
      <c r="M67">
        <v>110</v>
      </c>
      <c r="N67">
        <v>113</v>
      </c>
      <c r="O67">
        <v>122</v>
      </c>
      <c r="P67">
        <v>101</v>
      </c>
      <c r="Q67">
        <v>110</v>
      </c>
      <c r="R67">
        <v>124</v>
      </c>
      <c r="S67">
        <v>118</v>
      </c>
      <c r="T67">
        <v>121</v>
      </c>
      <c r="U67">
        <v>41</v>
      </c>
      <c r="V67" s="9">
        <f t="shared" si="2"/>
        <v>458</v>
      </c>
      <c r="W67" s="7">
        <f t="shared" si="3"/>
        <v>473</v>
      </c>
      <c r="X67" t="str">
        <f>Stat[[#This Row],[服装]]&amp;Stat[[#This Row],[名前]]&amp;Stat[[#This Row],[レアリティ]]</f>
        <v>ユニフォーム桜井大河ICONIC</v>
      </c>
      <c r="Y67" t="s">
        <v>345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60</v>
      </c>
      <c r="D68" t="s">
        <v>24</v>
      </c>
      <c r="E68" t="s">
        <v>31</v>
      </c>
      <c r="F68" t="s">
        <v>56</v>
      </c>
      <c r="G68" t="s">
        <v>71</v>
      </c>
      <c r="H68">
        <v>99</v>
      </c>
      <c r="I68" s="8" t="s">
        <v>22</v>
      </c>
      <c r="J68">
        <v>5</v>
      </c>
      <c r="K68">
        <v>75</v>
      </c>
      <c r="L68">
        <v>120</v>
      </c>
      <c r="M68">
        <v>116</v>
      </c>
      <c r="N68">
        <v>121</v>
      </c>
      <c r="O68">
        <v>120</v>
      </c>
      <c r="P68">
        <v>97</v>
      </c>
      <c r="Q68">
        <v>114</v>
      </c>
      <c r="R68">
        <v>114</v>
      </c>
      <c r="S68">
        <v>115</v>
      </c>
      <c r="T68">
        <v>115</v>
      </c>
      <c r="U68">
        <v>31</v>
      </c>
      <c r="V68" s="9">
        <f t="shared" ref="V68:V99" si="4">SUM(L68:O68)</f>
        <v>477</v>
      </c>
      <c r="W68" s="7">
        <f t="shared" ref="W68:W99" si="5">SUM(Q68:T68)</f>
        <v>458</v>
      </c>
      <c r="X68" t="str">
        <f>Stat[[#This Row],[服装]]&amp;Stat[[#This Row],[名前]]&amp;Stat[[#This Row],[レアリティ]]</f>
        <v>ユニフォーム芳賀良治ICONIC</v>
      </c>
      <c r="Y68" t="s">
        <v>346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61</v>
      </c>
      <c r="D69" t="s">
        <v>24</v>
      </c>
      <c r="E69" t="s">
        <v>26</v>
      </c>
      <c r="F69" t="s">
        <v>56</v>
      </c>
      <c r="G69" t="s">
        <v>71</v>
      </c>
      <c r="H69">
        <v>99</v>
      </c>
      <c r="I69" s="8" t="s">
        <v>22</v>
      </c>
      <c r="J69">
        <v>5</v>
      </c>
      <c r="K69">
        <v>74</v>
      </c>
      <c r="L69">
        <v>115</v>
      </c>
      <c r="M69">
        <v>114</v>
      </c>
      <c r="N69">
        <v>112</v>
      </c>
      <c r="O69">
        <v>119</v>
      </c>
      <c r="P69">
        <v>97</v>
      </c>
      <c r="Q69">
        <v>120</v>
      </c>
      <c r="R69">
        <v>115</v>
      </c>
      <c r="S69">
        <v>115</v>
      </c>
      <c r="T69">
        <v>115</v>
      </c>
      <c r="U69">
        <v>31</v>
      </c>
      <c r="V69" s="9">
        <f t="shared" si="4"/>
        <v>460</v>
      </c>
      <c r="W69" s="7">
        <f t="shared" si="5"/>
        <v>465</v>
      </c>
      <c r="X69" t="str">
        <f>Stat[[#This Row],[服装]]&amp;Stat[[#This Row],[名前]]&amp;Stat[[#This Row],[レアリティ]]</f>
        <v>ユニフォーム渋谷陸斗ICONIC</v>
      </c>
      <c r="Y69" t="s">
        <v>347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62</v>
      </c>
      <c r="D70" t="s">
        <v>24</v>
      </c>
      <c r="E70" t="s">
        <v>25</v>
      </c>
      <c r="F70" t="s">
        <v>56</v>
      </c>
      <c r="G70" t="s">
        <v>71</v>
      </c>
      <c r="H70">
        <v>99</v>
      </c>
      <c r="I70" s="8" t="s">
        <v>22</v>
      </c>
      <c r="J70">
        <v>5</v>
      </c>
      <c r="K70">
        <v>75</v>
      </c>
      <c r="L70">
        <v>117</v>
      </c>
      <c r="M70">
        <v>116</v>
      </c>
      <c r="N70">
        <v>114</v>
      </c>
      <c r="O70">
        <v>120</v>
      </c>
      <c r="P70">
        <v>97</v>
      </c>
      <c r="Q70">
        <v>116</v>
      </c>
      <c r="R70">
        <v>116</v>
      </c>
      <c r="S70">
        <v>117</v>
      </c>
      <c r="T70">
        <v>116</v>
      </c>
      <c r="U70">
        <v>31</v>
      </c>
      <c r="V70" s="9">
        <f t="shared" si="4"/>
        <v>467</v>
      </c>
      <c r="W70" s="7">
        <f t="shared" si="5"/>
        <v>465</v>
      </c>
      <c r="X70" t="str">
        <f>Stat[[#This Row],[服装]]&amp;Stat[[#This Row],[名前]]&amp;Stat[[#This Row],[レアリティ]]</f>
        <v>ユニフォーム池尻隼人ICONIC</v>
      </c>
      <c r="Y70" t="s">
        <v>348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63</v>
      </c>
      <c r="D71" t="s">
        <v>28</v>
      </c>
      <c r="E71" t="s">
        <v>25</v>
      </c>
      <c r="F71" t="s">
        <v>64</v>
      </c>
      <c r="G71" t="s">
        <v>71</v>
      </c>
      <c r="H71">
        <v>99</v>
      </c>
      <c r="I71" s="8" t="s">
        <v>22</v>
      </c>
      <c r="J71">
        <v>5</v>
      </c>
      <c r="K71">
        <v>76</v>
      </c>
      <c r="L71">
        <v>121</v>
      </c>
      <c r="M71">
        <v>116</v>
      </c>
      <c r="N71">
        <v>114</v>
      </c>
      <c r="O71">
        <v>121</v>
      </c>
      <c r="P71">
        <v>97</v>
      </c>
      <c r="Q71">
        <v>116</v>
      </c>
      <c r="R71">
        <v>116</v>
      </c>
      <c r="S71">
        <v>117</v>
      </c>
      <c r="T71">
        <v>116</v>
      </c>
      <c r="U71">
        <v>41</v>
      </c>
      <c r="V71" s="9">
        <f t="shared" si="4"/>
        <v>472</v>
      </c>
      <c r="W71" s="7">
        <f t="shared" si="5"/>
        <v>465</v>
      </c>
      <c r="X71" t="str">
        <f>Stat[[#This Row],[服装]]&amp;Stat[[#This Row],[名前]]&amp;Stat[[#This Row],[レアリティ]]</f>
        <v>ユニフォーム十和田良樹ICONIC</v>
      </c>
      <c r="Y71" t="s">
        <v>349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65</v>
      </c>
      <c r="D72" t="s">
        <v>28</v>
      </c>
      <c r="E72" t="s">
        <v>26</v>
      </c>
      <c r="F72" t="s">
        <v>64</v>
      </c>
      <c r="G72" t="s">
        <v>71</v>
      </c>
      <c r="H72">
        <v>99</v>
      </c>
      <c r="I72" s="8" t="s">
        <v>22</v>
      </c>
      <c r="J72">
        <v>5</v>
      </c>
      <c r="K72">
        <v>75</v>
      </c>
      <c r="L72">
        <v>116</v>
      </c>
      <c r="M72">
        <v>114</v>
      </c>
      <c r="N72">
        <v>112</v>
      </c>
      <c r="O72">
        <v>118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9">
        <f t="shared" si="4"/>
        <v>460</v>
      </c>
      <c r="W72" s="7">
        <f t="shared" si="5"/>
        <v>465</v>
      </c>
      <c r="X72" t="str">
        <f>Stat[[#This Row],[服装]]&amp;Stat[[#This Row],[名前]]&amp;Stat[[#This Row],[レアリティ]]</f>
        <v>ユニフォーム森岳歩ICONIC</v>
      </c>
      <c r="Y72" t="s">
        <v>350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66</v>
      </c>
      <c r="D73" t="s">
        <v>24</v>
      </c>
      <c r="E73" t="s">
        <v>25</v>
      </c>
      <c r="F73" t="s">
        <v>64</v>
      </c>
      <c r="G73" t="s">
        <v>71</v>
      </c>
      <c r="H73">
        <v>99</v>
      </c>
      <c r="I73" s="8" t="s">
        <v>22</v>
      </c>
      <c r="J73">
        <v>5</v>
      </c>
      <c r="K73">
        <v>75</v>
      </c>
      <c r="L73">
        <v>121</v>
      </c>
      <c r="M73">
        <v>117</v>
      </c>
      <c r="N73">
        <v>114</v>
      </c>
      <c r="O73">
        <v>121</v>
      </c>
      <c r="P73">
        <v>97</v>
      </c>
      <c r="Q73">
        <v>117</v>
      </c>
      <c r="R73">
        <v>117</v>
      </c>
      <c r="S73">
        <v>117</v>
      </c>
      <c r="T73">
        <v>117</v>
      </c>
      <c r="U73">
        <v>31</v>
      </c>
      <c r="V73" s="9">
        <f t="shared" si="4"/>
        <v>473</v>
      </c>
      <c r="W73" s="7">
        <f t="shared" si="5"/>
        <v>468</v>
      </c>
      <c r="X73" t="str">
        <f>Stat[[#This Row],[服装]]&amp;Stat[[#This Row],[名前]]&amp;Stat[[#This Row],[レアリティ]]</f>
        <v>ユニフォーム唐松拓巳ICONIC</v>
      </c>
      <c r="Y73" t="s">
        <v>351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67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8" t="s">
        <v>22</v>
      </c>
      <c r="J74">
        <v>5</v>
      </c>
      <c r="K74">
        <v>76</v>
      </c>
      <c r="L74">
        <v>118</v>
      </c>
      <c r="M74">
        <v>116</v>
      </c>
      <c r="N74">
        <v>114</v>
      </c>
      <c r="O74">
        <v>119</v>
      </c>
      <c r="P74">
        <v>97</v>
      </c>
      <c r="Q74">
        <v>117</v>
      </c>
      <c r="R74">
        <v>116</v>
      </c>
      <c r="S74">
        <v>117</v>
      </c>
      <c r="T74">
        <v>116</v>
      </c>
      <c r="U74">
        <v>31</v>
      </c>
      <c r="V74" s="9">
        <f t="shared" si="4"/>
        <v>467</v>
      </c>
      <c r="W74" s="7">
        <f t="shared" si="5"/>
        <v>466</v>
      </c>
      <c r="X74" t="str">
        <f>Stat[[#This Row],[服装]]&amp;Stat[[#This Row],[名前]]&amp;Stat[[#This Row],[レアリティ]]</f>
        <v>ユニフォーム田沢裕樹ICONIC</v>
      </c>
      <c r="Y74" t="s">
        <v>352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68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8" t="s">
        <v>22</v>
      </c>
      <c r="J75">
        <v>5</v>
      </c>
      <c r="K75">
        <v>75</v>
      </c>
      <c r="L75">
        <v>118</v>
      </c>
      <c r="M75">
        <v>118</v>
      </c>
      <c r="N75">
        <v>112</v>
      </c>
      <c r="O75">
        <v>120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9">
        <f t="shared" si="4"/>
        <v>468</v>
      </c>
      <c r="W75" s="7">
        <f t="shared" si="5"/>
        <v>465</v>
      </c>
      <c r="X75" t="str">
        <f>Stat[[#This Row],[服装]]&amp;Stat[[#This Row],[名前]]&amp;Stat[[#This Row],[レアリティ]]</f>
        <v>ユニフォーム子安颯真ICONIC</v>
      </c>
      <c r="Y75" t="s">
        <v>353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69</v>
      </c>
      <c r="D76" t="s">
        <v>28</v>
      </c>
      <c r="E76" t="s">
        <v>21</v>
      </c>
      <c r="F76" t="s">
        <v>64</v>
      </c>
      <c r="G76" t="s">
        <v>71</v>
      </c>
      <c r="H76">
        <v>99</v>
      </c>
      <c r="I76" s="8" t="s">
        <v>22</v>
      </c>
      <c r="J76">
        <v>5</v>
      </c>
      <c r="K76">
        <v>85</v>
      </c>
      <c r="L76">
        <v>113</v>
      </c>
      <c r="M76">
        <v>110</v>
      </c>
      <c r="N76">
        <v>113</v>
      </c>
      <c r="O76">
        <v>122</v>
      </c>
      <c r="P76">
        <v>101</v>
      </c>
      <c r="Q76">
        <v>110</v>
      </c>
      <c r="R76">
        <v>122</v>
      </c>
      <c r="S76">
        <v>118</v>
      </c>
      <c r="T76">
        <v>120</v>
      </c>
      <c r="U76">
        <v>41</v>
      </c>
      <c r="V76" s="9">
        <f t="shared" si="4"/>
        <v>458</v>
      </c>
      <c r="W76" s="7">
        <f t="shared" si="5"/>
        <v>470</v>
      </c>
      <c r="X76" t="str">
        <f>Stat[[#This Row],[服装]]&amp;Stat[[#This Row],[名前]]&amp;Stat[[#This Row],[レアリティ]]</f>
        <v>ユニフォーム横手駿ICONIC</v>
      </c>
      <c r="Y76" t="s">
        <v>354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70</v>
      </c>
      <c r="D77" t="s">
        <v>28</v>
      </c>
      <c r="E77" t="s">
        <v>31</v>
      </c>
      <c r="F77" t="s">
        <v>64</v>
      </c>
      <c r="G77" t="s">
        <v>71</v>
      </c>
      <c r="H77">
        <v>99</v>
      </c>
      <c r="I77" s="8" t="s">
        <v>22</v>
      </c>
      <c r="J77">
        <v>5</v>
      </c>
      <c r="K77">
        <v>73</v>
      </c>
      <c r="L77">
        <v>117</v>
      </c>
      <c r="M77">
        <v>115</v>
      </c>
      <c r="N77">
        <v>120</v>
      </c>
      <c r="O77">
        <v>120</v>
      </c>
      <c r="P77">
        <v>97</v>
      </c>
      <c r="Q77">
        <v>117</v>
      </c>
      <c r="R77">
        <v>114</v>
      </c>
      <c r="S77">
        <v>116</v>
      </c>
      <c r="T77">
        <v>116</v>
      </c>
      <c r="U77">
        <v>31</v>
      </c>
      <c r="V77" s="9">
        <f t="shared" si="4"/>
        <v>472</v>
      </c>
      <c r="W77" s="7">
        <f t="shared" si="5"/>
        <v>463</v>
      </c>
      <c r="X77" t="str">
        <f>Stat[[#This Row],[服装]]&amp;Stat[[#This Row],[名前]]&amp;Stat[[#This Row],[レアリティ]]</f>
        <v>ユニフォーム夏瀬伊吹ICONIC</v>
      </c>
      <c r="Y77" t="s">
        <v>355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72</v>
      </c>
      <c r="D78" t="s">
        <v>73</v>
      </c>
      <c r="E78" t="s">
        <v>74</v>
      </c>
      <c r="F78" t="s">
        <v>75</v>
      </c>
      <c r="G78" t="s">
        <v>71</v>
      </c>
      <c r="H78">
        <v>99</v>
      </c>
      <c r="I78" s="8" t="s">
        <v>22</v>
      </c>
      <c r="J78">
        <v>5</v>
      </c>
      <c r="K78">
        <v>76</v>
      </c>
      <c r="L78">
        <v>121</v>
      </c>
      <c r="M78">
        <v>119</v>
      </c>
      <c r="N78">
        <v>122</v>
      </c>
      <c r="O78">
        <v>122</v>
      </c>
      <c r="P78">
        <v>101</v>
      </c>
      <c r="Q78">
        <v>116</v>
      </c>
      <c r="R78">
        <v>116</v>
      </c>
      <c r="S78">
        <v>120</v>
      </c>
      <c r="T78">
        <v>120</v>
      </c>
      <c r="U78">
        <v>41</v>
      </c>
      <c r="V78" s="9">
        <f t="shared" si="4"/>
        <v>484</v>
      </c>
      <c r="W78" s="7">
        <f t="shared" si="5"/>
        <v>472</v>
      </c>
      <c r="X78" t="str">
        <f>Stat[[#This Row],[服装]]&amp;Stat[[#This Row],[名前]]&amp;Stat[[#This Row],[レアリティ]]</f>
        <v>ユニフォーム古牧譲ICONIC</v>
      </c>
      <c r="Y78" t="s">
        <v>356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76</v>
      </c>
      <c r="D79" t="s">
        <v>77</v>
      </c>
      <c r="E79" t="s">
        <v>78</v>
      </c>
      <c r="F79" t="s">
        <v>75</v>
      </c>
      <c r="G79" t="s">
        <v>71</v>
      </c>
      <c r="H79">
        <v>99</v>
      </c>
      <c r="I79" s="8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117</v>
      </c>
      <c r="P79">
        <v>97</v>
      </c>
      <c r="Q79">
        <v>117</v>
      </c>
      <c r="R79">
        <v>115</v>
      </c>
      <c r="S79">
        <v>117</v>
      </c>
      <c r="T79">
        <v>117</v>
      </c>
      <c r="U79">
        <v>36</v>
      </c>
      <c r="V79" s="9">
        <f t="shared" si="4"/>
        <v>465</v>
      </c>
      <c r="W79" s="7">
        <f t="shared" si="5"/>
        <v>466</v>
      </c>
      <c r="X79" t="str">
        <f>Stat[[#This Row],[服装]]&amp;Stat[[#This Row],[名前]]&amp;Stat[[#This Row],[レアリティ]]</f>
        <v>ユニフォーム浅虫快人ICONIC</v>
      </c>
      <c r="Y79" t="s">
        <v>357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79</v>
      </c>
      <c r="D80" t="s">
        <v>73</v>
      </c>
      <c r="E80" t="s">
        <v>80</v>
      </c>
      <c r="F80" t="s">
        <v>75</v>
      </c>
      <c r="G80" t="s">
        <v>71</v>
      </c>
      <c r="H80">
        <v>99</v>
      </c>
      <c r="I80" s="8" t="s">
        <v>22</v>
      </c>
      <c r="J80">
        <v>5</v>
      </c>
      <c r="K80">
        <v>85</v>
      </c>
      <c r="L80">
        <v>112</v>
      </c>
      <c r="M80">
        <v>110</v>
      </c>
      <c r="N80">
        <v>114</v>
      </c>
      <c r="O80">
        <v>121</v>
      </c>
      <c r="P80">
        <v>101</v>
      </c>
      <c r="Q80">
        <v>110</v>
      </c>
      <c r="R80">
        <v>122</v>
      </c>
      <c r="S80">
        <v>118</v>
      </c>
      <c r="T80">
        <v>120</v>
      </c>
      <c r="U80">
        <v>41</v>
      </c>
      <c r="V80" s="9">
        <f t="shared" si="4"/>
        <v>457</v>
      </c>
      <c r="W80" s="7">
        <f t="shared" si="5"/>
        <v>470</v>
      </c>
      <c r="X80" t="str">
        <f>Stat[[#This Row],[服装]]&amp;Stat[[#This Row],[名前]]&amp;Stat[[#This Row],[レアリティ]]</f>
        <v>ユニフォーム南田大志ICONIC</v>
      </c>
      <c r="Y80" t="s">
        <v>358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81</v>
      </c>
      <c r="D81" t="s">
        <v>73</v>
      </c>
      <c r="E81" t="s">
        <v>82</v>
      </c>
      <c r="F81" t="s">
        <v>75</v>
      </c>
      <c r="G81" t="s">
        <v>71</v>
      </c>
      <c r="H81">
        <v>99</v>
      </c>
      <c r="I81" s="8" t="s">
        <v>22</v>
      </c>
      <c r="J81">
        <v>5</v>
      </c>
      <c r="K81">
        <v>75</v>
      </c>
      <c r="L81">
        <v>116</v>
      </c>
      <c r="M81">
        <v>116</v>
      </c>
      <c r="N81">
        <v>112</v>
      </c>
      <c r="O81">
        <v>120</v>
      </c>
      <c r="P81">
        <v>97</v>
      </c>
      <c r="Q81">
        <v>120</v>
      </c>
      <c r="R81">
        <v>115</v>
      </c>
      <c r="S81">
        <v>116</v>
      </c>
      <c r="T81">
        <v>116</v>
      </c>
      <c r="U81">
        <v>31</v>
      </c>
      <c r="V81" s="9">
        <f t="shared" si="4"/>
        <v>464</v>
      </c>
      <c r="W81" s="7">
        <f t="shared" si="5"/>
        <v>467</v>
      </c>
      <c r="X81" t="str">
        <f>Stat[[#This Row],[服装]]&amp;Stat[[#This Row],[名前]]&amp;Stat[[#This Row],[レアリティ]]</f>
        <v>ユニフォーム湯川良明ICONIC</v>
      </c>
      <c r="Y81" t="s">
        <v>359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83</v>
      </c>
      <c r="D82" t="s">
        <v>84</v>
      </c>
      <c r="E82" t="s">
        <v>85</v>
      </c>
      <c r="F82" t="s">
        <v>75</v>
      </c>
      <c r="G82" t="s">
        <v>71</v>
      </c>
      <c r="H82">
        <v>99</v>
      </c>
      <c r="I82" s="8" t="s">
        <v>22</v>
      </c>
      <c r="J82">
        <v>5</v>
      </c>
      <c r="K82">
        <v>75</v>
      </c>
      <c r="L82">
        <v>120</v>
      </c>
      <c r="M82">
        <v>117</v>
      </c>
      <c r="N82">
        <v>114</v>
      </c>
      <c r="O82">
        <v>117</v>
      </c>
      <c r="P82">
        <v>97</v>
      </c>
      <c r="Q82">
        <v>115</v>
      </c>
      <c r="R82">
        <v>114</v>
      </c>
      <c r="S82">
        <v>116</v>
      </c>
      <c r="T82">
        <v>116</v>
      </c>
      <c r="U82">
        <v>31</v>
      </c>
      <c r="V82" s="9">
        <f t="shared" si="4"/>
        <v>468</v>
      </c>
      <c r="W82" s="7">
        <f t="shared" si="5"/>
        <v>461</v>
      </c>
      <c r="X82" t="str">
        <f>Stat[[#This Row],[服装]]&amp;Stat[[#This Row],[名前]]&amp;Stat[[#This Row],[レアリティ]]</f>
        <v>ユニフォーム稲垣功ICONIC</v>
      </c>
      <c r="Y82" t="s">
        <v>360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86</v>
      </c>
      <c r="D83" t="s">
        <v>84</v>
      </c>
      <c r="E83" t="s">
        <v>87</v>
      </c>
      <c r="F83" t="s">
        <v>75</v>
      </c>
      <c r="G83" t="s">
        <v>71</v>
      </c>
      <c r="H83">
        <v>99</v>
      </c>
      <c r="I83" s="8" t="s">
        <v>22</v>
      </c>
      <c r="J83">
        <v>5</v>
      </c>
      <c r="K83">
        <v>75</v>
      </c>
      <c r="L83">
        <v>115</v>
      </c>
      <c r="M83">
        <v>115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117</v>
      </c>
      <c r="T83">
        <v>116</v>
      </c>
      <c r="U83">
        <v>31</v>
      </c>
      <c r="V83" s="9">
        <f t="shared" si="4"/>
        <v>462</v>
      </c>
      <c r="W83" s="7">
        <f t="shared" si="5"/>
        <v>468</v>
      </c>
      <c r="X83" t="str">
        <f>Stat[[#This Row],[服装]]&amp;Stat[[#This Row],[名前]]&amp;Stat[[#This Row],[レアリティ]]</f>
        <v>ユニフォーム馬門英治ICONIC</v>
      </c>
      <c r="Y83" t="s">
        <v>361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88</v>
      </c>
      <c r="D84" t="s">
        <v>84</v>
      </c>
      <c r="E84" t="s">
        <v>85</v>
      </c>
      <c r="F84" t="s">
        <v>75</v>
      </c>
      <c r="G84" t="s">
        <v>71</v>
      </c>
      <c r="H84">
        <v>99</v>
      </c>
      <c r="I84" s="8" t="s">
        <v>22</v>
      </c>
      <c r="J84">
        <v>5</v>
      </c>
      <c r="K84">
        <v>76</v>
      </c>
      <c r="L84">
        <v>119</v>
      </c>
      <c r="M84">
        <v>118</v>
      </c>
      <c r="N84">
        <v>115</v>
      </c>
      <c r="O84">
        <v>117</v>
      </c>
      <c r="P84">
        <v>97</v>
      </c>
      <c r="Q84">
        <v>116</v>
      </c>
      <c r="R84">
        <v>115</v>
      </c>
      <c r="S84">
        <v>116</v>
      </c>
      <c r="T84">
        <v>116</v>
      </c>
      <c r="U84">
        <v>31</v>
      </c>
      <c r="V84" s="9">
        <f t="shared" si="4"/>
        <v>469</v>
      </c>
      <c r="W84" s="7">
        <f t="shared" si="5"/>
        <v>463</v>
      </c>
      <c r="X84" t="str">
        <f>Stat[[#This Row],[服装]]&amp;Stat[[#This Row],[名前]]&amp;Stat[[#This Row],[レアリティ]]</f>
        <v>ユニフォーム百沢雄大ICONIC</v>
      </c>
      <c r="Y84" t="s">
        <v>362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89</v>
      </c>
      <c r="D85" t="s">
        <v>90</v>
      </c>
      <c r="E85" t="s">
        <v>85</v>
      </c>
      <c r="F85" t="s">
        <v>91</v>
      </c>
      <c r="G85" t="s">
        <v>71</v>
      </c>
      <c r="H85">
        <v>99</v>
      </c>
      <c r="I85" s="8" t="s">
        <v>22</v>
      </c>
      <c r="J85">
        <v>5</v>
      </c>
      <c r="K85">
        <v>76</v>
      </c>
      <c r="L85">
        <v>122</v>
      </c>
      <c r="M85">
        <v>121</v>
      </c>
      <c r="N85">
        <v>114</v>
      </c>
      <c r="O85">
        <v>122</v>
      </c>
      <c r="P85">
        <v>101</v>
      </c>
      <c r="Q85">
        <v>114</v>
      </c>
      <c r="R85">
        <v>115</v>
      </c>
      <c r="S85">
        <v>118</v>
      </c>
      <c r="T85">
        <v>120</v>
      </c>
      <c r="U85">
        <v>41</v>
      </c>
      <c r="V85" s="9">
        <f t="shared" si="4"/>
        <v>479</v>
      </c>
      <c r="W85" s="7">
        <f t="shared" si="5"/>
        <v>467</v>
      </c>
      <c r="X85" t="str">
        <f>Stat[[#This Row],[服装]]&amp;Stat[[#This Row],[名前]]&amp;Stat[[#This Row],[レアリティ]]</f>
        <v>ユニフォーム照島游児ICONIC</v>
      </c>
      <c r="Y85" t="s">
        <v>363</v>
      </c>
      <c r="Z85" s="3"/>
      <c r="AA85" s="3"/>
      <c r="AB85" s="3"/>
    </row>
    <row r="86" spans="1:28" ht="14.4" x14ac:dyDescent="0.3">
      <c r="A86">
        <v>85</v>
      </c>
      <c r="B86" t="s">
        <v>149</v>
      </c>
      <c r="C86" t="s">
        <v>89</v>
      </c>
      <c r="D86" t="s">
        <v>77</v>
      </c>
      <c r="E86" t="s">
        <v>78</v>
      </c>
      <c r="F86" t="s">
        <v>91</v>
      </c>
      <c r="G86" t="s">
        <v>71</v>
      </c>
      <c r="H86">
        <v>99</v>
      </c>
      <c r="I86" s="8" t="s">
        <v>22</v>
      </c>
      <c r="J86">
        <v>5</v>
      </c>
      <c r="K86">
        <v>77</v>
      </c>
      <c r="L86">
        <v>125</v>
      </c>
      <c r="M86">
        <v>124</v>
      </c>
      <c r="N86">
        <v>115</v>
      </c>
      <c r="O86">
        <v>123</v>
      </c>
      <c r="P86">
        <v>101</v>
      </c>
      <c r="Q86">
        <v>115</v>
      </c>
      <c r="R86">
        <v>116</v>
      </c>
      <c r="S86">
        <v>121</v>
      </c>
      <c r="T86">
        <v>121</v>
      </c>
      <c r="U86">
        <v>41</v>
      </c>
      <c r="V86" s="9">
        <f t="shared" si="4"/>
        <v>487</v>
      </c>
      <c r="W86" s="7">
        <f t="shared" si="5"/>
        <v>473</v>
      </c>
      <c r="X86" t="str">
        <f>Stat[[#This Row],[服装]]&amp;Stat[[#This Row],[名前]]&amp;Stat[[#This Row],[レアリティ]]</f>
        <v>制服照島游児ICONIC</v>
      </c>
      <c r="Y86" t="s">
        <v>363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92</v>
      </c>
      <c r="D87" t="s">
        <v>90</v>
      </c>
      <c r="E87" t="s">
        <v>87</v>
      </c>
      <c r="F87" t="s">
        <v>91</v>
      </c>
      <c r="G87" t="s">
        <v>71</v>
      </c>
      <c r="H87">
        <v>99</v>
      </c>
      <c r="I87" s="8" t="s">
        <v>22</v>
      </c>
      <c r="J87">
        <v>5</v>
      </c>
      <c r="K87">
        <v>76</v>
      </c>
      <c r="L87">
        <v>117</v>
      </c>
      <c r="M87">
        <v>115</v>
      </c>
      <c r="N87">
        <v>112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117</v>
      </c>
      <c r="U87">
        <v>41</v>
      </c>
      <c r="V87" s="9">
        <f t="shared" si="4"/>
        <v>464</v>
      </c>
      <c r="W87" s="7">
        <f t="shared" si="5"/>
        <v>470</v>
      </c>
      <c r="X87" t="str">
        <f>Stat[[#This Row],[服装]]&amp;Stat[[#This Row],[名前]]&amp;Stat[[#This Row],[レアリティ]]</f>
        <v>ユニフォーム母畑和馬ICONIC</v>
      </c>
      <c r="Y87" t="s">
        <v>364</v>
      </c>
      <c r="Z87" s="3"/>
      <c r="AA87" s="3"/>
      <c r="AB87" s="3"/>
    </row>
    <row r="88" spans="1:28" ht="13.8" customHeight="1" x14ac:dyDescent="0.3">
      <c r="A88">
        <v>87</v>
      </c>
      <c r="B88" t="s">
        <v>108</v>
      </c>
      <c r="C88" t="s">
        <v>93</v>
      </c>
      <c r="D88" t="s">
        <v>84</v>
      </c>
      <c r="E88" t="s">
        <v>97</v>
      </c>
      <c r="F88" t="s">
        <v>91</v>
      </c>
      <c r="G88" t="s">
        <v>71</v>
      </c>
      <c r="H88">
        <v>99</v>
      </c>
      <c r="I88" s="8" t="s">
        <v>22</v>
      </c>
      <c r="J88">
        <v>5</v>
      </c>
      <c r="K88">
        <v>74</v>
      </c>
      <c r="L88">
        <v>115</v>
      </c>
      <c r="M88">
        <v>114</v>
      </c>
      <c r="N88">
        <v>120</v>
      </c>
      <c r="O88">
        <v>120</v>
      </c>
      <c r="P88">
        <v>97</v>
      </c>
      <c r="Q88">
        <v>117</v>
      </c>
      <c r="R88">
        <v>114</v>
      </c>
      <c r="S88">
        <v>116</v>
      </c>
      <c r="T88">
        <v>117</v>
      </c>
      <c r="U88">
        <v>41</v>
      </c>
      <c r="V88" s="9">
        <f t="shared" si="4"/>
        <v>469</v>
      </c>
      <c r="W88" s="7">
        <f t="shared" si="5"/>
        <v>464</v>
      </c>
      <c r="X88" t="str">
        <f>Stat[[#This Row],[服装]]&amp;Stat[[#This Row],[名前]]&amp;Stat[[#This Row],[レアリティ]]</f>
        <v>ユニフォーム二岐丈晴ICONIC</v>
      </c>
      <c r="Y88" t="s">
        <v>365</v>
      </c>
      <c r="Z88" s="3"/>
      <c r="AA88" s="3"/>
      <c r="AB88" s="3"/>
    </row>
    <row r="89" spans="1:28" ht="14.4" x14ac:dyDescent="0.3">
      <c r="A89">
        <v>88</v>
      </c>
      <c r="B89" t="s">
        <v>149</v>
      </c>
      <c r="C89" t="s">
        <v>93</v>
      </c>
      <c r="D89" t="s">
        <v>90</v>
      </c>
      <c r="E89" t="s">
        <v>74</v>
      </c>
      <c r="F89" t="s">
        <v>91</v>
      </c>
      <c r="G89" t="s">
        <v>71</v>
      </c>
      <c r="H89">
        <v>99</v>
      </c>
      <c r="I89" s="8" t="s">
        <v>22</v>
      </c>
      <c r="J89">
        <v>5</v>
      </c>
      <c r="K89">
        <v>75</v>
      </c>
      <c r="L89">
        <v>116</v>
      </c>
      <c r="M89">
        <v>117</v>
      </c>
      <c r="N89">
        <v>123</v>
      </c>
      <c r="O89">
        <v>123</v>
      </c>
      <c r="P89">
        <v>97</v>
      </c>
      <c r="Q89">
        <v>118</v>
      </c>
      <c r="R89">
        <v>115</v>
      </c>
      <c r="S89">
        <v>117</v>
      </c>
      <c r="T89">
        <v>118</v>
      </c>
      <c r="U89">
        <v>41</v>
      </c>
      <c r="V89" s="9">
        <f t="shared" si="4"/>
        <v>479</v>
      </c>
      <c r="W89" s="7">
        <f t="shared" si="5"/>
        <v>468</v>
      </c>
      <c r="X89" t="str">
        <f>Stat[[#This Row],[服装]]&amp;Stat[[#This Row],[名前]]&amp;Stat[[#This Row],[レアリティ]]</f>
        <v>制服二岐丈晴ICONIC</v>
      </c>
      <c r="Y89" t="s">
        <v>365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99</v>
      </c>
      <c r="D90" t="s">
        <v>84</v>
      </c>
      <c r="E90" t="s">
        <v>85</v>
      </c>
      <c r="F90" t="s">
        <v>91</v>
      </c>
      <c r="G90" t="s">
        <v>71</v>
      </c>
      <c r="H90">
        <v>99</v>
      </c>
      <c r="I90" s="8" t="s">
        <v>22</v>
      </c>
      <c r="J90">
        <v>5</v>
      </c>
      <c r="K90">
        <v>74</v>
      </c>
      <c r="L90">
        <v>120</v>
      </c>
      <c r="M90">
        <v>119</v>
      </c>
      <c r="N90">
        <v>113</v>
      </c>
      <c r="O90">
        <v>118</v>
      </c>
      <c r="P90">
        <v>97</v>
      </c>
      <c r="Q90">
        <v>115</v>
      </c>
      <c r="R90">
        <v>115</v>
      </c>
      <c r="S90">
        <v>116</v>
      </c>
      <c r="T90">
        <v>116</v>
      </c>
      <c r="U90">
        <v>41</v>
      </c>
      <c r="V90" s="9">
        <f t="shared" si="4"/>
        <v>470</v>
      </c>
      <c r="W90" s="7">
        <f t="shared" si="5"/>
        <v>462</v>
      </c>
      <c r="X90" t="str">
        <f>Stat[[#This Row],[服装]]&amp;Stat[[#This Row],[名前]]&amp;Stat[[#This Row],[レアリティ]]</f>
        <v>ユニフォーム沼尻凛太郎ICONIC</v>
      </c>
      <c r="Y90" t="s">
        <v>366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94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8" t="s">
        <v>22</v>
      </c>
      <c r="J91">
        <v>5</v>
      </c>
      <c r="K91">
        <v>74</v>
      </c>
      <c r="L91">
        <v>116</v>
      </c>
      <c r="M91">
        <v>115</v>
      </c>
      <c r="N91">
        <v>113</v>
      </c>
      <c r="O91">
        <v>117</v>
      </c>
      <c r="P91">
        <v>97</v>
      </c>
      <c r="Q91">
        <v>121</v>
      </c>
      <c r="R91">
        <v>115</v>
      </c>
      <c r="S91">
        <v>116</v>
      </c>
      <c r="T91">
        <v>117</v>
      </c>
      <c r="U91">
        <v>41</v>
      </c>
      <c r="V91" s="9">
        <f t="shared" si="4"/>
        <v>461</v>
      </c>
      <c r="W91" s="7">
        <f t="shared" si="5"/>
        <v>469</v>
      </c>
      <c r="X91" t="str">
        <f>Stat[[#This Row],[服装]]&amp;Stat[[#This Row],[名前]]&amp;Stat[[#This Row],[レアリティ]]</f>
        <v>ユニフォーム飯坂信義ICONIC</v>
      </c>
      <c r="Y91" t="s">
        <v>367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95</v>
      </c>
      <c r="D92" t="s">
        <v>90</v>
      </c>
      <c r="E92" t="s">
        <v>85</v>
      </c>
      <c r="F92" t="s">
        <v>91</v>
      </c>
      <c r="G92" t="s">
        <v>71</v>
      </c>
      <c r="H92">
        <v>99</v>
      </c>
      <c r="I92" s="8" t="s">
        <v>22</v>
      </c>
      <c r="J92">
        <v>5</v>
      </c>
      <c r="K92">
        <v>74</v>
      </c>
      <c r="L92">
        <v>118</v>
      </c>
      <c r="M92">
        <v>118</v>
      </c>
      <c r="N92">
        <v>113</v>
      </c>
      <c r="O92">
        <v>120</v>
      </c>
      <c r="P92">
        <v>97</v>
      </c>
      <c r="Q92">
        <v>115</v>
      </c>
      <c r="R92">
        <v>115</v>
      </c>
      <c r="S92">
        <v>120</v>
      </c>
      <c r="T92">
        <v>120</v>
      </c>
      <c r="U92">
        <v>41</v>
      </c>
      <c r="V92" s="9">
        <f t="shared" si="4"/>
        <v>469</v>
      </c>
      <c r="W92" s="7">
        <f t="shared" si="5"/>
        <v>470</v>
      </c>
      <c r="X92" t="str">
        <f>Stat[[#This Row],[服装]]&amp;Stat[[#This Row],[名前]]&amp;Stat[[#This Row],[レアリティ]]</f>
        <v>ユニフォーム東山勝道ICONIC</v>
      </c>
      <c r="Y92" t="s">
        <v>368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96</v>
      </c>
      <c r="D93" t="s">
        <v>90</v>
      </c>
      <c r="E93" t="s">
        <v>98</v>
      </c>
      <c r="F93" t="s">
        <v>91</v>
      </c>
      <c r="G93" t="s">
        <v>71</v>
      </c>
      <c r="H93">
        <v>99</v>
      </c>
      <c r="I93" s="8" t="s">
        <v>22</v>
      </c>
      <c r="J93">
        <v>5</v>
      </c>
      <c r="K93">
        <v>85</v>
      </c>
      <c r="L93">
        <v>112</v>
      </c>
      <c r="M93">
        <v>110</v>
      </c>
      <c r="N93">
        <v>114</v>
      </c>
      <c r="O93">
        <v>120</v>
      </c>
      <c r="P93">
        <v>101</v>
      </c>
      <c r="Q93">
        <v>110</v>
      </c>
      <c r="R93">
        <v>120</v>
      </c>
      <c r="S93">
        <v>119</v>
      </c>
      <c r="T93">
        <v>120</v>
      </c>
      <c r="U93">
        <v>41</v>
      </c>
      <c r="V93" s="9">
        <f t="shared" si="4"/>
        <v>456</v>
      </c>
      <c r="W93" s="7">
        <f t="shared" si="5"/>
        <v>469</v>
      </c>
      <c r="X93" t="str">
        <f>Stat[[#This Row],[服装]]&amp;Stat[[#This Row],[名前]]&amp;Stat[[#This Row],[レアリティ]]</f>
        <v>ユニフォーム土湯新ICONIC</v>
      </c>
      <c r="Y93" t="s">
        <v>369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100</v>
      </c>
      <c r="D94" t="s">
        <v>77</v>
      </c>
      <c r="E94" t="s">
        <v>78</v>
      </c>
      <c r="F94" t="s">
        <v>130</v>
      </c>
      <c r="G94" t="s">
        <v>71</v>
      </c>
      <c r="H94">
        <v>99</v>
      </c>
      <c r="I94" s="8" t="s">
        <v>22</v>
      </c>
      <c r="J94">
        <v>5</v>
      </c>
      <c r="K94">
        <v>76</v>
      </c>
      <c r="L94">
        <v>123</v>
      </c>
      <c r="M94">
        <v>121</v>
      </c>
      <c r="N94">
        <v>113</v>
      </c>
      <c r="O94">
        <v>121</v>
      </c>
      <c r="P94">
        <v>97</v>
      </c>
      <c r="Q94">
        <v>115</v>
      </c>
      <c r="R94">
        <v>115</v>
      </c>
      <c r="S94">
        <v>120</v>
      </c>
      <c r="T94">
        <v>121</v>
      </c>
      <c r="U94">
        <v>41</v>
      </c>
      <c r="V94" s="9">
        <f t="shared" si="4"/>
        <v>478</v>
      </c>
      <c r="W94" s="7">
        <f t="shared" si="5"/>
        <v>471</v>
      </c>
      <c r="X94" t="str">
        <f>Stat[[#This Row],[服装]]&amp;Stat[[#This Row],[名前]]&amp;Stat[[#This Row],[レアリティ]]</f>
        <v>ユニフォーム中島猛ICONIC</v>
      </c>
      <c r="Y94" t="s">
        <v>370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101</v>
      </c>
      <c r="D95" t="s">
        <v>90</v>
      </c>
      <c r="E95" t="s">
        <v>78</v>
      </c>
      <c r="F95" t="s">
        <v>130</v>
      </c>
      <c r="G95" t="s">
        <v>71</v>
      </c>
      <c r="H95">
        <v>99</v>
      </c>
      <c r="I95" s="8" t="s">
        <v>22</v>
      </c>
      <c r="J95">
        <v>5</v>
      </c>
      <c r="K95">
        <v>80</v>
      </c>
      <c r="L95">
        <v>119</v>
      </c>
      <c r="M95">
        <v>116</v>
      </c>
      <c r="N95">
        <v>113</v>
      </c>
      <c r="O95">
        <v>117</v>
      </c>
      <c r="P95">
        <v>97</v>
      </c>
      <c r="Q95">
        <v>113</v>
      </c>
      <c r="R95">
        <v>115</v>
      </c>
      <c r="S95">
        <v>115</v>
      </c>
      <c r="T95">
        <v>116</v>
      </c>
      <c r="U95">
        <v>31</v>
      </c>
      <c r="V95" s="9">
        <f t="shared" si="4"/>
        <v>465</v>
      </c>
      <c r="W95" s="7">
        <f t="shared" si="5"/>
        <v>459</v>
      </c>
      <c r="X95" t="str">
        <f>Stat[[#This Row],[服装]]&amp;Stat[[#This Row],[名前]]&amp;Stat[[#This Row],[レアリティ]]</f>
        <v>ユニフォーム白石優希ICONIC</v>
      </c>
      <c r="Y95" t="s">
        <v>371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102</v>
      </c>
      <c r="D96" t="s">
        <v>77</v>
      </c>
      <c r="E96" t="s">
        <v>74</v>
      </c>
      <c r="F96" t="s">
        <v>130</v>
      </c>
      <c r="G96" t="s">
        <v>71</v>
      </c>
      <c r="H96">
        <v>99</v>
      </c>
      <c r="I96" s="8" t="s">
        <v>22</v>
      </c>
      <c r="J96">
        <v>5</v>
      </c>
      <c r="K96">
        <v>76</v>
      </c>
      <c r="L96">
        <v>119</v>
      </c>
      <c r="M96">
        <v>121</v>
      </c>
      <c r="N96">
        <v>122</v>
      </c>
      <c r="O96">
        <v>121</v>
      </c>
      <c r="P96">
        <v>97</v>
      </c>
      <c r="Q96">
        <v>119</v>
      </c>
      <c r="R96">
        <v>119</v>
      </c>
      <c r="S96">
        <v>118</v>
      </c>
      <c r="T96">
        <v>118</v>
      </c>
      <c r="U96">
        <v>41</v>
      </c>
      <c r="V96" s="9">
        <f t="shared" si="4"/>
        <v>483</v>
      </c>
      <c r="W96" s="7">
        <f t="shared" si="5"/>
        <v>474</v>
      </c>
      <c r="X96" t="str">
        <f>Stat[[#This Row],[服装]]&amp;Stat[[#This Row],[名前]]&amp;Stat[[#This Row],[レアリティ]]</f>
        <v>ユニフォーム花山一雅ICONIC</v>
      </c>
      <c r="Y96" t="s">
        <v>372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103</v>
      </c>
      <c r="D97" t="s">
        <v>77</v>
      </c>
      <c r="E97" t="s">
        <v>82</v>
      </c>
      <c r="F97" t="s">
        <v>130</v>
      </c>
      <c r="G97" t="s">
        <v>71</v>
      </c>
      <c r="H97">
        <v>99</v>
      </c>
      <c r="I97" s="8" t="s">
        <v>22</v>
      </c>
      <c r="J97">
        <v>5</v>
      </c>
      <c r="K97">
        <v>80</v>
      </c>
      <c r="L97">
        <v>114</v>
      </c>
      <c r="M97">
        <v>114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31</v>
      </c>
      <c r="V97" s="9">
        <f t="shared" si="4"/>
        <v>458</v>
      </c>
      <c r="W97" s="7">
        <f t="shared" si="5"/>
        <v>469</v>
      </c>
      <c r="X97" t="str">
        <f>Stat[[#This Row],[服装]]&amp;Stat[[#This Row],[名前]]&amp;Stat[[#This Row],[レアリティ]]</f>
        <v>ユニフォーム鳴子哲平ICONIC</v>
      </c>
      <c r="Y97" t="s">
        <v>373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104</v>
      </c>
      <c r="D98" t="s">
        <v>77</v>
      </c>
      <c r="E98" t="s">
        <v>80</v>
      </c>
      <c r="F98" t="s">
        <v>130</v>
      </c>
      <c r="G98" t="s">
        <v>71</v>
      </c>
      <c r="H98">
        <v>99</v>
      </c>
      <c r="I98" s="8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120</v>
      </c>
      <c r="P98">
        <v>101</v>
      </c>
      <c r="Q98">
        <v>110</v>
      </c>
      <c r="R98">
        <v>121</v>
      </c>
      <c r="S98">
        <v>119</v>
      </c>
      <c r="T98">
        <v>120</v>
      </c>
      <c r="U98">
        <v>41</v>
      </c>
      <c r="V98" s="9">
        <f t="shared" si="4"/>
        <v>456</v>
      </c>
      <c r="W98" s="7">
        <f t="shared" si="5"/>
        <v>470</v>
      </c>
      <c r="X98" t="str">
        <f>Stat[[#This Row],[服装]]&amp;Stat[[#This Row],[名前]]&amp;Stat[[#This Row],[レアリティ]]</f>
        <v>ユニフォーム秋保和光ICONIC</v>
      </c>
      <c r="Y98" t="s">
        <v>374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105</v>
      </c>
      <c r="D99" t="s">
        <v>77</v>
      </c>
      <c r="E99" t="s">
        <v>82</v>
      </c>
      <c r="F99" t="s">
        <v>130</v>
      </c>
      <c r="G99" t="s">
        <v>71</v>
      </c>
      <c r="H99">
        <v>99</v>
      </c>
      <c r="I99" s="8" t="s">
        <v>22</v>
      </c>
      <c r="J99">
        <v>5</v>
      </c>
      <c r="K99">
        <v>74</v>
      </c>
      <c r="L99">
        <v>114</v>
      </c>
      <c r="M99">
        <v>115</v>
      </c>
      <c r="N99">
        <v>113</v>
      </c>
      <c r="O99">
        <v>118</v>
      </c>
      <c r="P99">
        <v>97</v>
      </c>
      <c r="Q99">
        <v>121</v>
      </c>
      <c r="R99">
        <v>117</v>
      </c>
      <c r="S99">
        <v>116</v>
      </c>
      <c r="T99">
        <v>117</v>
      </c>
      <c r="U99">
        <v>31</v>
      </c>
      <c r="V99" s="9">
        <f t="shared" si="4"/>
        <v>460</v>
      </c>
      <c r="W99" s="7">
        <f t="shared" si="5"/>
        <v>471</v>
      </c>
      <c r="X99" t="str">
        <f>Stat[[#This Row],[服装]]&amp;Stat[[#This Row],[名前]]&amp;Stat[[#This Row],[レアリティ]]</f>
        <v>ユニフォーム松島剛ICONIC</v>
      </c>
      <c r="Y99" t="s">
        <v>376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106</v>
      </c>
      <c r="D100" t="s">
        <v>77</v>
      </c>
      <c r="E100" t="s">
        <v>78</v>
      </c>
      <c r="F100" t="s">
        <v>130</v>
      </c>
      <c r="G100" t="s">
        <v>71</v>
      </c>
      <c r="H100">
        <v>99</v>
      </c>
      <c r="I100" s="8" t="s">
        <v>22</v>
      </c>
      <c r="J100">
        <v>5</v>
      </c>
      <c r="K100">
        <v>74</v>
      </c>
      <c r="L100">
        <v>121</v>
      </c>
      <c r="M100">
        <v>118</v>
      </c>
      <c r="N100">
        <v>114</v>
      </c>
      <c r="O100">
        <v>120</v>
      </c>
      <c r="P100">
        <v>101</v>
      </c>
      <c r="Q100">
        <v>116</v>
      </c>
      <c r="R100">
        <v>116</v>
      </c>
      <c r="S100">
        <v>118</v>
      </c>
      <c r="T100">
        <v>118</v>
      </c>
      <c r="U100">
        <v>36</v>
      </c>
      <c r="V100" s="9">
        <f t="shared" ref="V100:V129" si="6">SUM(L100:O100)</f>
        <v>473</v>
      </c>
      <c r="W100" s="7">
        <f t="shared" ref="W100:W129" si="7">SUM(Q100:T100)</f>
        <v>468</v>
      </c>
      <c r="X100" t="str">
        <f>Stat[[#This Row],[服装]]&amp;Stat[[#This Row],[名前]]&amp;Stat[[#This Row],[レアリティ]]</f>
        <v>ユニフォーム川渡瞬己ICONIC</v>
      </c>
      <c r="Y100" t="s">
        <v>375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109</v>
      </c>
      <c r="D101" t="s">
        <v>73</v>
      </c>
      <c r="E101" t="s">
        <v>78</v>
      </c>
      <c r="F101" t="s">
        <v>118</v>
      </c>
      <c r="G101" t="s">
        <v>71</v>
      </c>
      <c r="H101">
        <v>99</v>
      </c>
      <c r="I101" s="8" t="s">
        <v>22</v>
      </c>
      <c r="J101">
        <v>5</v>
      </c>
      <c r="K101">
        <v>82</v>
      </c>
      <c r="L101">
        <v>130</v>
      </c>
      <c r="M101">
        <v>130</v>
      </c>
      <c r="N101">
        <v>114</v>
      </c>
      <c r="O101">
        <v>123</v>
      </c>
      <c r="P101">
        <v>101</v>
      </c>
      <c r="Q101">
        <v>116</v>
      </c>
      <c r="R101">
        <v>116</v>
      </c>
      <c r="S101">
        <v>120</v>
      </c>
      <c r="T101">
        <v>120</v>
      </c>
      <c r="U101">
        <v>41</v>
      </c>
      <c r="V101" s="9">
        <f t="shared" si="6"/>
        <v>497</v>
      </c>
      <c r="W101" s="7">
        <f t="shared" si="7"/>
        <v>472</v>
      </c>
      <c r="X101" t="str">
        <f>Stat[[#This Row],[服装]]&amp;Stat[[#This Row],[名前]]&amp;Stat[[#This Row],[レアリティ]]</f>
        <v>ユニフォーム牛島若利ICONIC</v>
      </c>
      <c r="Y101" t="s">
        <v>377</v>
      </c>
      <c r="Z101" s="3"/>
      <c r="AA101" s="3"/>
      <c r="AB101" s="3"/>
    </row>
    <row r="102" spans="1:28" ht="14.4" x14ac:dyDescent="0.3">
      <c r="A102">
        <v>101</v>
      </c>
      <c r="B102" t="s">
        <v>116</v>
      </c>
      <c r="C102" t="s">
        <v>109</v>
      </c>
      <c r="D102" t="s">
        <v>90</v>
      </c>
      <c r="E102" t="s">
        <v>78</v>
      </c>
      <c r="F102" t="s">
        <v>118</v>
      </c>
      <c r="G102" t="s">
        <v>71</v>
      </c>
      <c r="H102">
        <v>99</v>
      </c>
      <c r="I102" s="8" t="s">
        <v>22</v>
      </c>
      <c r="J102">
        <v>5</v>
      </c>
      <c r="K102">
        <v>83</v>
      </c>
      <c r="L102">
        <v>133</v>
      </c>
      <c r="M102">
        <v>133</v>
      </c>
      <c r="N102">
        <v>115</v>
      </c>
      <c r="O102">
        <v>124</v>
      </c>
      <c r="P102">
        <v>101</v>
      </c>
      <c r="Q102">
        <v>117</v>
      </c>
      <c r="R102">
        <v>117</v>
      </c>
      <c r="S102">
        <v>123</v>
      </c>
      <c r="T102">
        <v>121</v>
      </c>
      <c r="U102">
        <v>41</v>
      </c>
      <c r="V102" s="9">
        <f t="shared" si="6"/>
        <v>505</v>
      </c>
      <c r="W102" s="7">
        <f t="shared" si="7"/>
        <v>478</v>
      </c>
      <c r="X102" t="str">
        <f>Stat[[#This Row],[服装]]&amp;Stat[[#This Row],[名前]]&amp;Stat[[#This Row],[レアリティ]]</f>
        <v>水着牛島若利ICONIC</v>
      </c>
      <c r="Y102" t="s">
        <v>377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110</v>
      </c>
      <c r="D103" t="s">
        <v>73</v>
      </c>
      <c r="E103" t="s">
        <v>82</v>
      </c>
      <c r="F103" t="s">
        <v>118</v>
      </c>
      <c r="G103" t="s">
        <v>71</v>
      </c>
      <c r="H103">
        <v>99</v>
      </c>
      <c r="I103" s="8" t="s">
        <v>22</v>
      </c>
      <c r="J103">
        <v>5</v>
      </c>
      <c r="K103">
        <v>81</v>
      </c>
      <c r="L103">
        <v>123</v>
      </c>
      <c r="M103">
        <v>120</v>
      </c>
      <c r="N103">
        <v>113</v>
      </c>
      <c r="O103">
        <v>121</v>
      </c>
      <c r="P103">
        <v>97</v>
      </c>
      <c r="Q103">
        <v>125</v>
      </c>
      <c r="R103">
        <v>115</v>
      </c>
      <c r="S103">
        <v>117</v>
      </c>
      <c r="T103">
        <v>117</v>
      </c>
      <c r="U103">
        <v>28</v>
      </c>
      <c r="V103" s="9">
        <f t="shared" si="6"/>
        <v>477</v>
      </c>
      <c r="W103" s="7">
        <f t="shared" si="7"/>
        <v>474</v>
      </c>
      <c r="X103" t="str">
        <f>Stat[[#This Row],[服装]]&amp;Stat[[#This Row],[名前]]&amp;Stat[[#This Row],[レアリティ]]</f>
        <v>ユニフォーム天童覚ICONIC</v>
      </c>
      <c r="Y103" t="s">
        <v>378</v>
      </c>
      <c r="Z103" s="3"/>
      <c r="AA103" s="3"/>
      <c r="AB103" s="3"/>
    </row>
    <row r="104" spans="1:28" ht="14.4" x14ac:dyDescent="0.3">
      <c r="A104">
        <v>103</v>
      </c>
      <c r="B104" t="s">
        <v>116</v>
      </c>
      <c r="C104" t="s">
        <v>110</v>
      </c>
      <c r="D104" t="s">
        <v>90</v>
      </c>
      <c r="E104" t="s">
        <v>82</v>
      </c>
      <c r="F104" t="s">
        <v>118</v>
      </c>
      <c r="G104" t="s">
        <v>71</v>
      </c>
      <c r="H104">
        <v>99</v>
      </c>
      <c r="I104" s="8" t="s">
        <v>22</v>
      </c>
      <c r="J104">
        <v>5</v>
      </c>
      <c r="K104">
        <v>82</v>
      </c>
      <c r="L104">
        <v>126</v>
      </c>
      <c r="M104">
        <v>121</v>
      </c>
      <c r="N104">
        <v>114</v>
      </c>
      <c r="O104">
        <v>122</v>
      </c>
      <c r="P104">
        <v>97</v>
      </c>
      <c r="Q104">
        <v>128</v>
      </c>
      <c r="R104">
        <v>116</v>
      </c>
      <c r="S104">
        <v>120</v>
      </c>
      <c r="T104">
        <v>118</v>
      </c>
      <c r="U104">
        <v>28</v>
      </c>
      <c r="V104" s="9">
        <f t="shared" si="6"/>
        <v>483</v>
      </c>
      <c r="W104" s="7">
        <f t="shared" si="7"/>
        <v>482</v>
      </c>
      <c r="X104" t="str">
        <f>Stat[[#This Row],[服装]]&amp;Stat[[#This Row],[名前]]&amp;Stat[[#This Row],[レアリティ]]</f>
        <v>水着天童覚ICONIC</v>
      </c>
      <c r="Y104" t="s">
        <v>378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111</v>
      </c>
      <c r="D105" t="s">
        <v>77</v>
      </c>
      <c r="E105" t="s">
        <v>78</v>
      </c>
      <c r="F105" t="s">
        <v>118</v>
      </c>
      <c r="G105" t="s">
        <v>71</v>
      </c>
      <c r="H105">
        <v>99</v>
      </c>
      <c r="I105" s="8" t="s">
        <v>22</v>
      </c>
      <c r="J105">
        <v>5</v>
      </c>
      <c r="K105">
        <v>76</v>
      </c>
      <c r="L105">
        <v>123</v>
      </c>
      <c r="M105">
        <v>120</v>
      </c>
      <c r="N105">
        <v>118</v>
      </c>
      <c r="O105">
        <v>123</v>
      </c>
      <c r="P105">
        <v>101</v>
      </c>
      <c r="Q105">
        <v>118</v>
      </c>
      <c r="R105">
        <v>118</v>
      </c>
      <c r="S105">
        <v>121</v>
      </c>
      <c r="T105">
        <v>121</v>
      </c>
      <c r="U105">
        <v>36</v>
      </c>
      <c r="V105" s="9">
        <f t="shared" si="6"/>
        <v>484</v>
      </c>
      <c r="W105" s="7">
        <f t="shared" si="7"/>
        <v>478</v>
      </c>
      <c r="X105" t="str">
        <f>Stat[[#This Row],[服装]]&amp;Stat[[#This Row],[名前]]&amp;Stat[[#This Row],[レアリティ]]</f>
        <v>ユニフォーム五色工ICONIC</v>
      </c>
      <c r="Y105" t="s">
        <v>379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112</v>
      </c>
      <c r="D106" t="s">
        <v>73</v>
      </c>
      <c r="E106" t="s">
        <v>74</v>
      </c>
      <c r="F106" t="s">
        <v>118</v>
      </c>
      <c r="G106" t="s">
        <v>71</v>
      </c>
      <c r="H106">
        <v>99</v>
      </c>
      <c r="I106" s="8" t="s">
        <v>22</v>
      </c>
      <c r="J106">
        <v>5</v>
      </c>
      <c r="K106">
        <v>75</v>
      </c>
      <c r="L106">
        <v>119</v>
      </c>
      <c r="M106">
        <v>120</v>
      </c>
      <c r="N106">
        <v>127</v>
      </c>
      <c r="O106">
        <v>123</v>
      </c>
      <c r="P106">
        <v>101</v>
      </c>
      <c r="Q106">
        <v>117</v>
      </c>
      <c r="R106">
        <v>117</v>
      </c>
      <c r="S106">
        <v>116</v>
      </c>
      <c r="T106">
        <v>118</v>
      </c>
      <c r="U106">
        <v>36</v>
      </c>
      <c r="V106" s="9">
        <f t="shared" si="6"/>
        <v>489</v>
      </c>
      <c r="W106" s="7">
        <f t="shared" si="7"/>
        <v>468</v>
      </c>
      <c r="X106" t="str">
        <f>Stat[[#This Row],[服装]]&amp;Stat[[#This Row],[名前]]&amp;Stat[[#This Row],[レアリティ]]</f>
        <v>ユニフォーム白布賢二郎ICONIC</v>
      </c>
      <c r="Y106" t="s">
        <v>380</v>
      </c>
      <c r="Z106" s="3"/>
      <c r="AA106" s="3"/>
      <c r="AB106" s="3"/>
    </row>
    <row r="107" spans="1:28" ht="14.4" x14ac:dyDescent="0.3">
      <c r="A107">
        <v>106</v>
      </c>
      <c r="B107" t="s">
        <v>408</v>
      </c>
      <c r="C107" t="s">
        <v>409</v>
      </c>
      <c r="D107" t="s">
        <v>24</v>
      </c>
      <c r="E107" t="s">
        <v>31</v>
      </c>
      <c r="F107" t="s">
        <v>159</v>
      </c>
      <c r="G107" t="s">
        <v>71</v>
      </c>
      <c r="H107">
        <v>99</v>
      </c>
      <c r="I107" s="8" t="s">
        <v>22</v>
      </c>
      <c r="J107">
        <v>5</v>
      </c>
      <c r="K107">
        <v>76</v>
      </c>
      <c r="L107">
        <v>120</v>
      </c>
      <c r="M107">
        <v>123</v>
      </c>
      <c r="N107">
        <v>130</v>
      </c>
      <c r="O107">
        <v>126</v>
      </c>
      <c r="P107">
        <v>101</v>
      </c>
      <c r="Q107">
        <v>118</v>
      </c>
      <c r="R107">
        <v>118</v>
      </c>
      <c r="S107">
        <v>117</v>
      </c>
      <c r="T107">
        <v>119</v>
      </c>
      <c r="U107">
        <v>36</v>
      </c>
      <c r="V107" s="9">
        <v>499</v>
      </c>
      <c r="W107" s="7">
        <v>472</v>
      </c>
      <c r="X107" t="str">
        <f>Stat[[#This Row],[服装]]&amp;Stat[[#This Row],[名前]]&amp;Stat[[#This Row],[レアリティ]]</f>
        <v>探偵白布賢二郎ICONIC</v>
      </c>
      <c r="Y107" t="s">
        <v>380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113</v>
      </c>
      <c r="D108" t="s">
        <v>73</v>
      </c>
      <c r="E108" t="s">
        <v>78</v>
      </c>
      <c r="F108" t="s">
        <v>118</v>
      </c>
      <c r="G108" t="s">
        <v>71</v>
      </c>
      <c r="H108">
        <v>99</v>
      </c>
      <c r="I108" s="8" t="s">
        <v>22</v>
      </c>
      <c r="J108">
        <v>5</v>
      </c>
      <c r="K108">
        <v>75</v>
      </c>
      <c r="L108">
        <v>123</v>
      </c>
      <c r="M108">
        <v>120</v>
      </c>
      <c r="N108">
        <v>118</v>
      </c>
      <c r="O108">
        <v>123</v>
      </c>
      <c r="P108">
        <v>97</v>
      </c>
      <c r="Q108">
        <v>118</v>
      </c>
      <c r="R108">
        <v>118</v>
      </c>
      <c r="S108">
        <v>121</v>
      </c>
      <c r="T108">
        <v>121</v>
      </c>
      <c r="U108">
        <v>31</v>
      </c>
      <c r="V108" s="9">
        <f t="shared" si="6"/>
        <v>484</v>
      </c>
      <c r="W108" s="7">
        <f t="shared" si="7"/>
        <v>478</v>
      </c>
      <c r="X108" t="str">
        <f>Stat[[#This Row],[服装]]&amp;Stat[[#This Row],[名前]]&amp;Stat[[#This Row],[レアリティ]]</f>
        <v>ユニフォーム大平獅音ICONIC</v>
      </c>
      <c r="Y108" t="s">
        <v>381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114</v>
      </c>
      <c r="D109" t="s">
        <v>73</v>
      </c>
      <c r="E109" t="s">
        <v>82</v>
      </c>
      <c r="F109" t="s">
        <v>118</v>
      </c>
      <c r="G109" t="s">
        <v>71</v>
      </c>
      <c r="H109">
        <v>99</v>
      </c>
      <c r="I109" s="8" t="s">
        <v>22</v>
      </c>
      <c r="J109">
        <v>5</v>
      </c>
      <c r="K109">
        <v>75</v>
      </c>
      <c r="L109">
        <v>123</v>
      </c>
      <c r="M109">
        <v>120</v>
      </c>
      <c r="N109">
        <v>113</v>
      </c>
      <c r="O109">
        <v>121</v>
      </c>
      <c r="P109">
        <v>101</v>
      </c>
      <c r="Q109">
        <v>121</v>
      </c>
      <c r="R109">
        <v>115</v>
      </c>
      <c r="S109">
        <v>117</v>
      </c>
      <c r="T109">
        <v>117</v>
      </c>
      <c r="U109">
        <v>31</v>
      </c>
      <c r="V109" s="9">
        <f t="shared" si="6"/>
        <v>477</v>
      </c>
      <c r="W109" s="7">
        <f t="shared" si="7"/>
        <v>470</v>
      </c>
      <c r="X109" t="str">
        <f>Stat[[#This Row],[服装]]&amp;Stat[[#This Row],[名前]]&amp;Stat[[#This Row],[レアリティ]]</f>
        <v>ユニフォーム川西太一ICONIC</v>
      </c>
      <c r="Y109" t="s">
        <v>382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s="3" t="s">
        <v>679</v>
      </c>
      <c r="D110" t="s">
        <v>73</v>
      </c>
      <c r="E110" t="s">
        <v>74</v>
      </c>
      <c r="F110" t="s">
        <v>118</v>
      </c>
      <c r="G110" t="s">
        <v>71</v>
      </c>
      <c r="H110">
        <v>99</v>
      </c>
      <c r="I110" s="8" t="s">
        <v>22</v>
      </c>
      <c r="J110">
        <v>5</v>
      </c>
      <c r="K110">
        <v>74</v>
      </c>
      <c r="L110">
        <v>117</v>
      </c>
      <c r="M110">
        <v>120</v>
      </c>
      <c r="N110">
        <v>121</v>
      </c>
      <c r="O110">
        <v>121</v>
      </c>
      <c r="P110">
        <v>101</v>
      </c>
      <c r="Q110">
        <v>117</v>
      </c>
      <c r="R110">
        <v>117</v>
      </c>
      <c r="S110">
        <v>117</v>
      </c>
      <c r="T110">
        <v>118</v>
      </c>
      <c r="U110">
        <v>36</v>
      </c>
      <c r="V110" s="9">
        <f t="shared" si="6"/>
        <v>479</v>
      </c>
      <c r="W110" s="7">
        <f t="shared" si="7"/>
        <v>469</v>
      </c>
      <c r="X110" t="str">
        <f>Stat[[#This Row],[服装]]&amp;Stat[[#This Row],[名前]]&amp;Stat[[#This Row],[レアリティ]]</f>
        <v>ユニフォーム瀬見英太ICONIC</v>
      </c>
      <c r="Y110" t="s">
        <v>383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115</v>
      </c>
      <c r="D111" t="s">
        <v>73</v>
      </c>
      <c r="E111" t="s">
        <v>80</v>
      </c>
      <c r="F111" t="s">
        <v>118</v>
      </c>
      <c r="G111" t="s">
        <v>71</v>
      </c>
      <c r="H111">
        <v>99</v>
      </c>
      <c r="I111" s="8" t="s">
        <v>22</v>
      </c>
      <c r="J111">
        <v>5</v>
      </c>
      <c r="K111">
        <v>85</v>
      </c>
      <c r="L111">
        <v>112</v>
      </c>
      <c r="M111">
        <v>110</v>
      </c>
      <c r="N111">
        <v>114</v>
      </c>
      <c r="O111">
        <v>120</v>
      </c>
      <c r="P111">
        <v>101</v>
      </c>
      <c r="Q111">
        <v>110</v>
      </c>
      <c r="R111">
        <v>121</v>
      </c>
      <c r="S111">
        <v>119</v>
      </c>
      <c r="T111">
        <v>120</v>
      </c>
      <c r="U111">
        <v>41</v>
      </c>
      <c r="V111" s="9">
        <f t="shared" si="6"/>
        <v>456</v>
      </c>
      <c r="W111" s="7">
        <f t="shared" si="7"/>
        <v>470</v>
      </c>
      <c r="X111" t="str">
        <f>Stat[[#This Row],[服装]]&amp;Stat[[#This Row],[名前]]&amp;Stat[[#This Row],[レアリティ]]</f>
        <v>ユニフォーム山形隼人ICONIC</v>
      </c>
      <c r="Y111" t="s">
        <v>384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197</v>
      </c>
      <c r="D112" t="s">
        <v>77</v>
      </c>
      <c r="E112" t="s">
        <v>74</v>
      </c>
      <c r="F112" t="s">
        <v>196</v>
      </c>
      <c r="G112" t="s">
        <v>71</v>
      </c>
      <c r="H112">
        <v>99</v>
      </c>
      <c r="I112" s="8" t="s">
        <v>22</v>
      </c>
      <c r="J112">
        <v>5</v>
      </c>
      <c r="K112">
        <v>82</v>
      </c>
      <c r="L112">
        <v>120</v>
      </c>
      <c r="M112">
        <v>129</v>
      </c>
      <c r="N112">
        <v>130</v>
      </c>
      <c r="O112">
        <v>127</v>
      </c>
      <c r="P112">
        <v>101</v>
      </c>
      <c r="Q112">
        <v>114</v>
      </c>
      <c r="R112">
        <v>119</v>
      </c>
      <c r="S112">
        <v>114</v>
      </c>
      <c r="T112">
        <v>118</v>
      </c>
      <c r="U112">
        <v>36</v>
      </c>
      <c r="V112" s="9">
        <f t="shared" si="6"/>
        <v>506</v>
      </c>
      <c r="W112" s="7">
        <f t="shared" si="7"/>
        <v>465</v>
      </c>
      <c r="X112" t="str">
        <f>Stat[[#This Row],[服装]]&amp;Stat[[#This Row],[名前]]&amp;Stat[[#This Row],[レアリティ]]</f>
        <v>ユニフォーム宮侑ICONIC</v>
      </c>
      <c r="Y112" t="s">
        <v>385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198</v>
      </c>
      <c r="D113" t="s">
        <v>90</v>
      </c>
      <c r="E113" t="s">
        <v>78</v>
      </c>
      <c r="F113" t="s">
        <v>196</v>
      </c>
      <c r="G113" t="s">
        <v>71</v>
      </c>
      <c r="H113">
        <v>99</v>
      </c>
      <c r="I113" s="8" t="s">
        <v>22</v>
      </c>
      <c r="J113">
        <v>5</v>
      </c>
      <c r="K113">
        <v>82</v>
      </c>
      <c r="L113">
        <v>127</v>
      </c>
      <c r="M113">
        <v>120</v>
      </c>
      <c r="N113">
        <v>116</v>
      </c>
      <c r="O113">
        <v>121</v>
      </c>
      <c r="P113">
        <v>101</v>
      </c>
      <c r="Q113">
        <v>123</v>
      </c>
      <c r="R113">
        <v>119</v>
      </c>
      <c r="S113">
        <v>122</v>
      </c>
      <c r="T113">
        <v>119</v>
      </c>
      <c r="U113">
        <v>31</v>
      </c>
      <c r="V113" s="9">
        <f t="shared" si="6"/>
        <v>484</v>
      </c>
      <c r="W113" s="7">
        <f t="shared" si="7"/>
        <v>483</v>
      </c>
      <c r="X113" t="str">
        <f>Stat[[#This Row],[服装]]&amp;Stat[[#This Row],[名前]]&amp;Stat[[#This Row],[レアリティ]]</f>
        <v>ユニフォーム宮治ICONIC</v>
      </c>
      <c r="Y113" t="s">
        <v>386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199</v>
      </c>
      <c r="D114" t="s">
        <v>77</v>
      </c>
      <c r="E114" t="s">
        <v>82</v>
      </c>
      <c r="F114" t="s">
        <v>196</v>
      </c>
      <c r="G114" t="s">
        <v>71</v>
      </c>
      <c r="H114">
        <v>99</v>
      </c>
      <c r="I114" s="8" t="s">
        <v>22</v>
      </c>
      <c r="J114">
        <v>5</v>
      </c>
      <c r="K114">
        <v>80</v>
      </c>
      <c r="L114">
        <v>126</v>
      </c>
      <c r="M114">
        <v>118</v>
      </c>
      <c r="N114">
        <v>112</v>
      </c>
      <c r="O114">
        <v>121</v>
      </c>
      <c r="P114">
        <v>101</v>
      </c>
      <c r="Q114">
        <v>128</v>
      </c>
      <c r="R114">
        <v>114</v>
      </c>
      <c r="S114">
        <v>117</v>
      </c>
      <c r="T114">
        <v>117</v>
      </c>
      <c r="U114">
        <v>36</v>
      </c>
      <c r="V114" s="9">
        <f t="shared" si="6"/>
        <v>477</v>
      </c>
      <c r="W114" s="7">
        <f t="shared" si="7"/>
        <v>476</v>
      </c>
      <c r="X114" t="str">
        <f>Stat[[#This Row],[服装]]&amp;Stat[[#This Row],[名前]]&amp;Stat[[#This Row],[レアリティ]]</f>
        <v>ユニフォーム角名倫太郎ICONIC</v>
      </c>
      <c r="Y114" t="s">
        <v>387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200</v>
      </c>
      <c r="D115" t="s">
        <v>77</v>
      </c>
      <c r="E115" t="s">
        <v>78</v>
      </c>
      <c r="F115" t="s">
        <v>196</v>
      </c>
      <c r="G115" t="s">
        <v>71</v>
      </c>
      <c r="H115">
        <v>99</v>
      </c>
      <c r="I115" s="8" t="s">
        <v>22</v>
      </c>
      <c r="J115">
        <v>5</v>
      </c>
      <c r="K115">
        <v>74</v>
      </c>
      <c r="L115">
        <v>125</v>
      </c>
      <c r="M115">
        <v>119</v>
      </c>
      <c r="N115">
        <v>115</v>
      </c>
      <c r="O115">
        <v>119</v>
      </c>
      <c r="P115">
        <v>97</v>
      </c>
      <c r="Q115">
        <v>118</v>
      </c>
      <c r="R115">
        <v>121</v>
      </c>
      <c r="S115">
        <v>120</v>
      </c>
      <c r="T115">
        <v>121</v>
      </c>
      <c r="U115">
        <v>36</v>
      </c>
      <c r="V115" s="9">
        <f t="shared" si="6"/>
        <v>478</v>
      </c>
      <c r="W115" s="7">
        <f t="shared" si="7"/>
        <v>480</v>
      </c>
      <c r="X115" t="str">
        <f>Stat[[#This Row],[服装]]&amp;Stat[[#This Row],[名前]]&amp;Stat[[#This Row],[レアリティ]]</f>
        <v>ユニフォーム北信介ICONIC</v>
      </c>
      <c r="Y115" t="s">
        <v>388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t="s">
        <v>122</v>
      </c>
      <c r="D116" t="s">
        <v>90</v>
      </c>
      <c r="E116" t="s">
        <v>78</v>
      </c>
      <c r="F116" t="s">
        <v>128</v>
      </c>
      <c r="G116" t="s">
        <v>71</v>
      </c>
      <c r="H116">
        <v>99</v>
      </c>
      <c r="I116" s="8" t="s">
        <v>22</v>
      </c>
      <c r="J116">
        <v>5</v>
      </c>
      <c r="K116">
        <v>82</v>
      </c>
      <c r="L116">
        <v>128</v>
      </c>
      <c r="M116">
        <v>127</v>
      </c>
      <c r="N116">
        <v>114</v>
      </c>
      <c r="O116">
        <v>119</v>
      </c>
      <c r="P116">
        <v>101</v>
      </c>
      <c r="Q116">
        <v>118</v>
      </c>
      <c r="R116">
        <v>121</v>
      </c>
      <c r="S116">
        <v>121</v>
      </c>
      <c r="T116">
        <v>121</v>
      </c>
      <c r="U116">
        <v>26</v>
      </c>
      <c r="V116" s="9">
        <f t="shared" si="6"/>
        <v>488</v>
      </c>
      <c r="W116" s="7">
        <f t="shared" si="7"/>
        <v>481</v>
      </c>
      <c r="X116" t="str">
        <f>Stat[[#This Row],[服装]]&amp;Stat[[#This Row],[名前]]&amp;Stat[[#This Row],[レアリティ]]</f>
        <v>ユニフォーム木兎光太郎ICONIC</v>
      </c>
      <c r="Y116" t="s">
        <v>389</v>
      </c>
      <c r="Z116" s="3"/>
      <c r="AA116" s="3"/>
      <c r="AB116" s="3"/>
    </row>
    <row r="117" spans="1:28" ht="14.4" x14ac:dyDescent="0.3">
      <c r="A117">
        <v>116</v>
      </c>
      <c r="B117" t="s">
        <v>150</v>
      </c>
      <c r="C117" t="s">
        <v>122</v>
      </c>
      <c r="D117" t="s">
        <v>77</v>
      </c>
      <c r="E117" t="s">
        <v>78</v>
      </c>
      <c r="F117" t="s">
        <v>128</v>
      </c>
      <c r="G117" t="s">
        <v>71</v>
      </c>
      <c r="H117">
        <v>99</v>
      </c>
      <c r="I117" s="8" t="s">
        <v>22</v>
      </c>
      <c r="J117">
        <v>5</v>
      </c>
      <c r="K117">
        <v>83</v>
      </c>
      <c r="L117">
        <v>131</v>
      </c>
      <c r="M117">
        <v>130</v>
      </c>
      <c r="N117">
        <v>115</v>
      </c>
      <c r="O117">
        <v>120</v>
      </c>
      <c r="P117">
        <v>101</v>
      </c>
      <c r="Q117">
        <v>119</v>
      </c>
      <c r="R117">
        <v>122</v>
      </c>
      <c r="S117">
        <v>124</v>
      </c>
      <c r="T117">
        <v>122</v>
      </c>
      <c r="U117">
        <v>26</v>
      </c>
      <c r="V117" s="9">
        <f t="shared" si="6"/>
        <v>496</v>
      </c>
      <c r="W117" s="7">
        <f t="shared" si="7"/>
        <v>487</v>
      </c>
      <c r="X117" t="str">
        <f>Stat[[#This Row],[服装]]&amp;Stat[[#This Row],[名前]]&amp;Stat[[#This Row],[レアリティ]]</f>
        <v>夏祭り木兎光太郎ICONIC</v>
      </c>
      <c r="Y117" t="s">
        <v>389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123</v>
      </c>
      <c r="D118" t="s">
        <v>90</v>
      </c>
      <c r="E118" t="s">
        <v>78</v>
      </c>
      <c r="F118" t="s">
        <v>128</v>
      </c>
      <c r="G118" t="s">
        <v>71</v>
      </c>
      <c r="H118">
        <v>99</v>
      </c>
      <c r="I118" s="8" t="s">
        <v>22</v>
      </c>
      <c r="J118">
        <v>5</v>
      </c>
      <c r="K118">
        <v>76</v>
      </c>
      <c r="L118">
        <v>123</v>
      </c>
      <c r="M118">
        <v>117</v>
      </c>
      <c r="N118">
        <v>120</v>
      </c>
      <c r="O118">
        <v>123</v>
      </c>
      <c r="P118">
        <v>101</v>
      </c>
      <c r="Q118">
        <v>116</v>
      </c>
      <c r="R118">
        <v>121</v>
      </c>
      <c r="S118">
        <v>121</v>
      </c>
      <c r="T118">
        <v>121</v>
      </c>
      <c r="U118">
        <v>36</v>
      </c>
      <c r="V118" s="9">
        <f t="shared" si="6"/>
        <v>483</v>
      </c>
      <c r="W118" s="7">
        <f t="shared" si="7"/>
        <v>479</v>
      </c>
      <c r="X118" t="str">
        <f>Stat[[#This Row],[服装]]&amp;Stat[[#This Row],[名前]]&amp;Stat[[#This Row],[レアリティ]]</f>
        <v>ユニフォーム木葉秋紀ICONIC</v>
      </c>
      <c r="Y118" t="s">
        <v>390</v>
      </c>
      <c r="Z118" s="3"/>
      <c r="AA118" s="3"/>
      <c r="AB118" s="3"/>
    </row>
    <row r="119" spans="1:28" ht="14.4" x14ac:dyDescent="0.3">
      <c r="A119">
        <v>118</v>
      </c>
      <c r="B119" s="3" t="s">
        <v>402</v>
      </c>
      <c r="C119" t="s">
        <v>123</v>
      </c>
      <c r="D119" s="3" t="s">
        <v>77</v>
      </c>
      <c r="E119" t="s">
        <v>78</v>
      </c>
      <c r="F119" t="s">
        <v>128</v>
      </c>
      <c r="G119" t="s">
        <v>71</v>
      </c>
      <c r="H119">
        <v>99</v>
      </c>
      <c r="I119" s="8" t="s">
        <v>22</v>
      </c>
      <c r="J119">
        <v>5</v>
      </c>
      <c r="K119">
        <v>77</v>
      </c>
      <c r="L119">
        <v>126</v>
      </c>
      <c r="M119">
        <v>120</v>
      </c>
      <c r="N119">
        <v>121</v>
      </c>
      <c r="O119">
        <v>124</v>
      </c>
      <c r="P119">
        <v>101</v>
      </c>
      <c r="Q119">
        <v>117</v>
      </c>
      <c r="R119">
        <v>122</v>
      </c>
      <c r="S119">
        <v>124</v>
      </c>
      <c r="T119">
        <v>122</v>
      </c>
      <c r="U119">
        <v>36</v>
      </c>
      <c r="V119" s="9">
        <f>SUM(L119:O119)</f>
        <v>491</v>
      </c>
      <c r="W119" s="7">
        <f>SUM(Q119:T119)</f>
        <v>485</v>
      </c>
      <c r="X119" t="str">
        <f>Stat[[#This Row],[服装]]&amp;Stat[[#This Row],[名前]]&amp;Stat[[#This Row],[レアリティ]]</f>
        <v>探偵木葉秋紀ICONIC</v>
      </c>
      <c r="Y119" t="s">
        <v>390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124</v>
      </c>
      <c r="D120" t="s">
        <v>90</v>
      </c>
      <c r="E120" t="s">
        <v>78</v>
      </c>
      <c r="F120" t="s">
        <v>128</v>
      </c>
      <c r="G120" t="s">
        <v>71</v>
      </c>
      <c r="H120">
        <v>99</v>
      </c>
      <c r="I120" s="8" t="s">
        <v>22</v>
      </c>
      <c r="J120">
        <v>5</v>
      </c>
      <c r="K120">
        <v>75</v>
      </c>
      <c r="L120">
        <v>123</v>
      </c>
      <c r="M120">
        <v>119</v>
      </c>
      <c r="N120">
        <v>116</v>
      </c>
      <c r="O120">
        <v>121</v>
      </c>
      <c r="P120">
        <v>97</v>
      </c>
      <c r="Q120">
        <v>121</v>
      </c>
      <c r="R120">
        <v>121</v>
      </c>
      <c r="S120">
        <v>123</v>
      </c>
      <c r="T120">
        <v>118</v>
      </c>
      <c r="U120">
        <v>41</v>
      </c>
      <c r="V120" s="9">
        <f t="shared" si="6"/>
        <v>479</v>
      </c>
      <c r="W120" s="7">
        <f t="shared" si="7"/>
        <v>483</v>
      </c>
      <c r="X120" t="str">
        <f>Stat[[#This Row],[服装]]&amp;Stat[[#This Row],[名前]]&amp;Stat[[#This Row],[レアリティ]]</f>
        <v>ユニフォーム猿杙大和ICONIC</v>
      </c>
      <c r="Y120" t="s">
        <v>391</v>
      </c>
      <c r="Z120" s="3"/>
      <c r="AA120" s="3"/>
      <c r="AB120" s="3"/>
    </row>
    <row r="121" spans="1:28" ht="14.4" x14ac:dyDescent="0.3">
      <c r="A121">
        <v>120</v>
      </c>
      <c r="B121" t="s">
        <v>108</v>
      </c>
      <c r="C121" t="s">
        <v>125</v>
      </c>
      <c r="D121" t="s">
        <v>90</v>
      </c>
      <c r="E121" t="s">
        <v>80</v>
      </c>
      <c r="F121" t="s">
        <v>128</v>
      </c>
      <c r="G121" t="s">
        <v>71</v>
      </c>
      <c r="H121">
        <v>99</v>
      </c>
      <c r="I121" s="8" t="s">
        <v>22</v>
      </c>
      <c r="J121">
        <v>5</v>
      </c>
      <c r="K121">
        <v>86</v>
      </c>
      <c r="L121">
        <v>113</v>
      </c>
      <c r="M121">
        <v>110</v>
      </c>
      <c r="N121">
        <v>113</v>
      </c>
      <c r="O121">
        <v>120</v>
      </c>
      <c r="P121">
        <v>101</v>
      </c>
      <c r="Q121">
        <v>110</v>
      </c>
      <c r="R121">
        <v>123</v>
      </c>
      <c r="S121">
        <v>119</v>
      </c>
      <c r="T121">
        <v>122</v>
      </c>
      <c r="U121">
        <v>41</v>
      </c>
      <c r="V121" s="9">
        <f t="shared" si="6"/>
        <v>456</v>
      </c>
      <c r="W121" s="7">
        <f t="shared" si="7"/>
        <v>474</v>
      </c>
      <c r="X121" t="str">
        <f>Stat[[#This Row],[服装]]&amp;Stat[[#This Row],[名前]]&amp;Stat[[#This Row],[レアリティ]]</f>
        <v>ユニフォーム小見春樹ICONIC</v>
      </c>
      <c r="Y121" t="s">
        <v>392</v>
      </c>
      <c r="Z121" s="3"/>
      <c r="AA121" s="3"/>
      <c r="AB121" s="3"/>
    </row>
    <row r="122" spans="1:28" ht="14.4" x14ac:dyDescent="0.3">
      <c r="A122">
        <v>121</v>
      </c>
      <c r="B122" t="s">
        <v>108</v>
      </c>
      <c r="C122" t="s">
        <v>126</v>
      </c>
      <c r="D122" t="s">
        <v>90</v>
      </c>
      <c r="E122" t="s">
        <v>82</v>
      </c>
      <c r="F122" t="s">
        <v>128</v>
      </c>
      <c r="G122" t="s">
        <v>71</v>
      </c>
      <c r="H122">
        <v>99</v>
      </c>
      <c r="I122" s="8" t="s">
        <v>22</v>
      </c>
      <c r="J122">
        <v>5</v>
      </c>
      <c r="K122">
        <v>75</v>
      </c>
      <c r="L122">
        <v>117</v>
      </c>
      <c r="M122">
        <v>117</v>
      </c>
      <c r="N122">
        <v>112</v>
      </c>
      <c r="O122">
        <v>116</v>
      </c>
      <c r="P122">
        <v>97</v>
      </c>
      <c r="Q122">
        <v>121</v>
      </c>
      <c r="R122">
        <v>113</v>
      </c>
      <c r="S122">
        <v>114</v>
      </c>
      <c r="T122">
        <v>115</v>
      </c>
      <c r="U122">
        <v>36</v>
      </c>
      <c r="V122" s="9">
        <f t="shared" si="6"/>
        <v>462</v>
      </c>
      <c r="W122" s="7">
        <f t="shared" si="7"/>
        <v>463</v>
      </c>
      <c r="X122" t="str">
        <f>Stat[[#This Row],[服装]]&amp;Stat[[#This Row],[名前]]&amp;Stat[[#This Row],[レアリティ]]</f>
        <v>ユニフォーム尾長渉ICONIC</v>
      </c>
      <c r="Y122" t="s">
        <v>393</v>
      </c>
      <c r="Z122" s="3"/>
      <c r="AA122" s="3"/>
      <c r="AB122" s="3"/>
    </row>
    <row r="123" spans="1:28" ht="14.4" x14ac:dyDescent="0.3">
      <c r="A123">
        <v>122</v>
      </c>
      <c r="B123" t="s">
        <v>108</v>
      </c>
      <c r="C123" t="s">
        <v>127</v>
      </c>
      <c r="D123" t="s">
        <v>90</v>
      </c>
      <c r="E123" t="s">
        <v>82</v>
      </c>
      <c r="F123" t="s">
        <v>128</v>
      </c>
      <c r="G123" t="s">
        <v>71</v>
      </c>
      <c r="H123">
        <v>99</v>
      </c>
      <c r="I123" s="8" t="s">
        <v>22</v>
      </c>
      <c r="J123">
        <v>5</v>
      </c>
      <c r="K123">
        <v>75</v>
      </c>
      <c r="L123">
        <v>121</v>
      </c>
      <c r="M123">
        <v>121</v>
      </c>
      <c r="N123">
        <v>112</v>
      </c>
      <c r="O123">
        <v>122</v>
      </c>
      <c r="P123">
        <v>97</v>
      </c>
      <c r="Q123">
        <v>125</v>
      </c>
      <c r="R123">
        <v>115</v>
      </c>
      <c r="S123">
        <v>116</v>
      </c>
      <c r="T123">
        <v>115</v>
      </c>
      <c r="U123">
        <v>36</v>
      </c>
      <c r="V123" s="9">
        <f t="shared" si="6"/>
        <v>476</v>
      </c>
      <c r="W123" s="7">
        <f t="shared" si="7"/>
        <v>471</v>
      </c>
      <c r="X123" t="str">
        <f>Stat[[#This Row],[服装]]&amp;Stat[[#This Row],[名前]]&amp;Stat[[#This Row],[レアリティ]]</f>
        <v>ユニフォーム鷲尾辰生ICONIC</v>
      </c>
      <c r="Y123" t="s">
        <v>394</v>
      </c>
      <c r="Z123" s="3"/>
      <c r="AA123" s="3"/>
      <c r="AB123" s="3"/>
    </row>
    <row r="124" spans="1:28" ht="14.4" x14ac:dyDescent="0.3">
      <c r="A124">
        <v>123</v>
      </c>
      <c r="B124" t="s">
        <v>108</v>
      </c>
      <c r="C124" t="s">
        <v>129</v>
      </c>
      <c r="D124" t="s">
        <v>73</v>
      </c>
      <c r="E124" t="s">
        <v>74</v>
      </c>
      <c r="F124" t="s">
        <v>128</v>
      </c>
      <c r="G124" t="s">
        <v>71</v>
      </c>
      <c r="H124">
        <v>99</v>
      </c>
      <c r="I124" s="8" t="s">
        <v>22</v>
      </c>
      <c r="J124">
        <v>5</v>
      </c>
      <c r="K124">
        <v>78</v>
      </c>
      <c r="L124">
        <v>119</v>
      </c>
      <c r="M124">
        <v>121</v>
      </c>
      <c r="N124">
        <v>126</v>
      </c>
      <c r="O124">
        <v>126</v>
      </c>
      <c r="P124">
        <v>101</v>
      </c>
      <c r="Q124">
        <v>114</v>
      </c>
      <c r="R124">
        <v>121</v>
      </c>
      <c r="S124">
        <v>118</v>
      </c>
      <c r="T124">
        <v>119</v>
      </c>
      <c r="U124">
        <v>41</v>
      </c>
      <c r="V124" s="9">
        <f t="shared" si="6"/>
        <v>492</v>
      </c>
      <c r="W124" s="7">
        <f t="shared" si="7"/>
        <v>472</v>
      </c>
      <c r="X124" t="str">
        <f>Stat[[#This Row],[服装]]&amp;Stat[[#This Row],[名前]]&amp;Stat[[#This Row],[レアリティ]]</f>
        <v>ユニフォーム赤葦京治ICONIC</v>
      </c>
      <c r="Y124" t="s">
        <v>395</v>
      </c>
      <c r="Z124" s="3"/>
      <c r="AA124" s="3"/>
      <c r="AB124" s="3"/>
    </row>
    <row r="125" spans="1:28" ht="14.4" x14ac:dyDescent="0.3">
      <c r="A125">
        <v>124</v>
      </c>
      <c r="B125" t="s">
        <v>150</v>
      </c>
      <c r="C125" t="s">
        <v>129</v>
      </c>
      <c r="D125" t="s">
        <v>90</v>
      </c>
      <c r="E125" t="s">
        <v>74</v>
      </c>
      <c r="F125" t="s">
        <v>128</v>
      </c>
      <c r="G125" t="s">
        <v>71</v>
      </c>
      <c r="H125">
        <v>99</v>
      </c>
      <c r="I125" s="8" t="s">
        <v>22</v>
      </c>
      <c r="J125">
        <v>5</v>
      </c>
      <c r="K125">
        <v>79</v>
      </c>
      <c r="L125">
        <v>120</v>
      </c>
      <c r="M125">
        <v>124</v>
      </c>
      <c r="N125">
        <v>129</v>
      </c>
      <c r="O125">
        <v>129</v>
      </c>
      <c r="P125">
        <v>101</v>
      </c>
      <c r="Q125">
        <v>115</v>
      </c>
      <c r="R125">
        <v>122</v>
      </c>
      <c r="S125">
        <v>119</v>
      </c>
      <c r="T125">
        <v>120</v>
      </c>
      <c r="U125">
        <v>41</v>
      </c>
      <c r="V125" s="9">
        <f t="shared" si="6"/>
        <v>502</v>
      </c>
      <c r="W125" s="7">
        <f t="shared" si="7"/>
        <v>476</v>
      </c>
      <c r="X125" t="str">
        <f>Stat[[#This Row],[服装]]&amp;Stat[[#This Row],[名前]]&amp;Stat[[#This Row],[レアリティ]]</f>
        <v>夏祭り赤葦京治ICONIC</v>
      </c>
      <c r="Y125" t="s">
        <v>395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299</v>
      </c>
      <c r="D126" t="s">
        <v>77</v>
      </c>
      <c r="E126" t="s">
        <v>78</v>
      </c>
      <c r="F126" t="s">
        <v>134</v>
      </c>
      <c r="G126" t="s">
        <v>71</v>
      </c>
      <c r="H126">
        <v>99</v>
      </c>
      <c r="I126" s="8" t="s">
        <v>22</v>
      </c>
      <c r="J126">
        <v>5</v>
      </c>
      <c r="K126">
        <v>83</v>
      </c>
      <c r="L126">
        <v>130</v>
      </c>
      <c r="M126">
        <v>125</v>
      </c>
      <c r="N126">
        <v>115</v>
      </c>
      <c r="O126">
        <v>121</v>
      </c>
      <c r="P126">
        <v>101</v>
      </c>
      <c r="Q126">
        <v>118</v>
      </c>
      <c r="R126">
        <v>118</v>
      </c>
      <c r="S126">
        <v>126</v>
      </c>
      <c r="T126">
        <v>121</v>
      </c>
      <c r="U126">
        <v>36</v>
      </c>
      <c r="V126" s="9">
        <f t="shared" si="6"/>
        <v>491</v>
      </c>
      <c r="W126" s="7">
        <f t="shared" si="7"/>
        <v>483</v>
      </c>
      <c r="X126" t="str">
        <f>Stat[[#This Row],[服装]]&amp;Stat[[#This Row],[名前]]&amp;Stat[[#This Row],[レアリティ]]</f>
        <v>ユニフォーム星海光来ICONIC</v>
      </c>
      <c r="Y126" t="s">
        <v>396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131</v>
      </c>
      <c r="D127" t="s">
        <v>77</v>
      </c>
      <c r="E127" t="s">
        <v>78</v>
      </c>
      <c r="F127" t="s">
        <v>135</v>
      </c>
      <c r="G127" t="s">
        <v>71</v>
      </c>
      <c r="H127">
        <v>99</v>
      </c>
      <c r="I127" s="8" t="s">
        <v>22</v>
      </c>
      <c r="J127">
        <v>5</v>
      </c>
      <c r="K127">
        <v>82</v>
      </c>
      <c r="L127">
        <v>129</v>
      </c>
      <c r="M127">
        <v>126</v>
      </c>
      <c r="N127">
        <v>114</v>
      </c>
      <c r="O127">
        <v>121</v>
      </c>
      <c r="P127">
        <v>101</v>
      </c>
      <c r="Q127">
        <v>118</v>
      </c>
      <c r="R127">
        <v>123</v>
      </c>
      <c r="S127">
        <v>119</v>
      </c>
      <c r="T127">
        <v>120</v>
      </c>
      <c r="U127">
        <v>41</v>
      </c>
      <c r="V127" s="9">
        <f t="shared" si="6"/>
        <v>490</v>
      </c>
      <c r="W127" s="7">
        <f t="shared" si="7"/>
        <v>480</v>
      </c>
      <c r="X127" t="str">
        <f>Stat[[#This Row],[服装]]&amp;Stat[[#This Row],[名前]]&amp;Stat[[#This Row],[レアリティ]]</f>
        <v>ユニフォーム佐久早聖臣ICONIC</v>
      </c>
      <c r="Y127" t="s">
        <v>397</v>
      </c>
      <c r="Z127" s="3"/>
      <c r="AA127" s="3"/>
      <c r="AB127" s="3"/>
    </row>
    <row r="128" spans="1:28" ht="14.4" x14ac:dyDescent="0.3">
      <c r="A128">
        <v>127</v>
      </c>
      <c r="B128" t="s">
        <v>108</v>
      </c>
      <c r="C128" t="s">
        <v>132</v>
      </c>
      <c r="D128" t="s">
        <v>77</v>
      </c>
      <c r="E128" t="s">
        <v>80</v>
      </c>
      <c r="F128" t="s">
        <v>135</v>
      </c>
      <c r="G128" t="s">
        <v>71</v>
      </c>
      <c r="H128">
        <v>99</v>
      </c>
      <c r="I128" s="8" t="s">
        <v>22</v>
      </c>
      <c r="J128">
        <v>5</v>
      </c>
      <c r="K128">
        <v>86</v>
      </c>
      <c r="L128">
        <v>115</v>
      </c>
      <c r="M128">
        <v>111</v>
      </c>
      <c r="N128">
        <v>119</v>
      </c>
      <c r="O128">
        <v>124</v>
      </c>
      <c r="P128">
        <v>101</v>
      </c>
      <c r="Q128">
        <v>110</v>
      </c>
      <c r="R128">
        <v>131</v>
      </c>
      <c r="S128">
        <v>116</v>
      </c>
      <c r="T128">
        <v>121</v>
      </c>
      <c r="U128">
        <v>36</v>
      </c>
      <c r="V128" s="9">
        <f t="shared" si="6"/>
        <v>469</v>
      </c>
      <c r="W128" s="7">
        <f t="shared" si="7"/>
        <v>478</v>
      </c>
      <c r="X128" t="str">
        <f>Stat[[#This Row],[服装]]&amp;Stat[[#This Row],[名前]]&amp;Stat[[#This Row],[レアリティ]]</f>
        <v>ユニフォーム小森元也ICONIC</v>
      </c>
      <c r="Y128" t="s">
        <v>398</v>
      </c>
      <c r="Z128" s="3"/>
      <c r="AA128" s="3"/>
      <c r="AB128" s="3"/>
    </row>
    <row r="129" spans="1:28" ht="14.4" x14ac:dyDescent="0.3">
      <c r="A129">
        <v>128</v>
      </c>
      <c r="B129" t="s">
        <v>108</v>
      </c>
      <c r="C129" t="s">
        <v>133</v>
      </c>
      <c r="D129" t="s">
        <v>77</v>
      </c>
      <c r="E129" t="s">
        <v>82</v>
      </c>
      <c r="F129" t="s">
        <v>134</v>
      </c>
      <c r="G129" t="s">
        <v>71</v>
      </c>
      <c r="H129">
        <v>99</v>
      </c>
      <c r="I129" s="8" t="s">
        <v>22</v>
      </c>
      <c r="J129">
        <v>5</v>
      </c>
      <c r="K129">
        <v>75</v>
      </c>
      <c r="L129">
        <v>125</v>
      </c>
      <c r="M129">
        <v>122</v>
      </c>
      <c r="N129">
        <v>112</v>
      </c>
      <c r="O129">
        <v>121</v>
      </c>
      <c r="P129">
        <v>101</v>
      </c>
      <c r="Q129">
        <v>131</v>
      </c>
      <c r="R129">
        <v>115</v>
      </c>
      <c r="S129">
        <v>115</v>
      </c>
      <c r="T129">
        <v>117</v>
      </c>
      <c r="U129">
        <v>41</v>
      </c>
      <c r="V129" s="9">
        <f t="shared" si="6"/>
        <v>480</v>
      </c>
      <c r="W129" s="7">
        <f t="shared" si="7"/>
        <v>478</v>
      </c>
      <c r="X129" t="str">
        <f>Stat[[#This Row],[服装]]&amp;Stat[[#This Row],[名前]]&amp;Stat[[#This Row],[レアリティ]]</f>
        <v>ユニフォーム昼神幸郎ICONIC</v>
      </c>
      <c r="Y129" t="s">
        <v>399</v>
      </c>
      <c r="Z129" s="3"/>
      <c r="AA129" s="3"/>
      <c r="AB129" s="3"/>
    </row>
    <row r="130" spans="1:28" ht="14.4" x14ac:dyDescent="0.3"/>
    <row r="131" spans="1:28" ht="14.4" x14ac:dyDescent="0.3"/>
    <row r="132" spans="1:28" ht="14.4" x14ac:dyDescent="0.3"/>
    <row r="133" spans="1:28" ht="14.4" x14ac:dyDescent="0.3"/>
    <row r="134" spans="1:28" ht="14.4" x14ac:dyDescent="0.3"/>
    <row r="135" spans="1:28" ht="14.4" x14ac:dyDescent="0.3"/>
    <row r="136" spans="1:28" ht="14.4" x14ac:dyDescent="0.3"/>
    <row r="137" spans="1:28" ht="14.4" x14ac:dyDescent="0.3"/>
    <row r="138" spans="1:28" ht="14.4" x14ac:dyDescent="0.3"/>
    <row r="139" spans="1:28" ht="14.4" x14ac:dyDescent="0.3"/>
    <row r="140" spans="1:28" ht="14.4" x14ac:dyDescent="0.3"/>
    <row r="141" spans="1:28" ht="14.4" x14ac:dyDescent="0.3"/>
    <row r="142" spans="1:28" ht="14.4" x14ac:dyDescent="0.3"/>
    <row r="143" spans="1:28" ht="14.4" x14ac:dyDescent="0.3"/>
    <row r="144" spans="1:28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</sheetData>
  <phoneticPr fontId="1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63</v>
      </c>
      <c r="B2" t="s">
        <v>217</v>
      </c>
      <c r="C2" t="s">
        <v>55</v>
      </c>
      <c r="D2" t="s">
        <v>23</v>
      </c>
      <c r="E2" t="s">
        <v>25</v>
      </c>
      <c r="F2" t="s">
        <v>56</v>
      </c>
      <c r="G2" t="s">
        <v>71</v>
      </c>
      <c r="H2">
        <v>99</v>
      </c>
      <c r="I2" t="s">
        <v>22</v>
      </c>
      <c r="J2">
        <v>5</v>
      </c>
      <c r="K2">
        <v>78</v>
      </c>
      <c r="L2">
        <v>121</v>
      </c>
      <c r="M2">
        <v>115</v>
      </c>
      <c r="N2">
        <v>114</v>
      </c>
      <c r="O2">
        <v>118</v>
      </c>
      <c r="P2">
        <v>101</v>
      </c>
      <c r="Q2">
        <v>116</v>
      </c>
      <c r="R2">
        <v>114</v>
      </c>
      <c r="S2">
        <v>116</v>
      </c>
      <c r="T2">
        <v>117</v>
      </c>
      <c r="U2">
        <v>41</v>
      </c>
      <c r="V2">
        <v>468</v>
      </c>
      <c r="W2">
        <v>463</v>
      </c>
      <c r="X2" t="s">
        <v>514</v>
      </c>
      <c r="Y2" t="s">
        <v>515</v>
      </c>
    </row>
    <row r="3" spans="1:25" x14ac:dyDescent="0.3">
      <c r="A3">
        <v>64</v>
      </c>
      <c r="B3" t="s">
        <v>217</v>
      </c>
      <c r="C3" t="s">
        <v>57</v>
      </c>
      <c r="D3" t="s">
        <v>24</v>
      </c>
      <c r="E3" t="s">
        <v>26</v>
      </c>
      <c r="F3" t="s">
        <v>56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116</v>
      </c>
      <c r="M3">
        <v>115</v>
      </c>
      <c r="N3">
        <v>113</v>
      </c>
      <c r="O3">
        <v>118</v>
      </c>
      <c r="P3">
        <v>97</v>
      </c>
      <c r="Q3">
        <v>120</v>
      </c>
      <c r="R3">
        <v>116</v>
      </c>
      <c r="S3">
        <v>115</v>
      </c>
      <c r="T3">
        <v>115</v>
      </c>
      <c r="U3">
        <v>31</v>
      </c>
      <c r="V3">
        <v>462</v>
      </c>
      <c r="W3">
        <v>466</v>
      </c>
      <c r="X3" t="s">
        <v>516</v>
      </c>
      <c r="Y3" t="s">
        <v>517</v>
      </c>
    </row>
    <row r="4" spans="1:25" x14ac:dyDescent="0.3">
      <c r="A4">
        <v>65</v>
      </c>
      <c r="B4" t="s">
        <v>217</v>
      </c>
      <c r="C4" t="s">
        <v>58</v>
      </c>
      <c r="D4" t="s">
        <v>24</v>
      </c>
      <c r="E4" t="s">
        <v>25</v>
      </c>
      <c r="F4" t="s">
        <v>56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117</v>
      </c>
      <c r="M4">
        <v>114</v>
      </c>
      <c r="N4">
        <v>114</v>
      </c>
      <c r="O4">
        <v>119</v>
      </c>
      <c r="P4">
        <v>97</v>
      </c>
      <c r="Q4">
        <v>116</v>
      </c>
      <c r="R4">
        <v>116</v>
      </c>
      <c r="S4">
        <v>117</v>
      </c>
      <c r="T4">
        <v>117</v>
      </c>
      <c r="U4">
        <v>31</v>
      </c>
      <c r="V4">
        <v>464</v>
      </c>
      <c r="W4">
        <v>466</v>
      </c>
      <c r="X4" t="s">
        <v>518</v>
      </c>
      <c r="Y4" t="s">
        <v>519</v>
      </c>
    </row>
    <row r="5" spans="1:25" x14ac:dyDescent="0.3">
      <c r="A5">
        <v>66</v>
      </c>
      <c r="B5" t="s">
        <v>217</v>
      </c>
      <c r="C5" t="s">
        <v>59</v>
      </c>
      <c r="D5" t="s">
        <v>24</v>
      </c>
      <c r="E5" t="s">
        <v>21</v>
      </c>
      <c r="F5" t="s">
        <v>56</v>
      </c>
      <c r="G5" t="s">
        <v>71</v>
      </c>
      <c r="H5">
        <v>99</v>
      </c>
      <c r="I5" t="s">
        <v>22</v>
      </c>
      <c r="J5">
        <v>5</v>
      </c>
      <c r="K5">
        <v>84</v>
      </c>
      <c r="L5">
        <v>113</v>
      </c>
      <c r="M5">
        <v>110</v>
      </c>
      <c r="N5">
        <v>113</v>
      </c>
      <c r="O5">
        <v>122</v>
      </c>
      <c r="P5">
        <v>101</v>
      </c>
      <c r="Q5">
        <v>110</v>
      </c>
      <c r="R5">
        <v>124</v>
      </c>
      <c r="S5">
        <v>118</v>
      </c>
      <c r="T5">
        <v>121</v>
      </c>
      <c r="U5">
        <v>41</v>
      </c>
      <c r="V5">
        <v>458</v>
      </c>
      <c r="W5">
        <v>473</v>
      </c>
      <c r="X5" t="s">
        <v>520</v>
      </c>
      <c r="Y5" t="s">
        <v>521</v>
      </c>
    </row>
    <row r="6" spans="1:25" x14ac:dyDescent="0.3">
      <c r="A6">
        <v>67</v>
      </c>
      <c r="B6" t="s">
        <v>217</v>
      </c>
      <c r="C6" t="s">
        <v>60</v>
      </c>
      <c r="D6" t="s">
        <v>24</v>
      </c>
      <c r="E6" t="s">
        <v>31</v>
      </c>
      <c r="F6" t="s">
        <v>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116</v>
      </c>
      <c r="N6">
        <v>121</v>
      </c>
      <c r="O6">
        <v>120</v>
      </c>
      <c r="P6">
        <v>97</v>
      </c>
      <c r="Q6">
        <v>114</v>
      </c>
      <c r="R6">
        <v>114</v>
      </c>
      <c r="S6">
        <v>115</v>
      </c>
      <c r="T6">
        <v>115</v>
      </c>
      <c r="U6">
        <v>31</v>
      </c>
      <c r="V6">
        <v>477</v>
      </c>
      <c r="W6">
        <v>458</v>
      </c>
      <c r="X6" t="s">
        <v>522</v>
      </c>
      <c r="Y6" t="s">
        <v>523</v>
      </c>
    </row>
    <row r="7" spans="1:25" x14ac:dyDescent="0.3">
      <c r="A7">
        <v>68</v>
      </c>
      <c r="B7" t="s">
        <v>217</v>
      </c>
      <c r="C7" t="s">
        <v>61</v>
      </c>
      <c r="D7" t="s">
        <v>24</v>
      </c>
      <c r="E7" t="s">
        <v>26</v>
      </c>
      <c r="F7" t="s">
        <v>56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115</v>
      </c>
      <c r="M7">
        <v>114</v>
      </c>
      <c r="N7">
        <v>112</v>
      </c>
      <c r="O7">
        <v>119</v>
      </c>
      <c r="P7">
        <v>97</v>
      </c>
      <c r="Q7">
        <v>120</v>
      </c>
      <c r="R7">
        <v>115</v>
      </c>
      <c r="S7">
        <v>115</v>
      </c>
      <c r="T7">
        <v>115</v>
      </c>
      <c r="U7">
        <v>31</v>
      </c>
      <c r="V7">
        <v>460</v>
      </c>
      <c r="W7">
        <v>465</v>
      </c>
      <c r="X7" t="s">
        <v>524</v>
      </c>
      <c r="Y7" t="s">
        <v>525</v>
      </c>
    </row>
    <row r="8" spans="1:25" x14ac:dyDescent="0.3">
      <c r="A8">
        <v>69</v>
      </c>
      <c r="B8" t="s">
        <v>217</v>
      </c>
      <c r="C8" t="s">
        <v>62</v>
      </c>
      <c r="D8" t="s">
        <v>24</v>
      </c>
      <c r="E8" t="s">
        <v>25</v>
      </c>
      <c r="F8" t="s">
        <v>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116</v>
      </c>
      <c r="N8">
        <v>114</v>
      </c>
      <c r="O8">
        <v>120</v>
      </c>
      <c r="P8">
        <v>97</v>
      </c>
      <c r="Q8">
        <v>116</v>
      </c>
      <c r="R8">
        <v>116</v>
      </c>
      <c r="S8">
        <v>117</v>
      </c>
      <c r="T8">
        <v>116</v>
      </c>
      <c r="U8">
        <v>31</v>
      </c>
      <c r="V8">
        <v>467</v>
      </c>
      <c r="W8">
        <v>465</v>
      </c>
      <c r="X8" t="s">
        <v>526</v>
      </c>
      <c r="Y8" t="s">
        <v>527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93</v>
      </c>
      <c r="B2" t="s">
        <v>217</v>
      </c>
      <c r="C2" t="s">
        <v>586</v>
      </c>
      <c r="D2" t="s">
        <v>28</v>
      </c>
      <c r="E2" t="s">
        <v>25</v>
      </c>
      <c r="F2" t="s">
        <v>158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121</v>
      </c>
      <c r="N2">
        <v>113</v>
      </c>
      <c r="O2">
        <v>121</v>
      </c>
      <c r="P2">
        <v>97</v>
      </c>
      <c r="Q2">
        <v>115</v>
      </c>
      <c r="R2">
        <v>115</v>
      </c>
      <c r="S2">
        <v>120</v>
      </c>
      <c r="T2">
        <v>121</v>
      </c>
      <c r="U2">
        <v>41</v>
      </c>
      <c r="V2">
        <v>478</v>
      </c>
      <c r="W2">
        <v>471</v>
      </c>
      <c r="X2" t="s">
        <v>587</v>
      </c>
      <c r="Y2" t="s">
        <v>588</v>
      </c>
    </row>
    <row r="3" spans="1:25" x14ac:dyDescent="0.3">
      <c r="A3">
        <v>94</v>
      </c>
      <c r="B3" t="s">
        <v>217</v>
      </c>
      <c r="C3" t="s">
        <v>589</v>
      </c>
      <c r="D3" t="s">
        <v>24</v>
      </c>
      <c r="E3" t="s">
        <v>25</v>
      </c>
      <c r="F3" t="s">
        <v>158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119</v>
      </c>
      <c r="M3">
        <v>116</v>
      </c>
      <c r="N3">
        <v>113</v>
      </c>
      <c r="O3">
        <v>117</v>
      </c>
      <c r="P3">
        <v>97</v>
      </c>
      <c r="Q3">
        <v>113</v>
      </c>
      <c r="R3">
        <v>115</v>
      </c>
      <c r="S3">
        <v>115</v>
      </c>
      <c r="T3">
        <v>116</v>
      </c>
      <c r="U3">
        <v>31</v>
      </c>
      <c r="V3">
        <v>465</v>
      </c>
      <c r="W3">
        <v>459</v>
      </c>
      <c r="X3" t="s">
        <v>590</v>
      </c>
      <c r="Y3" t="s">
        <v>591</v>
      </c>
    </row>
    <row r="4" spans="1:25" x14ac:dyDescent="0.3">
      <c r="A4">
        <v>95</v>
      </c>
      <c r="B4" t="s">
        <v>217</v>
      </c>
      <c r="C4" t="s">
        <v>592</v>
      </c>
      <c r="D4" t="s">
        <v>28</v>
      </c>
      <c r="E4" t="s">
        <v>31</v>
      </c>
      <c r="F4" t="s">
        <v>158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119</v>
      </c>
      <c r="M4">
        <v>121</v>
      </c>
      <c r="N4">
        <v>122</v>
      </c>
      <c r="O4">
        <v>121</v>
      </c>
      <c r="P4">
        <v>97</v>
      </c>
      <c r="Q4">
        <v>119</v>
      </c>
      <c r="R4">
        <v>119</v>
      </c>
      <c r="S4">
        <v>118</v>
      </c>
      <c r="T4">
        <v>118</v>
      </c>
      <c r="U4">
        <v>41</v>
      </c>
      <c r="V4">
        <v>483</v>
      </c>
      <c r="W4">
        <v>474</v>
      </c>
      <c r="X4" t="s">
        <v>593</v>
      </c>
      <c r="Y4" t="s">
        <v>594</v>
      </c>
    </row>
    <row r="5" spans="1:25" x14ac:dyDescent="0.3">
      <c r="A5">
        <v>96</v>
      </c>
      <c r="B5" t="s">
        <v>217</v>
      </c>
      <c r="C5" t="s">
        <v>595</v>
      </c>
      <c r="D5" t="s">
        <v>28</v>
      </c>
      <c r="E5" t="s">
        <v>26</v>
      </c>
      <c r="F5" t="s">
        <v>158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114</v>
      </c>
      <c r="M5">
        <v>114</v>
      </c>
      <c r="N5">
        <v>113</v>
      </c>
      <c r="O5">
        <v>117</v>
      </c>
      <c r="P5">
        <v>97</v>
      </c>
      <c r="Q5">
        <v>121</v>
      </c>
      <c r="R5">
        <v>115</v>
      </c>
      <c r="S5">
        <v>116</v>
      </c>
      <c r="T5">
        <v>117</v>
      </c>
      <c r="U5">
        <v>31</v>
      </c>
      <c r="V5">
        <v>458</v>
      </c>
      <c r="W5">
        <v>469</v>
      </c>
      <c r="X5" t="s">
        <v>596</v>
      </c>
      <c r="Y5" t="s">
        <v>597</v>
      </c>
    </row>
    <row r="6" spans="1:25" x14ac:dyDescent="0.3">
      <c r="A6">
        <v>97</v>
      </c>
      <c r="B6" t="s">
        <v>217</v>
      </c>
      <c r="C6" t="s">
        <v>598</v>
      </c>
      <c r="D6" t="s">
        <v>28</v>
      </c>
      <c r="E6" t="s">
        <v>21</v>
      </c>
      <c r="F6" t="s">
        <v>158</v>
      </c>
      <c r="G6" t="s">
        <v>71</v>
      </c>
      <c r="H6">
        <v>99</v>
      </c>
      <c r="I6" t="s">
        <v>22</v>
      </c>
      <c r="J6">
        <v>5</v>
      </c>
      <c r="K6">
        <v>85</v>
      </c>
      <c r="L6">
        <v>112</v>
      </c>
      <c r="M6">
        <v>110</v>
      </c>
      <c r="N6">
        <v>114</v>
      </c>
      <c r="O6">
        <v>120</v>
      </c>
      <c r="P6">
        <v>101</v>
      </c>
      <c r="Q6">
        <v>110</v>
      </c>
      <c r="R6">
        <v>121</v>
      </c>
      <c r="S6">
        <v>119</v>
      </c>
      <c r="T6">
        <v>120</v>
      </c>
      <c r="U6">
        <v>41</v>
      </c>
      <c r="V6">
        <v>456</v>
      </c>
      <c r="W6">
        <v>470</v>
      </c>
      <c r="X6" t="s">
        <v>599</v>
      </c>
      <c r="Y6" t="s">
        <v>600</v>
      </c>
    </row>
    <row r="7" spans="1:25" x14ac:dyDescent="0.3">
      <c r="A7">
        <v>98</v>
      </c>
      <c r="B7" t="s">
        <v>217</v>
      </c>
      <c r="C7" t="s">
        <v>601</v>
      </c>
      <c r="D7" t="s">
        <v>28</v>
      </c>
      <c r="E7" t="s">
        <v>26</v>
      </c>
      <c r="F7" t="s">
        <v>158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114</v>
      </c>
      <c r="M7">
        <v>115</v>
      </c>
      <c r="N7">
        <v>113</v>
      </c>
      <c r="O7">
        <v>118</v>
      </c>
      <c r="P7">
        <v>97</v>
      </c>
      <c r="Q7">
        <v>121</v>
      </c>
      <c r="R7">
        <v>117</v>
      </c>
      <c r="S7">
        <v>116</v>
      </c>
      <c r="T7">
        <v>117</v>
      </c>
      <c r="U7">
        <v>31</v>
      </c>
      <c r="V7">
        <v>460</v>
      </c>
      <c r="W7">
        <v>471</v>
      </c>
      <c r="X7" t="s">
        <v>602</v>
      </c>
      <c r="Y7" t="s">
        <v>603</v>
      </c>
    </row>
    <row r="8" spans="1:25" x14ac:dyDescent="0.3">
      <c r="A8">
        <v>99</v>
      </c>
      <c r="B8" t="s">
        <v>217</v>
      </c>
      <c r="C8" t="s">
        <v>604</v>
      </c>
      <c r="D8" t="s">
        <v>28</v>
      </c>
      <c r="E8" t="s">
        <v>25</v>
      </c>
      <c r="F8" t="s">
        <v>158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121</v>
      </c>
      <c r="M8">
        <v>118</v>
      </c>
      <c r="N8">
        <v>114</v>
      </c>
      <c r="O8">
        <v>120</v>
      </c>
      <c r="P8">
        <v>101</v>
      </c>
      <c r="Q8">
        <v>116</v>
      </c>
      <c r="R8">
        <v>116</v>
      </c>
      <c r="S8">
        <v>118</v>
      </c>
      <c r="T8">
        <v>118</v>
      </c>
      <c r="U8">
        <v>36</v>
      </c>
      <c r="V8">
        <v>473</v>
      </c>
      <c r="W8">
        <v>468</v>
      </c>
      <c r="X8" t="s">
        <v>605</v>
      </c>
      <c r="Y8" t="s">
        <v>606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Y1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41</v>
      </c>
      <c r="B2" t="s">
        <v>217</v>
      </c>
      <c r="C2" t="s">
        <v>48</v>
      </c>
      <c r="D2" t="s">
        <v>23</v>
      </c>
      <c r="E2" t="s">
        <v>26</v>
      </c>
      <c r="F2" t="s">
        <v>49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125</v>
      </c>
      <c r="M2">
        <v>113</v>
      </c>
      <c r="N2">
        <v>112</v>
      </c>
      <c r="O2">
        <v>122</v>
      </c>
      <c r="P2">
        <v>97</v>
      </c>
      <c r="Q2">
        <v>130</v>
      </c>
      <c r="R2">
        <v>115</v>
      </c>
      <c r="S2">
        <v>116</v>
      </c>
      <c r="T2">
        <v>115</v>
      </c>
      <c r="U2">
        <v>31</v>
      </c>
      <c r="V2">
        <v>472</v>
      </c>
      <c r="W2">
        <v>476</v>
      </c>
      <c r="X2" t="s">
        <v>477</v>
      </c>
      <c r="Y2" t="s">
        <v>478</v>
      </c>
    </row>
    <row r="3" spans="1:25" x14ac:dyDescent="0.3">
      <c r="A3">
        <v>42</v>
      </c>
      <c r="B3" t="s">
        <v>219</v>
      </c>
      <c r="C3" t="s">
        <v>48</v>
      </c>
      <c r="D3" t="s">
        <v>23</v>
      </c>
      <c r="E3" t="s">
        <v>26</v>
      </c>
      <c r="F3" t="s">
        <v>49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128</v>
      </c>
      <c r="M3">
        <v>114</v>
      </c>
      <c r="N3">
        <v>113</v>
      </c>
      <c r="O3">
        <v>123</v>
      </c>
      <c r="P3">
        <v>97</v>
      </c>
      <c r="Q3">
        <v>133</v>
      </c>
      <c r="R3">
        <v>116</v>
      </c>
      <c r="S3">
        <v>119</v>
      </c>
      <c r="T3">
        <v>116</v>
      </c>
      <c r="U3">
        <v>31</v>
      </c>
      <c r="V3">
        <v>478</v>
      </c>
      <c r="W3">
        <v>484</v>
      </c>
      <c r="X3" t="s">
        <v>479</v>
      </c>
      <c r="Y3" t="s">
        <v>478</v>
      </c>
    </row>
    <row r="4" spans="1:25" x14ac:dyDescent="0.3">
      <c r="A4">
        <v>43</v>
      </c>
      <c r="B4" t="s">
        <v>227</v>
      </c>
      <c r="C4" t="s">
        <v>48</v>
      </c>
      <c r="D4" t="s">
        <v>24</v>
      </c>
      <c r="E4" t="s">
        <v>26</v>
      </c>
      <c r="F4" t="s">
        <v>49</v>
      </c>
      <c r="G4" t="s">
        <v>71</v>
      </c>
      <c r="H4">
        <v>99</v>
      </c>
      <c r="I4" t="s">
        <v>22</v>
      </c>
      <c r="J4">
        <v>5</v>
      </c>
      <c r="K4">
        <v>78</v>
      </c>
      <c r="L4">
        <v>130</v>
      </c>
      <c r="M4">
        <v>114</v>
      </c>
      <c r="N4">
        <v>113</v>
      </c>
      <c r="O4">
        <v>123</v>
      </c>
      <c r="P4">
        <v>97</v>
      </c>
      <c r="Q4">
        <v>131</v>
      </c>
      <c r="R4">
        <v>116</v>
      </c>
      <c r="S4">
        <v>119</v>
      </c>
      <c r="T4">
        <v>116</v>
      </c>
      <c r="U4">
        <v>31</v>
      </c>
      <c r="V4">
        <v>480</v>
      </c>
      <c r="W4">
        <v>482</v>
      </c>
      <c r="X4" t="s">
        <v>480</v>
      </c>
      <c r="Y4" t="s">
        <v>478</v>
      </c>
    </row>
    <row r="5" spans="1:25" x14ac:dyDescent="0.3">
      <c r="A5">
        <v>44</v>
      </c>
      <c r="B5" t="s">
        <v>217</v>
      </c>
      <c r="C5" t="s">
        <v>50</v>
      </c>
      <c r="D5" t="s">
        <v>28</v>
      </c>
      <c r="E5" t="s">
        <v>25</v>
      </c>
      <c r="F5" t="s">
        <v>49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124</v>
      </c>
      <c r="M5">
        <v>119</v>
      </c>
      <c r="N5">
        <v>114</v>
      </c>
      <c r="O5">
        <v>127</v>
      </c>
      <c r="P5">
        <v>101</v>
      </c>
      <c r="Q5">
        <v>127</v>
      </c>
      <c r="R5">
        <v>116</v>
      </c>
      <c r="S5">
        <v>116</v>
      </c>
      <c r="T5">
        <v>119</v>
      </c>
      <c r="U5">
        <v>36</v>
      </c>
      <c r="V5">
        <v>484</v>
      </c>
      <c r="W5">
        <v>478</v>
      </c>
      <c r="X5" t="s">
        <v>481</v>
      </c>
      <c r="Y5" t="s">
        <v>482</v>
      </c>
    </row>
    <row r="6" spans="1:25" x14ac:dyDescent="0.3">
      <c r="A6">
        <v>45</v>
      </c>
      <c r="B6" t="s">
        <v>219</v>
      </c>
      <c r="C6" t="s">
        <v>50</v>
      </c>
      <c r="D6" t="s">
        <v>28</v>
      </c>
      <c r="E6" t="s">
        <v>25</v>
      </c>
      <c r="F6" t="s">
        <v>49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115</v>
      </c>
      <c r="O6">
        <v>128</v>
      </c>
      <c r="P6">
        <v>101</v>
      </c>
      <c r="Q6">
        <v>128</v>
      </c>
      <c r="R6">
        <v>117</v>
      </c>
      <c r="S6">
        <v>119</v>
      </c>
      <c r="T6">
        <v>120</v>
      </c>
      <c r="U6">
        <v>36</v>
      </c>
      <c r="V6">
        <v>492</v>
      </c>
      <c r="W6">
        <v>484</v>
      </c>
      <c r="X6" t="s">
        <v>483</v>
      </c>
      <c r="Y6" t="s">
        <v>482</v>
      </c>
    </row>
    <row r="7" spans="1:25" x14ac:dyDescent="0.3">
      <c r="A7">
        <v>46</v>
      </c>
      <c r="B7" t="s">
        <v>227</v>
      </c>
      <c r="C7" t="s">
        <v>50</v>
      </c>
      <c r="D7" t="s">
        <v>23</v>
      </c>
      <c r="E7" t="s">
        <v>25</v>
      </c>
      <c r="F7" t="s">
        <v>49</v>
      </c>
      <c r="G7" t="s">
        <v>71</v>
      </c>
      <c r="H7">
        <v>99</v>
      </c>
      <c r="I7" t="s">
        <v>22</v>
      </c>
      <c r="J7">
        <v>5</v>
      </c>
      <c r="K7">
        <v>77</v>
      </c>
      <c r="L7">
        <v>124</v>
      </c>
      <c r="M7">
        <v>119</v>
      </c>
      <c r="N7">
        <v>115</v>
      </c>
      <c r="O7">
        <v>126</v>
      </c>
      <c r="P7">
        <v>101</v>
      </c>
      <c r="Q7">
        <v>131</v>
      </c>
      <c r="R7">
        <v>120</v>
      </c>
      <c r="S7">
        <v>119</v>
      </c>
      <c r="T7">
        <v>122</v>
      </c>
      <c r="U7">
        <v>36</v>
      </c>
      <c r="V7">
        <v>484</v>
      </c>
      <c r="W7">
        <v>492</v>
      </c>
      <c r="X7" t="s">
        <v>484</v>
      </c>
      <c r="Y7" t="s">
        <v>482</v>
      </c>
    </row>
    <row r="8" spans="1:25" x14ac:dyDescent="0.3">
      <c r="A8">
        <v>47</v>
      </c>
      <c r="B8" t="s">
        <v>217</v>
      </c>
      <c r="C8" t="s">
        <v>400</v>
      </c>
      <c r="D8" t="s">
        <v>23</v>
      </c>
      <c r="E8" t="s">
        <v>31</v>
      </c>
      <c r="F8" t="s">
        <v>49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123</v>
      </c>
      <c r="O8">
        <v>121</v>
      </c>
      <c r="P8">
        <v>97</v>
      </c>
      <c r="Q8">
        <v>127</v>
      </c>
      <c r="R8">
        <v>116</v>
      </c>
      <c r="S8">
        <v>116</v>
      </c>
      <c r="T8">
        <v>116</v>
      </c>
      <c r="U8">
        <v>29</v>
      </c>
      <c r="V8">
        <v>481</v>
      </c>
      <c r="W8">
        <v>475</v>
      </c>
      <c r="X8" t="s">
        <v>485</v>
      </c>
      <c r="Y8" t="s">
        <v>486</v>
      </c>
    </row>
    <row r="9" spans="1:25" x14ac:dyDescent="0.3">
      <c r="A9">
        <v>48</v>
      </c>
      <c r="B9" t="s">
        <v>219</v>
      </c>
      <c r="C9" t="s">
        <v>400</v>
      </c>
      <c r="D9" t="s">
        <v>23</v>
      </c>
      <c r="E9" t="s">
        <v>31</v>
      </c>
      <c r="F9" t="s">
        <v>49</v>
      </c>
      <c r="G9" t="s">
        <v>71</v>
      </c>
      <c r="H9">
        <v>99</v>
      </c>
      <c r="I9" t="s">
        <v>22</v>
      </c>
      <c r="J9">
        <v>5</v>
      </c>
      <c r="K9">
        <v>78</v>
      </c>
      <c r="L9">
        <v>120</v>
      </c>
      <c r="M9">
        <v>121</v>
      </c>
      <c r="N9">
        <v>126</v>
      </c>
      <c r="O9">
        <v>124</v>
      </c>
      <c r="P9">
        <v>97</v>
      </c>
      <c r="Q9">
        <v>128</v>
      </c>
      <c r="R9">
        <v>117</v>
      </c>
      <c r="S9">
        <v>117</v>
      </c>
      <c r="T9">
        <v>117</v>
      </c>
      <c r="U9">
        <v>29</v>
      </c>
      <c r="V9">
        <v>491</v>
      </c>
      <c r="W9">
        <v>479</v>
      </c>
      <c r="X9" t="s">
        <v>487</v>
      </c>
      <c r="Y9" t="s">
        <v>486</v>
      </c>
    </row>
    <row r="10" spans="1:25" x14ac:dyDescent="0.3">
      <c r="A10">
        <v>49</v>
      </c>
      <c r="B10" t="s">
        <v>217</v>
      </c>
      <c r="C10" t="s">
        <v>51</v>
      </c>
      <c r="D10" t="s">
        <v>23</v>
      </c>
      <c r="E10" t="s">
        <v>25</v>
      </c>
      <c r="F10" t="s">
        <v>49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121</v>
      </c>
      <c r="M10">
        <v>117</v>
      </c>
      <c r="N10">
        <v>112</v>
      </c>
      <c r="O10">
        <v>119</v>
      </c>
      <c r="P10">
        <v>97</v>
      </c>
      <c r="Q10">
        <v>116</v>
      </c>
      <c r="R10">
        <v>114</v>
      </c>
      <c r="S10">
        <v>116</v>
      </c>
      <c r="T10">
        <v>119</v>
      </c>
      <c r="U10">
        <v>31</v>
      </c>
      <c r="V10">
        <v>469</v>
      </c>
      <c r="W10">
        <v>465</v>
      </c>
      <c r="X10" t="s">
        <v>488</v>
      </c>
      <c r="Y10" t="s">
        <v>489</v>
      </c>
    </row>
    <row r="11" spans="1:25" x14ac:dyDescent="0.3">
      <c r="A11">
        <v>50</v>
      </c>
      <c r="B11" t="s">
        <v>217</v>
      </c>
      <c r="C11" t="s">
        <v>52</v>
      </c>
      <c r="D11" t="s">
        <v>23</v>
      </c>
      <c r="E11" t="s">
        <v>25</v>
      </c>
      <c r="F11" t="s">
        <v>49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122</v>
      </c>
      <c r="M11">
        <v>118</v>
      </c>
      <c r="N11">
        <v>113</v>
      </c>
      <c r="O11">
        <v>120</v>
      </c>
      <c r="P11">
        <v>97</v>
      </c>
      <c r="Q11">
        <v>121</v>
      </c>
      <c r="R11">
        <v>115</v>
      </c>
      <c r="S11">
        <v>117</v>
      </c>
      <c r="T11">
        <v>120</v>
      </c>
      <c r="U11">
        <v>31</v>
      </c>
      <c r="V11">
        <v>473</v>
      </c>
      <c r="W11">
        <v>473</v>
      </c>
      <c r="X11" t="s">
        <v>490</v>
      </c>
      <c r="Y11" t="s">
        <v>491</v>
      </c>
    </row>
    <row r="12" spans="1:25" x14ac:dyDescent="0.3">
      <c r="A12">
        <v>51</v>
      </c>
      <c r="B12" t="s">
        <v>217</v>
      </c>
      <c r="C12" t="s">
        <v>53</v>
      </c>
      <c r="D12" t="s">
        <v>23</v>
      </c>
      <c r="E12" t="s">
        <v>21</v>
      </c>
      <c r="F12" t="s">
        <v>49</v>
      </c>
      <c r="G12" t="s">
        <v>71</v>
      </c>
      <c r="H12">
        <v>99</v>
      </c>
      <c r="I12" t="s">
        <v>22</v>
      </c>
      <c r="J12">
        <v>5</v>
      </c>
      <c r="K12">
        <v>84</v>
      </c>
      <c r="L12">
        <v>113</v>
      </c>
      <c r="M12">
        <v>110</v>
      </c>
      <c r="N12">
        <v>112</v>
      </c>
      <c r="O12">
        <v>121</v>
      </c>
      <c r="P12">
        <v>101</v>
      </c>
      <c r="Q12">
        <v>110</v>
      </c>
      <c r="R12">
        <v>124</v>
      </c>
      <c r="S12">
        <v>119</v>
      </c>
      <c r="T12">
        <v>120</v>
      </c>
      <c r="U12">
        <v>36</v>
      </c>
      <c r="V12">
        <v>456</v>
      </c>
      <c r="W12">
        <v>473</v>
      </c>
      <c r="X12" t="s">
        <v>492</v>
      </c>
      <c r="Y12" t="s">
        <v>493</v>
      </c>
    </row>
    <row r="13" spans="1:25" x14ac:dyDescent="0.3">
      <c r="A13">
        <v>52</v>
      </c>
      <c r="B13" t="s">
        <v>217</v>
      </c>
      <c r="C13" t="s">
        <v>54</v>
      </c>
      <c r="D13" t="s">
        <v>23</v>
      </c>
      <c r="E13" t="s">
        <v>26</v>
      </c>
      <c r="F13" t="s">
        <v>49</v>
      </c>
      <c r="G13" t="s">
        <v>71</v>
      </c>
      <c r="H13">
        <v>99</v>
      </c>
      <c r="I13" t="s">
        <v>22</v>
      </c>
      <c r="J13">
        <v>5</v>
      </c>
      <c r="K13">
        <v>75</v>
      </c>
      <c r="L13">
        <v>125</v>
      </c>
      <c r="M13">
        <v>113</v>
      </c>
      <c r="N13">
        <v>112</v>
      </c>
      <c r="O13">
        <v>122</v>
      </c>
      <c r="P13">
        <v>97</v>
      </c>
      <c r="Q13">
        <v>125</v>
      </c>
      <c r="R13">
        <v>115</v>
      </c>
      <c r="S13">
        <v>116</v>
      </c>
      <c r="T13">
        <v>115</v>
      </c>
      <c r="U13">
        <v>31</v>
      </c>
      <c r="V13">
        <v>472</v>
      </c>
      <c r="W13">
        <v>471</v>
      </c>
      <c r="X13" t="s">
        <v>494</v>
      </c>
      <c r="Y13" t="s">
        <v>495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Y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126</v>
      </c>
      <c r="B2" t="s">
        <v>217</v>
      </c>
      <c r="C2" t="s">
        <v>669</v>
      </c>
      <c r="D2" t="s">
        <v>28</v>
      </c>
      <c r="E2" t="s">
        <v>25</v>
      </c>
      <c r="F2" t="s">
        <v>160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129</v>
      </c>
      <c r="M2">
        <v>126</v>
      </c>
      <c r="N2">
        <v>114</v>
      </c>
      <c r="O2">
        <v>121</v>
      </c>
      <c r="P2">
        <v>101</v>
      </c>
      <c r="Q2">
        <v>118</v>
      </c>
      <c r="R2">
        <v>123</v>
      </c>
      <c r="S2">
        <v>119</v>
      </c>
      <c r="T2">
        <v>120</v>
      </c>
      <c r="U2">
        <v>41</v>
      </c>
      <c r="V2">
        <v>490</v>
      </c>
      <c r="W2">
        <v>480</v>
      </c>
      <c r="X2" t="s">
        <v>670</v>
      </c>
      <c r="Y2" t="s">
        <v>671</v>
      </c>
    </row>
    <row r="3" spans="1:25" x14ac:dyDescent="0.3">
      <c r="A3">
        <v>127</v>
      </c>
      <c r="B3" t="s">
        <v>217</v>
      </c>
      <c r="C3" t="s">
        <v>672</v>
      </c>
      <c r="D3" t="s">
        <v>28</v>
      </c>
      <c r="E3" t="s">
        <v>21</v>
      </c>
      <c r="F3" t="s">
        <v>160</v>
      </c>
      <c r="G3" t="s">
        <v>71</v>
      </c>
      <c r="H3">
        <v>99</v>
      </c>
      <c r="I3" t="s">
        <v>22</v>
      </c>
      <c r="J3">
        <v>5</v>
      </c>
      <c r="K3">
        <v>86</v>
      </c>
      <c r="L3">
        <v>115</v>
      </c>
      <c r="M3">
        <v>111</v>
      </c>
      <c r="N3">
        <v>119</v>
      </c>
      <c r="O3">
        <v>124</v>
      </c>
      <c r="P3">
        <v>101</v>
      </c>
      <c r="Q3">
        <v>110</v>
      </c>
      <c r="R3">
        <v>131</v>
      </c>
      <c r="S3">
        <v>116</v>
      </c>
      <c r="T3">
        <v>121</v>
      </c>
      <c r="U3">
        <v>36</v>
      </c>
      <c r="V3">
        <v>469</v>
      </c>
      <c r="W3">
        <v>478</v>
      </c>
      <c r="X3" t="s">
        <v>673</v>
      </c>
      <c r="Y3" t="s">
        <v>674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topLeftCell="A69" workbookViewId="0">
      <selection activeCell="B119" sqref="B119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172</v>
      </c>
      <c r="B1" s="3" t="s">
        <v>282</v>
      </c>
      <c r="C1" s="3" t="s">
        <v>283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ユニフォーム夜久衛輔ICONIC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ユニフォーム福永招平ICONIC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ユニフォーム犬岡走ICONIC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ユニフォーム山本猛虎ICONIC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ユニフォーム芝山優生ICONIC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ユニフォーム海信之YELL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制服青根高伸ICONIC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プール掃除青根高伸ICONIC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ユニフォーム小原豊ICONIC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ユニフォーム女川太郎ICONIC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ユニフォーム作並浩輔ICONIC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ユニフォーム吹上仁悟ICONIC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プール掃除及川徹ICONIC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プール掃除岩泉一ICONIC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ユニフォーム金田一勇太郎ICONIC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ユニフォーム京谷賢太郎ICONIC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ユニフォーム国見英ICONIC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ユニフォーム渡親治ICONIC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ユニフォーム松川一静ICONIC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ユニフォーム花巻貴大ICONIC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ユニフォーム駒木輝ICONIC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ユニフォーム茶屋和馬ICONIC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ユニフォーム玉川弘樹ICONIC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ユニフォーム桜井大河ICONIC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ユニフォーム芳賀良治ICONIC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ユニフォーム渋谷陸斗ICONIC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ユニフォーム池尻隼人ICONIC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ユニフォーム十和田良樹ICONIC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ユニフォーム森岳歩ICONIC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ユニフォーム唐松拓巳ICONIC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ユニフォーム田沢裕樹ICONIC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ユニフォーム子安颯真ICONIC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ユニフォーム横手駿ICONIC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ユニフォーム夏瀬伊吹ICONIC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ユニフォーム古牧譲ICONIC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ユニフォーム浅虫快人ICONIC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ユニフォーム南田大志ICONIC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ユニフォーム湯川良明ICONIC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ユニフォーム稲垣功ICONIC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ユニフォーム馬門英治ICONIC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ユニフォーム百沢雄大ICONIC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ユニフォーム照島游児ICONIC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制服照島游児ICONIC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ユニフォーム母畑和馬ICONIC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ユニフォーム二岐丈晴ICONIC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制服二岐丈晴ICONIC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ユニフォーム沼尻凛太郎ICONIC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ユニフォーム飯坂信義ICONIC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ユニフォーム東山勝道ICONIC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ユニフォーム土湯新ICONIC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ユニフォーム中島猛ICONIC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ユニフォーム白石優希ICONIC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ユニフォーム花山一雅ICONIC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ユニフォーム鳴子哲平ICONIC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ユニフォーム秋保和光ICONIC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ユニフォーム松島剛ICONIC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ユニフォーム川渡瞬己ICONIC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ユニフォーム牛島若利ICONIC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水着牛島若利ICONIC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ユニフォーム天童覚ICONIC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水着天童覚ICONIC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ユニフォーム五色工ICONIC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ユニフォーム白布賢二郎ICONIC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探偵白布賢二郎ICONIC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ユニフォーム大平獅音ICONIC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ユニフォーム川西太一ICONIC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ユニフォーム瀬見英太ICONIC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ユニフォーム山形隼人ICONIC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ユニフォーム宮侑ICONIC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ユニフォーム宮治ICONIC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ユニフォーム角名倫太郎ICONIC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ユニフォーム北信介ICONIC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ユニフォーム木兎光太郎ICONIC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夏祭り木兎光太郎ICONIC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ユニフォーム木葉秋紀ICONIC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探偵木葉秋紀ICONIC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ユニフォーム猿杙大和ICONIC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ユニフォーム小見春樹ICONIC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ユニフォーム尾長渉ICONIC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ユニフォーム鷲尾辰生ICONIC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ユニフォーム赤葦京治ICONIC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夏祭り赤葦京治ICONIC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ユニフォーム星海光来ICONIC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ユニフォーム佐久早聖臣ICONIC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ユニフォーム小森元也ICONIC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ユニフォーム昼神幸郎ICONIC</v>
      </c>
      <c r="C129">
        <f>SetNo[[#This Row],[No.]]</f>
        <v>128</v>
      </c>
    </row>
    <row r="130" spans="1:3" x14ac:dyDescent="0.3">
      <c r="A130" t="str">
        <f>IFERROR(Stat[[#This Row],[No.]],"")</f>
        <v/>
      </c>
      <c r="B130" t="str">
        <f>IFERROR(Stat[[#This Row],[No用]],"")</f>
        <v/>
      </c>
      <c r="C130" t="str">
        <f>SetNo[[#This Row],[No.]]</f>
        <v/>
      </c>
    </row>
    <row r="131" spans="1:3" x14ac:dyDescent="0.3">
      <c r="A131" t="str">
        <f>IFERROR(Stat[[#This Row],[No.]],"")</f>
        <v/>
      </c>
      <c r="B131" t="str">
        <f>IFERROR(Stat[[#This Row],[No用]],"")</f>
        <v/>
      </c>
      <c r="C131" t="str">
        <f>SetNo[[#This Row],[No.]]</f>
        <v/>
      </c>
    </row>
    <row r="132" spans="1:3" x14ac:dyDescent="0.3">
      <c r="A132" t="str">
        <f>IFERROR(Stat[[#This Row],[No.]],"")</f>
        <v/>
      </c>
      <c r="B132" t="str">
        <f>IFERROR(Stat[[#This Row],[No用]],"")</f>
        <v/>
      </c>
      <c r="C132" t="str">
        <f>SetNo[[#This Row],[No.]]</f>
        <v/>
      </c>
    </row>
    <row r="133" spans="1:3" x14ac:dyDescent="0.3">
      <c r="A133" t="str">
        <f>IFERROR(Stat[[#This Row],[No.]],"")</f>
        <v/>
      </c>
      <c r="B133" t="str">
        <f>IFERROR(Stat[[#This Row],[No用]],"")</f>
        <v/>
      </c>
      <c r="C133" t="str">
        <f>SetNo[[#This Row],[No.]]</f>
        <v/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12"/>
  <sheetViews>
    <sheetView topLeftCell="A75" workbookViewId="0">
      <selection activeCell="L97" sqref="L97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0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216</v>
      </c>
      <c r="J2" t="s">
        <v>234</v>
      </c>
      <c r="K2" t="s">
        <v>173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216</v>
      </c>
      <c r="J3" t="s">
        <v>234</v>
      </c>
      <c r="K3" t="s">
        <v>173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216</v>
      </c>
      <c r="J4" t="s">
        <v>234</v>
      </c>
      <c r="K4" t="s">
        <v>173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216</v>
      </c>
      <c r="J5" t="s">
        <v>195</v>
      </c>
      <c r="K5" t="s">
        <v>189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216</v>
      </c>
      <c r="J6" t="s">
        <v>195</v>
      </c>
      <c r="K6" t="s">
        <v>189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216</v>
      </c>
      <c r="J7" t="s">
        <v>195</v>
      </c>
      <c r="K7" t="s">
        <v>184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220</v>
      </c>
      <c r="C8" t="s">
        <v>218</v>
      </c>
      <c r="D8" t="s">
        <v>23</v>
      </c>
      <c r="E8" t="s">
        <v>31</v>
      </c>
      <c r="F8" t="s">
        <v>155</v>
      </c>
      <c r="G8" t="s">
        <v>71</v>
      </c>
      <c r="H8">
        <v>1</v>
      </c>
      <c r="I8" t="s">
        <v>216</v>
      </c>
      <c r="J8" t="s">
        <v>195</v>
      </c>
      <c r="K8" t="s">
        <v>237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216</v>
      </c>
      <c r="J9" t="s">
        <v>238</v>
      </c>
      <c r="K9" t="s">
        <v>173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216</v>
      </c>
      <c r="J10" t="s">
        <v>238</v>
      </c>
      <c r="K10" t="s">
        <v>173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216</v>
      </c>
      <c r="J11" t="s">
        <v>205</v>
      </c>
      <c r="K11" t="s">
        <v>184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216</v>
      </c>
      <c r="J12" t="s">
        <v>205</v>
      </c>
      <c r="K12" t="s">
        <v>237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216</v>
      </c>
      <c r="J13" t="s">
        <v>205</v>
      </c>
      <c r="K13" t="s">
        <v>184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216</v>
      </c>
      <c r="J14" t="s">
        <v>205</v>
      </c>
      <c r="K14" t="s">
        <v>237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216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216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217</v>
      </c>
      <c r="C17" t="s">
        <v>225</v>
      </c>
      <c r="D17" t="s">
        <v>24</v>
      </c>
      <c r="E17" t="s">
        <v>25</v>
      </c>
      <c r="F17" t="s">
        <v>155</v>
      </c>
      <c r="G17" t="s">
        <v>71</v>
      </c>
      <c r="H17">
        <v>1</v>
      </c>
      <c r="I17" t="s">
        <v>216</v>
      </c>
      <c r="J17" t="s">
        <v>234</v>
      </c>
      <c r="K17" t="s">
        <v>173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219</v>
      </c>
      <c r="C18" t="s">
        <v>225</v>
      </c>
      <c r="D18" t="s">
        <v>28</v>
      </c>
      <c r="E18" t="s">
        <v>25</v>
      </c>
      <c r="F18" t="s">
        <v>155</v>
      </c>
      <c r="G18" t="s">
        <v>71</v>
      </c>
      <c r="H18">
        <v>1</v>
      </c>
      <c r="I18" t="s">
        <v>216</v>
      </c>
      <c r="J18" t="s">
        <v>234</v>
      </c>
      <c r="K18" t="s">
        <v>173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217</v>
      </c>
      <c r="C19" t="s">
        <v>226</v>
      </c>
      <c r="D19" t="s">
        <v>28</v>
      </c>
      <c r="E19" t="s">
        <v>25</v>
      </c>
      <c r="F19" t="s">
        <v>155</v>
      </c>
      <c r="G19" t="s">
        <v>71</v>
      </c>
      <c r="H19">
        <v>1</v>
      </c>
      <c r="I19" t="s">
        <v>216</v>
      </c>
      <c r="J19" t="s">
        <v>234</v>
      </c>
      <c r="K19" t="s">
        <v>173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227</v>
      </c>
      <c r="C20" t="s">
        <v>226</v>
      </c>
      <c r="D20" t="s">
        <v>23</v>
      </c>
      <c r="E20" t="s">
        <v>25</v>
      </c>
      <c r="F20" t="s">
        <v>155</v>
      </c>
      <c r="G20" t="s">
        <v>71</v>
      </c>
      <c r="H20">
        <v>1</v>
      </c>
      <c r="I20" t="s">
        <v>216</v>
      </c>
      <c r="J20" t="s">
        <v>234</v>
      </c>
      <c r="K20" t="s">
        <v>173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217</v>
      </c>
      <c r="C21" t="s">
        <v>228</v>
      </c>
      <c r="D21" t="s">
        <v>24</v>
      </c>
      <c r="E21" t="s">
        <v>31</v>
      </c>
      <c r="F21" t="s">
        <v>155</v>
      </c>
      <c r="G21" t="s">
        <v>71</v>
      </c>
      <c r="H21">
        <v>1</v>
      </c>
      <c r="I21" t="s">
        <v>216</v>
      </c>
      <c r="J21" t="s">
        <v>234</v>
      </c>
      <c r="K21" t="s">
        <v>173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227</v>
      </c>
      <c r="C22" t="s">
        <v>228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216</v>
      </c>
      <c r="J22" t="s">
        <v>234</v>
      </c>
      <c r="K22" t="s">
        <v>189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217</v>
      </c>
      <c r="C23" t="s">
        <v>229</v>
      </c>
      <c r="D23" t="s">
        <v>28</v>
      </c>
      <c r="E23" t="s">
        <v>25</v>
      </c>
      <c r="F23" t="s">
        <v>155</v>
      </c>
      <c r="G23" t="s">
        <v>71</v>
      </c>
      <c r="H23">
        <v>1</v>
      </c>
      <c r="I23" t="s">
        <v>216</v>
      </c>
      <c r="J23" t="s">
        <v>195</v>
      </c>
      <c r="K23" t="s">
        <v>184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227</v>
      </c>
      <c r="C24" t="s">
        <v>229</v>
      </c>
      <c r="D24" t="s">
        <v>23</v>
      </c>
      <c r="E24" t="s">
        <v>25</v>
      </c>
      <c r="F24" t="s">
        <v>155</v>
      </c>
      <c r="G24" t="s">
        <v>71</v>
      </c>
      <c r="H24">
        <v>1</v>
      </c>
      <c r="I24" t="s">
        <v>216</v>
      </c>
      <c r="J24" t="s">
        <v>195</v>
      </c>
      <c r="K24" t="s">
        <v>184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227</v>
      </c>
      <c r="C25" t="s">
        <v>229</v>
      </c>
      <c r="D25" t="s">
        <v>23</v>
      </c>
      <c r="E25" t="s">
        <v>25</v>
      </c>
      <c r="F25" t="s">
        <v>155</v>
      </c>
      <c r="G25" t="s">
        <v>71</v>
      </c>
      <c r="H25">
        <v>1</v>
      </c>
      <c r="I25" t="s">
        <v>216</v>
      </c>
      <c r="J25" t="s">
        <v>195</v>
      </c>
      <c r="K25" t="s">
        <v>237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217</v>
      </c>
      <c r="C26" t="s">
        <v>229</v>
      </c>
      <c r="D26" t="s">
        <v>28</v>
      </c>
      <c r="E26" t="s">
        <v>25</v>
      </c>
      <c r="F26" t="s">
        <v>155</v>
      </c>
      <c r="G26" t="s">
        <v>230</v>
      </c>
      <c r="H26">
        <v>1</v>
      </c>
      <c r="I26" t="s">
        <v>216</v>
      </c>
      <c r="J26" t="s">
        <v>195</v>
      </c>
      <c r="K26" t="s">
        <v>184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217</v>
      </c>
      <c r="C27" t="s">
        <v>231</v>
      </c>
      <c r="D27" t="s">
        <v>24</v>
      </c>
      <c r="E27" t="s">
        <v>25</v>
      </c>
      <c r="F27" t="s">
        <v>155</v>
      </c>
      <c r="G27" t="s">
        <v>71</v>
      </c>
      <c r="H27">
        <v>1</v>
      </c>
      <c r="I27" t="s">
        <v>216</v>
      </c>
      <c r="J27" t="s">
        <v>234</v>
      </c>
      <c r="K27" t="s">
        <v>173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402</v>
      </c>
      <c r="C28" t="s">
        <v>146</v>
      </c>
      <c r="D28" t="s">
        <v>28</v>
      </c>
      <c r="E28" t="s">
        <v>25</v>
      </c>
      <c r="F28" t="s">
        <v>136</v>
      </c>
      <c r="G28" t="s">
        <v>71</v>
      </c>
      <c r="H28">
        <v>1</v>
      </c>
      <c r="I28" s="3" t="s">
        <v>216</v>
      </c>
      <c r="J28" s="3" t="s">
        <v>234</v>
      </c>
      <c r="K28" s="3" t="s">
        <v>173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217</v>
      </c>
      <c r="C29" t="s">
        <v>232</v>
      </c>
      <c r="D29" t="s">
        <v>24</v>
      </c>
      <c r="E29" t="s">
        <v>25</v>
      </c>
      <c r="F29" t="s">
        <v>155</v>
      </c>
      <c r="G29" t="s">
        <v>71</v>
      </c>
      <c r="H29">
        <v>1</v>
      </c>
      <c r="I29" t="s">
        <v>216</v>
      </c>
      <c r="J29" t="s">
        <v>205</v>
      </c>
      <c r="K29" t="s">
        <v>184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217</v>
      </c>
      <c r="C30" t="s">
        <v>232</v>
      </c>
      <c r="D30" t="s">
        <v>24</v>
      </c>
      <c r="E30" t="s">
        <v>25</v>
      </c>
      <c r="F30" t="s">
        <v>155</v>
      </c>
      <c r="G30" t="s">
        <v>71</v>
      </c>
      <c r="H30">
        <v>1</v>
      </c>
      <c r="I30" t="s">
        <v>216</v>
      </c>
      <c r="J30" t="s">
        <v>205</v>
      </c>
      <c r="K30" t="s">
        <v>237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217</v>
      </c>
      <c r="C31" t="s">
        <v>233</v>
      </c>
      <c r="D31" t="s">
        <v>24</v>
      </c>
      <c r="E31" t="s">
        <v>26</v>
      </c>
      <c r="F31" t="s">
        <v>155</v>
      </c>
      <c r="G31" t="s">
        <v>71</v>
      </c>
      <c r="H31">
        <v>1</v>
      </c>
      <c r="I31" t="s">
        <v>216</v>
      </c>
      <c r="J31" t="s">
        <v>234</v>
      </c>
      <c r="K31" t="s">
        <v>173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216</v>
      </c>
      <c r="J32" t="s">
        <v>238</v>
      </c>
      <c r="K32" t="s">
        <v>173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149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216</v>
      </c>
      <c r="J33" t="s">
        <v>238</v>
      </c>
      <c r="K33" t="s">
        <v>173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150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216</v>
      </c>
      <c r="J34" t="s">
        <v>238</v>
      </c>
      <c r="K34" t="s">
        <v>184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216</v>
      </c>
      <c r="J35" t="s">
        <v>195</v>
      </c>
      <c r="K35" t="s">
        <v>184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149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216</v>
      </c>
      <c r="J36" t="s">
        <v>195</v>
      </c>
      <c r="K36" t="s">
        <v>184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150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216</v>
      </c>
      <c r="J37" t="s">
        <v>195</v>
      </c>
      <c r="K37" t="s">
        <v>184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216</v>
      </c>
      <c r="J38" t="s">
        <v>195</v>
      </c>
      <c r="K38" t="s">
        <v>237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216</v>
      </c>
      <c r="J39" t="s">
        <v>234</v>
      </c>
      <c r="K39" t="s">
        <v>173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402</v>
      </c>
      <c r="C40" t="s">
        <v>41</v>
      </c>
      <c r="D40" t="s">
        <v>24</v>
      </c>
      <c r="E40" t="s">
        <v>26</v>
      </c>
      <c r="F40" t="s">
        <v>27</v>
      </c>
      <c r="G40" t="s">
        <v>71</v>
      </c>
      <c r="H40">
        <v>1</v>
      </c>
      <c r="I40" t="s">
        <v>216</v>
      </c>
      <c r="J40" t="s">
        <v>234</v>
      </c>
      <c r="K40" t="s">
        <v>173</v>
      </c>
      <c r="L40">
        <v>25</v>
      </c>
      <c r="T40" t="str">
        <f>Serve[[#This Row],[服装]]&amp;Serve[[#This Row],[名前]]&amp;Serve[[#This Row],[レアリティ]]</f>
        <v>探偵灰羽リエーフICONIC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1</v>
      </c>
      <c r="I41" t="s">
        <v>216</v>
      </c>
      <c r="T41" t="str">
        <f>Serve[[#This Row],[服装]]&amp;Serve[[#This Row],[名前]]&amp;Serve[[#This Row],[レアリティ]]</f>
        <v>ユニフォーム夜久衛輔ICONIC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216</v>
      </c>
      <c r="J42" t="s">
        <v>238</v>
      </c>
      <c r="K42" t="s">
        <v>173</v>
      </c>
      <c r="L42">
        <v>27</v>
      </c>
      <c r="T42" t="str">
        <f>Serve[[#This Row],[服装]]&amp;Serve[[#This Row],[名前]]&amp;Serve[[#This Row],[レアリティ]]</f>
        <v>ユニフォーム福永招平ICONIC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1</v>
      </c>
      <c r="I43" t="s">
        <v>216</v>
      </c>
      <c r="J43" t="s">
        <v>238</v>
      </c>
      <c r="K43" t="s">
        <v>173</v>
      </c>
      <c r="L43">
        <v>24</v>
      </c>
      <c r="T43" t="str">
        <f>Serve[[#This Row],[服装]]&amp;Serve[[#This Row],[名前]]&amp;Serve[[#This Row],[レアリティ]]</f>
        <v>ユニフォーム犬岡走ICONIC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216</v>
      </c>
      <c r="J44" t="s">
        <v>195</v>
      </c>
      <c r="K44" t="s">
        <v>173</v>
      </c>
      <c r="L44">
        <v>34</v>
      </c>
      <c r="T44" t="str">
        <f>Serve[[#This Row],[服装]]&amp;Serve[[#This Row],[名前]]&amp;Serve[[#This Row],[レアリティ]]</f>
        <v>ユニフォーム山本猛虎ICONIC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46</v>
      </c>
      <c r="D45" t="s">
        <v>24</v>
      </c>
      <c r="E45" t="s">
        <v>21</v>
      </c>
      <c r="F45" t="s">
        <v>27</v>
      </c>
      <c r="G45" t="s">
        <v>71</v>
      </c>
      <c r="H45">
        <v>1</v>
      </c>
      <c r="I45" t="s">
        <v>216</v>
      </c>
      <c r="T45" t="str">
        <f>Serve[[#This Row],[服装]]&amp;Serve[[#This Row],[名前]]&amp;Serve[[#This Row],[レアリティ]]</f>
        <v>ユニフォーム芝山優生ICONIC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24</v>
      </c>
      <c r="E46" t="s">
        <v>25</v>
      </c>
      <c r="F46" t="s">
        <v>27</v>
      </c>
      <c r="G46" t="s">
        <v>71</v>
      </c>
      <c r="H46">
        <v>1</v>
      </c>
      <c r="I46" t="s">
        <v>216</v>
      </c>
      <c r="J46" t="s">
        <v>238</v>
      </c>
      <c r="K46" t="s">
        <v>173</v>
      </c>
      <c r="L46">
        <v>26</v>
      </c>
      <c r="T46" t="str">
        <f>Serve[[#This Row],[服装]]&amp;Serve[[#This Row],[名前]]&amp;Serve[[#This Row],[レアリティ]]</f>
        <v>ユニフォーム海信之ICONIC</v>
      </c>
    </row>
    <row r="47" spans="1:20" x14ac:dyDescent="0.3">
      <c r="A47">
        <f>VLOOKUP(Serve[[#This Row],[No用]],SetNo[[No.用]:[vlookup 用]],2,FALSE)</f>
        <v>40</v>
      </c>
      <c r="B47" t="s">
        <v>108</v>
      </c>
      <c r="C47" t="s">
        <v>47</v>
      </c>
      <c r="D47" t="s">
        <v>90</v>
      </c>
      <c r="E47" t="s">
        <v>78</v>
      </c>
      <c r="F47" t="s">
        <v>27</v>
      </c>
      <c r="G47" t="s">
        <v>151</v>
      </c>
      <c r="H47">
        <v>1</v>
      </c>
      <c r="I47" t="s">
        <v>216</v>
      </c>
      <c r="J47" t="s">
        <v>238</v>
      </c>
      <c r="K47" t="s">
        <v>173</v>
      </c>
      <c r="L47">
        <v>26</v>
      </c>
      <c r="T47" t="str">
        <f>Serve[[#This Row],[服装]]&amp;Serve[[#This Row],[名前]]&amp;Serve[[#This Row],[レアリティ]]</f>
        <v>ユニフォーム海信之YELL</v>
      </c>
    </row>
    <row r="48" spans="1:20" x14ac:dyDescent="0.3">
      <c r="A48">
        <f>VLOOKUP(Serve[[#This Row],[No用]],SetNo[[No.用]:[vlookup 用]],2,FALSE)</f>
        <v>41</v>
      </c>
      <c r="B48" t="s">
        <v>217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216</v>
      </c>
      <c r="J48" t="s">
        <v>238</v>
      </c>
      <c r="K48" t="s">
        <v>173</v>
      </c>
      <c r="L48">
        <v>24</v>
      </c>
      <c r="T48" t="str">
        <f>Serve[[#This Row],[服装]]&amp;Serve[[#This Row],[名前]]&amp;Serve[[#This Row],[レアリティ]]</f>
        <v>ユニフォーム青根高伸ICONIC</v>
      </c>
    </row>
    <row r="49" spans="1:20" x14ac:dyDescent="0.3">
      <c r="A49">
        <f>VLOOKUP(Serve[[#This Row],[No用]],SetNo[[No.用]:[vlookup 用]],2,FALSE)</f>
        <v>42</v>
      </c>
      <c r="B49" t="s">
        <v>149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216</v>
      </c>
      <c r="J49" t="s">
        <v>238</v>
      </c>
      <c r="K49" t="s">
        <v>173</v>
      </c>
      <c r="L49">
        <v>24</v>
      </c>
      <c r="T49" t="str">
        <f>Serve[[#This Row],[服装]]&amp;Serve[[#This Row],[名前]]&amp;Serve[[#This Row],[レアリティ]]</f>
        <v>制服青根高伸ICONIC</v>
      </c>
    </row>
    <row r="50" spans="1:20" x14ac:dyDescent="0.3">
      <c r="A50">
        <f>VLOOKUP(Serve[[#This Row],[No用]],SetNo[[No.用]:[vlookup 用]],2,FALSE)</f>
        <v>43</v>
      </c>
      <c r="B50" t="s">
        <v>117</v>
      </c>
      <c r="C50" t="s">
        <v>48</v>
      </c>
      <c r="D50" t="s">
        <v>24</v>
      </c>
      <c r="E50" t="s">
        <v>26</v>
      </c>
      <c r="F50" t="s">
        <v>49</v>
      </c>
      <c r="G50" t="s">
        <v>71</v>
      </c>
      <c r="H50">
        <v>1</v>
      </c>
      <c r="I50" t="s">
        <v>216</v>
      </c>
      <c r="J50" t="s">
        <v>238</v>
      </c>
      <c r="K50" t="s">
        <v>173</v>
      </c>
      <c r="L50">
        <v>24</v>
      </c>
      <c r="T50" t="str">
        <f>Serve[[#This Row],[服装]]&amp;Serve[[#This Row],[名前]]&amp;Serve[[#This Row],[レアリティ]]</f>
        <v>プール掃除青根高伸ICONIC</v>
      </c>
    </row>
    <row r="51" spans="1:20" x14ac:dyDescent="0.3">
      <c r="A51">
        <f>VLOOKUP(Serve[[#This Row],[No用]],SetNo[[No.用]:[vlookup 用]],2,FALSE)</f>
        <v>44</v>
      </c>
      <c r="B51" t="s">
        <v>217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216</v>
      </c>
      <c r="J51" t="s">
        <v>195</v>
      </c>
      <c r="K51" t="s">
        <v>173</v>
      </c>
      <c r="L51">
        <v>34</v>
      </c>
      <c r="T51" t="str">
        <f>Serve[[#This Row],[服装]]&amp;Serve[[#This Row],[名前]]&amp;Serve[[#This Row],[レアリティ]]</f>
        <v>ユニフォーム二口堅治ICONIC</v>
      </c>
    </row>
    <row r="52" spans="1:20" x14ac:dyDescent="0.3">
      <c r="A52">
        <f>VLOOKUP(Serve[[#This Row],[No用]],SetNo[[No.用]:[vlookup 用]],2,FALSE)</f>
        <v>45</v>
      </c>
      <c r="B52" t="s">
        <v>149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216</v>
      </c>
      <c r="J52" t="s">
        <v>195</v>
      </c>
      <c r="K52" t="s">
        <v>173</v>
      </c>
      <c r="L52">
        <v>34</v>
      </c>
      <c r="T52" t="str">
        <f>Serve[[#This Row],[服装]]&amp;Serve[[#This Row],[名前]]&amp;Serve[[#This Row],[レアリティ]]</f>
        <v>制服二口堅治ICONIC</v>
      </c>
    </row>
    <row r="53" spans="1:20" x14ac:dyDescent="0.3">
      <c r="A53">
        <f>VLOOKUP(Serve[[#This Row],[No用]],SetNo[[No.用]:[vlookup 用]],2,FALSE)</f>
        <v>46</v>
      </c>
      <c r="B53" t="s">
        <v>117</v>
      </c>
      <c r="C53" t="s">
        <v>50</v>
      </c>
      <c r="D53" t="s">
        <v>23</v>
      </c>
      <c r="E53" t="s">
        <v>25</v>
      </c>
      <c r="F53" t="s">
        <v>49</v>
      </c>
      <c r="G53" t="s">
        <v>71</v>
      </c>
      <c r="H53">
        <v>1</v>
      </c>
      <c r="I53" t="s">
        <v>216</v>
      </c>
      <c r="J53" t="s">
        <v>195</v>
      </c>
      <c r="K53" t="s">
        <v>173</v>
      </c>
      <c r="L53">
        <v>34</v>
      </c>
      <c r="T53" t="str">
        <f>Serve[[#This Row],[服装]]&amp;Serve[[#This Row],[名前]]&amp;Serve[[#This Row],[レアリティ]]</f>
        <v>プール掃除二口堅治ICONIC</v>
      </c>
    </row>
    <row r="54" spans="1:20" x14ac:dyDescent="0.3">
      <c r="A54">
        <f>VLOOKUP(Serve[[#This Row],[No用]],SetNo[[No.用]:[vlookup 用]],2,FALSE)</f>
        <v>47</v>
      </c>
      <c r="B54" t="s">
        <v>217</v>
      </c>
      <c r="C54" t="s">
        <v>400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216</v>
      </c>
      <c r="J54" s="3" t="s">
        <v>234</v>
      </c>
      <c r="K54" s="3" t="s">
        <v>173</v>
      </c>
      <c r="L54">
        <v>25</v>
      </c>
      <c r="T54" t="str">
        <f>Serve[[#This Row],[服装]]&amp;Serve[[#This Row],[名前]]&amp;Serve[[#This Row],[レアリティ]]</f>
        <v>ユニフォーム黄金川貫至ICONIC</v>
      </c>
    </row>
    <row r="55" spans="1:20" x14ac:dyDescent="0.3">
      <c r="A55">
        <f>VLOOKUP(Serve[[#This Row],[No用]],SetNo[[No.用]:[vlookup 用]],2,FALSE)</f>
        <v>48</v>
      </c>
      <c r="B55" t="s">
        <v>149</v>
      </c>
      <c r="C55" t="s">
        <v>400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216</v>
      </c>
      <c r="J55" s="3" t="s">
        <v>234</v>
      </c>
      <c r="K55" s="3" t="s">
        <v>173</v>
      </c>
      <c r="L55">
        <v>25</v>
      </c>
      <c r="T55" t="str">
        <f>Serve[[#This Row],[服装]]&amp;Serve[[#This Row],[名前]]&amp;Serve[[#This Row],[レアリティ]]</f>
        <v>制服黄金川貫至ICONIC</v>
      </c>
    </row>
    <row r="56" spans="1:20" x14ac:dyDescent="0.3">
      <c r="A56">
        <f>VLOOKUP(Serve[[#This Row],[No用]],SetNo[[No.用]:[vlookup 用]],2,FALSE)</f>
        <v>49</v>
      </c>
      <c r="B56" t="s">
        <v>217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216</v>
      </c>
      <c r="J56" s="3" t="s">
        <v>403</v>
      </c>
      <c r="K56" s="3" t="s">
        <v>173</v>
      </c>
      <c r="L56">
        <v>31</v>
      </c>
      <c r="T56" t="str">
        <f>Serve[[#This Row],[服装]]&amp;Serve[[#This Row],[名前]]&amp;Serve[[#This Row],[レアリティ]]</f>
        <v>ユニフォーム小原豊ICONIC</v>
      </c>
    </row>
    <row r="57" spans="1:20" x14ac:dyDescent="0.3">
      <c r="A57">
        <f>VLOOKUP(Serve[[#This Row],[No用]],SetNo[[No.用]:[vlookup 用]],2,FALSE)</f>
        <v>50</v>
      </c>
      <c r="B57" t="s">
        <v>217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1</v>
      </c>
      <c r="I57" t="s">
        <v>216</v>
      </c>
      <c r="J57" s="3" t="s">
        <v>238</v>
      </c>
      <c r="K57" s="3" t="s">
        <v>184</v>
      </c>
      <c r="L57">
        <v>29</v>
      </c>
      <c r="T57" t="str">
        <f>Serve[[#This Row],[服装]]&amp;Serve[[#This Row],[名前]]&amp;Serve[[#This Row],[レアリティ]]</f>
        <v>ユニフォーム女川太郎ICONIC</v>
      </c>
    </row>
    <row r="58" spans="1:20" x14ac:dyDescent="0.3">
      <c r="A58">
        <f>VLOOKUP(Serve[[#This Row],[No用]],SetNo[[No.用]:[vlookup 用]],2,FALSE)</f>
        <v>51</v>
      </c>
      <c r="B58" t="s">
        <v>217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1</v>
      </c>
      <c r="I58" t="s">
        <v>216</v>
      </c>
      <c r="T58" t="str">
        <f>Serve[[#This Row],[服装]]&amp;Serve[[#This Row],[名前]]&amp;Serve[[#This Row],[レアリティ]]</f>
        <v>ユニフォーム作並浩輔ICONIC</v>
      </c>
    </row>
    <row r="59" spans="1:20" x14ac:dyDescent="0.3">
      <c r="A59">
        <f>VLOOKUP(Serve[[#This Row],[No用]],SetNo[[No.用]:[vlookup 用]],2,FALSE)</f>
        <v>52</v>
      </c>
      <c r="B59" t="s">
        <v>217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1</v>
      </c>
      <c r="I59" t="s">
        <v>216</v>
      </c>
      <c r="J59" s="3" t="s">
        <v>234</v>
      </c>
      <c r="K59" s="3" t="s">
        <v>173</v>
      </c>
      <c r="L59">
        <v>26</v>
      </c>
      <c r="T59" t="str">
        <f>Serve[[#This Row],[服装]]&amp;Serve[[#This Row],[名前]]&amp;Serve[[#This Row],[レアリティ]]</f>
        <v>ユニフォーム吹上仁悟ICONIC</v>
      </c>
    </row>
    <row r="60" spans="1:20" x14ac:dyDescent="0.3">
      <c r="A60">
        <f>VLOOKUP(Serve[[#This Row],[No用]],SetNo[[No.用]:[vlookup 用]],2,FALSE)</f>
        <v>53</v>
      </c>
      <c r="B60" t="s">
        <v>217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1</v>
      </c>
      <c r="I60" t="s">
        <v>216</v>
      </c>
      <c r="J60" s="3" t="s">
        <v>195</v>
      </c>
      <c r="K60" s="3" t="s">
        <v>184</v>
      </c>
      <c r="L60">
        <v>37</v>
      </c>
      <c r="T60" t="str">
        <f>Serve[[#This Row],[服装]]&amp;Serve[[#This Row],[名前]]&amp;Serve[[#This Row],[レアリティ]]</f>
        <v>ユニフォーム及川徹ICONIC</v>
      </c>
    </row>
    <row r="61" spans="1:20" x14ac:dyDescent="0.3">
      <c r="A61">
        <f>VLOOKUP(Serve[[#This Row],[No用]],SetNo[[No.用]:[vlookup 用]],2,FALSE)</f>
        <v>53</v>
      </c>
      <c r="B61" t="s">
        <v>217</v>
      </c>
      <c r="C61" t="s">
        <v>30</v>
      </c>
      <c r="D61" t="s">
        <v>23</v>
      </c>
      <c r="E61" t="s">
        <v>31</v>
      </c>
      <c r="F61" t="s">
        <v>20</v>
      </c>
      <c r="G61" t="s">
        <v>71</v>
      </c>
      <c r="H61">
        <v>1</v>
      </c>
      <c r="I61" t="s">
        <v>216</v>
      </c>
      <c r="J61" s="3" t="s">
        <v>195</v>
      </c>
      <c r="K61" s="3" t="s">
        <v>237</v>
      </c>
      <c r="L61">
        <v>51</v>
      </c>
      <c r="N61">
        <v>61</v>
      </c>
      <c r="T61" t="str">
        <f>Serve[[#This Row],[服装]]&amp;Serve[[#This Row],[名前]]&amp;Serve[[#This Row],[レアリティ]]</f>
        <v>ユニフォーム及川徹ICONIC</v>
      </c>
    </row>
    <row r="62" spans="1:20" x14ac:dyDescent="0.3">
      <c r="A62">
        <f>VLOOKUP(Serve[[#This Row],[No用]],SetNo[[No.用]:[vlookup 用]],2,FALSE)</f>
        <v>54</v>
      </c>
      <c r="B62" t="s">
        <v>117</v>
      </c>
      <c r="C62" t="s">
        <v>30</v>
      </c>
      <c r="D62" t="s">
        <v>24</v>
      </c>
      <c r="E62" t="s">
        <v>31</v>
      </c>
      <c r="F62" t="s">
        <v>20</v>
      </c>
      <c r="G62" t="s">
        <v>71</v>
      </c>
      <c r="H62">
        <v>1</v>
      </c>
      <c r="I62" t="s">
        <v>216</v>
      </c>
      <c r="J62" s="3" t="s">
        <v>195</v>
      </c>
      <c r="K62" s="3" t="s">
        <v>184</v>
      </c>
      <c r="L62">
        <v>37</v>
      </c>
      <c r="T62" t="str">
        <f>Serve[[#This Row],[服装]]&amp;Serve[[#This Row],[名前]]&amp;Serve[[#This Row],[レアリティ]]</f>
        <v>プール掃除及川徹ICONIC</v>
      </c>
    </row>
    <row r="63" spans="1:20" x14ac:dyDescent="0.3">
      <c r="A63">
        <f>VLOOKUP(Serve[[#This Row],[No用]],SetNo[[No.用]:[vlookup 用]],2,FALSE)</f>
        <v>55</v>
      </c>
      <c r="B63" t="s">
        <v>217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1</v>
      </c>
      <c r="I63" t="s">
        <v>216</v>
      </c>
      <c r="J63" s="3" t="s">
        <v>195</v>
      </c>
      <c r="K63" s="3" t="s">
        <v>173</v>
      </c>
      <c r="L63">
        <v>32</v>
      </c>
      <c r="T63" t="str">
        <f>Serve[[#This Row],[服装]]&amp;Serve[[#This Row],[名前]]&amp;Serve[[#This Row],[レアリティ]]</f>
        <v>ユニフォーム岩泉一ICONIC</v>
      </c>
    </row>
    <row r="64" spans="1:20" x14ac:dyDescent="0.3">
      <c r="A64">
        <f>VLOOKUP(Serve[[#This Row],[No用]],SetNo[[No.用]:[vlookup 用]],2,FALSE)</f>
        <v>56</v>
      </c>
      <c r="B64" t="s">
        <v>117</v>
      </c>
      <c r="C64" t="s">
        <v>32</v>
      </c>
      <c r="D64" t="s">
        <v>23</v>
      </c>
      <c r="E64" t="s">
        <v>25</v>
      </c>
      <c r="F64" t="s">
        <v>20</v>
      </c>
      <c r="G64" t="s">
        <v>71</v>
      </c>
      <c r="H64">
        <v>1</v>
      </c>
      <c r="I64" t="s">
        <v>216</v>
      </c>
      <c r="J64" s="3" t="s">
        <v>195</v>
      </c>
      <c r="K64" s="3" t="s">
        <v>173</v>
      </c>
      <c r="L64">
        <v>32</v>
      </c>
      <c r="T64" t="str">
        <f>Serve[[#This Row],[服装]]&amp;Serve[[#This Row],[名前]]&amp;Serve[[#This Row],[レアリティ]]</f>
        <v>プール掃除岩泉一ICONIC</v>
      </c>
    </row>
    <row r="65" spans="1:20" x14ac:dyDescent="0.3">
      <c r="A65">
        <f>VLOOKUP(Serve[[#This Row],[No用]],SetNo[[No.用]:[vlookup 用]],2,FALSE)</f>
        <v>57</v>
      </c>
      <c r="B65" t="s">
        <v>217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1</v>
      </c>
      <c r="I65" t="s">
        <v>216</v>
      </c>
      <c r="J65" s="3" t="s">
        <v>234</v>
      </c>
      <c r="K65" s="3" t="s">
        <v>173</v>
      </c>
      <c r="L65">
        <v>26</v>
      </c>
      <c r="T65" t="str">
        <f>Serve[[#This Row],[服装]]&amp;Serve[[#This Row],[名前]]&amp;Serve[[#This Row],[レアリティ]]</f>
        <v>ユニフォーム金田一勇太郎ICONIC</v>
      </c>
    </row>
    <row r="66" spans="1:20" x14ac:dyDescent="0.3">
      <c r="A66">
        <f>VLOOKUP(Serve[[#This Row],[No用]],SetNo[[No.用]:[vlookup 用]],2,FALSE)</f>
        <v>58</v>
      </c>
      <c r="B66" t="s">
        <v>217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1</v>
      </c>
      <c r="I66" t="s">
        <v>216</v>
      </c>
      <c r="J66" s="3" t="s">
        <v>195</v>
      </c>
      <c r="K66" s="3" t="s">
        <v>173</v>
      </c>
      <c r="L66">
        <v>36</v>
      </c>
      <c r="T66" t="str">
        <f>Serve[[#This Row],[服装]]&amp;Serve[[#This Row],[名前]]&amp;Serve[[#This Row],[レアリティ]]</f>
        <v>ユニフォーム京谷賢太郎ICONIC</v>
      </c>
    </row>
    <row r="67" spans="1:20" x14ac:dyDescent="0.3">
      <c r="A67">
        <f>VLOOKUP(Serve[[#This Row],[No用]],SetNo[[No.用]:[vlookup 用]],2,FALSE)</f>
        <v>59</v>
      </c>
      <c r="B67" t="s">
        <v>217</v>
      </c>
      <c r="C67" t="s">
        <v>35</v>
      </c>
      <c r="D67" t="s">
        <v>23</v>
      </c>
      <c r="E67" t="s">
        <v>25</v>
      </c>
      <c r="F67" t="s">
        <v>20</v>
      </c>
      <c r="G67" t="s">
        <v>71</v>
      </c>
      <c r="H67">
        <v>1</v>
      </c>
      <c r="I67" t="s">
        <v>216</v>
      </c>
      <c r="J67" s="3" t="s">
        <v>238</v>
      </c>
      <c r="K67" s="3" t="s">
        <v>173</v>
      </c>
      <c r="L67">
        <v>26</v>
      </c>
      <c r="T67" t="str">
        <f>Serve[[#This Row],[服装]]&amp;Serve[[#This Row],[名前]]&amp;Serve[[#This Row],[レアリティ]]</f>
        <v>ユニフォーム国見英ICONIC</v>
      </c>
    </row>
    <row r="68" spans="1:20" x14ac:dyDescent="0.3">
      <c r="A68">
        <f>VLOOKUP(Serve[[#This Row],[No用]],SetNo[[No.用]:[vlookup 用]],2,FALSE)</f>
        <v>60</v>
      </c>
      <c r="B68" t="s">
        <v>217</v>
      </c>
      <c r="C68" t="s">
        <v>36</v>
      </c>
      <c r="D68" t="s">
        <v>23</v>
      </c>
      <c r="E68" t="s">
        <v>21</v>
      </c>
      <c r="F68" t="s">
        <v>20</v>
      </c>
      <c r="G68" t="s">
        <v>71</v>
      </c>
      <c r="H68">
        <v>1</v>
      </c>
      <c r="I68" t="s">
        <v>216</v>
      </c>
      <c r="T68" t="str">
        <f>Serve[[#This Row],[服装]]&amp;Serve[[#This Row],[名前]]&amp;Serve[[#This Row],[レアリティ]]</f>
        <v>ユニフォーム渡親治ICONIC</v>
      </c>
    </row>
    <row r="69" spans="1:20" x14ac:dyDescent="0.3">
      <c r="A69">
        <f>VLOOKUP(Serve[[#This Row],[No用]],SetNo[[No.用]:[vlookup 用]],2,FALSE)</f>
        <v>61</v>
      </c>
      <c r="B69" t="s">
        <v>217</v>
      </c>
      <c r="C69" t="s">
        <v>37</v>
      </c>
      <c r="D69" t="s">
        <v>23</v>
      </c>
      <c r="E69" t="s">
        <v>26</v>
      </c>
      <c r="F69" t="s">
        <v>20</v>
      </c>
      <c r="G69" t="s">
        <v>71</v>
      </c>
      <c r="H69">
        <v>1</v>
      </c>
      <c r="I69" t="s">
        <v>216</v>
      </c>
      <c r="J69" s="3" t="s">
        <v>234</v>
      </c>
      <c r="K69" s="3" t="s">
        <v>173</v>
      </c>
      <c r="L69">
        <v>26</v>
      </c>
      <c r="T69" t="str">
        <f>Serve[[#This Row],[服装]]&amp;Serve[[#This Row],[名前]]&amp;Serve[[#This Row],[レアリティ]]</f>
        <v>ユニフォーム松川一静ICONIC</v>
      </c>
    </row>
    <row r="70" spans="1:20" x14ac:dyDescent="0.3">
      <c r="A70">
        <f>VLOOKUP(Serve[[#This Row],[No用]],SetNo[[No.用]:[vlookup 用]],2,FALSE)</f>
        <v>62</v>
      </c>
      <c r="B70" t="s">
        <v>217</v>
      </c>
      <c r="C70" t="s">
        <v>38</v>
      </c>
      <c r="D70" t="s">
        <v>23</v>
      </c>
      <c r="E70" t="s">
        <v>25</v>
      </c>
      <c r="F70" t="s">
        <v>20</v>
      </c>
      <c r="G70" t="s">
        <v>71</v>
      </c>
      <c r="H70">
        <v>1</v>
      </c>
      <c r="I70" t="s">
        <v>216</v>
      </c>
      <c r="J70" s="3" t="s">
        <v>238</v>
      </c>
      <c r="K70" s="3" t="s">
        <v>173</v>
      </c>
      <c r="L70">
        <v>26</v>
      </c>
      <c r="T70" t="str">
        <f>Serve[[#This Row],[服装]]&amp;Serve[[#This Row],[名前]]&amp;Serve[[#This Row],[レアリティ]]</f>
        <v>ユニフォーム花巻貴大ICONIC</v>
      </c>
    </row>
    <row r="71" spans="1:20" x14ac:dyDescent="0.3">
      <c r="A71">
        <f>VLOOKUP(Serve[[#This Row],[No用]],SetNo[[No.用]:[vlookup 用]],2,FALSE)</f>
        <v>63</v>
      </c>
      <c r="B71" t="s">
        <v>217</v>
      </c>
      <c r="C71" t="s">
        <v>55</v>
      </c>
      <c r="D71" t="s">
        <v>23</v>
      </c>
      <c r="E71" t="s">
        <v>25</v>
      </c>
      <c r="F71" t="s">
        <v>56</v>
      </c>
      <c r="G71" t="s">
        <v>71</v>
      </c>
      <c r="H71">
        <v>1</v>
      </c>
      <c r="I71" t="s">
        <v>216</v>
      </c>
      <c r="J71" s="3" t="s">
        <v>234</v>
      </c>
      <c r="K71" s="3" t="s">
        <v>173</v>
      </c>
      <c r="L71">
        <v>25</v>
      </c>
      <c r="T71" t="str">
        <f>Serve[[#This Row],[服装]]&amp;Serve[[#This Row],[名前]]&amp;Serve[[#This Row],[レアリティ]]</f>
        <v>ユニフォーム駒木輝ICONIC</v>
      </c>
    </row>
    <row r="72" spans="1:20" x14ac:dyDescent="0.3">
      <c r="A72">
        <f>VLOOKUP(Serve[[#This Row],[No用]],SetNo[[No.用]:[vlookup 用]],2,FALSE)</f>
        <v>64</v>
      </c>
      <c r="B72" t="s">
        <v>217</v>
      </c>
      <c r="C72" t="s">
        <v>57</v>
      </c>
      <c r="D72" t="s">
        <v>24</v>
      </c>
      <c r="E72" t="s">
        <v>26</v>
      </c>
      <c r="F72" t="s">
        <v>56</v>
      </c>
      <c r="G72" t="s">
        <v>71</v>
      </c>
      <c r="H72">
        <v>1</v>
      </c>
      <c r="I72" t="s">
        <v>216</v>
      </c>
      <c r="J72" s="3" t="s">
        <v>238</v>
      </c>
      <c r="K72" s="3" t="s">
        <v>173</v>
      </c>
      <c r="L72">
        <v>24</v>
      </c>
      <c r="T72" t="str">
        <f>Serve[[#This Row],[服装]]&amp;Serve[[#This Row],[名前]]&amp;Serve[[#This Row],[レアリティ]]</f>
        <v>ユニフォーム茶屋和馬ICONIC</v>
      </c>
    </row>
    <row r="73" spans="1:20" x14ac:dyDescent="0.3">
      <c r="A73">
        <f>VLOOKUP(Serve[[#This Row],[No用]],SetNo[[No.用]:[vlookup 用]],2,FALSE)</f>
        <v>65</v>
      </c>
      <c r="B73" t="s">
        <v>217</v>
      </c>
      <c r="C73" t="s">
        <v>58</v>
      </c>
      <c r="D73" t="s">
        <v>24</v>
      </c>
      <c r="E73" t="s">
        <v>25</v>
      </c>
      <c r="F73" t="s">
        <v>56</v>
      </c>
      <c r="G73" t="s">
        <v>71</v>
      </c>
      <c r="H73">
        <v>1</v>
      </c>
      <c r="I73" t="s">
        <v>216</v>
      </c>
      <c r="J73" s="3" t="s">
        <v>238</v>
      </c>
      <c r="K73" s="3" t="s">
        <v>173</v>
      </c>
      <c r="L73">
        <v>25</v>
      </c>
      <c r="T73" t="str">
        <f>Serve[[#This Row],[服装]]&amp;Serve[[#This Row],[名前]]&amp;Serve[[#This Row],[レアリティ]]</f>
        <v>ユニフォーム玉川弘樹ICONIC</v>
      </c>
    </row>
    <row r="74" spans="1:20" x14ac:dyDescent="0.3">
      <c r="A74">
        <f>VLOOKUP(Serve[[#This Row],[No用]],SetNo[[No.用]:[vlookup 用]],2,FALSE)</f>
        <v>66</v>
      </c>
      <c r="B74" t="s">
        <v>217</v>
      </c>
      <c r="C74" t="s">
        <v>59</v>
      </c>
      <c r="D74" t="s">
        <v>24</v>
      </c>
      <c r="E74" t="s">
        <v>21</v>
      </c>
      <c r="F74" t="s">
        <v>56</v>
      </c>
      <c r="G74" t="s">
        <v>71</v>
      </c>
      <c r="H74">
        <v>1</v>
      </c>
      <c r="I74" t="s">
        <v>216</v>
      </c>
      <c r="T74" t="str">
        <f>Serve[[#This Row],[服装]]&amp;Serve[[#This Row],[名前]]&amp;Serve[[#This Row],[レアリティ]]</f>
        <v>ユニフォーム桜井大河ICONIC</v>
      </c>
    </row>
    <row r="75" spans="1:20" x14ac:dyDescent="0.3">
      <c r="A75">
        <f>VLOOKUP(Serve[[#This Row],[No用]],SetNo[[No.用]:[vlookup 用]],2,FALSE)</f>
        <v>67</v>
      </c>
      <c r="B75" t="s">
        <v>217</v>
      </c>
      <c r="C75" t="s">
        <v>60</v>
      </c>
      <c r="D75" t="s">
        <v>24</v>
      </c>
      <c r="E75" t="s">
        <v>31</v>
      </c>
      <c r="F75" t="s">
        <v>56</v>
      </c>
      <c r="G75" t="s">
        <v>71</v>
      </c>
      <c r="H75">
        <v>1</v>
      </c>
      <c r="I75" t="s">
        <v>216</v>
      </c>
      <c r="J75" s="3" t="s">
        <v>238</v>
      </c>
      <c r="K75" s="3" t="s">
        <v>173</v>
      </c>
      <c r="L75">
        <v>27</v>
      </c>
      <c r="T75" t="str">
        <f>Serve[[#This Row],[服装]]&amp;Serve[[#This Row],[名前]]&amp;Serve[[#This Row],[レアリティ]]</f>
        <v>ユニフォーム芳賀良治ICONIC</v>
      </c>
    </row>
    <row r="76" spans="1:20" x14ac:dyDescent="0.3">
      <c r="A76">
        <f>VLOOKUP(Serve[[#This Row],[No用]],SetNo[[No.用]:[vlookup 用]],2,FALSE)</f>
        <v>68</v>
      </c>
      <c r="B76" t="s">
        <v>217</v>
      </c>
      <c r="C76" t="s">
        <v>61</v>
      </c>
      <c r="D76" t="s">
        <v>24</v>
      </c>
      <c r="E76" t="s">
        <v>26</v>
      </c>
      <c r="F76" t="s">
        <v>56</v>
      </c>
      <c r="G76" t="s">
        <v>71</v>
      </c>
      <c r="H76">
        <v>1</v>
      </c>
      <c r="I76" t="s">
        <v>216</v>
      </c>
      <c r="J76" s="3" t="s">
        <v>234</v>
      </c>
      <c r="K76" s="3" t="s">
        <v>173</v>
      </c>
      <c r="L76">
        <v>25</v>
      </c>
      <c r="T76" t="str">
        <f>Serve[[#This Row],[服装]]&amp;Serve[[#This Row],[名前]]&amp;Serve[[#This Row],[レアリティ]]</f>
        <v>ユニフォーム渋谷陸斗ICONIC</v>
      </c>
    </row>
    <row r="77" spans="1:20" x14ac:dyDescent="0.3">
      <c r="A77">
        <f>VLOOKUP(Serve[[#This Row],[No用]],SetNo[[No.用]:[vlookup 用]],2,FALSE)</f>
        <v>69</v>
      </c>
      <c r="B77" t="s">
        <v>217</v>
      </c>
      <c r="C77" t="s">
        <v>62</v>
      </c>
      <c r="D77" t="s">
        <v>24</v>
      </c>
      <c r="E77" t="s">
        <v>25</v>
      </c>
      <c r="F77" t="s">
        <v>56</v>
      </c>
      <c r="G77" t="s">
        <v>71</v>
      </c>
      <c r="H77">
        <v>1</v>
      </c>
      <c r="I77" t="s">
        <v>216</v>
      </c>
      <c r="J77" s="3" t="s">
        <v>238</v>
      </c>
      <c r="K77" s="3" t="s">
        <v>173</v>
      </c>
      <c r="L77">
        <v>26</v>
      </c>
      <c r="T77" t="str">
        <f>Serve[[#This Row],[服装]]&amp;Serve[[#This Row],[名前]]&amp;Serve[[#This Row],[レアリティ]]</f>
        <v>ユニフォーム池尻隼人ICONIC</v>
      </c>
    </row>
    <row r="78" spans="1:20" x14ac:dyDescent="0.3">
      <c r="A78">
        <f>VLOOKUP(Serve[[#This Row],[No用]],SetNo[[No.用]:[vlookup 用]],2,FALSE)</f>
        <v>70</v>
      </c>
      <c r="B78" t="s">
        <v>217</v>
      </c>
      <c r="C78" t="s">
        <v>63</v>
      </c>
      <c r="D78" t="s">
        <v>28</v>
      </c>
      <c r="E78" t="s">
        <v>25</v>
      </c>
      <c r="F78" t="s">
        <v>64</v>
      </c>
      <c r="G78" t="s">
        <v>71</v>
      </c>
      <c r="H78">
        <v>1</v>
      </c>
      <c r="I78" t="s">
        <v>216</v>
      </c>
      <c r="J78" s="3" t="s">
        <v>234</v>
      </c>
      <c r="K78" s="3" t="s">
        <v>173</v>
      </c>
      <c r="L78">
        <v>26</v>
      </c>
      <c r="T78" t="str">
        <f>Serve[[#This Row],[服装]]&amp;Serve[[#This Row],[名前]]&amp;Serve[[#This Row],[レアリティ]]</f>
        <v>ユニフォーム十和田良樹ICONIC</v>
      </c>
    </row>
    <row r="79" spans="1:20" x14ac:dyDescent="0.3">
      <c r="A79">
        <f>VLOOKUP(Serve[[#This Row],[No用]],SetNo[[No.用]:[vlookup 用]],2,FALSE)</f>
        <v>71</v>
      </c>
      <c r="B79" t="s">
        <v>217</v>
      </c>
      <c r="C79" t="s">
        <v>65</v>
      </c>
      <c r="D79" t="s">
        <v>28</v>
      </c>
      <c r="E79" t="s">
        <v>26</v>
      </c>
      <c r="F79" t="s">
        <v>64</v>
      </c>
      <c r="G79" t="s">
        <v>71</v>
      </c>
      <c r="H79">
        <v>1</v>
      </c>
      <c r="I79" t="s">
        <v>216</v>
      </c>
      <c r="J79" s="3" t="s">
        <v>234</v>
      </c>
      <c r="K79" s="3" t="s">
        <v>173</v>
      </c>
      <c r="L79">
        <v>25</v>
      </c>
      <c r="T79" t="str">
        <f>Serve[[#This Row],[服装]]&amp;Serve[[#This Row],[名前]]&amp;Serve[[#This Row],[レアリティ]]</f>
        <v>ユニフォーム森岳歩ICONIC</v>
      </c>
    </row>
    <row r="80" spans="1:20" x14ac:dyDescent="0.3">
      <c r="A80">
        <f>VLOOKUP(Serve[[#This Row],[No用]],SetNo[[No.用]:[vlookup 用]],2,FALSE)</f>
        <v>72</v>
      </c>
      <c r="B80" t="s">
        <v>217</v>
      </c>
      <c r="C80" t="s">
        <v>66</v>
      </c>
      <c r="D80" t="s">
        <v>24</v>
      </c>
      <c r="E80" t="s">
        <v>25</v>
      </c>
      <c r="F80" t="s">
        <v>64</v>
      </c>
      <c r="G80" t="s">
        <v>71</v>
      </c>
      <c r="H80">
        <v>1</v>
      </c>
      <c r="I80" t="s">
        <v>216</v>
      </c>
      <c r="J80" s="3" t="s">
        <v>234</v>
      </c>
      <c r="K80" s="3" t="s">
        <v>173</v>
      </c>
      <c r="L80">
        <v>26</v>
      </c>
      <c r="T80" t="str">
        <f>Serve[[#This Row],[服装]]&amp;Serve[[#This Row],[名前]]&amp;Serve[[#This Row],[レアリティ]]</f>
        <v>ユニフォーム唐松拓巳ICONIC</v>
      </c>
    </row>
    <row r="81" spans="1:20" x14ac:dyDescent="0.3">
      <c r="A81">
        <f>VLOOKUP(Serve[[#This Row],[No用]],SetNo[[No.用]:[vlookup 用]],2,FALSE)</f>
        <v>73</v>
      </c>
      <c r="B81" t="s">
        <v>217</v>
      </c>
      <c r="C81" t="s">
        <v>67</v>
      </c>
      <c r="D81" t="s">
        <v>28</v>
      </c>
      <c r="E81" t="s">
        <v>25</v>
      </c>
      <c r="F81" t="s">
        <v>64</v>
      </c>
      <c r="G81" t="s">
        <v>71</v>
      </c>
      <c r="H81">
        <v>1</v>
      </c>
      <c r="I81" t="s">
        <v>216</v>
      </c>
      <c r="J81" s="3" t="s">
        <v>238</v>
      </c>
      <c r="K81" s="3" t="s">
        <v>173</v>
      </c>
      <c r="L81">
        <v>26</v>
      </c>
      <c r="T81" t="str">
        <f>Serve[[#This Row],[服装]]&amp;Serve[[#This Row],[名前]]&amp;Serve[[#This Row],[レアリティ]]</f>
        <v>ユニフォーム田沢裕樹ICONIC</v>
      </c>
    </row>
    <row r="82" spans="1:20" x14ac:dyDescent="0.3">
      <c r="A82">
        <f>VLOOKUP(Serve[[#This Row],[No用]],SetNo[[No.用]:[vlookup 用]],2,FALSE)</f>
        <v>74</v>
      </c>
      <c r="B82" t="s">
        <v>217</v>
      </c>
      <c r="C82" t="s">
        <v>68</v>
      </c>
      <c r="D82" t="s">
        <v>28</v>
      </c>
      <c r="E82" t="s">
        <v>26</v>
      </c>
      <c r="F82" t="s">
        <v>64</v>
      </c>
      <c r="G82" t="s">
        <v>71</v>
      </c>
      <c r="H82">
        <v>1</v>
      </c>
      <c r="I82" t="s">
        <v>216</v>
      </c>
      <c r="J82" s="3" t="s">
        <v>238</v>
      </c>
      <c r="K82" s="3" t="s">
        <v>173</v>
      </c>
      <c r="L82">
        <v>26</v>
      </c>
      <c r="T82" t="str">
        <f>Serve[[#This Row],[服装]]&amp;Serve[[#This Row],[名前]]&amp;Serve[[#This Row],[レアリティ]]</f>
        <v>ユニフォーム子安颯真ICONIC</v>
      </c>
    </row>
    <row r="83" spans="1:20" x14ac:dyDescent="0.3">
      <c r="A83">
        <f>VLOOKUP(Serve[[#This Row],[No用]],SetNo[[No.用]:[vlookup 用]],2,FALSE)</f>
        <v>75</v>
      </c>
      <c r="B83" t="s">
        <v>217</v>
      </c>
      <c r="C83" t="s">
        <v>69</v>
      </c>
      <c r="D83" t="s">
        <v>28</v>
      </c>
      <c r="E83" t="s">
        <v>21</v>
      </c>
      <c r="F83" t="s">
        <v>64</v>
      </c>
      <c r="G83" t="s">
        <v>71</v>
      </c>
      <c r="H83">
        <v>1</v>
      </c>
      <c r="I83" t="s">
        <v>216</v>
      </c>
      <c r="T83" t="str">
        <f>Serve[[#This Row],[服装]]&amp;Serve[[#This Row],[名前]]&amp;Serve[[#This Row],[レアリティ]]</f>
        <v>ユニフォーム横手駿ICONIC</v>
      </c>
    </row>
    <row r="84" spans="1:20" x14ac:dyDescent="0.3">
      <c r="A84">
        <f>VLOOKUP(Serve[[#This Row],[No用]],SetNo[[No.用]:[vlookup 用]],2,FALSE)</f>
        <v>76</v>
      </c>
      <c r="B84" t="s">
        <v>217</v>
      </c>
      <c r="C84" t="s">
        <v>70</v>
      </c>
      <c r="D84" t="s">
        <v>28</v>
      </c>
      <c r="E84" t="s">
        <v>31</v>
      </c>
      <c r="F84" t="s">
        <v>64</v>
      </c>
      <c r="G84" t="s">
        <v>71</v>
      </c>
      <c r="H84">
        <v>1</v>
      </c>
      <c r="I84" t="s">
        <v>216</v>
      </c>
      <c r="J84" s="3" t="s">
        <v>238</v>
      </c>
      <c r="K84" s="3" t="s">
        <v>173</v>
      </c>
      <c r="L84">
        <v>28</v>
      </c>
      <c r="T84" t="str">
        <f>Serve[[#This Row],[服装]]&amp;Serve[[#This Row],[名前]]&amp;Serve[[#This Row],[レアリティ]]</f>
        <v>ユニフォーム夏瀬伊吹ICONIC</v>
      </c>
    </row>
    <row r="85" spans="1:20" x14ac:dyDescent="0.3">
      <c r="A85">
        <f>VLOOKUP(Serve[[#This Row],[No用]],SetNo[[No.用]:[vlookup 用]],2,FALSE)</f>
        <v>77</v>
      </c>
      <c r="B85" t="s">
        <v>217</v>
      </c>
      <c r="C85" t="s">
        <v>72</v>
      </c>
      <c r="D85" t="s">
        <v>23</v>
      </c>
      <c r="E85" t="s">
        <v>31</v>
      </c>
      <c r="F85" t="s">
        <v>75</v>
      </c>
      <c r="G85" t="s">
        <v>71</v>
      </c>
      <c r="H85">
        <v>1</v>
      </c>
      <c r="I85" t="s">
        <v>216</v>
      </c>
      <c r="J85" s="3" t="s">
        <v>234</v>
      </c>
      <c r="K85" s="3" t="s">
        <v>173</v>
      </c>
      <c r="L85">
        <v>28</v>
      </c>
      <c r="T85" t="str">
        <f>Serve[[#This Row],[服装]]&amp;Serve[[#This Row],[名前]]&amp;Serve[[#This Row],[レアリティ]]</f>
        <v>ユニフォーム古牧譲ICONIC</v>
      </c>
    </row>
    <row r="86" spans="1:20" x14ac:dyDescent="0.3">
      <c r="A86">
        <f>VLOOKUP(Serve[[#This Row],[No用]],SetNo[[No.用]:[vlookup 用]],2,FALSE)</f>
        <v>78</v>
      </c>
      <c r="B86" t="s">
        <v>217</v>
      </c>
      <c r="C86" t="s">
        <v>76</v>
      </c>
      <c r="D86" t="s">
        <v>28</v>
      </c>
      <c r="E86" t="s">
        <v>25</v>
      </c>
      <c r="F86" t="s">
        <v>75</v>
      </c>
      <c r="G86" t="s">
        <v>71</v>
      </c>
      <c r="H86">
        <v>1</v>
      </c>
      <c r="I86" t="s">
        <v>216</v>
      </c>
      <c r="J86" s="3" t="s">
        <v>234</v>
      </c>
      <c r="K86" s="3" t="s">
        <v>173</v>
      </c>
      <c r="L86">
        <v>27</v>
      </c>
      <c r="T86" t="str">
        <f>Serve[[#This Row],[服装]]&amp;Serve[[#This Row],[名前]]&amp;Serve[[#This Row],[レアリティ]]</f>
        <v>ユニフォーム浅虫快人ICONIC</v>
      </c>
    </row>
    <row r="87" spans="1:20" x14ac:dyDescent="0.3">
      <c r="A87">
        <f>VLOOKUP(Serve[[#This Row],[No用]],SetNo[[No.用]:[vlookup 用]],2,FALSE)</f>
        <v>79</v>
      </c>
      <c r="B87" t="s">
        <v>217</v>
      </c>
      <c r="C87" t="s">
        <v>79</v>
      </c>
      <c r="D87" t="s">
        <v>23</v>
      </c>
      <c r="E87" t="s">
        <v>21</v>
      </c>
      <c r="F87" t="s">
        <v>75</v>
      </c>
      <c r="G87" t="s">
        <v>71</v>
      </c>
      <c r="H87">
        <v>1</v>
      </c>
      <c r="I87" t="s">
        <v>216</v>
      </c>
      <c r="J87" s="3"/>
      <c r="K87" s="3"/>
      <c r="T87" t="str">
        <f>Serve[[#This Row],[服装]]&amp;Serve[[#This Row],[名前]]&amp;Serve[[#This Row],[レアリティ]]</f>
        <v>ユニフォーム南田大志ICONIC</v>
      </c>
    </row>
    <row r="88" spans="1:20" x14ac:dyDescent="0.3">
      <c r="A88">
        <f>VLOOKUP(Serve[[#This Row],[No用]],SetNo[[No.用]:[vlookup 用]],2,FALSE)</f>
        <v>80</v>
      </c>
      <c r="B88" t="s">
        <v>217</v>
      </c>
      <c r="C88" t="s">
        <v>81</v>
      </c>
      <c r="D88" t="s">
        <v>23</v>
      </c>
      <c r="E88" t="s">
        <v>26</v>
      </c>
      <c r="F88" t="s">
        <v>75</v>
      </c>
      <c r="G88" t="s">
        <v>71</v>
      </c>
      <c r="H88">
        <v>1</v>
      </c>
      <c r="I88" t="s">
        <v>216</v>
      </c>
      <c r="J88" s="3" t="s">
        <v>234</v>
      </c>
      <c r="K88" s="3" t="s">
        <v>173</v>
      </c>
      <c r="L88">
        <v>26</v>
      </c>
      <c r="T88" t="str">
        <f>Serve[[#This Row],[服装]]&amp;Serve[[#This Row],[名前]]&amp;Serve[[#This Row],[レアリティ]]</f>
        <v>ユニフォーム湯川良明ICONIC</v>
      </c>
    </row>
    <row r="89" spans="1:20" x14ac:dyDescent="0.3">
      <c r="A89">
        <f>VLOOKUP(Serve[[#This Row],[No用]],SetNo[[No.用]:[vlookup 用]],2,FALSE)</f>
        <v>81</v>
      </c>
      <c r="B89" t="s">
        <v>217</v>
      </c>
      <c r="C89" t="s">
        <v>83</v>
      </c>
      <c r="D89" t="s">
        <v>23</v>
      </c>
      <c r="E89" t="s">
        <v>25</v>
      </c>
      <c r="F89" t="s">
        <v>75</v>
      </c>
      <c r="G89" t="s">
        <v>71</v>
      </c>
      <c r="H89">
        <v>1</v>
      </c>
      <c r="I89" t="s">
        <v>216</v>
      </c>
      <c r="J89" s="3" t="s">
        <v>238</v>
      </c>
      <c r="K89" s="3" t="s">
        <v>173</v>
      </c>
      <c r="L89">
        <v>27</v>
      </c>
      <c r="T89" t="str">
        <f>Serve[[#This Row],[服装]]&amp;Serve[[#This Row],[名前]]&amp;Serve[[#This Row],[レアリティ]]</f>
        <v>ユニフォーム稲垣功ICONIC</v>
      </c>
    </row>
    <row r="90" spans="1:20" x14ac:dyDescent="0.3">
      <c r="A90">
        <f>VLOOKUP(Serve[[#This Row],[No用]],SetNo[[No.用]:[vlookup 用]],2,FALSE)</f>
        <v>82</v>
      </c>
      <c r="B90" t="s">
        <v>217</v>
      </c>
      <c r="C90" t="s">
        <v>86</v>
      </c>
      <c r="D90" t="s">
        <v>23</v>
      </c>
      <c r="E90" t="s">
        <v>26</v>
      </c>
      <c r="F90" t="s">
        <v>75</v>
      </c>
      <c r="G90" t="s">
        <v>71</v>
      </c>
      <c r="H90">
        <v>1</v>
      </c>
      <c r="I90" t="s">
        <v>216</v>
      </c>
      <c r="J90" s="3" t="s">
        <v>234</v>
      </c>
      <c r="K90" s="3" t="s">
        <v>173</v>
      </c>
      <c r="L90">
        <v>26</v>
      </c>
      <c r="T90" t="str">
        <f>Serve[[#This Row],[服装]]&amp;Serve[[#This Row],[名前]]&amp;Serve[[#This Row],[レアリティ]]</f>
        <v>ユニフォーム馬門英治ICONIC</v>
      </c>
    </row>
    <row r="91" spans="1:20" x14ac:dyDescent="0.3">
      <c r="A91">
        <f>VLOOKUP(Serve[[#This Row],[No用]],SetNo[[No.用]:[vlookup 用]],2,FALSE)</f>
        <v>83</v>
      </c>
      <c r="B91" t="s">
        <v>217</v>
      </c>
      <c r="C91" t="s">
        <v>88</v>
      </c>
      <c r="D91" t="s">
        <v>23</v>
      </c>
      <c r="E91" t="s">
        <v>25</v>
      </c>
      <c r="F91" t="s">
        <v>75</v>
      </c>
      <c r="G91" t="s">
        <v>71</v>
      </c>
      <c r="H91">
        <v>1</v>
      </c>
      <c r="I91" t="s">
        <v>216</v>
      </c>
      <c r="J91" s="3" t="s">
        <v>234</v>
      </c>
      <c r="K91" s="3" t="s">
        <v>173</v>
      </c>
      <c r="L91">
        <v>25</v>
      </c>
      <c r="T91" t="str">
        <f>Serve[[#This Row],[服装]]&amp;Serve[[#This Row],[名前]]&amp;Serve[[#This Row],[レアリティ]]</f>
        <v>ユニフォーム百沢雄大ICONIC</v>
      </c>
    </row>
    <row r="92" spans="1:20" x14ac:dyDescent="0.3">
      <c r="A92">
        <f>VLOOKUP(Serve[[#This Row],[No用]],SetNo[[No.用]:[vlookup 用]],2,FALSE)</f>
        <v>84</v>
      </c>
      <c r="B92" t="s">
        <v>108</v>
      </c>
      <c r="C92" t="s">
        <v>89</v>
      </c>
      <c r="D92" t="s">
        <v>90</v>
      </c>
      <c r="E92" t="s">
        <v>78</v>
      </c>
      <c r="F92" t="s">
        <v>91</v>
      </c>
      <c r="G92" t="s">
        <v>71</v>
      </c>
      <c r="H92">
        <v>1</v>
      </c>
      <c r="I92" t="s">
        <v>216</v>
      </c>
      <c r="J92" s="3" t="s">
        <v>195</v>
      </c>
      <c r="K92" s="3" t="s">
        <v>184</v>
      </c>
      <c r="L92">
        <v>41</v>
      </c>
      <c r="T92" t="str">
        <f>Serve[[#This Row],[服装]]&amp;Serve[[#This Row],[名前]]&amp;Serve[[#This Row],[レアリティ]]</f>
        <v>ユニフォーム照島游児ICONIC</v>
      </c>
    </row>
    <row r="93" spans="1:20" x14ac:dyDescent="0.3">
      <c r="A93">
        <f>VLOOKUP(Serve[[#This Row],[No用]],SetNo[[No.用]:[vlookup 用]],2,FALSE)</f>
        <v>84</v>
      </c>
      <c r="B93" t="s">
        <v>108</v>
      </c>
      <c r="C93" t="s">
        <v>89</v>
      </c>
      <c r="D93" t="s">
        <v>90</v>
      </c>
      <c r="E93" t="s">
        <v>78</v>
      </c>
      <c r="F93" t="s">
        <v>91</v>
      </c>
      <c r="G93" t="s">
        <v>71</v>
      </c>
      <c r="H93">
        <v>1</v>
      </c>
      <c r="I93" t="s">
        <v>216</v>
      </c>
      <c r="J93" s="3" t="s">
        <v>195</v>
      </c>
      <c r="K93" s="3" t="s">
        <v>237</v>
      </c>
      <c r="L93">
        <v>51</v>
      </c>
      <c r="N93">
        <v>61</v>
      </c>
      <c r="T93" t="str">
        <f>Serve[[#This Row],[服装]]&amp;Serve[[#This Row],[名前]]&amp;Serve[[#This Row],[レアリティ]]</f>
        <v>ユニフォーム照島游児ICONIC</v>
      </c>
    </row>
    <row r="94" spans="1:20" x14ac:dyDescent="0.3">
      <c r="A94">
        <f>VLOOKUP(Serve[[#This Row],[No用]],SetNo[[No.用]:[vlookup 用]],2,FALSE)</f>
        <v>85</v>
      </c>
      <c r="B94" t="s">
        <v>149</v>
      </c>
      <c r="C94" t="s">
        <v>89</v>
      </c>
      <c r="D94" t="s">
        <v>77</v>
      </c>
      <c r="E94" t="s">
        <v>78</v>
      </c>
      <c r="F94" t="s">
        <v>91</v>
      </c>
      <c r="G94" t="s">
        <v>71</v>
      </c>
      <c r="H94">
        <v>1</v>
      </c>
      <c r="I94" t="s">
        <v>216</v>
      </c>
      <c r="J94" s="3" t="s">
        <v>195</v>
      </c>
      <c r="K94" s="3" t="s">
        <v>184</v>
      </c>
      <c r="L94">
        <v>41</v>
      </c>
      <c r="T94" t="str">
        <f>Serve[[#This Row],[服装]]&amp;Serve[[#This Row],[名前]]&amp;Serve[[#This Row],[レアリティ]]</f>
        <v>制服照島游児ICONIC</v>
      </c>
    </row>
    <row r="95" spans="1:20" x14ac:dyDescent="0.3">
      <c r="A95">
        <f>VLOOKUP(Serve[[#This Row],[No用]],SetNo[[No.用]:[vlookup 用]],2,FALSE)</f>
        <v>85</v>
      </c>
      <c r="B95" t="s">
        <v>149</v>
      </c>
      <c r="C95" t="s">
        <v>89</v>
      </c>
      <c r="D95" t="s">
        <v>77</v>
      </c>
      <c r="E95" t="s">
        <v>78</v>
      </c>
      <c r="F95" t="s">
        <v>91</v>
      </c>
      <c r="G95" t="s">
        <v>71</v>
      </c>
      <c r="H95">
        <v>1</v>
      </c>
      <c r="I95" t="s">
        <v>216</v>
      </c>
      <c r="J95" s="3" t="s">
        <v>195</v>
      </c>
      <c r="K95" s="3" t="s">
        <v>237</v>
      </c>
      <c r="L95">
        <v>51</v>
      </c>
      <c r="N95">
        <v>61</v>
      </c>
      <c r="T95" t="str">
        <f>Serve[[#This Row],[服装]]&amp;Serve[[#This Row],[名前]]&amp;Serve[[#This Row],[レアリティ]]</f>
        <v>制服照島游児ICONIC</v>
      </c>
    </row>
    <row r="96" spans="1:20" x14ac:dyDescent="0.3">
      <c r="A96">
        <f>VLOOKUP(Serve[[#This Row],[No用]],SetNo[[No.用]:[vlookup 用]],2,FALSE)</f>
        <v>86</v>
      </c>
      <c r="B96" t="s">
        <v>108</v>
      </c>
      <c r="C96" t="s">
        <v>92</v>
      </c>
      <c r="D96" t="s">
        <v>90</v>
      </c>
      <c r="E96" t="s">
        <v>82</v>
      </c>
      <c r="F96" t="s">
        <v>91</v>
      </c>
      <c r="G96" t="s">
        <v>71</v>
      </c>
      <c r="H96">
        <v>1</v>
      </c>
      <c r="I96" t="s">
        <v>216</v>
      </c>
      <c r="J96" s="3" t="s">
        <v>238</v>
      </c>
      <c r="K96" s="3" t="s">
        <v>173</v>
      </c>
      <c r="L96">
        <v>26</v>
      </c>
      <c r="T96" t="str">
        <f>Serve[[#This Row],[服装]]&amp;Serve[[#This Row],[名前]]&amp;Serve[[#This Row],[レアリティ]]</f>
        <v>ユニフォーム母畑和馬ICONIC</v>
      </c>
    </row>
    <row r="97" spans="1:20" x14ac:dyDescent="0.3">
      <c r="A97" t="e">
        <f>VLOOKUP(Serve[[#This Row],[No用]],SetNo[[No.用]:[vlookup 用]],2,FALSE)</f>
        <v>#N/A</v>
      </c>
      <c r="G97" t="s">
        <v>71</v>
      </c>
      <c r="H97">
        <v>1</v>
      </c>
      <c r="I97" t="s">
        <v>216</v>
      </c>
      <c r="J97" s="3"/>
      <c r="K97" s="3"/>
      <c r="T97" t="str">
        <f>Serve[[#This Row],[服装]]&amp;Serve[[#This Row],[名前]]&amp;Serve[[#This Row],[レアリティ]]</f>
        <v>ICONIC</v>
      </c>
    </row>
    <row r="98" spans="1:20" x14ac:dyDescent="0.3">
      <c r="A98" t="e">
        <f>VLOOKUP(Serve[[#This Row],[No用]],SetNo[[No.用]:[vlookup 用]],2,FALSE)</f>
        <v>#N/A</v>
      </c>
      <c r="G98" t="s">
        <v>71</v>
      </c>
      <c r="H98">
        <v>1</v>
      </c>
      <c r="I98" t="s">
        <v>216</v>
      </c>
      <c r="J98" s="3"/>
      <c r="K98" s="3"/>
      <c r="T98" t="str">
        <f>Serve[[#This Row],[服装]]&amp;Serve[[#This Row],[名前]]&amp;Serve[[#This Row],[レアリティ]]</f>
        <v>ICONIC</v>
      </c>
    </row>
    <row r="99" spans="1:20" x14ac:dyDescent="0.3">
      <c r="A99">
        <f>VLOOKUP(Serve[[#This Row],[No用]],SetNo[[No.用]:[vlookup 用]],2,FALSE)</f>
        <v>87</v>
      </c>
      <c r="B99" t="s">
        <v>108</v>
      </c>
      <c r="C99" t="s">
        <v>93</v>
      </c>
      <c r="D99" t="s">
        <v>73</v>
      </c>
      <c r="E99" t="s">
        <v>74</v>
      </c>
      <c r="F99" t="s">
        <v>91</v>
      </c>
      <c r="G99" t="s">
        <v>71</v>
      </c>
      <c r="H99">
        <v>1</v>
      </c>
      <c r="I99" t="s">
        <v>216</v>
      </c>
      <c r="J99" s="3"/>
      <c r="K99" s="3"/>
      <c r="T99" t="str">
        <f>Serve[[#This Row],[服装]]&amp;Serve[[#This Row],[名前]]&amp;Serve[[#This Row],[レアリティ]]</f>
        <v>ユニフォーム二岐丈晴ICONIC</v>
      </c>
    </row>
    <row r="100" spans="1:20" x14ac:dyDescent="0.3">
      <c r="A100">
        <f>VLOOKUP(Serve[[#This Row],[No用]],SetNo[[No.用]:[vlookup 用]],2,FALSE)</f>
        <v>88</v>
      </c>
      <c r="B100" t="s">
        <v>149</v>
      </c>
      <c r="C100" t="s">
        <v>93</v>
      </c>
      <c r="D100" t="s">
        <v>90</v>
      </c>
      <c r="E100" t="s">
        <v>74</v>
      </c>
      <c r="F100" t="s">
        <v>91</v>
      </c>
      <c r="G100" t="s">
        <v>71</v>
      </c>
      <c r="H100">
        <v>1</v>
      </c>
      <c r="I100" t="s">
        <v>216</v>
      </c>
      <c r="J100" s="3"/>
      <c r="K100" s="3"/>
      <c r="T100" t="str">
        <f>Serve[[#This Row],[服装]]&amp;Serve[[#This Row],[名前]]&amp;Serve[[#This Row],[レアリティ]]</f>
        <v>制服二岐丈晴ICONIC</v>
      </c>
    </row>
    <row r="101" spans="1:20" x14ac:dyDescent="0.3">
      <c r="A101">
        <f>VLOOKUP(Serve[[#This Row],[No用]],SetNo[[No.用]:[vlookup 用]],2,FALSE)</f>
        <v>89</v>
      </c>
      <c r="B101" t="s">
        <v>108</v>
      </c>
      <c r="C101" t="s">
        <v>99</v>
      </c>
      <c r="D101" t="s">
        <v>73</v>
      </c>
      <c r="E101" t="s">
        <v>78</v>
      </c>
      <c r="F101" t="s">
        <v>91</v>
      </c>
      <c r="G101" t="s">
        <v>71</v>
      </c>
      <c r="H101">
        <v>1</v>
      </c>
      <c r="I101" t="s">
        <v>216</v>
      </c>
      <c r="J101" s="3"/>
      <c r="K101" s="3"/>
      <c r="T101" t="str">
        <f>Serve[[#This Row],[服装]]&amp;Serve[[#This Row],[名前]]&amp;Serve[[#This Row],[レアリティ]]</f>
        <v>ユニフォーム沼尻凛太郎ICONIC</v>
      </c>
    </row>
    <row r="102" spans="1:20" x14ac:dyDescent="0.3">
      <c r="A102">
        <f>VLOOKUP(Serve[[#This Row],[No用]],SetNo[[No.用]:[vlookup 用]],2,FALSE)</f>
        <v>90</v>
      </c>
      <c r="B102" t="s">
        <v>108</v>
      </c>
      <c r="C102" t="s">
        <v>94</v>
      </c>
      <c r="D102" t="s">
        <v>90</v>
      </c>
      <c r="E102" t="s">
        <v>82</v>
      </c>
      <c r="F102" t="s">
        <v>91</v>
      </c>
      <c r="G102" t="s">
        <v>71</v>
      </c>
      <c r="H102">
        <v>1</v>
      </c>
      <c r="I102" t="s">
        <v>216</v>
      </c>
      <c r="J102" s="3"/>
      <c r="K102" s="3"/>
      <c r="T102" t="str">
        <f>Serve[[#This Row],[服装]]&amp;Serve[[#This Row],[名前]]&amp;Serve[[#This Row],[レアリティ]]</f>
        <v>ユニフォーム飯坂信義ICONIC</v>
      </c>
    </row>
    <row r="103" spans="1:20" x14ac:dyDescent="0.3">
      <c r="A103">
        <f>VLOOKUP(Serve[[#This Row],[No用]],SetNo[[No.用]:[vlookup 用]],2,FALSE)</f>
        <v>91</v>
      </c>
      <c r="B103" t="s">
        <v>108</v>
      </c>
      <c r="C103" t="s">
        <v>95</v>
      </c>
      <c r="D103" t="s">
        <v>90</v>
      </c>
      <c r="E103" t="s">
        <v>78</v>
      </c>
      <c r="F103" t="s">
        <v>91</v>
      </c>
      <c r="G103" t="s">
        <v>71</v>
      </c>
      <c r="H103">
        <v>1</v>
      </c>
      <c r="I103" t="s">
        <v>216</v>
      </c>
      <c r="J103" s="3"/>
      <c r="K103" s="3"/>
      <c r="T103" t="str">
        <f>Serve[[#This Row],[服装]]&amp;Serve[[#This Row],[名前]]&amp;Serve[[#This Row],[レアリティ]]</f>
        <v>ユニフォーム東山勝道ICONIC</v>
      </c>
    </row>
    <row r="104" spans="1:20" x14ac:dyDescent="0.3">
      <c r="A104">
        <f>VLOOKUP(Serve[[#This Row],[No用]],SetNo[[No.用]:[vlookup 用]],2,FALSE)</f>
        <v>92</v>
      </c>
      <c r="B104" t="s">
        <v>108</v>
      </c>
      <c r="C104" t="s">
        <v>96</v>
      </c>
      <c r="D104" t="s">
        <v>90</v>
      </c>
      <c r="E104" t="s">
        <v>80</v>
      </c>
      <c r="F104" t="s">
        <v>91</v>
      </c>
      <c r="G104" t="s">
        <v>71</v>
      </c>
      <c r="H104">
        <v>1</v>
      </c>
      <c r="I104" t="s">
        <v>216</v>
      </c>
      <c r="J104" s="3"/>
      <c r="K104" s="3"/>
      <c r="T104" t="str">
        <f>Serve[[#This Row],[服装]]&amp;Serve[[#This Row],[名前]]&amp;Serve[[#This Row],[レアリティ]]</f>
        <v>ユニフォーム土湯新ICONIC</v>
      </c>
    </row>
    <row r="105" spans="1:20" x14ac:dyDescent="0.3">
      <c r="A105" t="e">
        <f>VLOOKUP(Serve[[#This Row],[No用]],SetNo[[No.用]:[vlookup 用]],2,FALSE)</f>
        <v>#N/A</v>
      </c>
      <c r="G105" t="s">
        <v>71</v>
      </c>
      <c r="H105">
        <v>1</v>
      </c>
      <c r="I105" t="s">
        <v>216</v>
      </c>
      <c r="J105" s="3"/>
      <c r="K105" s="3"/>
      <c r="T105" t="str">
        <f>Serve[[#This Row],[服装]]&amp;Serve[[#This Row],[名前]]&amp;Serve[[#This Row],[レアリティ]]</f>
        <v>ICONIC</v>
      </c>
    </row>
    <row r="106" spans="1:20" x14ac:dyDescent="0.3">
      <c r="A106" t="e">
        <f>VLOOKUP(Serve[[#This Row],[No用]],SetNo[[No.用]:[vlookup 用]],2,FALSE)</f>
        <v>#N/A</v>
      </c>
      <c r="G106" t="s">
        <v>71</v>
      </c>
      <c r="H106">
        <v>1</v>
      </c>
      <c r="I106" t="s">
        <v>216</v>
      </c>
      <c r="J106" s="3"/>
      <c r="K106" s="3"/>
      <c r="T106" t="str">
        <f>Serve[[#This Row],[服装]]&amp;Serve[[#This Row],[名前]]&amp;Serve[[#This Row],[レアリティ]]</f>
        <v>ICONIC</v>
      </c>
    </row>
    <row r="107" spans="1:20" x14ac:dyDescent="0.3">
      <c r="A107" t="e">
        <f>VLOOKUP(Serve[[#This Row],[No用]],SetNo[[No.用]:[vlookup 用]],2,FALSE)</f>
        <v>#N/A</v>
      </c>
      <c r="G107" t="s">
        <v>71</v>
      </c>
      <c r="H107">
        <v>1</v>
      </c>
      <c r="I107" t="s">
        <v>216</v>
      </c>
      <c r="J107" s="3"/>
      <c r="K107" s="3"/>
      <c r="T107" t="str">
        <f>Serve[[#This Row],[服装]]&amp;Serve[[#This Row],[名前]]&amp;Serve[[#This Row],[レアリティ]]</f>
        <v>ICONIC</v>
      </c>
    </row>
    <row r="108" spans="1:20" x14ac:dyDescent="0.3">
      <c r="A108" t="e">
        <f>VLOOKUP(Serve[[#This Row],[No用]],SetNo[[No.用]:[vlookup 用]],2,FALSE)</f>
        <v>#N/A</v>
      </c>
      <c r="G108" t="s">
        <v>71</v>
      </c>
      <c r="H108">
        <v>1</v>
      </c>
      <c r="I108" t="s">
        <v>216</v>
      </c>
      <c r="J108" s="3"/>
      <c r="K108" s="3"/>
      <c r="T108" t="str">
        <f>Serve[[#This Row],[服装]]&amp;Serve[[#This Row],[名前]]&amp;Serve[[#This Row],[レアリティ]]</f>
        <v>ICONIC</v>
      </c>
    </row>
    <row r="109" spans="1:20" x14ac:dyDescent="0.3">
      <c r="A109" t="e">
        <f>VLOOKUP(Serve[[#This Row],[No用]],SetNo[[No.用]:[vlookup 用]],2,FALSE)</f>
        <v>#N/A</v>
      </c>
      <c r="G109" t="s">
        <v>71</v>
      </c>
      <c r="H109">
        <v>1</v>
      </c>
      <c r="I109" t="s">
        <v>216</v>
      </c>
      <c r="T109" t="str">
        <f>Serve[[#This Row],[服装]]&amp;Serve[[#This Row],[名前]]&amp;Serve[[#This Row],[レアリティ]]</f>
        <v>ICONIC</v>
      </c>
    </row>
    <row r="110" spans="1:20" x14ac:dyDescent="0.3">
      <c r="A110" t="e">
        <f>VLOOKUP(Serve[[#This Row],[No用]],SetNo[[No.用]:[vlookup 用]],2,FALSE)</f>
        <v>#N/A</v>
      </c>
      <c r="G110" t="s">
        <v>71</v>
      </c>
      <c r="H110">
        <v>1</v>
      </c>
      <c r="I110" t="s">
        <v>216</v>
      </c>
      <c r="T110" t="str">
        <f>Serve[[#This Row],[服装]]&amp;Serve[[#This Row],[名前]]&amp;Serve[[#This Row],[レアリティ]]</f>
        <v>ICONIC</v>
      </c>
    </row>
    <row r="111" spans="1:20" x14ac:dyDescent="0.3">
      <c r="A111">
        <v>106</v>
      </c>
      <c r="B111" t="s">
        <v>408</v>
      </c>
      <c r="C111" t="s">
        <v>409</v>
      </c>
      <c r="D111" t="s">
        <v>24</v>
      </c>
      <c r="E111" t="s">
        <v>31</v>
      </c>
      <c r="F111" t="s">
        <v>159</v>
      </c>
      <c r="G111" t="s">
        <v>71</v>
      </c>
      <c r="H111">
        <v>1</v>
      </c>
      <c r="I111" t="s">
        <v>10</v>
      </c>
      <c r="J111" t="s">
        <v>410</v>
      </c>
      <c r="K111" t="s">
        <v>290</v>
      </c>
      <c r="L111">
        <v>36</v>
      </c>
      <c r="T111" t="str">
        <f>Serve[[#This Row],[服装]]&amp;Serve[[#This Row],[名前]]&amp;Serve[[#This Row],[レアリティ]]</f>
        <v>探偵白布賢二郎ICONIC</v>
      </c>
    </row>
    <row r="112" spans="1:20" x14ac:dyDescent="0.3">
      <c r="A112">
        <f>VLOOKUP(Serve[[#This Row],[No用]],SetNo[[No.用]:[vlookup 用]],2,FALSE)</f>
        <v>118</v>
      </c>
      <c r="B112" s="3" t="s">
        <v>402</v>
      </c>
      <c r="C112" t="s">
        <v>123</v>
      </c>
      <c r="D112" s="3" t="s">
        <v>77</v>
      </c>
      <c r="E112" t="s">
        <v>78</v>
      </c>
      <c r="F112" t="s">
        <v>128</v>
      </c>
      <c r="G112" t="s">
        <v>71</v>
      </c>
      <c r="H112">
        <v>1</v>
      </c>
      <c r="I112" t="s">
        <v>216</v>
      </c>
      <c r="J112" s="3" t="s">
        <v>234</v>
      </c>
      <c r="K112" s="3" t="s">
        <v>173</v>
      </c>
      <c r="L112">
        <v>28</v>
      </c>
      <c r="T112" t="str">
        <f>Serve[[#This Row],[服装]]&amp;Serve[[#This Row],[名前]]&amp;Serve[[#This Row],[レアリティ]]</f>
        <v>探偵木葉秋紀ICONIC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549"/>
  <sheetViews>
    <sheetView topLeftCell="A486" workbookViewId="0">
      <selection activeCell="B498" sqref="B498:F503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23.21875" hidden="1" customWidth="1"/>
    <col min="21" max="21" width="2.218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VLOOKUP(Receive[[#This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241</v>
      </c>
      <c r="J2" t="s">
        <v>119</v>
      </c>
      <c r="K2" t="s">
        <v>173</v>
      </c>
      <c r="L2">
        <v>24</v>
      </c>
      <c r="T2" t="s">
        <v>263</v>
      </c>
    </row>
    <row r="3" spans="1:20" x14ac:dyDescent="0.3">
      <c r="A3">
        <f>VLOOKUP(Receive[[#This Row],[No用]],SetNo[[No.用]:[vlookup 用]],2,FALSE)</f>
        <v>2</v>
      </c>
      <c r="B3" t="s">
        <v>217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241</v>
      </c>
      <c r="J3" t="s">
        <v>174</v>
      </c>
      <c r="K3" t="s">
        <v>173</v>
      </c>
      <c r="L3">
        <v>28</v>
      </c>
      <c r="T3" t="s">
        <v>264</v>
      </c>
    </row>
    <row r="4" spans="1:20" x14ac:dyDescent="0.3">
      <c r="A4">
        <f>VLOOKUP(Receive[[#This Row],[No用]],SetNo[[No.用]:[vlookup 用]],2,FALSE)</f>
        <v>3</v>
      </c>
      <c r="B4" t="s">
        <v>217</v>
      </c>
      <c r="C4" t="s">
        <v>242</v>
      </c>
      <c r="D4" t="s">
        <v>28</v>
      </c>
      <c r="E4" t="s">
        <v>26</v>
      </c>
      <c r="F4" t="s">
        <v>155</v>
      </c>
      <c r="G4" t="s">
        <v>71</v>
      </c>
      <c r="H4">
        <v>1</v>
      </c>
      <c r="I4" t="s">
        <v>241</v>
      </c>
      <c r="J4" t="s">
        <v>120</v>
      </c>
      <c r="K4" t="s">
        <v>173</v>
      </c>
      <c r="L4">
        <v>25</v>
      </c>
      <c r="T4" t="s">
        <v>265</v>
      </c>
    </row>
    <row r="5" spans="1:20" x14ac:dyDescent="0.3">
      <c r="A5">
        <f>VLOOKUP(Receive[[#This Row],[No用]],SetNo[[No.用]:[vlookup 用]],2,FALSE)</f>
        <v>4</v>
      </c>
      <c r="B5" t="s">
        <v>217</v>
      </c>
      <c r="C5" t="s">
        <v>242</v>
      </c>
      <c r="D5" t="s">
        <v>28</v>
      </c>
      <c r="E5" t="s">
        <v>26</v>
      </c>
      <c r="F5" t="s">
        <v>155</v>
      </c>
      <c r="G5" t="s">
        <v>71</v>
      </c>
      <c r="H5">
        <v>1</v>
      </c>
      <c r="I5" t="s">
        <v>241</v>
      </c>
      <c r="J5" t="s">
        <v>175</v>
      </c>
      <c r="K5" t="s">
        <v>173</v>
      </c>
      <c r="L5">
        <v>25</v>
      </c>
      <c r="T5" t="s">
        <v>266</v>
      </c>
    </row>
    <row r="6" spans="1:20" x14ac:dyDescent="0.3">
      <c r="A6">
        <f>VLOOKUP(Receive[[#This Row],[No用]],SetNo[[No.用]:[vlookup 用]],2,FALSE)</f>
        <v>5</v>
      </c>
      <c r="B6" t="s">
        <v>217</v>
      </c>
      <c r="C6" t="s">
        <v>242</v>
      </c>
      <c r="D6" t="s">
        <v>28</v>
      </c>
      <c r="E6" t="s">
        <v>26</v>
      </c>
      <c r="F6" t="s">
        <v>155</v>
      </c>
      <c r="G6" t="s">
        <v>71</v>
      </c>
      <c r="H6">
        <v>1</v>
      </c>
      <c r="I6" t="s">
        <v>241</v>
      </c>
      <c r="J6" t="s">
        <v>176</v>
      </c>
      <c r="K6" t="s">
        <v>173</v>
      </c>
      <c r="L6">
        <v>29</v>
      </c>
      <c r="T6" t="s">
        <v>267</v>
      </c>
    </row>
    <row r="7" spans="1:20" x14ac:dyDescent="0.3">
      <c r="A7">
        <f>VLOOKUP(Receive[[#This Row],[No用]],SetNo[[No.用]:[vlookup 用]],2,FALSE)</f>
        <v>6</v>
      </c>
      <c r="B7" t="s">
        <v>219</v>
      </c>
      <c r="C7" t="s">
        <v>242</v>
      </c>
      <c r="D7" t="s">
        <v>28</v>
      </c>
      <c r="E7" t="s">
        <v>26</v>
      </c>
      <c r="F7" t="s">
        <v>155</v>
      </c>
      <c r="G7" t="s">
        <v>71</v>
      </c>
      <c r="H7">
        <v>1</v>
      </c>
      <c r="I7" t="s">
        <v>16</v>
      </c>
      <c r="J7" t="s">
        <v>276</v>
      </c>
      <c r="K7" t="s">
        <v>277</v>
      </c>
      <c r="L7">
        <v>24</v>
      </c>
      <c r="T7" t="s">
        <v>268</v>
      </c>
    </row>
    <row r="8" spans="1:20" x14ac:dyDescent="0.3">
      <c r="A8">
        <f>VLOOKUP(Receive[[#This Row],[No用]],SetNo[[No.用]:[vlookup 用]],2,FALSE)</f>
        <v>7</v>
      </c>
      <c r="B8" t="s">
        <v>219</v>
      </c>
      <c r="C8" t="s">
        <v>242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16</v>
      </c>
      <c r="J8" t="s">
        <v>278</v>
      </c>
      <c r="K8" t="s">
        <v>277</v>
      </c>
      <c r="L8">
        <v>28</v>
      </c>
      <c r="T8" t="s">
        <v>269</v>
      </c>
    </row>
    <row r="9" spans="1:20" x14ac:dyDescent="0.3">
      <c r="A9">
        <f>VLOOKUP(Receive[[#This Row],[No用]],SetNo[[No.用]:[vlookup 用]],2,FALSE)</f>
        <v>8</v>
      </c>
      <c r="B9" t="s">
        <v>219</v>
      </c>
      <c r="C9" t="s">
        <v>242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16</v>
      </c>
      <c r="J9" t="s">
        <v>279</v>
      </c>
      <c r="K9" t="s">
        <v>277</v>
      </c>
      <c r="L9">
        <v>25</v>
      </c>
      <c r="T9" t="s">
        <v>270</v>
      </c>
    </row>
    <row r="10" spans="1:20" x14ac:dyDescent="0.3">
      <c r="A10">
        <f>VLOOKUP(Receive[[#This Row],[No用]],SetNo[[No.用]:[vlookup 用]],2,FALSE)</f>
        <v>9</v>
      </c>
      <c r="B10" t="s">
        <v>219</v>
      </c>
      <c r="C10" t="s">
        <v>242</v>
      </c>
      <c r="D10" t="s">
        <v>28</v>
      </c>
      <c r="E10" t="s">
        <v>26</v>
      </c>
      <c r="F10" t="s">
        <v>155</v>
      </c>
      <c r="G10" t="s">
        <v>71</v>
      </c>
      <c r="H10">
        <v>1</v>
      </c>
      <c r="I10" t="s">
        <v>16</v>
      </c>
      <c r="J10" t="s">
        <v>280</v>
      </c>
      <c r="K10" t="s">
        <v>277</v>
      </c>
      <c r="L10">
        <v>25</v>
      </c>
      <c r="T10" t="s">
        <v>271</v>
      </c>
    </row>
    <row r="11" spans="1:20" x14ac:dyDescent="0.3">
      <c r="A11">
        <f>VLOOKUP(Receive[[#This Row],[No用]],SetNo[[No.用]:[vlookup 用]],2,FALSE)</f>
        <v>10</v>
      </c>
      <c r="B11" t="s">
        <v>219</v>
      </c>
      <c r="C11" t="s">
        <v>242</v>
      </c>
      <c r="D11" t="s">
        <v>28</v>
      </c>
      <c r="E11" t="s">
        <v>26</v>
      </c>
      <c r="F11" t="s">
        <v>155</v>
      </c>
      <c r="G11" t="s">
        <v>71</v>
      </c>
      <c r="H11">
        <v>1</v>
      </c>
      <c r="I11" t="s">
        <v>16</v>
      </c>
      <c r="J11" t="s">
        <v>281</v>
      </c>
      <c r="K11" t="s">
        <v>277</v>
      </c>
      <c r="L11">
        <v>29</v>
      </c>
      <c r="T11" t="s">
        <v>272</v>
      </c>
    </row>
    <row r="12" spans="1:20" x14ac:dyDescent="0.3">
      <c r="A12">
        <f>VLOOKUP(Receive[[#This Row],[No用]],SetNo[[No.用]:[vlookup 用]],2,FALSE)</f>
        <v>11</v>
      </c>
      <c r="B12" t="s">
        <v>220</v>
      </c>
      <c r="C12" t="s">
        <v>242</v>
      </c>
      <c r="D12" t="s">
        <v>23</v>
      </c>
      <c r="E12" t="s">
        <v>26</v>
      </c>
      <c r="F12" t="s">
        <v>155</v>
      </c>
      <c r="G12" t="s">
        <v>71</v>
      </c>
      <c r="H12">
        <v>1</v>
      </c>
      <c r="I12" t="s">
        <v>16</v>
      </c>
      <c r="J12" t="s">
        <v>276</v>
      </c>
      <c r="K12" t="s">
        <v>277</v>
      </c>
      <c r="L12">
        <v>24</v>
      </c>
      <c r="T12" t="s">
        <v>273</v>
      </c>
    </row>
    <row r="13" spans="1:20" x14ac:dyDescent="0.3">
      <c r="A13">
        <f>VLOOKUP(Receive[[#This Row],[No用]],SetNo[[No.用]:[vlookup 用]],2,FALSE)</f>
        <v>12</v>
      </c>
      <c r="B13" t="s">
        <v>220</v>
      </c>
      <c r="C13" t="s">
        <v>242</v>
      </c>
      <c r="D13" t="s">
        <v>23</v>
      </c>
      <c r="E13" t="s">
        <v>26</v>
      </c>
      <c r="F13" t="s">
        <v>155</v>
      </c>
      <c r="G13" t="s">
        <v>71</v>
      </c>
      <c r="H13">
        <v>1</v>
      </c>
      <c r="I13" t="s">
        <v>16</v>
      </c>
      <c r="J13" t="s">
        <v>278</v>
      </c>
      <c r="K13" t="s">
        <v>277</v>
      </c>
      <c r="L13">
        <v>28</v>
      </c>
      <c r="T13" t="s">
        <v>274</v>
      </c>
    </row>
    <row r="14" spans="1:20" x14ac:dyDescent="0.3">
      <c r="A14">
        <f>VLOOKUP(Receive[[#This Row],[No用]],SetNo[[No.用]:[vlookup 用]],2,FALSE)</f>
        <v>3</v>
      </c>
      <c r="B14" t="s">
        <v>220</v>
      </c>
      <c r="C14" t="s">
        <v>242</v>
      </c>
      <c r="D14" t="s">
        <v>23</v>
      </c>
      <c r="E14" t="s">
        <v>26</v>
      </c>
      <c r="F14" t="s">
        <v>155</v>
      </c>
      <c r="G14" t="s">
        <v>71</v>
      </c>
      <c r="H14">
        <v>1</v>
      </c>
      <c r="I14" t="s">
        <v>16</v>
      </c>
      <c r="J14" t="s">
        <v>279</v>
      </c>
      <c r="K14" t="s">
        <v>277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220</v>
      </c>
      <c r="C15" t="s">
        <v>242</v>
      </c>
      <c r="D15" t="s">
        <v>23</v>
      </c>
      <c r="E15" t="s">
        <v>26</v>
      </c>
      <c r="F15" t="s">
        <v>155</v>
      </c>
      <c r="G15" t="s">
        <v>71</v>
      </c>
      <c r="H15">
        <v>1</v>
      </c>
      <c r="I15" t="s">
        <v>16</v>
      </c>
      <c r="J15" t="s">
        <v>280</v>
      </c>
      <c r="K15" t="s">
        <v>277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220</v>
      </c>
      <c r="C16" t="s">
        <v>242</v>
      </c>
      <c r="D16" t="s">
        <v>23</v>
      </c>
      <c r="E16" t="s">
        <v>26</v>
      </c>
      <c r="F16" t="s">
        <v>155</v>
      </c>
      <c r="G16" t="s">
        <v>71</v>
      </c>
      <c r="H16">
        <v>1</v>
      </c>
      <c r="I16" t="s">
        <v>16</v>
      </c>
      <c r="J16" t="s">
        <v>281</v>
      </c>
      <c r="K16" t="s">
        <v>277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217</v>
      </c>
      <c r="C17" t="s">
        <v>218</v>
      </c>
      <c r="D17" t="s">
        <v>28</v>
      </c>
      <c r="E17" t="s">
        <v>31</v>
      </c>
      <c r="F17" t="s">
        <v>155</v>
      </c>
      <c r="G17" t="s">
        <v>71</v>
      </c>
      <c r="H17">
        <v>1</v>
      </c>
      <c r="I17" t="s">
        <v>241</v>
      </c>
      <c r="J17" t="s">
        <v>119</v>
      </c>
      <c r="K17" t="s">
        <v>173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217</v>
      </c>
      <c r="C18" t="s">
        <v>218</v>
      </c>
      <c r="D18" t="s">
        <v>28</v>
      </c>
      <c r="E18" t="s">
        <v>31</v>
      </c>
      <c r="F18" t="s">
        <v>155</v>
      </c>
      <c r="G18" t="s">
        <v>71</v>
      </c>
      <c r="H18">
        <v>1</v>
      </c>
      <c r="I18" t="s">
        <v>241</v>
      </c>
      <c r="J18" t="s">
        <v>174</v>
      </c>
      <c r="K18" t="s">
        <v>173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217</v>
      </c>
      <c r="C19" t="s">
        <v>218</v>
      </c>
      <c r="D19" t="s">
        <v>28</v>
      </c>
      <c r="E19" t="s">
        <v>31</v>
      </c>
      <c r="F19" t="s">
        <v>155</v>
      </c>
      <c r="G19" t="s">
        <v>71</v>
      </c>
      <c r="H19">
        <v>1</v>
      </c>
      <c r="I19" t="s">
        <v>241</v>
      </c>
      <c r="J19" t="s">
        <v>120</v>
      </c>
      <c r="K19" t="s">
        <v>173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217</v>
      </c>
      <c r="C20" t="s">
        <v>218</v>
      </c>
      <c r="D20" t="s">
        <v>28</v>
      </c>
      <c r="E20" t="s">
        <v>31</v>
      </c>
      <c r="F20" t="s">
        <v>155</v>
      </c>
      <c r="G20" t="s">
        <v>71</v>
      </c>
      <c r="H20">
        <v>1</v>
      </c>
      <c r="I20" t="s">
        <v>241</v>
      </c>
      <c r="J20" t="s">
        <v>175</v>
      </c>
      <c r="K20" t="s">
        <v>173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217</v>
      </c>
      <c r="C21" t="s">
        <v>218</v>
      </c>
      <c r="D21" t="s">
        <v>28</v>
      </c>
      <c r="E21" t="s">
        <v>31</v>
      </c>
      <c r="F21" t="s">
        <v>155</v>
      </c>
      <c r="G21" t="s">
        <v>71</v>
      </c>
      <c r="H21">
        <v>1</v>
      </c>
      <c r="I21" t="s">
        <v>241</v>
      </c>
      <c r="J21" t="s">
        <v>176</v>
      </c>
      <c r="K21" t="s">
        <v>173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219</v>
      </c>
      <c r="C22" t="s">
        <v>218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241</v>
      </c>
      <c r="J22" t="s">
        <v>119</v>
      </c>
      <c r="K22" t="s">
        <v>173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219</v>
      </c>
      <c r="C23" t="s">
        <v>218</v>
      </c>
      <c r="D23" t="s">
        <v>28</v>
      </c>
      <c r="E23" t="s">
        <v>31</v>
      </c>
      <c r="F23" t="s">
        <v>155</v>
      </c>
      <c r="G23" t="s">
        <v>71</v>
      </c>
      <c r="H23">
        <v>1</v>
      </c>
      <c r="I23" t="s">
        <v>241</v>
      </c>
      <c r="J23" t="s">
        <v>174</v>
      </c>
      <c r="K23" t="s">
        <v>173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219</v>
      </c>
      <c r="C24" t="s">
        <v>218</v>
      </c>
      <c r="D24" t="s">
        <v>28</v>
      </c>
      <c r="E24" t="s">
        <v>31</v>
      </c>
      <c r="F24" t="s">
        <v>155</v>
      </c>
      <c r="G24" t="s">
        <v>71</v>
      </c>
      <c r="H24">
        <v>1</v>
      </c>
      <c r="I24" t="s">
        <v>241</v>
      </c>
      <c r="J24" t="s">
        <v>120</v>
      </c>
      <c r="K24" t="s">
        <v>173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219</v>
      </c>
      <c r="C25" t="s">
        <v>218</v>
      </c>
      <c r="D25" t="s">
        <v>28</v>
      </c>
      <c r="E25" t="s">
        <v>31</v>
      </c>
      <c r="F25" t="s">
        <v>155</v>
      </c>
      <c r="G25" t="s">
        <v>71</v>
      </c>
      <c r="H25">
        <v>1</v>
      </c>
      <c r="I25" t="s">
        <v>241</v>
      </c>
      <c r="J25" t="s">
        <v>175</v>
      </c>
      <c r="K25" t="s">
        <v>173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219</v>
      </c>
      <c r="C26" t="s">
        <v>218</v>
      </c>
      <c r="D26" t="s">
        <v>28</v>
      </c>
      <c r="E26" t="s">
        <v>31</v>
      </c>
      <c r="F26" t="s">
        <v>155</v>
      </c>
      <c r="G26" t="s">
        <v>71</v>
      </c>
      <c r="H26">
        <v>1</v>
      </c>
      <c r="I26" t="s">
        <v>241</v>
      </c>
      <c r="J26" t="s">
        <v>176</v>
      </c>
      <c r="K26" t="s">
        <v>173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220</v>
      </c>
      <c r="C27" t="s">
        <v>218</v>
      </c>
      <c r="D27" t="s">
        <v>23</v>
      </c>
      <c r="E27" t="s">
        <v>31</v>
      </c>
      <c r="F27" t="s">
        <v>155</v>
      </c>
      <c r="G27" t="s">
        <v>71</v>
      </c>
      <c r="H27">
        <v>1</v>
      </c>
      <c r="I27" t="s">
        <v>241</v>
      </c>
      <c r="J27" t="s">
        <v>119</v>
      </c>
      <c r="K27" t="s">
        <v>189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220</v>
      </c>
      <c r="C28" t="s">
        <v>218</v>
      </c>
      <c r="D28" t="s">
        <v>23</v>
      </c>
      <c r="E28" t="s">
        <v>31</v>
      </c>
      <c r="F28" t="s">
        <v>155</v>
      </c>
      <c r="G28" t="s">
        <v>71</v>
      </c>
      <c r="H28">
        <v>1</v>
      </c>
      <c r="I28" t="s">
        <v>241</v>
      </c>
      <c r="J28" t="s">
        <v>174</v>
      </c>
      <c r="K28" t="s">
        <v>173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220</v>
      </c>
      <c r="C29" t="s">
        <v>218</v>
      </c>
      <c r="D29" t="s">
        <v>23</v>
      </c>
      <c r="E29" t="s">
        <v>31</v>
      </c>
      <c r="F29" t="s">
        <v>155</v>
      </c>
      <c r="G29" t="s">
        <v>71</v>
      </c>
      <c r="H29">
        <v>1</v>
      </c>
      <c r="I29" t="s">
        <v>241</v>
      </c>
      <c r="J29" t="s">
        <v>243</v>
      </c>
      <c r="K29" t="s">
        <v>173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220</v>
      </c>
      <c r="C30" t="s">
        <v>218</v>
      </c>
      <c r="D30" t="s">
        <v>23</v>
      </c>
      <c r="E30" t="s">
        <v>31</v>
      </c>
      <c r="F30" t="s">
        <v>155</v>
      </c>
      <c r="G30" t="s">
        <v>71</v>
      </c>
      <c r="H30">
        <v>1</v>
      </c>
      <c r="I30" t="s">
        <v>241</v>
      </c>
      <c r="J30" t="s">
        <v>120</v>
      </c>
      <c r="K30" t="s">
        <v>189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220</v>
      </c>
      <c r="C31" t="s">
        <v>218</v>
      </c>
      <c r="D31" t="s">
        <v>23</v>
      </c>
      <c r="E31" t="s">
        <v>31</v>
      </c>
      <c r="F31" t="s">
        <v>155</v>
      </c>
      <c r="G31" t="s">
        <v>71</v>
      </c>
      <c r="H31">
        <v>1</v>
      </c>
      <c r="I31" t="s">
        <v>241</v>
      </c>
      <c r="J31" t="s">
        <v>175</v>
      </c>
      <c r="K31" t="s">
        <v>173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220</v>
      </c>
      <c r="C32" t="s">
        <v>218</v>
      </c>
      <c r="D32" t="s">
        <v>23</v>
      </c>
      <c r="E32" t="s">
        <v>31</v>
      </c>
      <c r="F32" t="s">
        <v>155</v>
      </c>
      <c r="G32" t="s">
        <v>71</v>
      </c>
      <c r="H32">
        <v>1</v>
      </c>
      <c r="I32" t="s">
        <v>241</v>
      </c>
      <c r="J32" t="s">
        <v>176</v>
      </c>
      <c r="K32" t="s">
        <v>173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217</v>
      </c>
      <c r="C33" t="s">
        <v>221</v>
      </c>
      <c r="D33" t="s">
        <v>28</v>
      </c>
      <c r="E33" t="s">
        <v>26</v>
      </c>
      <c r="F33" t="s">
        <v>155</v>
      </c>
      <c r="G33" t="s">
        <v>71</v>
      </c>
      <c r="H33">
        <v>1</v>
      </c>
      <c r="I33" t="s">
        <v>241</v>
      </c>
      <c r="J33" t="s">
        <v>119</v>
      </c>
      <c r="K33" t="s">
        <v>173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217</v>
      </c>
      <c r="C34" t="s">
        <v>221</v>
      </c>
      <c r="D34" t="s">
        <v>28</v>
      </c>
      <c r="E34" t="s">
        <v>26</v>
      </c>
      <c r="F34" t="s">
        <v>155</v>
      </c>
      <c r="G34" t="s">
        <v>71</v>
      </c>
      <c r="H34">
        <v>1</v>
      </c>
      <c r="I34" t="s">
        <v>241</v>
      </c>
      <c r="J34" t="s">
        <v>174</v>
      </c>
      <c r="K34" t="s">
        <v>173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217</v>
      </c>
      <c r="C35" t="s">
        <v>221</v>
      </c>
      <c r="D35" t="s">
        <v>28</v>
      </c>
      <c r="E35" t="s">
        <v>26</v>
      </c>
      <c r="F35" t="s">
        <v>155</v>
      </c>
      <c r="G35" t="s">
        <v>71</v>
      </c>
      <c r="H35">
        <v>1</v>
      </c>
      <c r="I35" t="s">
        <v>241</v>
      </c>
      <c r="J35" t="s">
        <v>120</v>
      </c>
      <c r="K35" t="s">
        <v>173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217</v>
      </c>
      <c r="C36" t="s">
        <v>221</v>
      </c>
      <c r="D36" t="s">
        <v>28</v>
      </c>
      <c r="E36" t="s">
        <v>26</v>
      </c>
      <c r="F36" t="s">
        <v>155</v>
      </c>
      <c r="G36" t="s">
        <v>71</v>
      </c>
      <c r="H36">
        <v>1</v>
      </c>
      <c r="I36" t="s">
        <v>241</v>
      </c>
      <c r="J36" t="s">
        <v>175</v>
      </c>
      <c r="K36" t="s">
        <v>173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217</v>
      </c>
      <c r="C37" t="s">
        <v>221</v>
      </c>
      <c r="D37" t="s">
        <v>28</v>
      </c>
      <c r="E37" t="s">
        <v>26</v>
      </c>
      <c r="F37" t="s">
        <v>155</v>
      </c>
      <c r="G37" t="s">
        <v>71</v>
      </c>
      <c r="H37">
        <v>1</v>
      </c>
      <c r="I37" t="s">
        <v>241</v>
      </c>
      <c r="J37" t="s">
        <v>176</v>
      </c>
      <c r="K37" t="s">
        <v>173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222</v>
      </c>
      <c r="C38" t="s">
        <v>221</v>
      </c>
      <c r="D38" t="s">
        <v>23</v>
      </c>
      <c r="E38" t="s">
        <v>26</v>
      </c>
      <c r="F38" t="s">
        <v>155</v>
      </c>
      <c r="G38" t="s">
        <v>71</v>
      </c>
      <c r="H38">
        <v>1</v>
      </c>
      <c r="I38" t="s">
        <v>241</v>
      </c>
      <c r="J38" t="s">
        <v>119</v>
      </c>
      <c r="K38" t="s">
        <v>173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222</v>
      </c>
      <c r="C39" t="s">
        <v>221</v>
      </c>
      <c r="D39" t="s">
        <v>23</v>
      </c>
      <c r="E39" t="s">
        <v>26</v>
      </c>
      <c r="F39" t="s">
        <v>155</v>
      </c>
      <c r="G39" t="s">
        <v>71</v>
      </c>
      <c r="H39">
        <v>1</v>
      </c>
      <c r="I39" t="s">
        <v>241</v>
      </c>
      <c r="J39" t="s">
        <v>174</v>
      </c>
      <c r="K39" t="s">
        <v>173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222</v>
      </c>
      <c r="C40" t="s">
        <v>221</v>
      </c>
      <c r="D40" t="s">
        <v>23</v>
      </c>
      <c r="E40" t="s">
        <v>26</v>
      </c>
      <c r="F40" t="s">
        <v>155</v>
      </c>
      <c r="G40" t="s">
        <v>71</v>
      </c>
      <c r="H40">
        <v>1</v>
      </c>
      <c r="I40" t="s">
        <v>241</v>
      </c>
      <c r="J40" t="s">
        <v>120</v>
      </c>
      <c r="K40" t="s">
        <v>173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222</v>
      </c>
      <c r="C41" t="s">
        <v>221</v>
      </c>
      <c r="D41" t="s">
        <v>23</v>
      </c>
      <c r="E41" t="s">
        <v>26</v>
      </c>
      <c r="F41" t="s">
        <v>155</v>
      </c>
      <c r="G41" t="s">
        <v>71</v>
      </c>
      <c r="H41">
        <v>1</v>
      </c>
      <c r="I41" t="s">
        <v>241</v>
      </c>
      <c r="J41" t="s">
        <v>175</v>
      </c>
      <c r="K41" t="s">
        <v>173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222</v>
      </c>
      <c r="C42" t="s">
        <v>221</v>
      </c>
      <c r="D42" t="s">
        <v>23</v>
      </c>
      <c r="E42" t="s">
        <v>26</v>
      </c>
      <c r="F42" t="s">
        <v>155</v>
      </c>
      <c r="G42" t="s">
        <v>71</v>
      </c>
      <c r="H42">
        <v>1</v>
      </c>
      <c r="I42" t="s">
        <v>241</v>
      </c>
      <c r="J42" t="s">
        <v>176</v>
      </c>
      <c r="K42" t="s">
        <v>173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217</v>
      </c>
      <c r="C43" t="s">
        <v>223</v>
      </c>
      <c r="D43" t="s">
        <v>24</v>
      </c>
      <c r="E43" t="s">
        <v>26</v>
      </c>
      <c r="F43" t="s">
        <v>155</v>
      </c>
      <c r="G43" t="s">
        <v>71</v>
      </c>
      <c r="H43">
        <v>1</v>
      </c>
      <c r="I43" t="s">
        <v>241</v>
      </c>
      <c r="J43" t="s">
        <v>119</v>
      </c>
      <c r="K43" t="s">
        <v>173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217</v>
      </c>
      <c r="C44" t="s">
        <v>223</v>
      </c>
      <c r="D44" t="s">
        <v>24</v>
      </c>
      <c r="E44" t="s">
        <v>26</v>
      </c>
      <c r="F44" t="s">
        <v>155</v>
      </c>
      <c r="G44" t="s">
        <v>71</v>
      </c>
      <c r="H44">
        <v>1</v>
      </c>
      <c r="I44" t="s">
        <v>241</v>
      </c>
      <c r="J44" t="s">
        <v>174</v>
      </c>
      <c r="K44" t="s">
        <v>173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217</v>
      </c>
      <c r="C45" t="s">
        <v>223</v>
      </c>
      <c r="D45" t="s">
        <v>24</v>
      </c>
      <c r="E45" t="s">
        <v>26</v>
      </c>
      <c r="F45" t="s">
        <v>155</v>
      </c>
      <c r="G45" t="s">
        <v>71</v>
      </c>
      <c r="H45">
        <v>1</v>
      </c>
      <c r="I45" t="s">
        <v>241</v>
      </c>
      <c r="J45" t="s">
        <v>120</v>
      </c>
      <c r="K45" t="s">
        <v>173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217</v>
      </c>
      <c r="C46" t="s">
        <v>223</v>
      </c>
      <c r="D46" t="s">
        <v>24</v>
      </c>
      <c r="E46" t="s">
        <v>26</v>
      </c>
      <c r="F46" t="s">
        <v>155</v>
      </c>
      <c r="G46" t="s">
        <v>71</v>
      </c>
      <c r="H46">
        <v>1</v>
      </c>
      <c r="I46" t="s">
        <v>241</v>
      </c>
      <c r="J46" t="s">
        <v>175</v>
      </c>
      <c r="K46" t="s">
        <v>173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217</v>
      </c>
      <c r="C47" t="s">
        <v>223</v>
      </c>
      <c r="D47" t="s">
        <v>24</v>
      </c>
      <c r="E47" t="s">
        <v>26</v>
      </c>
      <c r="F47" t="s">
        <v>155</v>
      </c>
      <c r="G47" t="s">
        <v>71</v>
      </c>
      <c r="H47">
        <v>1</v>
      </c>
      <c r="I47" t="s">
        <v>241</v>
      </c>
      <c r="J47" t="s">
        <v>176</v>
      </c>
      <c r="K47" t="s">
        <v>173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222</v>
      </c>
      <c r="C48" t="s">
        <v>223</v>
      </c>
      <c r="D48" t="s">
        <v>28</v>
      </c>
      <c r="E48" t="s">
        <v>26</v>
      </c>
      <c r="F48" t="s">
        <v>155</v>
      </c>
      <c r="G48" t="s">
        <v>71</v>
      </c>
      <c r="H48">
        <v>1</v>
      </c>
      <c r="I48" t="s">
        <v>241</v>
      </c>
      <c r="J48" t="s">
        <v>119</v>
      </c>
      <c r="K48" t="s">
        <v>189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222</v>
      </c>
      <c r="C49" t="s">
        <v>223</v>
      </c>
      <c r="D49" t="s">
        <v>28</v>
      </c>
      <c r="E49" t="s">
        <v>26</v>
      </c>
      <c r="F49" t="s">
        <v>155</v>
      </c>
      <c r="G49" t="s">
        <v>71</v>
      </c>
      <c r="H49">
        <v>1</v>
      </c>
      <c r="I49" t="s">
        <v>241</v>
      </c>
      <c r="J49" t="s">
        <v>174</v>
      </c>
      <c r="K49" t="s">
        <v>173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222</v>
      </c>
      <c r="C50" t="s">
        <v>223</v>
      </c>
      <c r="D50" t="s">
        <v>28</v>
      </c>
      <c r="E50" t="s">
        <v>26</v>
      </c>
      <c r="F50" t="s">
        <v>155</v>
      </c>
      <c r="G50" t="s">
        <v>71</v>
      </c>
      <c r="H50">
        <v>1</v>
      </c>
      <c r="I50" t="s">
        <v>241</v>
      </c>
      <c r="J50" t="s">
        <v>243</v>
      </c>
      <c r="K50" t="s">
        <v>173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222</v>
      </c>
      <c r="C51" t="s">
        <v>223</v>
      </c>
      <c r="D51" t="s">
        <v>28</v>
      </c>
      <c r="E51" t="s">
        <v>26</v>
      </c>
      <c r="F51" t="s">
        <v>155</v>
      </c>
      <c r="G51" t="s">
        <v>71</v>
      </c>
      <c r="H51">
        <v>1</v>
      </c>
      <c r="I51" t="s">
        <v>241</v>
      </c>
      <c r="J51" t="s">
        <v>120</v>
      </c>
      <c r="K51" t="s">
        <v>189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222</v>
      </c>
      <c r="C52" t="s">
        <v>223</v>
      </c>
      <c r="D52" t="s">
        <v>28</v>
      </c>
      <c r="E52" t="s">
        <v>26</v>
      </c>
      <c r="F52" t="s">
        <v>155</v>
      </c>
      <c r="G52" t="s">
        <v>71</v>
      </c>
      <c r="H52">
        <v>1</v>
      </c>
      <c r="I52" t="s">
        <v>241</v>
      </c>
      <c r="J52" t="s">
        <v>175</v>
      </c>
      <c r="K52" t="s">
        <v>173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222</v>
      </c>
      <c r="C53" t="s">
        <v>223</v>
      </c>
      <c r="D53" t="s">
        <v>28</v>
      </c>
      <c r="E53" t="s">
        <v>26</v>
      </c>
      <c r="F53" t="s">
        <v>155</v>
      </c>
      <c r="G53" t="s">
        <v>71</v>
      </c>
      <c r="H53">
        <v>1</v>
      </c>
      <c r="I53" t="s">
        <v>241</v>
      </c>
      <c r="J53" t="s">
        <v>176</v>
      </c>
      <c r="K53" t="s">
        <v>173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217</v>
      </c>
      <c r="C54" t="s">
        <v>224</v>
      </c>
      <c r="D54" t="s">
        <v>28</v>
      </c>
      <c r="E54" t="s">
        <v>21</v>
      </c>
      <c r="F54" t="s">
        <v>155</v>
      </c>
      <c r="G54" t="s">
        <v>71</v>
      </c>
      <c r="H54">
        <v>1</v>
      </c>
      <c r="I54" t="s">
        <v>241</v>
      </c>
      <c r="J54" t="s">
        <v>119</v>
      </c>
      <c r="K54" t="s">
        <v>184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217</v>
      </c>
      <c r="C55" t="s">
        <v>224</v>
      </c>
      <c r="D55" t="s">
        <v>28</v>
      </c>
      <c r="E55" t="s">
        <v>21</v>
      </c>
      <c r="F55" t="s">
        <v>155</v>
      </c>
      <c r="G55" t="s">
        <v>71</v>
      </c>
      <c r="H55">
        <v>1</v>
      </c>
      <c r="I55" t="s">
        <v>241</v>
      </c>
      <c r="J55" t="s">
        <v>206</v>
      </c>
      <c r="K55" t="s">
        <v>184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217</v>
      </c>
      <c r="C56" t="s">
        <v>224</v>
      </c>
      <c r="D56" t="s">
        <v>28</v>
      </c>
      <c r="E56" t="s">
        <v>21</v>
      </c>
      <c r="F56" t="s">
        <v>155</v>
      </c>
      <c r="G56" t="s">
        <v>71</v>
      </c>
      <c r="H56">
        <v>1</v>
      </c>
      <c r="I56" t="s">
        <v>241</v>
      </c>
      <c r="J56" t="s">
        <v>174</v>
      </c>
      <c r="K56" t="s">
        <v>173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217</v>
      </c>
      <c r="C57" t="s">
        <v>224</v>
      </c>
      <c r="D57" t="s">
        <v>28</v>
      </c>
      <c r="E57" t="s">
        <v>21</v>
      </c>
      <c r="F57" t="s">
        <v>155</v>
      </c>
      <c r="G57" t="s">
        <v>71</v>
      </c>
      <c r="H57">
        <v>1</v>
      </c>
      <c r="I57" t="s">
        <v>241</v>
      </c>
      <c r="J57" t="s">
        <v>243</v>
      </c>
      <c r="K57" t="s">
        <v>237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217</v>
      </c>
      <c r="C58" t="s">
        <v>224</v>
      </c>
      <c r="D58" t="s">
        <v>28</v>
      </c>
      <c r="E58" t="s">
        <v>21</v>
      </c>
      <c r="F58" t="s">
        <v>155</v>
      </c>
      <c r="G58" t="s">
        <v>71</v>
      </c>
      <c r="H58">
        <v>1</v>
      </c>
      <c r="I58" t="s">
        <v>241</v>
      </c>
      <c r="J58" t="s">
        <v>120</v>
      </c>
      <c r="K58" t="s">
        <v>184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217</v>
      </c>
      <c r="C59" t="s">
        <v>224</v>
      </c>
      <c r="D59" t="s">
        <v>28</v>
      </c>
      <c r="E59" t="s">
        <v>21</v>
      </c>
      <c r="F59" t="s">
        <v>155</v>
      </c>
      <c r="G59" t="s">
        <v>71</v>
      </c>
      <c r="H59">
        <v>1</v>
      </c>
      <c r="I59" t="s">
        <v>241</v>
      </c>
      <c r="J59" t="s">
        <v>194</v>
      </c>
      <c r="K59" t="s">
        <v>237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217</v>
      </c>
      <c r="C60" t="s">
        <v>224</v>
      </c>
      <c r="D60" t="s">
        <v>28</v>
      </c>
      <c r="E60" t="s">
        <v>21</v>
      </c>
      <c r="F60" t="s">
        <v>155</v>
      </c>
      <c r="G60" t="s">
        <v>71</v>
      </c>
      <c r="H60">
        <v>1</v>
      </c>
      <c r="I60" t="s">
        <v>241</v>
      </c>
      <c r="J60" t="s">
        <v>175</v>
      </c>
      <c r="K60" t="s">
        <v>173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217</v>
      </c>
      <c r="C61" t="s">
        <v>224</v>
      </c>
      <c r="D61" t="s">
        <v>28</v>
      </c>
      <c r="E61" t="s">
        <v>21</v>
      </c>
      <c r="F61" t="s">
        <v>155</v>
      </c>
      <c r="G61" t="s">
        <v>71</v>
      </c>
      <c r="H61">
        <v>1</v>
      </c>
      <c r="I61" t="s">
        <v>241</v>
      </c>
      <c r="J61" t="s">
        <v>176</v>
      </c>
      <c r="K61" t="s">
        <v>173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219</v>
      </c>
      <c r="C62" t="s">
        <v>224</v>
      </c>
      <c r="D62" t="s">
        <v>23</v>
      </c>
      <c r="E62" t="s">
        <v>21</v>
      </c>
      <c r="F62" t="s">
        <v>155</v>
      </c>
      <c r="G62" t="s">
        <v>71</v>
      </c>
      <c r="H62">
        <v>1</v>
      </c>
      <c r="I62" t="s">
        <v>241</v>
      </c>
      <c r="J62" t="s">
        <v>119</v>
      </c>
      <c r="K62" t="s">
        <v>184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219</v>
      </c>
      <c r="C63" t="s">
        <v>224</v>
      </c>
      <c r="D63" t="s">
        <v>23</v>
      </c>
      <c r="E63" t="s">
        <v>21</v>
      </c>
      <c r="F63" t="s">
        <v>155</v>
      </c>
      <c r="G63" t="s">
        <v>71</v>
      </c>
      <c r="H63">
        <v>1</v>
      </c>
      <c r="I63" t="s">
        <v>241</v>
      </c>
      <c r="J63" t="s">
        <v>206</v>
      </c>
      <c r="K63" t="s">
        <v>184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219</v>
      </c>
      <c r="C64" t="s">
        <v>224</v>
      </c>
      <c r="D64" t="s">
        <v>23</v>
      </c>
      <c r="E64" t="s">
        <v>21</v>
      </c>
      <c r="F64" t="s">
        <v>155</v>
      </c>
      <c r="G64" t="s">
        <v>71</v>
      </c>
      <c r="H64">
        <v>1</v>
      </c>
      <c r="I64" t="s">
        <v>241</v>
      </c>
      <c r="J64" t="s">
        <v>174</v>
      </c>
      <c r="K64" t="s">
        <v>173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219</v>
      </c>
      <c r="C65" t="s">
        <v>224</v>
      </c>
      <c r="D65" t="s">
        <v>23</v>
      </c>
      <c r="E65" t="s">
        <v>21</v>
      </c>
      <c r="F65" t="s">
        <v>155</v>
      </c>
      <c r="G65" t="s">
        <v>71</v>
      </c>
      <c r="H65">
        <v>1</v>
      </c>
      <c r="I65" t="s">
        <v>241</v>
      </c>
      <c r="J65" t="s">
        <v>243</v>
      </c>
      <c r="K65" t="s">
        <v>173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219</v>
      </c>
      <c r="C66" t="s">
        <v>224</v>
      </c>
      <c r="D66" t="s">
        <v>23</v>
      </c>
      <c r="E66" t="s">
        <v>21</v>
      </c>
      <c r="F66" t="s">
        <v>155</v>
      </c>
      <c r="G66" t="s">
        <v>71</v>
      </c>
      <c r="H66">
        <v>1</v>
      </c>
      <c r="I66" t="s">
        <v>241</v>
      </c>
      <c r="J66" t="s">
        <v>120</v>
      </c>
      <c r="K66" t="s">
        <v>184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219</v>
      </c>
      <c r="C67" t="s">
        <v>224</v>
      </c>
      <c r="D67" t="s">
        <v>23</v>
      </c>
      <c r="E67" t="s">
        <v>21</v>
      </c>
      <c r="F67" t="s">
        <v>155</v>
      </c>
      <c r="G67" t="s">
        <v>71</v>
      </c>
      <c r="H67">
        <v>1</v>
      </c>
      <c r="I67" t="s">
        <v>241</v>
      </c>
      <c r="J67" t="s">
        <v>194</v>
      </c>
      <c r="K67" t="s">
        <v>237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219</v>
      </c>
      <c r="C68" t="s">
        <v>224</v>
      </c>
      <c r="D68" t="s">
        <v>23</v>
      </c>
      <c r="E68" t="s">
        <v>21</v>
      </c>
      <c r="F68" t="s">
        <v>155</v>
      </c>
      <c r="G68" t="s">
        <v>71</v>
      </c>
      <c r="H68">
        <v>1</v>
      </c>
      <c r="I68" t="s">
        <v>241</v>
      </c>
      <c r="J68" t="s">
        <v>175</v>
      </c>
      <c r="K68" t="s">
        <v>237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219</v>
      </c>
      <c r="C69" t="s">
        <v>224</v>
      </c>
      <c r="D69" t="s">
        <v>23</v>
      </c>
      <c r="E69" t="s">
        <v>21</v>
      </c>
      <c r="F69" t="s">
        <v>155</v>
      </c>
      <c r="G69" t="s">
        <v>71</v>
      </c>
      <c r="H69">
        <v>1</v>
      </c>
      <c r="I69" t="s">
        <v>241</v>
      </c>
      <c r="J69" t="s">
        <v>175</v>
      </c>
      <c r="K69" t="s">
        <v>173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219</v>
      </c>
      <c r="C70" t="s">
        <v>224</v>
      </c>
      <c r="D70" t="s">
        <v>23</v>
      </c>
      <c r="E70" t="s">
        <v>21</v>
      </c>
      <c r="F70" t="s">
        <v>155</v>
      </c>
      <c r="G70" t="s">
        <v>71</v>
      </c>
      <c r="H70">
        <v>1</v>
      </c>
      <c r="I70" t="s">
        <v>241</v>
      </c>
      <c r="J70" t="s">
        <v>176</v>
      </c>
      <c r="K70" t="s">
        <v>173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217</v>
      </c>
      <c r="C71" t="s">
        <v>142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241</v>
      </c>
      <c r="J71" t="s">
        <v>119</v>
      </c>
      <c r="K71" t="s">
        <v>173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217</v>
      </c>
      <c r="C72" t="s">
        <v>142</v>
      </c>
      <c r="D72" t="s">
        <v>24</v>
      </c>
      <c r="E72" t="s">
        <v>25</v>
      </c>
      <c r="F72" t="s">
        <v>136</v>
      </c>
      <c r="G72" t="s">
        <v>71</v>
      </c>
      <c r="H72">
        <v>1</v>
      </c>
      <c r="I72" t="s">
        <v>241</v>
      </c>
      <c r="J72" t="s">
        <v>174</v>
      </c>
      <c r="K72" t="s">
        <v>173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217</v>
      </c>
      <c r="C73" t="s">
        <v>142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241</v>
      </c>
      <c r="J73" t="s">
        <v>120</v>
      </c>
      <c r="K73" t="s">
        <v>173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217</v>
      </c>
      <c r="C74" t="s">
        <v>142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241</v>
      </c>
      <c r="J74" t="s">
        <v>175</v>
      </c>
      <c r="K74" t="s">
        <v>173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217</v>
      </c>
      <c r="C75" t="s">
        <v>142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241</v>
      </c>
      <c r="J75" t="s">
        <v>176</v>
      </c>
      <c r="K75" t="s">
        <v>173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149</v>
      </c>
      <c r="C76" t="s">
        <v>142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241</v>
      </c>
      <c r="J76" t="s">
        <v>119</v>
      </c>
      <c r="K76" t="s">
        <v>173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149</v>
      </c>
      <c r="C77" t="s">
        <v>142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241</v>
      </c>
      <c r="J77" t="s">
        <v>174</v>
      </c>
      <c r="K77" t="s">
        <v>173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149</v>
      </c>
      <c r="C78" t="s">
        <v>142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241</v>
      </c>
      <c r="J78" t="s">
        <v>120</v>
      </c>
      <c r="K78" t="s">
        <v>173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149</v>
      </c>
      <c r="C79" t="s">
        <v>142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241</v>
      </c>
      <c r="J79" t="s">
        <v>175</v>
      </c>
      <c r="K79" t="s">
        <v>173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149</v>
      </c>
      <c r="C80" t="s">
        <v>142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241</v>
      </c>
      <c r="J80" t="s">
        <v>176</v>
      </c>
      <c r="K80" t="s">
        <v>173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217</v>
      </c>
      <c r="C81" t="s">
        <v>143</v>
      </c>
      <c r="D81" t="s">
        <v>28</v>
      </c>
      <c r="E81" t="s">
        <v>25</v>
      </c>
      <c r="F81" t="s">
        <v>136</v>
      </c>
      <c r="G81" t="s">
        <v>71</v>
      </c>
      <c r="H81">
        <v>1</v>
      </c>
      <c r="I81" t="s">
        <v>241</v>
      </c>
      <c r="J81" t="s">
        <v>119</v>
      </c>
      <c r="K81" t="s">
        <v>184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217</v>
      </c>
      <c r="C82" t="s">
        <v>143</v>
      </c>
      <c r="D82" t="s">
        <v>28</v>
      </c>
      <c r="E82" t="s">
        <v>25</v>
      </c>
      <c r="F82" t="s">
        <v>136</v>
      </c>
      <c r="G82" t="s">
        <v>71</v>
      </c>
      <c r="H82">
        <v>1</v>
      </c>
      <c r="I82" t="s">
        <v>241</v>
      </c>
      <c r="J82" t="s">
        <v>206</v>
      </c>
      <c r="K82" t="s">
        <v>184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217</v>
      </c>
      <c r="C83" t="s">
        <v>143</v>
      </c>
      <c r="D83" t="s">
        <v>28</v>
      </c>
      <c r="E83" t="s">
        <v>25</v>
      </c>
      <c r="F83" t="s">
        <v>136</v>
      </c>
      <c r="G83" t="s">
        <v>71</v>
      </c>
      <c r="H83">
        <v>1</v>
      </c>
      <c r="I83" t="s">
        <v>241</v>
      </c>
      <c r="J83" t="s">
        <v>174</v>
      </c>
      <c r="K83" t="s">
        <v>173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217</v>
      </c>
      <c r="C84" t="s">
        <v>143</v>
      </c>
      <c r="D84" t="s">
        <v>28</v>
      </c>
      <c r="E84" t="s">
        <v>25</v>
      </c>
      <c r="F84" t="s">
        <v>136</v>
      </c>
      <c r="G84" t="s">
        <v>71</v>
      </c>
      <c r="H84">
        <v>1</v>
      </c>
      <c r="I84" t="s">
        <v>241</v>
      </c>
      <c r="J84" t="s">
        <v>243</v>
      </c>
      <c r="K84" t="s">
        <v>173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217</v>
      </c>
      <c r="C85" t="s">
        <v>143</v>
      </c>
      <c r="D85" t="s">
        <v>28</v>
      </c>
      <c r="E85" t="s">
        <v>25</v>
      </c>
      <c r="F85" t="s">
        <v>136</v>
      </c>
      <c r="G85" t="s">
        <v>71</v>
      </c>
      <c r="H85">
        <v>1</v>
      </c>
      <c r="I85" t="s">
        <v>241</v>
      </c>
      <c r="J85" t="s">
        <v>120</v>
      </c>
      <c r="K85" t="s">
        <v>184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217</v>
      </c>
      <c r="C86" t="s">
        <v>143</v>
      </c>
      <c r="D86" t="s">
        <v>28</v>
      </c>
      <c r="E86" t="s">
        <v>25</v>
      </c>
      <c r="F86" t="s">
        <v>136</v>
      </c>
      <c r="G86" t="s">
        <v>71</v>
      </c>
      <c r="H86">
        <v>1</v>
      </c>
      <c r="I86" t="s">
        <v>241</v>
      </c>
      <c r="J86" t="s">
        <v>194</v>
      </c>
      <c r="K86" t="s">
        <v>237</v>
      </c>
      <c r="L86">
        <v>40</v>
      </c>
      <c r="N86">
        <v>50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217</v>
      </c>
      <c r="C87" t="s">
        <v>143</v>
      </c>
      <c r="D87" t="s">
        <v>28</v>
      </c>
      <c r="E87" t="s">
        <v>25</v>
      </c>
      <c r="F87" t="s">
        <v>136</v>
      </c>
      <c r="G87" t="s">
        <v>71</v>
      </c>
      <c r="H87">
        <v>1</v>
      </c>
      <c r="I87" t="s">
        <v>241</v>
      </c>
      <c r="J87" t="s">
        <v>175</v>
      </c>
      <c r="K87" t="s">
        <v>173</v>
      </c>
      <c r="L87">
        <v>28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217</v>
      </c>
      <c r="C88" t="s">
        <v>143</v>
      </c>
      <c r="D88" t="s">
        <v>28</v>
      </c>
      <c r="E88" t="s">
        <v>25</v>
      </c>
      <c r="F88" t="s">
        <v>136</v>
      </c>
      <c r="G88" t="s">
        <v>71</v>
      </c>
      <c r="H88">
        <v>1</v>
      </c>
      <c r="I88" t="s">
        <v>241</v>
      </c>
      <c r="J88" t="s">
        <v>176</v>
      </c>
      <c r="K88" t="s">
        <v>173</v>
      </c>
      <c r="L88">
        <v>29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117</v>
      </c>
      <c r="C89" t="s">
        <v>143</v>
      </c>
      <c r="D89" t="s">
        <v>23</v>
      </c>
      <c r="E89" t="s">
        <v>25</v>
      </c>
      <c r="F89" t="s">
        <v>136</v>
      </c>
      <c r="G89" t="s">
        <v>71</v>
      </c>
      <c r="H89">
        <v>1</v>
      </c>
      <c r="I89" t="s">
        <v>241</v>
      </c>
      <c r="J89" t="s">
        <v>119</v>
      </c>
      <c r="K89" t="s">
        <v>184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117</v>
      </c>
      <c r="C90" t="s">
        <v>143</v>
      </c>
      <c r="D90" t="s">
        <v>23</v>
      </c>
      <c r="E90" t="s">
        <v>25</v>
      </c>
      <c r="F90" t="s">
        <v>136</v>
      </c>
      <c r="G90" t="s">
        <v>71</v>
      </c>
      <c r="H90">
        <v>1</v>
      </c>
      <c r="I90" t="s">
        <v>241</v>
      </c>
      <c r="J90" t="s">
        <v>206</v>
      </c>
      <c r="K90" t="s">
        <v>184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117</v>
      </c>
      <c r="C91" t="s">
        <v>143</v>
      </c>
      <c r="D91" t="s">
        <v>23</v>
      </c>
      <c r="E91" t="s">
        <v>25</v>
      </c>
      <c r="F91" t="s">
        <v>136</v>
      </c>
      <c r="G91" t="s">
        <v>71</v>
      </c>
      <c r="H91">
        <v>1</v>
      </c>
      <c r="I91" t="s">
        <v>241</v>
      </c>
      <c r="J91" t="s">
        <v>174</v>
      </c>
      <c r="K91" t="s">
        <v>173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117</v>
      </c>
      <c r="C92" t="s">
        <v>143</v>
      </c>
      <c r="D92" t="s">
        <v>23</v>
      </c>
      <c r="E92" t="s">
        <v>25</v>
      </c>
      <c r="F92" t="s">
        <v>136</v>
      </c>
      <c r="G92" t="s">
        <v>71</v>
      </c>
      <c r="H92">
        <v>1</v>
      </c>
      <c r="I92" t="s">
        <v>241</v>
      </c>
      <c r="J92" t="s">
        <v>243</v>
      </c>
      <c r="K92" t="s">
        <v>173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117</v>
      </c>
      <c r="C93" t="s">
        <v>143</v>
      </c>
      <c r="D93" t="s">
        <v>23</v>
      </c>
      <c r="E93" t="s">
        <v>25</v>
      </c>
      <c r="F93" t="s">
        <v>136</v>
      </c>
      <c r="G93" t="s">
        <v>71</v>
      </c>
      <c r="H93">
        <v>1</v>
      </c>
      <c r="I93" t="s">
        <v>241</v>
      </c>
      <c r="J93" t="s">
        <v>120</v>
      </c>
      <c r="K93" t="s">
        <v>184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117</v>
      </c>
      <c r="C94" t="s">
        <v>143</v>
      </c>
      <c r="D94" t="s">
        <v>23</v>
      </c>
      <c r="E94" t="s">
        <v>25</v>
      </c>
      <c r="F94" t="s">
        <v>136</v>
      </c>
      <c r="G94" t="s">
        <v>71</v>
      </c>
      <c r="H94">
        <v>1</v>
      </c>
      <c r="I94" t="s">
        <v>241</v>
      </c>
      <c r="J94" t="s">
        <v>175</v>
      </c>
      <c r="K94" t="s">
        <v>237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117</v>
      </c>
      <c r="C95" t="s">
        <v>143</v>
      </c>
      <c r="D95" t="s">
        <v>23</v>
      </c>
      <c r="E95" t="s">
        <v>25</v>
      </c>
      <c r="F95" t="s">
        <v>136</v>
      </c>
      <c r="G95" t="s">
        <v>71</v>
      </c>
      <c r="H95">
        <v>1</v>
      </c>
      <c r="I95" t="s">
        <v>241</v>
      </c>
      <c r="J95" t="s">
        <v>175</v>
      </c>
      <c r="K95" t="s">
        <v>173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117</v>
      </c>
      <c r="C96" t="s">
        <v>143</v>
      </c>
      <c r="D96" t="s">
        <v>23</v>
      </c>
      <c r="E96" t="s">
        <v>25</v>
      </c>
      <c r="F96" t="s">
        <v>136</v>
      </c>
      <c r="G96" t="s">
        <v>71</v>
      </c>
      <c r="H96">
        <v>1</v>
      </c>
      <c r="I96" t="s">
        <v>241</v>
      </c>
      <c r="J96" t="s">
        <v>176</v>
      </c>
      <c r="K96" t="s">
        <v>173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217</v>
      </c>
      <c r="C97" t="s">
        <v>144</v>
      </c>
      <c r="D97" t="s">
        <v>24</v>
      </c>
      <c r="E97" t="s">
        <v>31</v>
      </c>
      <c r="F97" t="s">
        <v>136</v>
      </c>
      <c r="G97" t="s">
        <v>71</v>
      </c>
      <c r="H97">
        <v>1</v>
      </c>
      <c r="I97" t="s">
        <v>241</v>
      </c>
      <c r="J97" t="s">
        <v>119</v>
      </c>
      <c r="K97" t="s">
        <v>173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217</v>
      </c>
      <c r="C98" t="s">
        <v>144</v>
      </c>
      <c r="D98" t="s">
        <v>24</v>
      </c>
      <c r="E98" t="s">
        <v>31</v>
      </c>
      <c r="F98" t="s">
        <v>136</v>
      </c>
      <c r="G98" t="s">
        <v>71</v>
      </c>
      <c r="H98">
        <v>1</v>
      </c>
      <c r="I98" t="s">
        <v>241</v>
      </c>
      <c r="J98" t="s">
        <v>174</v>
      </c>
      <c r="K98" t="s">
        <v>173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217</v>
      </c>
      <c r="C99" t="s">
        <v>144</v>
      </c>
      <c r="D99" t="s">
        <v>24</v>
      </c>
      <c r="E99" t="s">
        <v>31</v>
      </c>
      <c r="F99" t="s">
        <v>136</v>
      </c>
      <c r="G99" t="s">
        <v>71</v>
      </c>
      <c r="H99">
        <v>1</v>
      </c>
      <c r="I99" t="s">
        <v>241</v>
      </c>
      <c r="J99" t="s">
        <v>120</v>
      </c>
      <c r="K99" t="s">
        <v>173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217</v>
      </c>
      <c r="C100" t="s">
        <v>144</v>
      </c>
      <c r="D100" t="s">
        <v>24</v>
      </c>
      <c r="E100" t="s">
        <v>31</v>
      </c>
      <c r="F100" t="s">
        <v>136</v>
      </c>
      <c r="G100" t="s">
        <v>71</v>
      </c>
      <c r="H100">
        <v>1</v>
      </c>
      <c r="I100" t="s">
        <v>241</v>
      </c>
      <c r="J100" t="s">
        <v>175</v>
      </c>
      <c r="K100" t="s">
        <v>173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217</v>
      </c>
      <c r="C101" t="s">
        <v>144</v>
      </c>
      <c r="D101" t="s">
        <v>24</v>
      </c>
      <c r="E101" t="s">
        <v>31</v>
      </c>
      <c r="F101" t="s">
        <v>136</v>
      </c>
      <c r="G101" t="s">
        <v>71</v>
      </c>
      <c r="H101">
        <v>1</v>
      </c>
      <c r="I101" t="s">
        <v>241</v>
      </c>
      <c r="J101" t="s">
        <v>176</v>
      </c>
      <c r="K101" t="s">
        <v>173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117</v>
      </c>
      <c r="C102" t="s">
        <v>144</v>
      </c>
      <c r="D102" t="s">
        <v>28</v>
      </c>
      <c r="E102" t="s">
        <v>31</v>
      </c>
      <c r="F102" t="s">
        <v>136</v>
      </c>
      <c r="G102" t="s">
        <v>71</v>
      </c>
      <c r="H102">
        <v>1</v>
      </c>
      <c r="I102" t="s">
        <v>241</v>
      </c>
      <c r="J102" t="s">
        <v>119</v>
      </c>
      <c r="K102" t="s">
        <v>173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117</v>
      </c>
      <c r="C103" t="s">
        <v>144</v>
      </c>
      <c r="D103" t="s">
        <v>28</v>
      </c>
      <c r="E103" t="s">
        <v>31</v>
      </c>
      <c r="F103" t="s">
        <v>136</v>
      </c>
      <c r="G103" t="s">
        <v>71</v>
      </c>
      <c r="H103">
        <v>1</v>
      </c>
      <c r="I103" t="s">
        <v>241</v>
      </c>
      <c r="J103" t="s">
        <v>174</v>
      </c>
      <c r="K103" t="s">
        <v>173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117</v>
      </c>
      <c r="C104" t="s">
        <v>144</v>
      </c>
      <c r="D104" t="s">
        <v>28</v>
      </c>
      <c r="E104" t="s">
        <v>31</v>
      </c>
      <c r="F104" t="s">
        <v>136</v>
      </c>
      <c r="G104" t="s">
        <v>71</v>
      </c>
      <c r="H104">
        <v>1</v>
      </c>
      <c r="I104" t="s">
        <v>241</v>
      </c>
      <c r="J104" t="s">
        <v>120</v>
      </c>
      <c r="K104" t="s">
        <v>173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117</v>
      </c>
      <c r="C105" t="s">
        <v>144</v>
      </c>
      <c r="D105" t="s">
        <v>28</v>
      </c>
      <c r="E105" t="s">
        <v>31</v>
      </c>
      <c r="F105" t="s">
        <v>136</v>
      </c>
      <c r="G105" t="s">
        <v>71</v>
      </c>
      <c r="H105">
        <v>1</v>
      </c>
      <c r="I105" t="s">
        <v>241</v>
      </c>
      <c r="J105" t="s">
        <v>175</v>
      </c>
      <c r="K105" t="s">
        <v>173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117</v>
      </c>
      <c r="C106" t="s">
        <v>144</v>
      </c>
      <c r="D106" t="s">
        <v>28</v>
      </c>
      <c r="E106" t="s">
        <v>31</v>
      </c>
      <c r="F106" t="s">
        <v>136</v>
      </c>
      <c r="G106" t="s">
        <v>71</v>
      </c>
      <c r="H106">
        <v>1</v>
      </c>
      <c r="I106" t="s">
        <v>241</v>
      </c>
      <c r="J106" t="s">
        <v>176</v>
      </c>
      <c r="K106" t="s">
        <v>173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217</v>
      </c>
      <c r="C107" t="s">
        <v>145</v>
      </c>
      <c r="D107" t="s">
        <v>28</v>
      </c>
      <c r="E107" t="s">
        <v>25</v>
      </c>
      <c r="F107" t="s">
        <v>136</v>
      </c>
      <c r="G107" t="s">
        <v>71</v>
      </c>
      <c r="H107">
        <v>1</v>
      </c>
      <c r="I107" t="s">
        <v>241</v>
      </c>
      <c r="J107" t="s">
        <v>119</v>
      </c>
      <c r="K107" t="s">
        <v>173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217</v>
      </c>
      <c r="C108" t="s">
        <v>145</v>
      </c>
      <c r="D108" t="s">
        <v>28</v>
      </c>
      <c r="E108" t="s">
        <v>25</v>
      </c>
      <c r="F108" t="s">
        <v>136</v>
      </c>
      <c r="G108" t="s">
        <v>71</v>
      </c>
      <c r="H108">
        <v>1</v>
      </c>
      <c r="I108" t="s">
        <v>241</v>
      </c>
      <c r="J108" t="s">
        <v>174</v>
      </c>
      <c r="K108" t="s">
        <v>173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217</v>
      </c>
      <c r="C109" t="s">
        <v>145</v>
      </c>
      <c r="D109" t="s">
        <v>28</v>
      </c>
      <c r="E109" t="s">
        <v>25</v>
      </c>
      <c r="F109" t="s">
        <v>136</v>
      </c>
      <c r="G109" t="s">
        <v>71</v>
      </c>
      <c r="H109">
        <v>1</v>
      </c>
      <c r="I109" t="s">
        <v>241</v>
      </c>
      <c r="J109" t="s">
        <v>120</v>
      </c>
      <c r="K109" t="s">
        <v>173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217</v>
      </c>
      <c r="C110" t="s">
        <v>145</v>
      </c>
      <c r="D110" t="s">
        <v>28</v>
      </c>
      <c r="E110" t="s">
        <v>25</v>
      </c>
      <c r="F110" t="s">
        <v>136</v>
      </c>
      <c r="G110" t="s">
        <v>71</v>
      </c>
      <c r="H110">
        <v>1</v>
      </c>
      <c r="I110" t="s">
        <v>241</v>
      </c>
      <c r="J110" t="s">
        <v>175</v>
      </c>
      <c r="K110" t="s">
        <v>173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217</v>
      </c>
      <c r="C111" t="s">
        <v>145</v>
      </c>
      <c r="D111" t="s">
        <v>28</v>
      </c>
      <c r="E111" t="s">
        <v>25</v>
      </c>
      <c r="F111" t="s">
        <v>136</v>
      </c>
      <c r="G111" t="s">
        <v>71</v>
      </c>
      <c r="H111">
        <v>1</v>
      </c>
      <c r="I111" t="s">
        <v>241</v>
      </c>
      <c r="J111" t="s">
        <v>176</v>
      </c>
      <c r="K111" t="s">
        <v>173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117</v>
      </c>
      <c r="C112" t="s">
        <v>145</v>
      </c>
      <c r="D112" t="s">
        <v>23</v>
      </c>
      <c r="E112" t="s">
        <v>25</v>
      </c>
      <c r="F112" t="s">
        <v>136</v>
      </c>
      <c r="G112" t="s">
        <v>71</v>
      </c>
      <c r="H112">
        <v>1</v>
      </c>
      <c r="I112" t="s">
        <v>241</v>
      </c>
      <c r="J112" t="s">
        <v>119</v>
      </c>
      <c r="K112" t="s">
        <v>173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117</v>
      </c>
      <c r="C113" t="s">
        <v>145</v>
      </c>
      <c r="D113" t="s">
        <v>23</v>
      </c>
      <c r="E113" t="s">
        <v>25</v>
      </c>
      <c r="F113" t="s">
        <v>136</v>
      </c>
      <c r="G113" t="s">
        <v>71</v>
      </c>
      <c r="H113">
        <v>1</v>
      </c>
      <c r="I113" t="s">
        <v>241</v>
      </c>
      <c r="J113" t="s">
        <v>174</v>
      </c>
      <c r="K113" t="s">
        <v>173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117</v>
      </c>
      <c r="C114" t="s">
        <v>145</v>
      </c>
      <c r="D114" t="s">
        <v>23</v>
      </c>
      <c r="E114" t="s">
        <v>25</v>
      </c>
      <c r="F114" t="s">
        <v>136</v>
      </c>
      <c r="G114" t="s">
        <v>71</v>
      </c>
      <c r="H114">
        <v>1</v>
      </c>
      <c r="I114" t="s">
        <v>241</v>
      </c>
      <c r="J114" t="s">
        <v>120</v>
      </c>
      <c r="K114" t="s">
        <v>173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117</v>
      </c>
      <c r="C115" t="s">
        <v>145</v>
      </c>
      <c r="D115" t="s">
        <v>23</v>
      </c>
      <c r="E115" t="s">
        <v>25</v>
      </c>
      <c r="F115" t="s">
        <v>136</v>
      </c>
      <c r="G115" t="s">
        <v>71</v>
      </c>
      <c r="H115">
        <v>1</v>
      </c>
      <c r="I115" t="s">
        <v>241</v>
      </c>
      <c r="J115" t="s">
        <v>175</v>
      </c>
      <c r="K115" t="s">
        <v>173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117</v>
      </c>
      <c r="C116" t="s">
        <v>145</v>
      </c>
      <c r="D116" t="s">
        <v>23</v>
      </c>
      <c r="E116" t="s">
        <v>25</v>
      </c>
      <c r="F116" t="s">
        <v>136</v>
      </c>
      <c r="G116" t="s">
        <v>71</v>
      </c>
      <c r="H116">
        <v>1</v>
      </c>
      <c r="I116" t="s">
        <v>241</v>
      </c>
      <c r="J116" t="s">
        <v>176</v>
      </c>
      <c r="K116" t="s">
        <v>173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217</v>
      </c>
      <c r="C117" t="s">
        <v>145</v>
      </c>
      <c r="D117" t="s">
        <v>28</v>
      </c>
      <c r="E117" t="s">
        <v>25</v>
      </c>
      <c r="F117" t="s">
        <v>136</v>
      </c>
      <c r="G117" t="s">
        <v>230</v>
      </c>
      <c r="H117">
        <v>1</v>
      </c>
      <c r="I117" t="s">
        <v>241</v>
      </c>
      <c r="J117" t="s">
        <v>119</v>
      </c>
      <c r="K117" t="s">
        <v>173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217</v>
      </c>
      <c r="C118" t="s">
        <v>145</v>
      </c>
      <c r="D118" t="s">
        <v>28</v>
      </c>
      <c r="E118" t="s">
        <v>25</v>
      </c>
      <c r="F118" t="s">
        <v>136</v>
      </c>
      <c r="G118" t="s">
        <v>230</v>
      </c>
      <c r="H118">
        <v>1</v>
      </c>
      <c r="I118" t="s">
        <v>241</v>
      </c>
      <c r="J118" t="s">
        <v>174</v>
      </c>
      <c r="K118" t="s">
        <v>173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217</v>
      </c>
      <c r="C119" t="s">
        <v>145</v>
      </c>
      <c r="D119" t="s">
        <v>28</v>
      </c>
      <c r="E119" t="s">
        <v>25</v>
      </c>
      <c r="F119" t="s">
        <v>136</v>
      </c>
      <c r="G119" t="s">
        <v>230</v>
      </c>
      <c r="H119">
        <v>1</v>
      </c>
      <c r="I119" t="s">
        <v>241</v>
      </c>
      <c r="J119" t="s">
        <v>120</v>
      </c>
      <c r="K119" t="s">
        <v>173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217</v>
      </c>
      <c r="C120" t="s">
        <v>145</v>
      </c>
      <c r="D120" t="s">
        <v>28</v>
      </c>
      <c r="E120" t="s">
        <v>25</v>
      </c>
      <c r="F120" t="s">
        <v>136</v>
      </c>
      <c r="G120" t="s">
        <v>230</v>
      </c>
      <c r="H120">
        <v>1</v>
      </c>
      <c r="I120" t="s">
        <v>241</v>
      </c>
      <c r="J120" t="s">
        <v>175</v>
      </c>
      <c r="K120" t="s">
        <v>173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217</v>
      </c>
      <c r="C121" t="s">
        <v>145</v>
      </c>
      <c r="D121" t="s">
        <v>28</v>
      </c>
      <c r="E121" t="s">
        <v>25</v>
      </c>
      <c r="F121" t="s">
        <v>136</v>
      </c>
      <c r="G121" t="s">
        <v>230</v>
      </c>
      <c r="H121">
        <v>1</v>
      </c>
      <c r="I121" t="s">
        <v>241</v>
      </c>
      <c r="J121" t="s">
        <v>176</v>
      </c>
      <c r="K121" t="s">
        <v>173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217</v>
      </c>
      <c r="C122" t="s">
        <v>146</v>
      </c>
      <c r="D122" t="s">
        <v>24</v>
      </c>
      <c r="E122" t="s">
        <v>25</v>
      </c>
      <c r="F122" t="s">
        <v>136</v>
      </c>
      <c r="G122" t="s">
        <v>71</v>
      </c>
      <c r="H122">
        <v>1</v>
      </c>
      <c r="I122" t="s">
        <v>241</v>
      </c>
      <c r="J122" t="s">
        <v>119</v>
      </c>
      <c r="K122" t="s">
        <v>184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217</v>
      </c>
      <c r="C123" t="s">
        <v>146</v>
      </c>
      <c r="D123" t="s">
        <v>24</v>
      </c>
      <c r="E123" t="s">
        <v>25</v>
      </c>
      <c r="F123" t="s">
        <v>136</v>
      </c>
      <c r="G123" t="s">
        <v>71</v>
      </c>
      <c r="H123">
        <v>1</v>
      </c>
      <c r="I123" t="s">
        <v>241</v>
      </c>
      <c r="J123" t="s">
        <v>206</v>
      </c>
      <c r="K123" t="s">
        <v>184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217</v>
      </c>
      <c r="C124" t="s">
        <v>146</v>
      </c>
      <c r="D124" t="s">
        <v>24</v>
      </c>
      <c r="E124" t="s">
        <v>25</v>
      </c>
      <c r="F124" t="s">
        <v>136</v>
      </c>
      <c r="G124" t="s">
        <v>71</v>
      </c>
      <c r="H124">
        <v>1</v>
      </c>
      <c r="I124" t="s">
        <v>241</v>
      </c>
      <c r="J124" t="s">
        <v>174</v>
      </c>
      <c r="K124" t="s">
        <v>173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217</v>
      </c>
      <c r="C125" t="s">
        <v>146</v>
      </c>
      <c r="D125" t="s">
        <v>24</v>
      </c>
      <c r="E125" t="s">
        <v>25</v>
      </c>
      <c r="F125" t="s">
        <v>136</v>
      </c>
      <c r="G125" t="s">
        <v>71</v>
      </c>
      <c r="H125">
        <v>1</v>
      </c>
      <c r="I125" t="s">
        <v>241</v>
      </c>
      <c r="J125" t="s">
        <v>120</v>
      </c>
      <c r="K125" t="s">
        <v>184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217</v>
      </c>
      <c r="C126" t="s">
        <v>146</v>
      </c>
      <c r="D126" t="s">
        <v>24</v>
      </c>
      <c r="E126" t="s">
        <v>25</v>
      </c>
      <c r="F126" t="s">
        <v>136</v>
      </c>
      <c r="G126" t="s">
        <v>71</v>
      </c>
      <c r="H126">
        <v>1</v>
      </c>
      <c r="I126" t="s">
        <v>241</v>
      </c>
      <c r="J126" t="s">
        <v>175</v>
      </c>
      <c r="K126" t="s">
        <v>173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217</v>
      </c>
      <c r="C127" t="s">
        <v>146</v>
      </c>
      <c r="D127" t="s">
        <v>24</v>
      </c>
      <c r="E127" t="s">
        <v>25</v>
      </c>
      <c r="F127" t="s">
        <v>136</v>
      </c>
      <c r="G127" t="s">
        <v>71</v>
      </c>
      <c r="H127">
        <v>1</v>
      </c>
      <c r="I127" t="s">
        <v>241</v>
      </c>
      <c r="J127" t="s">
        <v>176</v>
      </c>
      <c r="K127" t="s">
        <v>173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217</v>
      </c>
      <c r="C128" t="s">
        <v>146</v>
      </c>
      <c r="D128" t="s">
        <v>24</v>
      </c>
      <c r="E128" t="s">
        <v>25</v>
      </c>
      <c r="F128" t="s">
        <v>136</v>
      </c>
      <c r="G128" t="s">
        <v>71</v>
      </c>
      <c r="H128">
        <v>1</v>
      </c>
      <c r="I128" t="s">
        <v>241</v>
      </c>
      <c r="J128" t="s">
        <v>194</v>
      </c>
      <c r="K128" t="s">
        <v>237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402</v>
      </c>
      <c r="C129" t="s">
        <v>146</v>
      </c>
      <c r="D129" t="s">
        <v>28</v>
      </c>
      <c r="E129" t="s">
        <v>25</v>
      </c>
      <c r="F129" t="s">
        <v>136</v>
      </c>
      <c r="G129" t="s">
        <v>71</v>
      </c>
      <c r="H129">
        <v>1</v>
      </c>
      <c r="I129" t="s">
        <v>241</v>
      </c>
      <c r="J129" t="s">
        <v>119</v>
      </c>
      <c r="K129" t="s">
        <v>184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402</v>
      </c>
      <c r="C130" t="s">
        <v>146</v>
      </c>
      <c r="D130" t="s">
        <v>28</v>
      </c>
      <c r="E130" t="s">
        <v>25</v>
      </c>
      <c r="F130" t="s">
        <v>136</v>
      </c>
      <c r="G130" t="s">
        <v>71</v>
      </c>
      <c r="H130">
        <v>1</v>
      </c>
      <c r="I130" t="s">
        <v>241</v>
      </c>
      <c r="J130" t="s">
        <v>206</v>
      </c>
      <c r="K130" t="s">
        <v>184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402</v>
      </c>
      <c r="C131" t="s">
        <v>146</v>
      </c>
      <c r="D131" t="s">
        <v>28</v>
      </c>
      <c r="E131" t="s">
        <v>25</v>
      </c>
      <c r="F131" t="s">
        <v>136</v>
      </c>
      <c r="G131" t="s">
        <v>71</v>
      </c>
      <c r="H131">
        <v>1</v>
      </c>
      <c r="I131" t="s">
        <v>241</v>
      </c>
      <c r="J131" t="s">
        <v>174</v>
      </c>
      <c r="K131" t="s">
        <v>173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402</v>
      </c>
      <c r="C132" t="s">
        <v>146</v>
      </c>
      <c r="D132" t="s">
        <v>28</v>
      </c>
      <c r="E132" t="s">
        <v>25</v>
      </c>
      <c r="F132" t="s">
        <v>136</v>
      </c>
      <c r="G132" t="s">
        <v>71</v>
      </c>
      <c r="H132">
        <v>1</v>
      </c>
      <c r="I132" t="s">
        <v>241</v>
      </c>
      <c r="J132" t="s">
        <v>120</v>
      </c>
      <c r="K132" t="s">
        <v>184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402</v>
      </c>
      <c r="C133" t="s">
        <v>146</v>
      </c>
      <c r="D133" t="s">
        <v>28</v>
      </c>
      <c r="E133" t="s">
        <v>25</v>
      </c>
      <c r="F133" t="s">
        <v>136</v>
      </c>
      <c r="G133" t="s">
        <v>71</v>
      </c>
      <c r="H133">
        <v>1</v>
      </c>
      <c r="I133" t="s">
        <v>241</v>
      </c>
      <c r="J133" t="s">
        <v>175</v>
      </c>
      <c r="K133" t="s">
        <v>173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402</v>
      </c>
      <c r="C134" t="s">
        <v>146</v>
      </c>
      <c r="D134" t="s">
        <v>28</v>
      </c>
      <c r="E134" t="s">
        <v>25</v>
      </c>
      <c r="F134" t="s">
        <v>136</v>
      </c>
      <c r="G134" t="s">
        <v>71</v>
      </c>
      <c r="H134">
        <v>1</v>
      </c>
      <c r="I134" t="s">
        <v>241</v>
      </c>
      <c r="J134" t="s">
        <v>176</v>
      </c>
      <c r="K134" t="s">
        <v>173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217</v>
      </c>
      <c r="C135" t="s">
        <v>147</v>
      </c>
      <c r="D135" t="s">
        <v>24</v>
      </c>
      <c r="E135" t="s">
        <v>25</v>
      </c>
      <c r="F135" t="s">
        <v>136</v>
      </c>
      <c r="G135" t="s">
        <v>71</v>
      </c>
      <c r="H135">
        <v>1</v>
      </c>
      <c r="I135" t="s">
        <v>241</v>
      </c>
      <c r="J135" t="s">
        <v>119</v>
      </c>
      <c r="K135" t="s">
        <v>173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217</v>
      </c>
      <c r="C136" t="s">
        <v>147</v>
      </c>
      <c r="D136" t="s">
        <v>24</v>
      </c>
      <c r="E136" t="s">
        <v>25</v>
      </c>
      <c r="F136" t="s">
        <v>136</v>
      </c>
      <c r="G136" t="s">
        <v>71</v>
      </c>
      <c r="H136">
        <v>1</v>
      </c>
      <c r="I136" t="s">
        <v>241</v>
      </c>
      <c r="J136" t="s">
        <v>206</v>
      </c>
      <c r="K136" t="s">
        <v>173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217</v>
      </c>
      <c r="C137" t="s">
        <v>147</v>
      </c>
      <c r="D137" t="s">
        <v>24</v>
      </c>
      <c r="E137" t="s">
        <v>25</v>
      </c>
      <c r="F137" t="s">
        <v>136</v>
      </c>
      <c r="G137" t="s">
        <v>71</v>
      </c>
      <c r="H137">
        <v>1</v>
      </c>
      <c r="I137" t="s">
        <v>241</v>
      </c>
      <c r="J137" t="s">
        <v>174</v>
      </c>
      <c r="K137" t="s">
        <v>173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217</v>
      </c>
      <c r="C138" t="s">
        <v>147</v>
      </c>
      <c r="D138" t="s">
        <v>24</v>
      </c>
      <c r="E138" t="s">
        <v>25</v>
      </c>
      <c r="F138" t="s">
        <v>136</v>
      </c>
      <c r="G138" t="s">
        <v>71</v>
      </c>
      <c r="H138">
        <v>1</v>
      </c>
      <c r="I138" t="s">
        <v>241</v>
      </c>
      <c r="J138" t="s">
        <v>120</v>
      </c>
      <c r="K138" t="s">
        <v>173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217</v>
      </c>
      <c r="C139" t="s">
        <v>147</v>
      </c>
      <c r="D139" t="s">
        <v>24</v>
      </c>
      <c r="E139" t="s">
        <v>25</v>
      </c>
      <c r="F139" t="s">
        <v>136</v>
      </c>
      <c r="G139" t="s">
        <v>71</v>
      </c>
      <c r="H139">
        <v>1</v>
      </c>
      <c r="I139" t="s">
        <v>241</v>
      </c>
      <c r="J139" t="s">
        <v>175</v>
      </c>
      <c r="K139" t="s">
        <v>173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217</v>
      </c>
      <c r="C140" t="s">
        <v>147</v>
      </c>
      <c r="D140" t="s">
        <v>24</v>
      </c>
      <c r="E140" t="s">
        <v>25</v>
      </c>
      <c r="F140" t="s">
        <v>136</v>
      </c>
      <c r="G140" t="s">
        <v>71</v>
      </c>
      <c r="H140">
        <v>1</v>
      </c>
      <c r="I140" t="s">
        <v>241</v>
      </c>
      <c r="J140" t="s">
        <v>176</v>
      </c>
      <c r="K140" t="s">
        <v>173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217</v>
      </c>
      <c r="C141" t="s">
        <v>148</v>
      </c>
      <c r="D141" t="s">
        <v>24</v>
      </c>
      <c r="E141" t="s">
        <v>26</v>
      </c>
      <c r="F141" t="s">
        <v>136</v>
      </c>
      <c r="G141" t="s">
        <v>71</v>
      </c>
      <c r="H141">
        <v>1</v>
      </c>
      <c r="I141" t="s">
        <v>241</v>
      </c>
      <c r="J141" t="s">
        <v>119</v>
      </c>
      <c r="K141" t="s">
        <v>173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217</v>
      </c>
      <c r="C142" t="s">
        <v>148</v>
      </c>
      <c r="D142" t="s">
        <v>24</v>
      </c>
      <c r="E142" t="s">
        <v>26</v>
      </c>
      <c r="F142" t="s">
        <v>136</v>
      </c>
      <c r="G142" t="s">
        <v>71</v>
      </c>
      <c r="H142">
        <v>1</v>
      </c>
      <c r="I142" t="s">
        <v>241</v>
      </c>
      <c r="J142" t="s">
        <v>174</v>
      </c>
      <c r="K142" t="s">
        <v>173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217</v>
      </c>
      <c r="C143" t="s">
        <v>148</v>
      </c>
      <c r="D143" t="s">
        <v>24</v>
      </c>
      <c r="E143" t="s">
        <v>26</v>
      </c>
      <c r="F143" t="s">
        <v>136</v>
      </c>
      <c r="G143" t="s">
        <v>71</v>
      </c>
      <c r="H143">
        <v>1</v>
      </c>
      <c r="I143" t="s">
        <v>241</v>
      </c>
      <c r="J143" t="s">
        <v>120</v>
      </c>
      <c r="K143" t="s">
        <v>173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217</v>
      </c>
      <c r="C144" t="s">
        <v>148</v>
      </c>
      <c r="D144" t="s">
        <v>24</v>
      </c>
      <c r="E144" t="s">
        <v>26</v>
      </c>
      <c r="F144" t="s">
        <v>136</v>
      </c>
      <c r="G144" t="s">
        <v>71</v>
      </c>
      <c r="H144">
        <v>1</v>
      </c>
      <c r="I144" t="s">
        <v>241</v>
      </c>
      <c r="J144" t="s">
        <v>175</v>
      </c>
      <c r="K144" t="s">
        <v>173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217</v>
      </c>
      <c r="C145" t="s">
        <v>148</v>
      </c>
      <c r="D145" t="s">
        <v>24</v>
      </c>
      <c r="E145" t="s">
        <v>26</v>
      </c>
      <c r="F145" t="s">
        <v>136</v>
      </c>
      <c r="G145" t="s">
        <v>71</v>
      </c>
      <c r="H145">
        <v>1</v>
      </c>
      <c r="I145" t="s">
        <v>241</v>
      </c>
      <c r="J145" t="s">
        <v>176</v>
      </c>
      <c r="K145" t="s">
        <v>173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241</v>
      </c>
      <c r="J146" t="s">
        <v>119</v>
      </c>
      <c r="K146" t="s">
        <v>173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241</v>
      </c>
      <c r="J147" t="s">
        <v>174</v>
      </c>
      <c r="K147" t="s">
        <v>173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241</v>
      </c>
      <c r="J148" t="s">
        <v>243</v>
      </c>
      <c r="K148" t="s">
        <v>173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241</v>
      </c>
      <c r="J149" t="s">
        <v>120</v>
      </c>
      <c r="K149" t="s">
        <v>173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241</v>
      </c>
      <c r="J150" t="s">
        <v>175</v>
      </c>
      <c r="K150" t="s">
        <v>173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241</v>
      </c>
      <c r="J151" t="s">
        <v>176</v>
      </c>
      <c r="K151" t="s">
        <v>173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149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241</v>
      </c>
      <c r="J152" t="s">
        <v>119</v>
      </c>
      <c r="K152" t="s">
        <v>173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149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241</v>
      </c>
      <c r="J153" t="s">
        <v>174</v>
      </c>
      <c r="K153" t="s">
        <v>173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149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241</v>
      </c>
      <c r="J154" t="s">
        <v>243</v>
      </c>
      <c r="K154" t="s">
        <v>173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149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241</v>
      </c>
      <c r="J155" t="s">
        <v>120</v>
      </c>
      <c r="K155" t="s">
        <v>173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149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241</v>
      </c>
      <c r="J156" t="s">
        <v>175</v>
      </c>
      <c r="K156" t="s">
        <v>173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149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241</v>
      </c>
      <c r="J157" t="s">
        <v>176</v>
      </c>
      <c r="K157" t="s">
        <v>173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150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241</v>
      </c>
      <c r="J158" t="s">
        <v>119</v>
      </c>
      <c r="K158" t="s">
        <v>189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150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241</v>
      </c>
      <c r="J159" t="s">
        <v>174</v>
      </c>
      <c r="K159" t="s">
        <v>173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150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241</v>
      </c>
      <c r="J160" t="s">
        <v>243</v>
      </c>
      <c r="K160" t="s">
        <v>173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150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241</v>
      </c>
      <c r="J161" t="s">
        <v>120</v>
      </c>
      <c r="K161" t="s">
        <v>189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150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241</v>
      </c>
      <c r="J162" t="s">
        <v>175</v>
      </c>
      <c r="K162" t="s">
        <v>173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150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241</v>
      </c>
      <c r="J163" t="s">
        <v>176</v>
      </c>
      <c r="K163" t="s">
        <v>173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241</v>
      </c>
      <c r="J164" t="s">
        <v>119</v>
      </c>
      <c r="K164" t="s">
        <v>173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241</v>
      </c>
      <c r="J165" t="s">
        <v>174</v>
      </c>
      <c r="K165" t="s">
        <v>173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241</v>
      </c>
      <c r="J166" t="s">
        <v>243</v>
      </c>
      <c r="K166" t="s">
        <v>173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241</v>
      </c>
      <c r="J167" t="s">
        <v>120</v>
      </c>
      <c r="K167" t="s">
        <v>173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241</v>
      </c>
      <c r="J168" t="s">
        <v>175</v>
      </c>
      <c r="K168" t="s">
        <v>173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241</v>
      </c>
      <c r="J169" t="s">
        <v>176</v>
      </c>
      <c r="K169" t="s">
        <v>173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149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241</v>
      </c>
      <c r="J170" t="s">
        <v>119</v>
      </c>
      <c r="K170" t="s">
        <v>173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149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241</v>
      </c>
      <c r="J171" t="s">
        <v>174</v>
      </c>
      <c r="K171" t="s">
        <v>173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149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241</v>
      </c>
      <c r="J172" t="s">
        <v>243</v>
      </c>
      <c r="K172" t="s">
        <v>173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149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241</v>
      </c>
      <c r="J173" t="s">
        <v>120</v>
      </c>
      <c r="K173" t="s">
        <v>173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149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241</v>
      </c>
      <c r="J174" t="s">
        <v>175</v>
      </c>
      <c r="K174" t="s">
        <v>173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149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241</v>
      </c>
      <c r="J175" t="s">
        <v>176</v>
      </c>
      <c r="K175" t="s">
        <v>173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150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241</v>
      </c>
      <c r="J176" t="s">
        <v>119</v>
      </c>
      <c r="K176" t="s">
        <v>189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150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241</v>
      </c>
      <c r="J177" t="s">
        <v>174</v>
      </c>
      <c r="K177" t="s">
        <v>173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150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241</v>
      </c>
      <c r="J178" t="s">
        <v>243</v>
      </c>
      <c r="K178" t="s">
        <v>173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150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241</v>
      </c>
      <c r="J179" t="s">
        <v>120</v>
      </c>
      <c r="K179" t="s">
        <v>189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150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241</v>
      </c>
      <c r="J180" t="s">
        <v>175</v>
      </c>
      <c r="K180" t="s">
        <v>173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150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241</v>
      </c>
      <c r="J181" t="s">
        <v>176</v>
      </c>
      <c r="K181" t="s">
        <v>173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241</v>
      </c>
      <c r="J182" t="s">
        <v>174</v>
      </c>
      <c r="K182" t="s">
        <v>173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241</v>
      </c>
      <c r="J183" t="s">
        <v>243</v>
      </c>
      <c r="K183" t="s">
        <v>173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241</v>
      </c>
      <c r="J184" t="s">
        <v>120</v>
      </c>
      <c r="K184" t="s">
        <v>173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241</v>
      </c>
      <c r="J185" t="s">
        <v>175</v>
      </c>
      <c r="K185" t="s">
        <v>173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241</v>
      </c>
      <c r="J186" t="s">
        <v>176</v>
      </c>
      <c r="K186" t="s">
        <v>173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402</v>
      </c>
      <c r="C187" t="s">
        <v>41</v>
      </c>
      <c r="D187" t="s">
        <v>24</v>
      </c>
      <c r="E187" t="s">
        <v>26</v>
      </c>
      <c r="F187" t="s">
        <v>27</v>
      </c>
      <c r="G187" t="s">
        <v>71</v>
      </c>
      <c r="H187">
        <v>1</v>
      </c>
      <c r="I187" t="s">
        <v>241</v>
      </c>
      <c r="J187" t="s">
        <v>174</v>
      </c>
      <c r="K187" t="s">
        <v>173</v>
      </c>
      <c r="L187">
        <v>25</v>
      </c>
      <c r="T187" t="str">
        <f>Receive[[#This Row],[服装]]&amp;Receive[[#This Row],[名前]]&amp;Receive[[#This Row],[レアリティ]]</f>
        <v>探偵灰羽リエーフICONIC</v>
      </c>
    </row>
    <row r="188" spans="1:20" x14ac:dyDescent="0.3">
      <c r="A188">
        <f>VLOOKUP(Receive[[#This Row],[No用]],SetNo[[No.用]:[vlookup 用]],2,FALSE)</f>
        <v>33</v>
      </c>
      <c r="B188" t="s">
        <v>402</v>
      </c>
      <c r="C188" t="s">
        <v>41</v>
      </c>
      <c r="D188" t="s">
        <v>24</v>
      </c>
      <c r="E188" t="s">
        <v>26</v>
      </c>
      <c r="F188" t="s">
        <v>27</v>
      </c>
      <c r="G188" t="s">
        <v>71</v>
      </c>
      <c r="H188">
        <v>1</v>
      </c>
      <c r="I188" t="s">
        <v>241</v>
      </c>
      <c r="J188" t="s">
        <v>243</v>
      </c>
      <c r="K188" t="s">
        <v>173</v>
      </c>
      <c r="L188">
        <v>25</v>
      </c>
      <c r="T188" t="str">
        <f>Receive[[#This Row],[服装]]&amp;Receive[[#This Row],[名前]]&amp;Receive[[#This Row],[レアリティ]]</f>
        <v>探偵灰羽リエーフICONIC</v>
      </c>
    </row>
    <row r="189" spans="1:20" x14ac:dyDescent="0.3">
      <c r="A189">
        <f>VLOOKUP(Receive[[#This Row],[No用]],SetNo[[No.用]:[vlookup 用]],2,FALSE)</f>
        <v>33</v>
      </c>
      <c r="B189" t="s">
        <v>402</v>
      </c>
      <c r="C189" t="s">
        <v>41</v>
      </c>
      <c r="D189" t="s">
        <v>24</v>
      </c>
      <c r="E189" t="s">
        <v>26</v>
      </c>
      <c r="F189" t="s">
        <v>27</v>
      </c>
      <c r="G189" t="s">
        <v>71</v>
      </c>
      <c r="H189">
        <v>1</v>
      </c>
      <c r="I189" t="s">
        <v>241</v>
      </c>
      <c r="J189" t="s">
        <v>120</v>
      </c>
      <c r="K189" t="s">
        <v>173</v>
      </c>
      <c r="L189">
        <v>25</v>
      </c>
      <c r="T189" t="str">
        <f>Receive[[#This Row],[服装]]&amp;Receive[[#This Row],[名前]]&amp;Receive[[#This Row],[レアリティ]]</f>
        <v>探偵灰羽リエーフICONIC</v>
      </c>
    </row>
    <row r="190" spans="1:20" x14ac:dyDescent="0.3">
      <c r="A190">
        <f>VLOOKUP(Receive[[#This Row],[No用]],SetNo[[No.用]:[vlookup 用]],2,FALSE)</f>
        <v>33</v>
      </c>
      <c r="B190" t="s">
        <v>402</v>
      </c>
      <c r="C190" t="s">
        <v>41</v>
      </c>
      <c r="D190" t="s">
        <v>24</v>
      </c>
      <c r="E190" t="s">
        <v>26</v>
      </c>
      <c r="F190" t="s">
        <v>27</v>
      </c>
      <c r="G190" t="s">
        <v>71</v>
      </c>
      <c r="H190">
        <v>1</v>
      </c>
      <c r="I190" t="s">
        <v>241</v>
      </c>
      <c r="J190" t="s">
        <v>175</v>
      </c>
      <c r="K190" t="s">
        <v>173</v>
      </c>
      <c r="L190">
        <v>25</v>
      </c>
      <c r="T190" t="str">
        <f>Receive[[#This Row],[服装]]&amp;Receive[[#This Row],[名前]]&amp;Receive[[#This Row],[レアリティ]]</f>
        <v>探偵灰羽リエーフICONIC</v>
      </c>
    </row>
    <row r="191" spans="1:20" x14ac:dyDescent="0.3">
      <c r="A191">
        <f>VLOOKUP(Receive[[#This Row],[No用]],SetNo[[No.用]:[vlookup 用]],2,FALSE)</f>
        <v>33</v>
      </c>
      <c r="B191" t="s">
        <v>402</v>
      </c>
      <c r="C191" t="s">
        <v>41</v>
      </c>
      <c r="D191" t="s">
        <v>24</v>
      </c>
      <c r="E191" t="s">
        <v>26</v>
      </c>
      <c r="F191" t="s">
        <v>27</v>
      </c>
      <c r="G191" t="s">
        <v>71</v>
      </c>
      <c r="H191">
        <v>1</v>
      </c>
      <c r="I191" t="s">
        <v>241</v>
      </c>
      <c r="J191" t="s">
        <v>176</v>
      </c>
      <c r="K191" t="s">
        <v>173</v>
      </c>
      <c r="L191">
        <v>32</v>
      </c>
      <c r="T191" t="str">
        <f>Receive[[#This Row],[服装]]&amp;Receive[[#This Row],[名前]]&amp;Receive[[#This Row],[レアリティ]]</f>
        <v>探偵灰羽リエーフICONIC</v>
      </c>
    </row>
    <row r="192" spans="1:20" x14ac:dyDescent="0.3">
      <c r="A192">
        <f>VLOOKUP(Receive[[#This Row],[No用]],SetNo[[No.用]:[vlookup 用]],2,FALSE)</f>
        <v>34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241</v>
      </c>
      <c r="J192" t="s">
        <v>119</v>
      </c>
      <c r="K192" t="s">
        <v>184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34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241</v>
      </c>
      <c r="J193" t="s">
        <v>206</v>
      </c>
      <c r="K193" t="s">
        <v>184</v>
      </c>
      <c r="L193">
        <v>41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34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241</v>
      </c>
      <c r="J194" t="s">
        <v>174</v>
      </c>
      <c r="K194" t="s">
        <v>173</v>
      </c>
      <c r="L194">
        <v>34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42</v>
      </c>
      <c r="D195" t="s">
        <v>24</v>
      </c>
      <c r="E195" t="s">
        <v>21</v>
      </c>
      <c r="F195" t="s">
        <v>27</v>
      </c>
      <c r="G195" t="s">
        <v>71</v>
      </c>
      <c r="H195">
        <v>1</v>
      </c>
      <c r="I195" t="s">
        <v>241</v>
      </c>
      <c r="J195" t="s">
        <v>243</v>
      </c>
      <c r="K195" t="s">
        <v>173</v>
      </c>
      <c r="L195">
        <v>34</v>
      </c>
      <c r="T195" t="str">
        <f>Receive[[#This Row],[服装]]&amp;Receive[[#This Row],[名前]]&amp;Receive[[#This Row],[レアリティ]]</f>
        <v>ユニフォーム夜久衛輔ICONIC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42</v>
      </c>
      <c r="D196" t="s">
        <v>24</v>
      </c>
      <c r="E196" t="s">
        <v>21</v>
      </c>
      <c r="F196" t="s">
        <v>27</v>
      </c>
      <c r="G196" t="s">
        <v>71</v>
      </c>
      <c r="H196">
        <v>1</v>
      </c>
      <c r="I196" t="s">
        <v>241</v>
      </c>
      <c r="J196" t="s">
        <v>120</v>
      </c>
      <c r="K196" t="s">
        <v>184</v>
      </c>
      <c r="L196">
        <v>34</v>
      </c>
      <c r="T196" t="str">
        <f>Receive[[#This Row],[服装]]&amp;Receive[[#This Row],[名前]]&amp;Receive[[#This Row],[レアリティ]]</f>
        <v>ユニフォーム夜久衛輔ICONIC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241</v>
      </c>
      <c r="J197" t="s">
        <v>175</v>
      </c>
      <c r="K197" t="s">
        <v>173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241</v>
      </c>
      <c r="J198" t="s">
        <v>176</v>
      </c>
      <c r="K198" t="s">
        <v>173</v>
      </c>
      <c r="L198">
        <v>32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241</v>
      </c>
      <c r="J199" t="s">
        <v>194</v>
      </c>
      <c r="K199" t="s">
        <v>237</v>
      </c>
      <c r="L199">
        <v>47</v>
      </c>
      <c r="N199">
        <v>57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43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241</v>
      </c>
      <c r="J200" t="s">
        <v>119</v>
      </c>
      <c r="K200" t="s">
        <v>173</v>
      </c>
      <c r="L200">
        <v>27</v>
      </c>
      <c r="T200" t="str">
        <f>Receive[[#This Row],[服装]]&amp;Receive[[#This Row],[名前]]&amp;Receive[[#This Row],[レアリティ]]</f>
        <v>ユニフォーム福永招平ICONIC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43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241</v>
      </c>
      <c r="J201" t="s">
        <v>174</v>
      </c>
      <c r="K201" t="s">
        <v>173</v>
      </c>
      <c r="L201">
        <v>27</v>
      </c>
      <c r="T201" t="str">
        <f>Receive[[#This Row],[服装]]&amp;Receive[[#This Row],[名前]]&amp;Receive[[#This Row],[レアリティ]]</f>
        <v>ユニフォーム福永招平ICONIC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43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241</v>
      </c>
      <c r="J202" t="s">
        <v>120</v>
      </c>
      <c r="K202" t="s">
        <v>173</v>
      </c>
      <c r="L202">
        <v>25</v>
      </c>
      <c r="T202" t="str">
        <f>Receive[[#This Row],[服装]]&amp;Receive[[#This Row],[名前]]&amp;Receive[[#This Row],[レアリティ]]</f>
        <v>ユニフォーム福永招平ICONIC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43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241</v>
      </c>
      <c r="J203" t="s">
        <v>175</v>
      </c>
      <c r="K203" t="s">
        <v>173</v>
      </c>
      <c r="L203">
        <v>27</v>
      </c>
      <c r="T203" t="str">
        <f>Receive[[#This Row],[服装]]&amp;Receive[[#This Row],[名前]]&amp;Receive[[#This Row],[レアリティ]]</f>
        <v>ユニフォーム福永招平ICONIC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43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241</v>
      </c>
      <c r="J204" t="s">
        <v>176</v>
      </c>
      <c r="K204" t="s">
        <v>173</v>
      </c>
      <c r="L204">
        <v>32</v>
      </c>
      <c r="T204" t="str">
        <f>Receive[[#This Row],[服装]]&amp;Receive[[#This Row],[名前]]&amp;Receive[[#This Row],[レアリティ]]</f>
        <v>ユニフォーム福永招平ICONIC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241</v>
      </c>
      <c r="J205" t="s">
        <v>119</v>
      </c>
      <c r="K205" t="s">
        <v>173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44</v>
      </c>
      <c r="D206" t="s">
        <v>24</v>
      </c>
      <c r="E206" t="s">
        <v>26</v>
      </c>
      <c r="F206" t="s">
        <v>27</v>
      </c>
      <c r="G206" t="s">
        <v>71</v>
      </c>
      <c r="H206">
        <v>1</v>
      </c>
      <c r="I206" t="s">
        <v>241</v>
      </c>
      <c r="J206" t="s">
        <v>174</v>
      </c>
      <c r="K206" t="s">
        <v>173</v>
      </c>
      <c r="L206">
        <v>27</v>
      </c>
      <c r="T206" t="str">
        <f>Receive[[#This Row],[服装]]&amp;Receive[[#This Row],[名前]]&amp;Receive[[#This Row],[レアリティ]]</f>
        <v>ユニフォーム犬岡走ICONIC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44</v>
      </c>
      <c r="D207" t="s">
        <v>24</v>
      </c>
      <c r="E207" t="s">
        <v>26</v>
      </c>
      <c r="F207" t="s">
        <v>27</v>
      </c>
      <c r="G207" t="s">
        <v>71</v>
      </c>
      <c r="H207">
        <v>1</v>
      </c>
      <c r="I207" t="s">
        <v>241</v>
      </c>
      <c r="J207" t="s">
        <v>243</v>
      </c>
      <c r="K207" t="s">
        <v>173</v>
      </c>
      <c r="L207">
        <v>27</v>
      </c>
      <c r="T207" t="str">
        <f>Receive[[#This Row],[服装]]&amp;Receive[[#This Row],[名前]]&amp;Receive[[#This Row],[レアリティ]]</f>
        <v>ユニフォーム犬岡走ICONIC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44</v>
      </c>
      <c r="D208" t="s">
        <v>24</v>
      </c>
      <c r="E208" t="s">
        <v>26</v>
      </c>
      <c r="F208" t="s">
        <v>27</v>
      </c>
      <c r="G208" t="s">
        <v>71</v>
      </c>
      <c r="H208">
        <v>1</v>
      </c>
      <c r="I208" t="s">
        <v>241</v>
      </c>
      <c r="J208" t="s">
        <v>120</v>
      </c>
      <c r="K208" t="s">
        <v>173</v>
      </c>
      <c r="L208">
        <v>27</v>
      </c>
      <c r="T208" t="str">
        <f>Receive[[#This Row],[服装]]&amp;Receive[[#This Row],[名前]]&amp;Receive[[#This Row],[レアリティ]]</f>
        <v>ユニフォーム犬岡走ICONIC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44</v>
      </c>
      <c r="D209" t="s">
        <v>24</v>
      </c>
      <c r="E209" t="s">
        <v>26</v>
      </c>
      <c r="F209" t="s">
        <v>27</v>
      </c>
      <c r="G209" t="s">
        <v>71</v>
      </c>
      <c r="H209">
        <v>1</v>
      </c>
      <c r="I209" t="s">
        <v>241</v>
      </c>
      <c r="J209" t="s">
        <v>175</v>
      </c>
      <c r="K209" t="s">
        <v>173</v>
      </c>
      <c r="L209">
        <v>27</v>
      </c>
      <c r="T209" t="str">
        <f>Receive[[#This Row],[服装]]&amp;Receive[[#This Row],[名前]]&amp;Receive[[#This Row],[レアリティ]]</f>
        <v>ユニフォーム犬岡走ICONIC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241</v>
      </c>
      <c r="J210" t="s">
        <v>176</v>
      </c>
      <c r="K210" t="s">
        <v>173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45</v>
      </c>
      <c r="D211" t="s">
        <v>24</v>
      </c>
      <c r="E211" t="s">
        <v>25</v>
      </c>
      <c r="F211" t="s">
        <v>27</v>
      </c>
      <c r="G211" t="s">
        <v>71</v>
      </c>
      <c r="H211">
        <v>1</v>
      </c>
      <c r="I211" t="s">
        <v>241</v>
      </c>
      <c r="J211" t="s">
        <v>119</v>
      </c>
      <c r="K211" t="s">
        <v>173</v>
      </c>
      <c r="L211">
        <v>27</v>
      </c>
      <c r="T211" t="str">
        <f>Receive[[#This Row],[服装]]&amp;Receive[[#This Row],[名前]]&amp;Receive[[#This Row],[レアリティ]]</f>
        <v>ユニフォーム山本猛虎ICONIC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45</v>
      </c>
      <c r="D212" t="s">
        <v>24</v>
      </c>
      <c r="E212" t="s">
        <v>25</v>
      </c>
      <c r="F212" t="s">
        <v>27</v>
      </c>
      <c r="G212" t="s">
        <v>71</v>
      </c>
      <c r="H212">
        <v>1</v>
      </c>
      <c r="I212" t="s">
        <v>241</v>
      </c>
      <c r="J212" t="s">
        <v>174</v>
      </c>
      <c r="K212" t="s">
        <v>173</v>
      </c>
      <c r="L212">
        <v>27</v>
      </c>
      <c r="T212" t="str">
        <f>Receive[[#This Row],[服装]]&amp;Receive[[#This Row],[名前]]&amp;Receive[[#This Row],[レアリティ]]</f>
        <v>ユニフォーム山本猛虎ICONIC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45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241</v>
      </c>
      <c r="J213" t="s">
        <v>120</v>
      </c>
      <c r="K213" t="s">
        <v>173</v>
      </c>
      <c r="L213">
        <v>27</v>
      </c>
      <c r="T213" t="str">
        <f>Receive[[#This Row],[服装]]&amp;Receive[[#This Row],[名前]]&amp;Receive[[#This Row],[レアリティ]]</f>
        <v>ユニフォーム山本猛虎ICONIC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45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241</v>
      </c>
      <c r="J214" t="s">
        <v>175</v>
      </c>
      <c r="K214" t="s">
        <v>173</v>
      </c>
      <c r="L214">
        <v>27</v>
      </c>
      <c r="T214" t="str">
        <f>Receive[[#This Row],[服装]]&amp;Receive[[#This Row],[名前]]&amp;Receive[[#This Row],[レアリティ]]</f>
        <v>ユニフォーム山本猛虎ICONIC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45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241</v>
      </c>
      <c r="J215" t="s">
        <v>176</v>
      </c>
      <c r="K215" t="s">
        <v>173</v>
      </c>
      <c r="L215">
        <v>27</v>
      </c>
      <c r="T215" t="str">
        <f>Receive[[#This Row],[服装]]&amp;Receive[[#This Row],[名前]]&amp;Receive[[#This Row],[レアリティ]]</f>
        <v>ユニフォーム山本猛虎ICONIC</v>
      </c>
    </row>
    <row r="216" spans="1:20" x14ac:dyDescent="0.3">
      <c r="A216">
        <f>VLOOKUP(Receive[[#This Row],[No用]],SetNo[[No.用]:[vlookup 用]],2,FALSE)</f>
        <v>38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241</v>
      </c>
      <c r="J216" t="s">
        <v>119</v>
      </c>
      <c r="K216" t="s">
        <v>184</v>
      </c>
      <c r="L216">
        <v>35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38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241</v>
      </c>
      <c r="J217" t="s">
        <v>206</v>
      </c>
      <c r="K217" t="s">
        <v>184</v>
      </c>
      <c r="L217">
        <v>44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38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241</v>
      </c>
      <c r="J218" t="s">
        <v>174</v>
      </c>
      <c r="K218" t="s">
        <v>173</v>
      </c>
      <c r="L218">
        <v>30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46</v>
      </c>
      <c r="D219" t="s">
        <v>24</v>
      </c>
      <c r="E219" t="s">
        <v>21</v>
      </c>
      <c r="F219" t="s">
        <v>27</v>
      </c>
      <c r="G219" t="s">
        <v>71</v>
      </c>
      <c r="H219">
        <v>1</v>
      </c>
      <c r="I219" t="s">
        <v>241</v>
      </c>
      <c r="J219" t="s">
        <v>243</v>
      </c>
      <c r="K219" t="s">
        <v>173</v>
      </c>
      <c r="L219">
        <v>30</v>
      </c>
      <c r="T219" t="str">
        <f>Receive[[#This Row],[服装]]&amp;Receive[[#This Row],[名前]]&amp;Receive[[#This Row],[レアリティ]]</f>
        <v>ユニフォーム芝山優生ICONIC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46</v>
      </c>
      <c r="D220" t="s">
        <v>24</v>
      </c>
      <c r="E220" t="s">
        <v>21</v>
      </c>
      <c r="F220" t="s">
        <v>27</v>
      </c>
      <c r="G220" t="s">
        <v>71</v>
      </c>
      <c r="H220">
        <v>1</v>
      </c>
      <c r="I220" t="s">
        <v>241</v>
      </c>
      <c r="J220" t="s">
        <v>120</v>
      </c>
      <c r="K220" t="s">
        <v>184</v>
      </c>
      <c r="L220">
        <v>35</v>
      </c>
      <c r="T220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241</v>
      </c>
      <c r="J221" t="s">
        <v>175</v>
      </c>
      <c r="K221" t="s">
        <v>173</v>
      </c>
      <c r="L221">
        <v>32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241</v>
      </c>
      <c r="J222" t="s">
        <v>176</v>
      </c>
      <c r="K222" t="s">
        <v>173</v>
      </c>
      <c r="L222">
        <v>32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241</v>
      </c>
      <c r="J223" t="s">
        <v>194</v>
      </c>
      <c r="K223" t="s">
        <v>237</v>
      </c>
      <c r="L223">
        <v>45</v>
      </c>
      <c r="N223">
        <v>55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241</v>
      </c>
      <c r="J224" t="s">
        <v>119</v>
      </c>
      <c r="K224" t="s">
        <v>173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24</v>
      </c>
      <c r="E225" t="s">
        <v>25</v>
      </c>
      <c r="F225" t="s">
        <v>27</v>
      </c>
      <c r="G225" t="s">
        <v>71</v>
      </c>
      <c r="H225">
        <v>1</v>
      </c>
      <c r="I225" t="s">
        <v>241</v>
      </c>
      <c r="J225" t="s">
        <v>174</v>
      </c>
      <c r="K225" t="s">
        <v>173</v>
      </c>
      <c r="L225">
        <v>27</v>
      </c>
      <c r="T225" t="str">
        <f>Receive[[#This Row],[服装]]&amp;Receive[[#This Row],[名前]]&amp;Receive[[#This Row],[レアリティ]]</f>
        <v>ユニフォーム海信之ICONIC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24</v>
      </c>
      <c r="E226" t="s">
        <v>25</v>
      </c>
      <c r="F226" t="s">
        <v>27</v>
      </c>
      <c r="G226" t="s">
        <v>71</v>
      </c>
      <c r="H226">
        <v>1</v>
      </c>
      <c r="I226" t="s">
        <v>241</v>
      </c>
      <c r="J226" t="s">
        <v>243</v>
      </c>
      <c r="K226" t="s">
        <v>173</v>
      </c>
      <c r="L226">
        <v>27</v>
      </c>
      <c r="T226" t="str">
        <f>Receive[[#This Row],[服装]]&amp;Receive[[#This Row],[名前]]&amp;Receive[[#This Row],[レアリティ]]</f>
        <v>ユニフォーム海信之ICONIC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24</v>
      </c>
      <c r="E227" t="s">
        <v>25</v>
      </c>
      <c r="F227" t="s">
        <v>27</v>
      </c>
      <c r="G227" t="s">
        <v>71</v>
      </c>
      <c r="H227">
        <v>1</v>
      </c>
      <c r="I227" t="s">
        <v>241</v>
      </c>
      <c r="J227" t="s">
        <v>120</v>
      </c>
      <c r="K227" t="s">
        <v>173</v>
      </c>
      <c r="L227">
        <v>27</v>
      </c>
      <c r="T227" t="str">
        <f>Receive[[#This Row],[服装]]&amp;Receive[[#This Row],[名前]]&amp;Receive[[#This Row],[レアリティ]]</f>
        <v>ユニフォーム海信之ICONIC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24</v>
      </c>
      <c r="E228" t="s">
        <v>25</v>
      </c>
      <c r="F228" t="s">
        <v>27</v>
      </c>
      <c r="G228" t="s">
        <v>71</v>
      </c>
      <c r="H228">
        <v>1</v>
      </c>
      <c r="I228" t="s">
        <v>241</v>
      </c>
      <c r="J228" t="s">
        <v>175</v>
      </c>
      <c r="K228" t="s">
        <v>173</v>
      </c>
      <c r="L228">
        <v>27</v>
      </c>
      <c r="T228" t="str">
        <f>Receive[[#This Row],[服装]]&amp;Receive[[#This Row],[名前]]&amp;Receive[[#This Row],[レアリティ]]</f>
        <v>ユニフォーム海信之ICONIC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241</v>
      </c>
      <c r="J229" t="s">
        <v>176</v>
      </c>
      <c r="K229" t="s">
        <v>173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151</v>
      </c>
      <c r="H230">
        <v>1</v>
      </c>
      <c r="I230" t="s">
        <v>241</v>
      </c>
      <c r="J230" t="s">
        <v>119</v>
      </c>
      <c r="K230" t="s">
        <v>184</v>
      </c>
      <c r="L230">
        <v>33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108</v>
      </c>
      <c r="C231" t="s">
        <v>47</v>
      </c>
      <c r="D231" t="s">
        <v>90</v>
      </c>
      <c r="E231" t="s">
        <v>78</v>
      </c>
      <c r="F231" t="s">
        <v>27</v>
      </c>
      <c r="G231" t="s">
        <v>151</v>
      </c>
      <c r="H231">
        <v>1</v>
      </c>
      <c r="I231" t="s">
        <v>241</v>
      </c>
      <c r="J231" t="s">
        <v>174</v>
      </c>
      <c r="K231" t="s">
        <v>173</v>
      </c>
      <c r="L231">
        <v>27</v>
      </c>
      <c r="T231" t="str">
        <f>Receive[[#This Row],[服装]]&amp;Receive[[#This Row],[名前]]&amp;Receive[[#This Row],[レアリティ]]</f>
        <v>ユニフォーム海信之YELL</v>
      </c>
    </row>
    <row r="232" spans="1:20" x14ac:dyDescent="0.3">
      <c r="A232">
        <f>VLOOKUP(Receive[[#This Row],[No用]],SetNo[[No.用]:[vlookup 用]],2,FALSE)</f>
        <v>40</v>
      </c>
      <c r="B232" t="s">
        <v>108</v>
      </c>
      <c r="C232" t="s">
        <v>47</v>
      </c>
      <c r="D232" t="s">
        <v>90</v>
      </c>
      <c r="E232" t="s">
        <v>78</v>
      </c>
      <c r="F232" t="s">
        <v>27</v>
      </c>
      <c r="G232" t="s">
        <v>151</v>
      </c>
      <c r="H232">
        <v>1</v>
      </c>
      <c r="I232" t="s">
        <v>241</v>
      </c>
      <c r="J232" t="s">
        <v>243</v>
      </c>
      <c r="K232" t="s">
        <v>173</v>
      </c>
      <c r="L232">
        <v>27</v>
      </c>
      <c r="T232" t="str">
        <f>Receive[[#This Row],[服装]]&amp;Receive[[#This Row],[名前]]&amp;Receive[[#This Row],[レアリティ]]</f>
        <v>ユニフォーム海信之YELL</v>
      </c>
    </row>
    <row r="233" spans="1:20" x14ac:dyDescent="0.3">
      <c r="A233">
        <f>VLOOKUP(Receive[[#This Row],[No用]],SetNo[[No.用]:[vlookup 用]],2,FALSE)</f>
        <v>40</v>
      </c>
      <c r="B233" t="s">
        <v>108</v>
      </c>
      <c r="C233" t="s">
        <v>47</v>
      </c>
      <c r="D233" t="s">
        <v>90</v>
      </c>
      <c r="E233" t="s">
        <v>78</v>
      </c>
      <c r="F233" t="s">
        <v>27</v>
      </c>
      <c r="G233" t="s">
        <v>151</v>
      </c>
      <c r="H233">
        <v>1</v>
      </c>
      <c r="I233" t="s">
        <v>241</v>
      </c>
      <c r="J233" t="s">
        <v>120</v>
      </c>
      <c r="K233" t="s">
        <v>184</v>
      </c>
      <c r="L233">
        <v>33</v>
      </c>
      <c r="T233" t="str">
        <f>Receive[[#This Row],[服装]]&amp;Receive[[#This Row],[名前]]&amp;Receive[[#This Row],[レアリティ]]</f>
        <v>ユニフォーム海信之YELL</v>
      </c>
    </row>
    <row r="234" spans="1:20" x14ac:dyDescent="0.3">
      <c r="A234">
        <f>VLOOKUP(Receive[[#This Row],[No用]],SetNo[[No.用]:[vlookup 用]],2,FALSE)</f>
        <v>40</v>
      </c>
      <c r="B234" t="s">
        <v>108</v>
      </c>
      <c r="C234" t="s">
        <v>47</v>
      </c>
      <c r="D234" t="s">
        <v>90</v>
      </c>
      <c r="E234" t="s">
        <v>78</v>
      </c>
      <c r="F234" t="s">
        <v>27</v>
      </c>
      <c r="G234" t="s">
        <v>151</v>
      </c>
      <c r="H234">
        <v>1</v>
      </c>
      <c r="I234" t="s">
        <v>241</v>
      </c>
      <c r="J234" t="s">
        <v>175</v>
      </c>
      <c r="K234" t="s">
        <v>173</v>
      </c>
      <c r="L234">
        <v>27</v>
      </c>
      <c r="T234" t="str">
        <f>Receive[[#This Row],[服装]]&amp;Receive[[#This Row],[名前]]&amp;Receive[[#This Row],[レアリティ]]</f>
        <v>ユニフォーム海信之YELL</v>
      </c>
    </row>
    <row r="235" spans="1:20" x14ac:dyDescent="0.3">
      <c r="A235">
        <f>VLOOKUP(Receive[[#This Row],[No用]],SetNo[[No.用]:[vlookup 用]],2,FALSE)</f>
        <v>40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151</v>
      </c>
      <c r="H235">
        <v>1</v>
      </c>
      <c r="I235" t="s">
        <v>241</v>
      </c>
      <c r="J235" t="s">
        <v>176</v>
      </c>
      <c r="K235" t="s">
        <v>173</v>
      </c>
      <c r="L235">
        <v>27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 t="s">
        <v>217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241</v>
      </c>
      <c r="J236" t="s">
        <v>119</v>
      </c>
      <c r="K236" t="s">
        <v>173</v>
      </c>
      <c r="L236">
        <v>26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41</v>
      </c>
      <c r="B237" t="s">
        <v>217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241</v>
      </c>
      <c r="J237" t="s">
        <v>206</v>
      </c>
      <c r="K237" t="s">
        <v>173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41</v>
      </c>
      <c r="B238" t="s">
        <v>217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241</v>
      </c>
      <c r="J238" t="s">
        <v>174</v>
      </c>
      <c r="K238" t="s">
        <v>173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41</v>
      </c>
      <c r="B239" t="s">
        <v>217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241</v>
      </c>
      <c r="J239" t="s">
        <v>120</v>
      </c>
      <c r="K239" t="s">
        <v>173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41</v>
      </c>
      <c r="B240" t="s">
        <v>217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241</v>
      </c>
      <c r="J240" t="s">
        <v>175</v>
      </c>
      <c r="K240" t="s">
        <v>173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41</v>
      </c>
      <c r="B241" t="s">
        <v>217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241</v>
      </c>
      <c r="J241" t="s">
        <v>176</v>
      </c>
      <c r="K241" t="s">
        <v>173</v>
      </c>
      <c r="L241">
        <v>32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41</v>
      </c>
      <c r="B242" t="s">
        <v>217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241</v>
      </c>
      <c r="J242" t="s">
        <v>119</v>
      </c>
      <c r="K242" t="s">
        <v>173</v>
      </c>
      <c r="L242">
        <v>26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Row],[No用]],SetNo[[No.用]:[vlookup 用]],2,FALSE)</f>
        <v>41</v>
      </c>
      <c r="B243" t="s">
        <v>217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241</v>
      </c>
      <c r="J243" t="s">
        <v>206</v>
      </c>
      <c r="K243" t="s">
        <v>173</v>
      </c>
      <c r="L243">
        <v>26</v>
      </c>
      <c r="T243" t="str">
        <f>Receive[[#This Row],[服装]]&amp;Receive[[#This Row],[名前]]&amp;Receive[[#This Row],[レアリティ]]</f>
        <v>ユニフォーム青根高伸ICONIC</v>
      </c>
    </row>
    <row r="244" spans="1:20" x14ac:dyDescent="0.3">
      <c r="A244">
        <f>VLOOKUP(Receive[[#This Row],[No用]],SetNo[[No.用]:[vlookup 用]],2,FALSE)</f>
        <v>41</v>
      </c>
      <c r="B244" t="s">
        <v>217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241</v>
      </c>
      <c r="J244" t="s">
        <v>174</v>
      </c>
      <c r="K244" t="s">
        <v>173</v>
      </c>
      <c r="L244">
        <v>26</v>
      </c>
      <c r="T244" t="str">
        <f>Receive[[#This Row],[服装]]&amp;Receive[[#This Row],[名前]]&amp;Receive[[#This Row],[レアリティ]]</f>
        <v>ユニフォーム青根高伸ICONIC</v>
      </c>
    </row>
    <row r="245" spans="1:20" x14ac:dyDescent="0.3">
      <c r="A245">
        <f>VLOOKUP(Receive[[#This Row],[No用]],SetNo[[No.用]:[vlookup 用]],2,FALSE)</f>
        <v>41</v>
      </c>
      <c r="B245" t="s">
        <v>217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241</v>
      </c>
      <c r="J245" t="s">
        <v>120</v>
      </c>
      <c r="K245" t="s">
        <v>173</v>
      </c>
      <c r="L245">
        <v>26</v>
      </c>
      <c r="T245" t="str">
        <f>Receive[[#This Row],[服装]]&amp;Receive[[#This Row],[名前]]&amp;Receive[[#This Row],[レアリティ]]</f>
        <v>ユニフォーム青根高伸ICONIC</v>
      </c>
    </row>
    <row r="246" spans="1:20" x14ac:dyDescent="0.3">
      <c r="A246">
        <f>VLOOKUP(Receive[[#This Row],[No用]],SetNo[[No.用]:[vlookup 用]],2,FALSE)</f>
        <v>41</v>
      </c>
      <c r="B246" t="s">
        <v>217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241</v>
      </c>
      <c r="J246" t="s">
        <v>175</v>
      </c>
      <c r="K246" t="s">
        <v>173</v>
      </c>
      <c r="L246">
        <v>26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Row],[No用]],SetNo[[No.用]:[vlookup 用]],2,FALSE)</f>
        <v>41</v>
      </c>
      <c r="B247" t="s">
        <v>217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241</v>
      </c>
      <c r="J247" t="s">
        <v>176</v>
      </c>
      <c r="K247" t="s">
        <v>173</v>
      </c>
      <c r="L247">
        <v>32</v>
      </c>
      <c r="T247" t="str">
        <f>Receive[[#This Row],[服装]]&amp;Receive[[#This Row],[名前]]&amp;Receive[[#This Row],[レアリティ]]</f>
        <v>ユニフォーム青根高伸ICONIC</v>
      </c>
    </row>
    <row r="248" spans="1:20" x14ac:dyDescent="0.3">
      <c r="A248">
        <f>VLOOKUP(Receive[[#This Row],[No用]],SetNo[[No.用]:[vlookup 用]],2,FALSE)</f>
        <v>42</v>
      </c>
      <c r="B248" t="s">
        <v>149</v>
      </c>
      <c r="C248" t="s">
        <v>48</v>
      </c>
      <c r="D248" t="s">
        <v>23</v>
      </c>
      <c r="E248" t="s">
        <v>26</v>
      </c>
      <c r="F248" t="s">
        <v>49</v>
      </c>
      <c r="G248" t="s">
        <v>71</v>
      </c>
      <c r="H248">
        <v>1</v>
      </c>
      <c r="I248" t="s">
        <v>241</v>
      </c>
      <c r="J248" t="s">
        <v>119</v>
      </c>
      <c r="K248" t="s">
        <v>173</v>
      </c>
      <c r="L248">
        <v>26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Row],[No用]],SetNo[[No.用]:[vlookup 用]],2,FALSE)</f>
        <v>42</v>
      </c>
      <c r="B249" t="s">
        <v>149</v>
      </c>
      <c r="C249" t="s">
        <v>48</v>
      </c>
      <c r="D249" t="s">
        <v>23</v>
      </c>
      <c r="E249" t="s">
        <v>26</v>
      </c>
      <c r="F249" t="s">
        <v>49</v>
      </c>
      <c r="G249" t="s">
        <v>71</v>
      </c>
      <c r="H249">
        <v>1</v>
      </c>
      <c r="I249" t="s">
        <v>241</v>
      </c>
      <c r="J249" t="s">
        <v>206</v>
      </c>
      <c r="K249" t="s">
        <v>173</v>
      </c>
      <c r="L249">
        <v>26</v>
      </c>
      <c r="T249" t="str">
        <f>Receive[[#This Row],[服装]]&amp;Receive[[#This Row],[名前]]&amp;Receive[[#This Row],[レアリティ]]</f>
        <v>制服青根高伸ICONIC</v>
      </c>
    </row>
    <row r="250" spans="1:20" x14ac:dyDescent="0.3">
      <c r="A250">
        <f>VLOOKUP(Receive[[#This Row],[No用]],SetNo[[No.用]:[vlookup 用]],2,FALSE)</f>
        <v>42</v>
      </c>
      <c r="B250" t="s">
        <v>149</v>
      </c>
      <c r="C250" t="s">
        <v>48</v>
      </c>
      <c r="D250" t="s">
        <v>23</v>
      </c>
      <c r="E250" t="s">
        <v>26</v>
      </c>
      <c r="F250" t="s">
        <v>49</v>
      </c>
      <c r="G250" t="s">
        <v>71</v>
      </c>
      <c r="H250">
        <v>1</v>
      </c>
      <c r="I250" t="s">
        <v>241</v>
      </c>
      <c r="J250" t="s">
        <v>174</v>
      </c>
      <c r="K250" t="s">
        <v>173</v>
      </c>
      <c r="L250">
        <v>26</v>
      </c>
      <c r="T250" t="str">
        <f>Receive[[#This Row],[服装]]&amp;Receive[[#This Row],[名前]]&amp;Receive[[#This Row],[レアリティ]]</f>
        <v>制服青根高伸ICONIC</v>
      </c>
    </row>
    <row r="251" spans="1:20" x14ac:dyDescent="0.3">
      <c r="A251">
        <f>VLOOKUP(Receive[[#This Row],[No用]],SetNo[[No.用]:[vlookup 用]],2,FALSE)</f>
        <v>42</v>
      </c>
      <c r="B251" t="s">
        <v>149</v>
      </c>
      <c r="C251" t="s">
        <v>48</v>
      </c>
      <c r="D251" t="s">
        <v>23</v>
      </c>
      <c r="E251" t="s">
        <v>26</v>
      </c>
      <c r="F251" t="s">
        <v>49</v>
      </c>
      <c r="G251" t="s">
        <v>71</v>
      </c>
      <c r="H251">
        <v>1</v>
      </c>
      <c r="I251" t="s">
        <v>241</v>
      </c>
      <c r="J251" t="s">
        <v>120</v>
      </c>
      <c r="K251" t="s">
        <v>173</v>
      </c>
      <c r="L251">
        <v>26</v>
      </c>
      <c r="T251" t="str">
        <f>Receive[[#This Row],[服装]]&amp;Receive[[#This Row],[名前]]&amp;Receive[[#This Row],[レアリティ]]</f>
        <v>制服青根高伸ICONIC</v>
      </c>
    </row>
    <row r="252" spans="1:20" x14ac:dyDescent="0.3">
      <c r="A252">
        <f>VLOOKUP(Receive[[#This Row],[No用]],SetNo[[No.用]:[vlookup 用]],2,FALSE)</f>
        <v>42</v>
      </c>
      <c r="B252" t="s">
        <v>149</v>
      </c>
      <c r="C252" t="s">
        <v>48</v>
      </c>
      <c r="D252" t="s">
        <v>23</v>
      </c>
      <c r="E252" t="s">
        <v>26</v>
      </c>
      <c r="F252" t="s">
        <v>49</v>
      </c>
      <c r="G252" t="s">
        <v>71</v>
      </c>
      <c r="H252">
        <v>1</v>
      </c>
      <c r="I252" t="s">
        <v>241</v>
      </c>
      <c r="J252" t="s">
        <v>175</v>
      </c>
      <c r="K252" t="s">
        <v>173</v>
      </c>
      <c r="L252">
        <v>26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Row],[No用]],SetNo[[No.用]:[vlookup 用]],2,FALSE)</f>
        <v>42</v>
      </c>
      <c r="B253" t="s">
        <v>149</v>
      </c>
      <c r="C253" t="s">
        <v>48</v>
      </c>
      <c r="D253" t="s">
        <v>23</v>
      </c>
      <c r="E253" t="s">
        <v>26</v>
      </c>
      <c r="F253" t="s">
        <v>49</v>
      </c>
      <c r="G253" t="s">
        <v>71</v>
      </c>
      <c r="H253">
        <v>1</v>
      </c>
      <c r="I253" t="s">
        <v>241</v>
      </c>
      <c r="J253" t="s">
        <v>176</v>
      </c>
      <c r="K253" t="s">
        <v>173</v>
      </c>
      <c r="L253">
        <v>32</v>
      </c>
      <c r="T253" t="str">
        <f>Receive[[#This Row],[服装]]&amp;Receive[[#This Row],[名前]]&amp;Receive[[#This Row],[レアリティ]]</f>
        <v>制服青根高伸ICONIC</v>
      </c>
    </row>
    <row r="254" spans="1:20" x14ac:dyDescent="0.3">
      <c r="A254">
        <f>VLOOKUP(Receive[[#This Row],[No用]],SetNo[[No.用]:[vlookup 用]],2,FALSE)</f>
        <v>43</v>
      </c>
      <c r="B254" t="s">
        <v>117</v>
      </c>
      <c r="C254" t="s">
        <v>48</v>
      </c>
      <c r="D254" t="s">
        <v>24</v>
      </c>
      <c r="E254" t="s">
        <v>26</v>
      </c>
      <c r="F254" t="s">
        <v>49</v>
      </c>
      <c r="G254" t="s">
        <v>71</v>
      </c>
      <c r="H254">
        <v>1</v>
      </c>
      <c r="I254" t="s">
        <v>241</v>
      </c>
      <c r="J254" t="s">
        <v>119</v>
      </c>
      <c r="K254" t="s">
        <v>173</v>
      </c>
      <c r="L254">
        <v>26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Row],[No用]],SetNo[[No.用]:[vlookup 用]],2,FALSE)</f>
        <v>43</v>
      </c>
      <c r="B255" t="s">
        <v>117</v>
      </c>
      <c r="C255" t="s">
        <v>48</v>
      </c>
      <c r="D255" t="s">
        <v>24</v>
      </c>
      <c r="E255" t="s">
        <v>26</v>
      </c>
      <c r="F255" t="s">
        <v>49</v>
      </c>
      <c r="G255" t="s">
        <v>71</v>
      </c>
      <c r="H255">
        <v>1</v>
      </c>
      <c r="I255" t="s">
        <v>241</v>
      </c>
      <c r="J255" t="s">
        <v>206</v>
      </c>
      <c r="K255" t="s">
        <v>173</v>
      </c>
      <c r="L255">
        <v>26</v>
      </c>
      <c r="T255" t="str">
        <f>Receive[[#This Row],[服装]]&amp;Receive[[#This Row],[名前]]&amp;Receive[[#This Row],[レアリティ]]</f>
        <v>プール掃除青根高伸ICONIC</v>
      </c>
    </row>
    <row r="256" spans="1:20" x14ac:dyDescent="0.3">
      <c r="A256">
        <f>VLOOKUP(Receive[[#This Row],[No用]],SetNo[[No.用]:[vlookup 用]],2,FALSE)</f>
        <v>43</v>
      </c>
      <c r="B256" t="s">
        <v>117</v>
      </c>
      <c r="C256" t="s">
        <v>48</v>
      </c>
      <c r="D256" t="s">
        <v>24</v>
      </c>
      <c r="E256" t="s">
        <v>26</v>
      </c>
      <c r="F256" t="s">
        <v>49</v>
      </c>
      <c r="G256" t="s">
        <v>71</v>
      </c>
      <c r="H256">
        <v>1</v>
      </c>
      <c r="I256" t="s">
        <v>241</v>
      </c>
      <c r="J256" t="s">
        <v>174</v>
      </c>
      <c r="K256" t="s">
        <v>173</v>
      </c>
      <c r="L256">
        <v>26</v>
      </c>
      <c r="T256" t="str">
        <f>Receive[[#This Row],[服装]]&amp;Receive[[#This Row],[名前]]&amp;Receive[[#This Row],[レアリティ]]</f>
        <v>プール掃除青根高伸ICONIC</v>
      </c>
    </row>
    <row r="257" spans="1:20" x14ac:dyDescent="0.3">
      <c r="A257">
        <f>VLOOKUP(Receive[[#This Row],[No用]],SetNo[[No.用]:[vlookup 用]],2,FALSE)</f>
        <v>43</v>
      </c>
      <c r="B257" t="s">
        <v>117</v>
      </c>
      <c r="C257" t="s">
        <v>48</v>
      </c>
      <c r="D257" t="s">
        <v>24</v>
      </c>
      <c r="E257" t="s">
        <v>26</v>
      </c>
      <c r="F257" t="s">
        <v>49</v>
      </c>
      <c r="G257" t="s">
        <v>71</v>
      </c>
      <c r="H257">
        <v>1</v>
      </c>
      <c r="I257" t="s">
        <v>241</v>
      </c>
      <c r="J257" t="s">
        <v>120</v>
      </c>
      <c r="K257" t="s">
        <v>173</v>
      </c>
      <c r="L257">
        <v>26</v>
      </c>
      <c r="T257" t="str">
        <f>Receive[[#This Row],[服装]]&amp;Receive[[#This Row],[名前]]&amp;Receive[[#This Row],[レアリティ]]</f>
        <v>プール掃除青根高伸ICONIC</v>
      </c>
    </row>
    <row r="258" spans="1:20" x14ac:dyDescent="0.3">
      <c r="A258">
        <f>VLOOKUP(Receive[[#This Row],[No用]],SetNo[[No.用]:[vlookup 用]],2,FALSE)</f>
        <v>43</v>
      </c>
      <c r="B258" t="s">
        <v>117</v>
      </c>
      <c r="C258" t="s">
        <v>48</v>
      </c>
      <c r="D258" t="s">
        <v>24</v>
      </c>
      <c r="E258" t="s">
        <v>26</v>
      </c>
      <c r="F258" t="s">
        <v>49</v>
      </c>
      <c r="G258" t="s">
        <v>71</v>
      </c>
      <c r="H258">
        <v>1</v>
      </c>
      <c r="I258" t="s">
        <v>241</v>
      </c>
      <c r="J258" t="s">
        <v>175</v>
      </c>
      <c r="K258" t="s">
        <v>173</v>
      </c>
      <c r="L258">
        <v>26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Row],[No用]],SetNo[[No.用]:[vlookup 用]],2,FALSE)</f>
        <v>43</v>
      </c>
      <c r="B259" t="s">
        <v>117</v>
      </c>
      <c r="C259" t="s">
        <v>48</v>
      </c>
      <c r="D259" t="s">
        <v>24</v>
      </c>
      <c r="E259" t="s">
        <v>26</v>
      </c>
      <c r="F259" t="s">
        <v>49</v>
      </c>
      <c r="G259" t="s">
        <v>71</v>
      </c>
      <c r="H259">
        <v>1</v>
      </c>
      <c r="I259" t="s">
        <v>241</v>
      </c>
      <c r="J259" t="s">
        <v>176</v>
      </c>
      <c r="K259" t="s">
        <v>173</v>
      </c>
      <c r="L259">
        <v>32</v>
      </c>
      <c r="T259" t="str">
        <f>Receive[[#This Row],[服装]]&amp;Receive[[#This Row],[名前]]&amp;Receive[[#This Row],[レアリティ]]</f>
        <v>プール掃除青根高伸ICONIC</v>
      </c>
    </row>
    <row r="260" spans="1:20" x14ac:dyDescent="0.3">
      <c r="A260">
        <f>VLOOKUP(Receive[[#This Row],[No用]],SetNo[[No.用]:[vlookup 用]],2,FALSE)</f>
        <v>44</v>
      </c>
      <c r="B260" t="s">
        <v>217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241</v>
      </c>
      <c r="J260" t="s">
        <v>119</v>
      </c>
      <c r="K260" t="s">
        <v>173</v>
      </c>
      <c r="L260">
        <v>26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Row],[No用]],SetNo[[No.用]:[vlookup 用]],2,FALSE)</f>
        <v>44</v>
      </c>
      <c r="B261" t="s">
        <v>217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241</v>
      </c>
      <c r="J261" t="s">
        <v>206</v>
      </c>
      <c r="K261" t="s">
        <v>173</v>
      </c>
      <c r="L261">
        <v>26</v>
      </c>
      <c r="T261" t="str">
        <f>Receive[[#This Row],[服装]]&amp;Receive[[#This Row],[名前]]&amp;Receive[[#This Row],[レアリティ]]</f>
        <v>ユニフォーム二口堅治ICONIC</v>
      </c>
    </row>
    <row r="262" spans="1:20" x14ac:dyDescent="0.3">
      <c r="A262">
        <f>VLOOKUP(Receive[[#This Row],[No用]],SetNo[[No.用]:[vlookup 用]],2,FALSE)</f>
        <v>44</v>
      </c>
      <c r="B262" t="s">
        <v>217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241</v>
      </c>
      <c r="J262" t="s">
        <v>243</v>
      </c>
      <c r="K262" t="s">
        <v>173</v>
      </c>
      <c r="L262">
        <v>26</v>
      </c>
      <c r="T262" t="str">
        <f>Receive[[#This Row],[服装]]&amp;Receive[[#This Row],[名前]]&amp;Receive[[#This Row],[レアリティ]]</f>
        <v>ユニフォーム二口堅治ICONIC</v>
      </c>
    </row>
    <row r="263" spans="1:20" x14ac:dyDescent="0.3">
      <c r="A263">
        <f>VLOOKUP(Receive[[#This Row],[No用]],SetNo[[No.用]:[vlookup 用]],2,FALSE)</f>
        <v>44</v>
      </c>
      <c r="B263" t="s">
        <v>217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241</v>
      </c>
      <c r="J263" t="s">
        <v>120</v>
      </c>
      <c r="K263" t="s">
        <v>173</v>
      </c>
      <c r="L263">
        <v>26</v>
      </c>
      <c r="T263" t="str">
        <f>Receive[[#This Row],[服装]]&amp;Receive[[#This Row],[名前]]&amp;Receive[[#This Row],[レアリティ]]</f>
        <v>ユニフォーム二口堅治ICONIC</v>
      </c>
    </row>
    <row r="264" spans="1:20" x14ac:dyDescent="0.3">
      <c r="A264">
        <f>VLOOKUP(Receive[[#This Row],[No用]],SetNo[[No.用]:[vlookup 用]],2,FALSE)</f>
        <v>44</v>
      </c>
      <c r="B264" t="s">
        <v>217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241</v>
      </c>
      <c r="J264" t="s">
        <v>175</v>
      </c>
      <c r="K264" t="s">
        <v>173</v>
      </c>
      <c r="L264">
        <v>26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Row],[No用]],SetNo[[No.用]:[vlookup 用]],2,FALSE)</f>
        <v>44</v>
      </c>
      <c r="B265" t="s">
        <v>217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241</v>
      </c>
      <c r="J265" t="s">
        <v>176</v>
      </c>
      <c r="K265" t="s">
        <v>173</v>
      </c>
      <c r="L265">
        <v>26</v>
      </c>
      <c r="T265" t="str">
        <f>Receive[[#This Row],[服装]]&amp;Receive[[#This Row],[名前]]&amp;Receive[[#This Row],[レアリティ]]</f>
        <v>ユニフォーム二口堅治ICONIC</v>
      </c>
    </row>
    <row r="266" spans="1:20" x14ac:dyDescent="0.3">
      <c r="A266">
        <f>VLOOKUP(Receive[[#This Row],[No用]],SetNo[[No.用]:[vlookup 用]],2,FALSE)</f>
        <v>45</v>
      </c>
      <c r="B266" t="s">
        <v>149</v>
      </c>
      <c r="C266" t="s">
        <v>50</v>
      </c>
      <c r="D266" t="s">
        <v>28</v>
      </c>
      <c r="E266" t="s">
        <v>25</v>
      </c>
      <c r="F266" t="s">
        <v>49</v>
      </c>
      <c r="G266" t="s">
        <v>71</v>
      </c>
      <c r="H266">
        <v>1</v>
      </c>
      <c r="I266" t="s">
        <v>241</v>
      </c>
      <c r="J266" t="s">
        <v>119</v>
      </c>
      <c r="K266" t="s">
        <v>173</v>
      </c>
      <c r="L266">
        <v>26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Row],[No用]],SetNo[[No.用]:[vlookup 用]],2,FALSE)</f>
        <v>45</v>
      </c>
      <c r="B267" t="s">
        <v>149</v>
      </c>
      <c r="C267" t="s">
        <v>50</v>
      </c>
      <c r="D267" t="s">
        <v>28</v>
      </c>
      <c r="E267" t="s">
        <v>25</v>
      </c>
      <c r="F267" t="s">
        <v>49</v>
      </c>
      <c r="G267" t="s">
        <v>71</v>
      </c>
      <c r="H267">
        <v>1</v>
      </c>
      <c r="I267" t="s">
        <v>241</v>
      </c>
      <c r="J267" t="s">
        <v>206</v>
      </c>
      <c r="K267" t="s">
        <v>173</v>
      </c>
      <c r="L267">
        <v>26</v>
      </c>
      <c r="T267" t="str">
        <f>Receive[[#This Row],[服装]]&amp;Receive[[#This Row],[名前]]&amp;Receive[[#This Row],[レアリティ]]</f>
        <v>制服二口堅治ICONIC</v>
      </c>
    </row>
    <row r="268" spans="1:20" x14ac:dyDescent="0.3">
      <c r="A268">
        <f>VLOOKUP(Receive[[#This Row],[No用]],SetNo[[No.用]:[vlookup 用]],2,FALSE)</f>
        <v>45</v>
      </c>
      <c r="B268" t="s">
        <v>149</v>
      </c>
      <c r="C268" t="s">
        <v>50</v>
      </c>
      <c r="D268" t="s">
        <v>28</v>
      </c>
      <c r="E268" t="s">
        <v>25</v>
      </c>
      <c r="F268" t="s">
        <v>49</v>
      </c>
      <c r="G268" t="s">
        <v>71</v>
      </c>
      <c r="H268">
        <v>1</v>
      </c>
      <c r="I268" t="s">
        <v>241</v>
      </c>
      <c r="J268" t="s">
        <v>243</v>
      </c>
      <c r="K268" t="s">
        <v>173</v>
      </c>
      <c r="L268">
        <v>26</v>
      </c>
      <c r="T268" t="str">
        <f>Receive[[#This Row],[服装]]&amp;Receive[[#This Row],[名前]]&amp;Receive[[#This Row],[レアリティ]]</f>
        <v>制服二口堅治ICONIC</v>
      </c>
    </row>
    <row r="269" spans="1:20" x14ac:dyDescent="0.3">
      <c r="A269">
        <f>VLOOKUP(Receive[[#This Row],[No用]],SetNo[[No.用]:[vlookup 用]],2,FALSE)</f>
        <v>45</v>
      </c>
      <c r="B269" t="s">
        <v>149</v>
      </c>
      <c r="C269" t="s">
        <v>50</v>
      </c>
      <c r="D269" t="s">
        <v>28</v>
      </c>
      <c r="E269" t="s">
        <v>25</v>
      </c>
      <c r="F269" t="s">
        <v>49</v>
      </c>
      <c r="G269" t="s">
        <v>71</v>
      </c>
      <c r="H269">
        <v>1</v>
      </c>
      <c r="I269" t="s">
        <v>241</v>
      </c>
      <c r="J269" t="s">
        <v>120</v>
      </c>
      <c r="K269" t="s">
        <v>173</v>
      </c>
      <c r="L269">
        <v>26</v>
      </c>
      <c r="T269" t="str">
        <f>Receive[[#This Row],[服装]]&amp;Receive[[#This Row],[名前]]&amp;Receive[[#This Row],[レアリティ]]</f>
        <v>制服二口堅治ICONIC</v>
      </c>
    </row>
    <row r="270" spans="1:20" x14ac:dyDescent="0.3">
      <c r="A270">
        <f>VLOOKUP(Receive[[#This Row],[No用]],SetNo[[No.用]:[vlookup 用]],2,FALSE)</f>
        <v>45</v>
      </c>
      <c r="B270" t="s">
        <v>149</v>
      </c>
      <c r="C270" t="s">
        <v>50</v>
      </c>
      <c r="D270" t="s">
        <v>28</v>
      </c>
      <c r="E270" t="s">
        <v>25</v>
      </c>
      <c r="F270" t="s">
        <v>49</v>
      </c>
      <c r="G270" t="s">
        <v>71</v>
      </c>
      <c r="H270">
        <v>1</v>
      </c>
      <c r="I270" t="s">
        <v>241</v>
      </c>
      <c r="J270" t="s">
        <v>175</v>
      </c>
      <c r="K270" t="s">
        <v>173</v>
      </c>
      <c r="L270">
        <v>26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Row],[No用]],SetNo[[No.用]:[vlookup 用]],2,FALSE)</f>
        <v>45</v>
      </c>
      <c r="B271" t="s">
        <v>149</v>
      </c>
      <c r="C271" t="s">
        <v>50</v>
      </c>
      <c r="D271" t="s">
        <v>28</v>
      </c>
      <c r="E271" t="s">
        <v>25</v>
      </c>
      <c r="F271" t="s">
        <v>49</v>
      </c>
      <c r="G271" t="s">
        <v>71</v>
      </c>
      <c r="H271">
        <v>1</v>
      </c>
      <c r="I271" t="s">
        <v>241</v>
      </c>
      <c r="J271" t="s">
        <v>176</v>
      </c>
      <c r="K271" t="s">
        <v>173</v>
      </c>
      <c r="L271">
        <v>26</v>
      </c>
      <c r="T271" t="str">
        <f>Receive[[#This Row],[服装]]&amp;Receive[[#This Row],[名前]]&amp;Receive[[#This Row],[レアリティ]]</f>
        <v>制服二口堅治ICONIC</v>
      </c>
    </row>
    <row r="272" spans="1:20" x14ac:dyDescent="0.3">
      <c r="A272">
        <f>VLOOKUP(Receive[[#This Row],[No用]],SetNo[[No.用]:[vlookup 用]],2,FALSE)</f>
        <v>46</v>
      </c>
      <c r="B272" t="s">
        <v>117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241</v>
      </c>
      <c r="J272" t="s">
        <v>119</v>
      </c>
      <c r="K272" t="s">
        <v>189</v>
      </c>
      <c r="L272">
        <v>30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46</v>
      </c>
      <c r="B273" t="s">
        <v>117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241</v>
      </c>
      <c r="J273" t="s">
        <v>206</v>
      </c>
      <c r="K273" t="s">
        <v>173</v>
      </c>
      <c r="L273">
        <v>27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46</v>
      </c>
      <c r="B274" t="s">
        <v>117</v>
      </c>
      <c r="C274" t="s">
        <v>50</v>
      </c>
      <c r="D274" t="s">
        <v>23</v>
      </c>
      <c r="E274" t="s">
        <v>25</v>
      </c>
      <c r="F274" t="s">
        <v>49</v>
      </c>
      <c r="G274" t="s">
        <v>71</v>
      </c>
      <c r="H274">
        <v>1</v>
      </c>
      <c r="I274" t="s">
        <v>241</v>
      </c>
      <c r="J274" t="s">
        <v>174</v>
      </c>
      <c r="K274" t="s">
        <v>173</v>
      </c>
      <c r="L274">
        <v>26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46</v>
      </c>
      <c r="B275" t="s">
        <v>117</v>
      </c>
      <c r="C275" t="s">
        <v>50</v>
      </c>
      <c r="D275" t="s">
        <v>23</v>
      </c>
      <c r="E275" t="s">
        <v>25</v>
      </c>
      <c r="F275" t="s">
        <v>49</v>
      </c>
      <c r="G275" t="s">
        <v>71</v>
      </c>
      <c r="H275">
        <v>1</v>
      </c>
      <c r="I275" t="s">
        <v>241</v>
      </c>
      <c r="J275" t="s">
        <v>243</v>
      </c>
      <c r="K275" t="s">
        <v>173</v>
      </c>
      <c r="L275">
        <v>26</v>
      </c>
      <c r="T275" t="str">
        <f>Receive[[#This Row],[服装]]&amp;Receive[[#This Row],[名前]]&amp;Receive[[#This Row],[レアリティ]]</f>
        <v>プール掃除二口堅治ICONIC</v>
      </c>
    </row>
    <row r="276" spans="1:20" x14ac:dyDescent="0.3">
      <c r="A276">
        <f>VLOOKUP(Receive[[#This Row],[No用]],SetNo[[No.用]:[vlookup 用]],2,FALSE)</f>
        <v>46</v>
      </c>
      <c r="B276" t="s">
        <v>117</v>
      </c>
      <c r="C276" t="s">
        <v>50</v>
      </c>
      <c r="D276" t="s">
        <v>23</v>
      </c>
      <c r="E276" t="s">
        <v>25</v>
      </c>
      <c r="F276" t="s">
        <v>49</v>
      </c>
      <c r="G276" t="s">
        <v>71</v>
      </c>
      <c r="H276">
        <v>1</v>
      </c>
      <c r="I276" t="s">
        <v>241</v>
      </c>
      <c r="J276" t="s">
        <v>120</v>
      </c>
      <c r="K276" t="s">
        <v>189</v>
      </c>
      <c r="L276">
        <v>30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Row],[No用]],SetNo[[No.用]:[vlookup 用]],2,FALSE)</f>
        <v>46</v>
      </c>
      <c r="B277" t="s">
        <v>117</v>
      </c>
      <c r="C277" t="s">
        <v>50</v>
      </c>
      <c r="D277" t="s">
        <v>23</v>
      </c>
      <c r="E277" t="s">
        <v>25</v>
      </c>
      <c r="F277" t="s">
        <v>49</v>
      </c>
      <c r="G277" t="s">
        <v>71</v>
      </c>
      <c r="H277">
        <v>1</v>
      </c>
      <c r="I277" t="s">
        <v>241</v>
      </c>
      <c r="J277" t="s">
        <v>175</v>
      </c>
      <c r="K277" t="s">
        <v>173</v>
      </c>
      <c r="L277">
        <v>26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Row],[No用]],SetNo[[No.用]:[vlookup 用]],2,FALSE)</f>
        <v>46</v>
      </c>
      <c r="B278" t="s">
        <v>117</v>
      </c>
      <c r="C278" t="s">
        <v>50</v>
      </c>
      <c r="D278" t="s">
        <v>23</v>
      </c>
      <c r="E278" t="s">
        <v>25</v>
      </c>
      <c r="F278" t="s">
        <v>49</v>
      </c>
      <c r="G278" t="s">
        <v>71</v>
      </c>
      <c r="H278">
        <v>1</v>
      </c>
      <c r="I278" t="s">
        <v>241</v>
      </c>
      <c r="J278" t="s">
        <v>176</v>
      </c>
      <c r="K278" t="s">
        <v>173</v>
      </c>
      <c r="L278">
        <v>26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Row],[No用]],SetNo[[No.用]:[vlookup 用]],2,FALSE)</f>
        <v>46</v>
      </c>
      <c r="B279" t="s">
        <v>117</v>
      </c>
      <c r="C279" t="s">
        <v>50</v>
      </c>
      <c r="D279" t="s">
        <v>23</v>
      </c>
      <c r="E279" t="s">
        <v>25</v>
      </c>
      <c r="F279" t="s">
        <v>49</v>
      </c>
      <c r="G279" t="s">
        <v>71</v>
      </c>
      <c r="H279">
        <v>1</v>
      </c>
      <c r="I279" t="s">
        <v>241</v>
      </c>
      <c r="J279" t="s">
        <v>194</v>
      </c>
      <c r="K279" t="s">
        <v>237</v>
      </c>
      <c r="L279">
        <v>43</v>
      </c>
      <c r="N279">
        <v>53</v>
      </c>
      <c r="T279" t="str">
        <f>Receive[[#This Row],[服装]]&amp;Receive[[#This Row],[名前]]&amp;Receive[[#This Row],[レアリティ]]</f>
        <v>プール掃除二口堅治ICONIC</v>
      </c>
    </row>
    <row r="280" spans="1:20" x14ac:dyDescent="0.3">
      <c r="A280">
        <f>VLOOKUP(Receive[[#This Row],[No用]],SetNo[[No.用]:[vlookup 用]],2,FALSE)</f>
        <v>47</v>
      </c>
      <c r="B280" t="s">
        <v>217</v>
      </c>
      <c r="C280" t="s">
        <v>400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241</v>
      </c>
      <c r="J280" s="3" t="s">
        <v>119</v>
      </c>
      <c r="K280" s="3" t="s">
        <v>173</v>
      </c>
      <c r="L280">
        <v>24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Row],[No用]],SetNo[[No.用]:[vlookup 用]],2,FALSE)</f>
        <v>47</v>
      </c>
      <c r="B281" t="s">
        <v>217</v>
      </c>
      <c r="C281" t="s">
        <v>400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241</v>
      </c>
      <c r="J281" s="3" t="s">
        <v>206</v>
      </c>
      <c r="K281" s="3" t="s">
        <v>173</v>
      </c>
      <c r="L281">
        <v>24</v>
      </c>
      <c r="T281" t="str">
        <f>Receive[[#This Row],[服装]]&amp;Receive[[#This Row],[名前]]&amp;Receive[[#This Row],[レアリティ]]</f>
        <v>ユニフォーム黄金川貫至ICONIC</v>
      </c>
    </row>
    <row r="282" spans="1:20" x14ac:dyDescent="0.3">
      <c r="A282">
        <f>VLOOKUP(Receive[[#This Row],[No用]],SetNo[[No.用]:[vlookup 用]],2,FALSE)</f>
        <v>47</v>
      </c>
      <c r="B282" t="s">
        <v>217</v>
      </c>
      <c r="C282" t="s">
        <v>400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241</v>
      </c>
      <c r="J282" s="3" t="s">
        <v>174</v>
      </c>
      <c r="K282" s="3" t="s">
        <v>173</v>
      </c>
      <c r="L282">
        <v>24</v>
      </c>
      <c r="T282" t="str">
        <f>Receive[[#This Row],[服装]]&amp;Receive[[#This Row],[名前]]&amp;Receive[[#This Row],[レアリティ]]</f>
        <v>ユニフォーム黄金川貫至ICONIC</v>
      </c>
    </row>
    <row r="283" spans="1:20" x14ac:dyDescent="0.3">
      <c r="A283">
        <f>VLOOKUP(Receive[[#This Row],[No用]],SetNo[[No.用]:[vlookup 用]],2,FALSE)</f>
        <v>47</v>
      </c>
      <c r="B283" t="s">
        <v>217</v>
      </c>
      <c r="C283" t="s">
        <v>400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241</v>
      </c>
      <c r="J283" s="3" t="s">
        <v>120</v>
      </c>
      <c r="K283" s="3" t="s">
        <v>173</v>
      </c>
      <c r="L283">
        <v>24</v>
      </c>
      <c r="T283" t="str">
        <f>Receive[[#This Row],[服装]]&amp;Receive[[#This Row],[名前]]&amp;Receive[[#This Row],[レアリティ]]</f>
        <v>ユニフォーム黄金川貫至ICONIC</v>
      </c>
    </row>
    <row r="284" spans="1:20" x14ac:dyDescent="0.3">
      <c r="A284">
        <f>VLOOKUP(Receive[[#This Row],[No用]],SetNo[[No.用]:[vlookup 用]],2,FALSE)</f>
        <v>47</v>
      </c>
      <c r="B284" t="s">
        <v>217</v>
      </c>
      <c r="C284" t="s">
        <v>400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241</v>
      </c>
      <c r="J284" s="3" t="s">
        <v>175</v>
      </c>
      <c r="K284" s="3" t="s">
        <v>173</v>
      </c>
      <c r="L284">
        <v>24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Row],[No用]],SetNo[[No.用]:[vlookup 用]],2,FALSE)</f>
        <v>47</v>
      </c>
      <c r="B285" t="s">
        <v>217</v>
      </c>
      <c r="C285" t="s">
        <v>400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241</v>
      </c>
      <c r="J285" s="3" t="s">
        <v>176</v>
      </c>
      <c r="K285" s="3" t="s">
        <v>173</v>
      </c>
      <c r="L285">
        <v>24</v>
      </c>
      <c r="T285" t="str">
        <f>Receive[[#This Row],[服装]]&amp;Receive[[#This Row],[名前]]&amp;Receive[[#This Row],[レアリティ]]</f>
        <v>ユニフォーム黄金川貫至ICONIC</v>
      </c>
    </row>
    <row r="286" spans="1:20" x14ac:dyDescent="0.3">
      <c r="A286">
        <f>VLOOKUP(Receive[[#This Row],[No用]],SetNo[[No.用]:[vlookup 用]],2,FALSE)</f>
        <v>48</v>
      </c>
      <c r="B286" t="s">
        <v>149</v>
      </c>
      <c r="C286" t="s">
        <v>400</v>
      </c>
      <c r="D286" t="s">
        <v>23</v>
      </c>
      <c r="E286" t="s">
        <v>31</v>
      </c>
      <c r="F286" t="s">
        <v>49</v>
      </c>
      <c r="G286" t="s">
        <v>71</v>
      </c>
      <c r="H286">
        <v>1</v>
      </c>
      <c r="I286" t="s">
        <v>241</v>
      </c>
      <c r="J286" s="3" t="s">
        <v>119</v>
      </c>
      <c r="K286" s="3" t="s">
        <v>173</v>
      </c>
      <c r="L286">
        <v>24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Row],[No用]],SetNo[[No.用]:[vlookup 用]],2,FALSE)</f>
        <v>48</v>
      </c>
      <c r="B287" t="s">
        <v>149</v>
      </c>
      <c r="C287" t="s">
        <v>400</v>
      </c>
      <c r="D287" t="s">
        <v>23</v>
      </c>
      <c r="E287" t="s">
        <v>31</v>
      </c>
      <c r="F287" t="s">
        <v>49</v>
      </c>
      <c r="G287" t="s">
        <v>71</v>
      </c>
      <c r="H287">
        <v>1</v>
      </c>
      <c r="I287" t="s">
        <v>241</v>
      </c>
      <c r="J287" s="3" t="s">
        <v>206</v>
      </c>
      <c r="K287" s="3" t="s">
        <v>173</v>
      </c>
      <c r="L287">
        <v>24</v>
      </c>
      <c r="T287" t="str">
        <f>Receive[[#This Row],[服装]]&amp;Receive[[#This Row],[名前]]&amp;Receive[[#This Row],[レアリティ]]</f>
        <v>制服黄金川貫至ICONIC</v>
      </c>
    </row>
    <row r="288" spans="1:20" x14ac:dyDescent="0.3">
      <c r="A288">
        <f>VLOOKUP(Receive[[#This Row],[No用]],SetNo[[No.用]:[vlookup 用]],2,FALSE)</f>
        <v>48</v>
      </c>
      <c r="B288" t="s">
        <v>149</v>
      </c>
      <c r="C288" t="s">
        <v>400</v>
      </c>
      <c r="D288" t="s">
        <v>23</v>
      </c>
      <c r="E288" t="s">
        <v>31</v>
      </c>
      <c r="F288" t="s">
        <v>49</v>
      </c>
      <c r="G288" t="s">
        <v>71</v>
      </c>
      <c r="H288">
        <v>1</v>
      </c>
      <c r="I288" t="s">
        <v>241</v>
      </c>
      <c r="J288" s="3" t="s">
        <v>174</v>
      </c>
      <c r="K288" s="3" t="s">
        <v>173</v>
      </c>
      <c r="L288">
        <v>24</v>
      </c>
      <c r="T288" t="str">
        <f>Receive[[#This Row],[服装]]&amp;Receive[[#This Row],[名前]]&amp;Receive[[#This Row],[レアリティ]]</f>
        <v>制服黄金川貫至ICONIC</v>
      </c>
    </row>
    <row r="289" spans="1:20" x14ac:dyDescent="0.3">
      <c r="A289">
        <f>VLOOKUP(Receive[[#This Row],[No用]],SetNo[[No.用]:[vlookup 用]],2,FALSE)</f>
        <v>48</v>
      </c>
      <c r="B289" t="s">
        <v>149</v>
      </c>
      <c r="C289" t="s">
        <v>400</v>
      </c>
      <c r="D289" t="s">
        <v>23</v>
      </c>
      <c r="E289" t="s">
        <v>31</v>
      </c>
      <c r="F289" t="s">
        <v>49</v>
      </c>
      <c r="G289" t="s">
        <v>71</v>
      </c>
      <c r="H289">
        <v>1</v>
      </c>
      <c r="I289" t="s">
        <v>241</v>
      </c>
      <c r="J289" s="3" t="s">
        <v>120</v>
      </c>
      <c r="K289" s="3" t="s">
        <v>173</v>
      </c>
      <c r="L289">
        <v>24</v>
      </c>
      <c r="T289" t="str">
        <f>Receive[[#This Row],[服装]]&amp;Receive[[#This Row],[名前]]&amp;Receive[[#This Row],[レアリティ]]</f>
        <v>制服黄金川貫至ICONIC</v>
      </c>
    </row>
    <row r="290" spans="1:20" x14ac:dyDescent="0.3">
      <c r="A290">
        <f>VLOOKUP(Receive[[#This Row],[No用]],SetNo[[No.用]:[vlookup 用]],2,FALSE)</f>
        <v>48</v>
      </c>
      <c r="B290" t="s">
        <v>149</v>
      </c>
      <c r="C290" t="s">
        <v>400</v>
      </c>
      <c r="D290" t="s">
        <v>23</v>
      </c>
      <c r="E290" t="s">
        <v>31</v>
      </c>
      <c r="F290" t="s">
        <v>49</v>
      </c>
      <c r="G290" t="s">
        <v>71</v>
      </c>
      <c r="H290">
        <v>1</v>
      </c>
      <c r="I290" t="s">
        <v>241</v>
      </c>
      <c r="J290" s="3" t="s">
        <v>175</v>
      </c>
      <c r="K290" s="3" t="s">
        <v>173</v>
      </c>
      <c r="L290">
        <v>24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Row],[No用]],SetNo[[No.用]:[vlookup 用]],2,FALSE)</f>
        <v>48</v>
      </c>
      <c r="B291" t="s">
        <v>149</v>
      </c>
      <c r="C291" t="s">
        <v>400</v>
      </c>
      <c r="D291" t="s">
        <v>23</v>
      </c>
      <c r="E291" t="s">
        <v>31</v>
      </c>
      <c r="F291" t="s">
        <v>49</v>
      </c>
      <c r="G291" t="s">
        <v>71</v>
      </c>
      <c r="H291">
        <v>1</v>
      </c>
      <c r="I291" t="s">
        <v>241</v>
      </c>
      <c r="J291" s="3" t="s">
        <v>176</v>
      </c>
      <c r="K291" s="3" t="s">
        <v>173</v>
      </c>
      <c r="L291">
        <v>24</v>
      </c>
      <c r="T291" t="str">
        <f>Receive[[#This Row],[服装]]&amp;Receive[[#This Row],[名前]]&amp;Receive[[#This Row],[レアリティ]]</f>
        <v>制服黄金川貫至ICONIC</v>
      </c>
    </row>
    <row r="292" spans="1:20" x14ac:dyDescent="0.3">
      <c r="A292">
        <f>VLOOKUP(Receive[[#This Row],[No用]],SetNo[[No.用]:[vlookup 用]],2,FALSE)</f>
        <v>49</v>
      </c>
      <c r="B292" t="s">
        <v>217</v>
      </c>
      <c r="C292" t="s">
        <v>51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241</v>
      </c>
      <c r="J292" s="3" t="s">
        <v>119</v>
      </c>
      <c r="K292" s="3" t="s">
        <v>173</v>
      </c>
      <c r="L292">
        <v>24</v>
      </c>
      <c r="T292" t="str">
        <f>Receive[[#This Row],[服装]]&amp;Receive[[#This Row],[名前]]&amp;Receive[[#This Row],[レアリティ]]</f>
        <v>ユニフォーム小原豊ICONIC</v>
      </c>
    </row>
    <row r="293" spans="1:20" x14ac:dyDescent="0.3">
      <c r="A293">
        <f>VLOOKUP(Receive[[#This Row],[No用]],SetNo[[No.用]:[vlookup 用]],2,FALSE)</f>
        <v>49</v>
      </c>
      <c r="B293" t="s">
        <v>217</v>
      </c>
      <c r="C293" t="s">
        <v>51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241</v>
      </c>
      <c r="J293" s="3" t="s">
        <v>243</v>
      </c>
      <c r="K293" s="3" t="s">
        <v>173</v>
      </c>
      <c r="L293">
        <v>24</v>
      </c>
      <c r="T293" t="str">
        <f>Receive[[#This Row],[服装]]&amp;Receive[[#This Row],[名前]]&amp;Receive[[#This Row],[レアリティ]]</f>
        <v>ユニフォーム小原豊ICONIC</v>
      </c>
    </row>
    <row r="294" spans="1:20" x14ac:dyDescent="0.3">
      <c r="A294">
        <f>VLOOKUP(Receive[[#This Row],[No用]],SetNo[[No.用]:[vlookup 用]],2,FALSE)</f>
        <v>49</v>
      </c>
      <c r="B294" t="s">
        <v>217</v>
      </c>
      <c r="C294" t="s">
        <v>51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241</v>
      </c>
      <c r="J294" s="3" t="s">
        <v>120</v>
      </c>
      <c r="K294" s="3" t="s">
        <v>173</v>
      </c>
      <c r="L294">
        <v>24</v>
      </c>
      <c r="T294" t="str">
        <f>Receive[[#This Row],[服装]]&amp;Receive[[#This Row],[名前]]&amp;Receive[[#This Row],[レアリティ]]</f>
        <v>ユニフォーム小原豊ICONIC</v>
      </c>
    </row>
    <row r="295" spans="1:20" x14ac:dyDescent="0.3">
      <c r="A295">
        <f>VLOOKUP(Receive[[#This Row],[No用]],SetNo[[No.用]:[vlookup 用]],2,FALSE)</f>
        <v>49</v>
      </c>
      <c r="B295" t="s">
        <v>217</v>
      </c>
      <c r="C295" t="s">
        <v>51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241</v>
      </c>
      <c r="J295" s="3" t="s">
        <v>175</v>
      </c>
      <c r="K295" s="3" t="s">
        <v>173</v>
      </c>
      <c r="L295">
        <v>24</v>
      </c>
      <c r="T295" t="str">
        <f>Receive[[#This Row],[服装]]&amp;Receive[[#This Row],[名前]]&amp;Receive[[#This Row],[レアリティ]]</f>
        <v>ユニフォーム小原豊ICONIC</v>
      </c>
    </row>
    <row r="296" spans="1:20" x14ac:dyDescent="0.3">
      <c r="A296">
        <f>VLOOKUP(Receive[[#This Row],[No用]],SetNo[[No.用]:[vlookup 用]],2,FALSE)</f>
        <v>49</v>
      </c>
      <c r="B296" t="s">
        <v>217</v>
      </c>
      <c r="C296" t="s">
        <v>51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241</v>
      </c>
      <c r="J296" s="3" t="s">
        <v>176</v>
      </c>
      <c r="K296" s="3" t="s">
        <v>173</v>
      </c>
      <c r="L296">
        <v>11</v>
      </c>
      <c r="T296" t="str">
        <f>Receive[[#This Row],[服装]]&amp;Receive[[#This Row],[名前]]&amp;Receive[[#This Row],[レアリティ]]</f>
        <v>ユニフォーム小原豊ICONIC</v>
      </c>
    </row>
    <row r="297" spans="1:20" x14ac:dyDescent="0.3">
      <c r="A297">
        <f>VLOOKUP(Receive[[#This Row],[No用]],SetNo[[No.用]:[vlookup 用]],2,FALSE)</f>
        <v>50</v>
      </c>
      <c r="B297" t="s">
        <v>217</v>
      </c>
      <c r="C297" t="s">
        <v>52</v>
      </c>
      <c r="D297" t="s">
        <v>23</v>
      </c>
      <c r="E297" t="s">
        <v>25</v>
      </c>
      <c r="F297" t="s">
        <v>49</v>
      </c>
      <c r="G297" t="s">
        <v>71</v>
      </c>
      <c r="H297">
        <v>1</v>
      </c>
      <c r="I297" t="s">
        <v>241</v>
      </c>
      <c r="J297" s="3" t="s">
        <v>119</v>
      </c>
      <c r="K297" s="3" t="s">
        <v>173</v>
      </c>
      <c r="L297">
        <v>26</v>
      </c>
      <c r="T297" t="str">
        <f>Receive[[#This Row],[服装]]&amp;Receive[[#This Row],[名前]]&amp;Receive[[#This Row],[レアリティ]]</f>
        <v>ユニフォーム女川太郎ICONIC</v>
      </c>
    </row>
    <row r="298" spans="1:20" x14ac:dyDescent="0.3">
      <c r="A298">
        <f>VLOOKUP(Receive[[#This Row],[No用]],SetNo[[No.用]:[vlookup 用]],2,FALSE)</f>
        <v>50</v>
      </c>
      <c r="B298" t="s">
        <v>217</v>
      </c>
      <c r="C298" t="s">
        <v>52</v>
      </c>
      <c r="D298" t="s">
        <v>23</v>
      </c>
      <c r="E298" t="s">
        <v>25</v>
      </c>
      <c r="F298" t="s">
        <v>49</v>
      </c>
      <c r="G298" t="s">
        <v>71</v>
      </c>
      <c r="H298">
        <v>1</v>
      </c>
      <c r="I298" t="s">
        <v>241</v>
      </c>
      <c r="J298" s="3" t="s">
        <v>174</v>
      </c>
      <c r="K298" s="3" t="s">
        <v>173</v>
      </c>
      <c r="L298">
        <v>26</v>
      </c>
      <c r="T298" t="str">
        <f>Receive[[#This Row],[服装]]&amp;Receive[[#This Row],[名前]]&amp;Receive[[#This Row],[レアリティ]]</f>
        <v>ユニフォーム女川太郎ICONIC</v>
      </c>
    </row>
    <row r="299" spans="1:20" x14ac:dyDescent="0.3">
      <c r="A299">
        <f>VLOOKUP(Receive[[#This Row],[No用]],SetNo[[No.用]:[vlookup 用]],2,FALSE)</f>
        <v>50</v>
      </c>
      <c r="B299" t="s">
        <v>217</v>
      </c>
      <c r="C299" t="s">
        <v>52</v>
      </c>
      <c r="D299" t="s">
        <v>23</v>
      </c>
      <c r="E299" t="s">
        <v>25</v>
      </c>
      <c r="F299" t="s">
        <v>49</v>
      </c>
      <c r="G299" t="s">
        <v>71</v>
      </c>
      <c r="H299">
        <v>1</v>
      </c>
      <c r="I299" t="s">
        <v>241</v>
      </c>
      <c r="J299" s="3" t="s">
        <v>243</v>
      </c>
      <c r="K299" s="3" t="s">
        <v>173</v>
      </c>
      <c r="L299">
        <v>26</v>
      </c>
      <c r="T299" t="str">
        <f>Receive[[#This Row],[服装]]&amp;Receive[[#This Row],[名前]]&amp;Receive[[#This Row],[レアリティ]]</f>
        <v>ユニフォーム女川太郎ICONIC</v>
      </c>
    </row>
    <row r="300" spans="1:20" x14ac:dyDescent="0.3">
      <c r="A300">
        <f>VLOOKUP(Receive[[#This Row],[No用]],SetNo[[No.用]:[vlookup 用]],2,FALSE)</f>
        <v>50</v>
      </c>
      <c r="B300" t="s">
        <v>217</v>
      </c>
      <c r="C300" t="s">
        <v>52</v>
      </c>
      <c r="D300" t="s">
        <v>23</v>
      </c>
      <c r="E300" t="s">
        <v>25</v>
      </c>
      <c r="F300" t="s">
        <v>49</v>
      </c>
      <c r="G300" t="s">
        <v>71</v>
      </c>
      <c r="H300">
        <v>1</v>
      </c>
      <c r="I300" t="s">
        <v>241</v>
      </c>
      <c r="J300" s="3" t="s">
        <v>120</v>
      </c>
      <c r="K300" s="3" t="s">
        <v>173</v>
      </c>
      <c r="L300">
        <v>26</v>
      </c>
      <c r="T300" t="str">
        <f>Receive[[#This Row],[服装]]&amp;Receive[[#This Row],[名前]]&amp;Receive[[#This Row],[レアリティ]]</f>
        <v>ユニフォーム女川太郎ICONIC</v>
      </c>
    </row>
    <row r="301" spans="1:20" x14ac:dyDescent="0.3">
      <c r="A301">
        <f>VLOOKUP(Receive[[#This Row],[No用]],SetNo[[No.用]:[vlookup 用]],2,FALSE)</f>
        <v>50</v>
      </c>
      <c r="B301" t="s">
        <v>217</v>
      </c>
      <c r="C301" t="s">
        <v>52</v>
      </c>
      <c r="D301" t="s">
        <v>23</v>
      </c>
      <c r="E301" t="s">
        <v>25</v>
      </c>
      <c r="F301" t="s">
        <v>49</v>
      </c>
      <c r="G301" t="s">
        <v>71</v>
      </c>
      <c r="H301">
        <v>1</v>
      </c>
      <c r="I301" t="s">
        <v>241</v>
      </c>
      <c r="J301" s="3" t="s">
        <v>175</v>
      </c>
      <c r="K301" s="3" t="s">
        <v>173</v>
      </c>
      <c r="L301">
        <v>26</v>
      </c>
      <c r="T301" t="str">
        <f>Receive[[#This Row],[服装]]&amp;Receive[[#This Row],[名前]]&amp;Receive[[#This Row],[レアリティ]]</f>
        <v>ユニフォーム女川太郎ICONIC</v>
      </c>
    </row>
    <row r="302" spans="1:20" x14ac:dyDescent="0.3">
      <c r="A302">
        <f>VLOOKUP(Receive[[#This Row],[No用]],SetNo[[No.用]:[vlookup 用]],2,FALSE)</f>
        <v>50</v>
      </c>
      <c r="B302" t="s">
        <v>217</v>
      </c>
      <c r="C302" t="s">
        <v>52</v>
      </c>
      <c r="D302" t="s">
        <v>23</v>
      </c>
      <c r="E302" t="s">
        <v>25</v>
      </c>
      <c r="F302" t="s">
        <v>49</v>
      </c>
      <c r="G302" t="s">
        <v>71</v>
      </c>
      <c r="H302">
        <v>1</v>
      </c>
      <c r="I302" t="s">
        <v>241</v>
      </c>
      <c r="J302" s="3" t="s">
        <v>176</v>
      </c>
      <c r="K302" s="3" t="s">
        <v>173</v>
      </c>
      <c r="L302">
        <v>26</v>
      </c>
      <c r="T302" t="str">
        <f>Receive[[#This Row],[服装]]&amp;Receive[[#This Row],[名前]]&amp;Receive[[#This Row],[レアリティ]]</f>
        <v>ユニフォーム女川太郎ICONIC</v>
      </c>
    </row>
    <row r="303" spans="1:20" x14ac:dyDescent="0.3">
      <c r="A303">
        <f>VLOOKUP(Receive[[#This Row],[No用]],SetNo[[No.用]:[vlookup 用]],2,FALSE)</f>
        <v>51</v>
      </c>
      <c r="B303" t="s">
        <v>217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241</v>
      </c>
      <c r="J303" s="3" t="s">
        <v>119</v>
      </c>
      <c r="K303" s="3" t="s">
        <v>184</v>
      </c>
      <c r="L303">
        <v>33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Row],[No用]],SetNo[[No.用]:[vlookup 用]],2,FALSE)</f>
        <v>51</v>
      </c>
      <c r="B304" t="s">
        <v>217</v>
      </c>
      <c r="C304" t="s">
        <v>53</v>
      </c>
      <c r="D304" t="s">
        <v>23</v>
      </c>
      <c r="E304" t="s">
        <v>21</v>
      </c>
      <c r="F304" t="s">
        <v>49</v>
      </c>
      <c r="G304" t="s">
        <v>71</v>
      </c>
      <c r="H304">
        <v>1</v>
      </c>
      <c r="I304" t="s">
        <v>241</v>
      </c>
      <c r="J304" s="3" t="s">
        <v>174</v>
      </c>
      <c r="K304" s="3" t="s">
        <v>173</v>
      </c>
      <c r="L304">
        <v>31</v>
      </c>
      <c r="T304" t="str">
        <f>Receive[[#This Row],[服装]]&amp;Receive[[#This Row],[名前]]&amp;Receive[[#This Row],[レアリティ]]</f>
        <v>ユニフォーム作並浩輔ICONIC</v>
      </c>
    </row>
    <row r="305" spans="1:20" x14ac:dyDescent="0.3">
      <c r="A305">
        <f>VLOOKUP(Receive[[#This Row],[No用]],SetNo[[No.用]:[vlookup 用]],2,FALSE)</f>
        <v>51</v>
      </c>
      <c r="B305" t="s">
        <v>217</v>
      </c>
      <c r="C305" t="s">
        <v>53</v>
      </c>
      <c r="D305" t="s">
        <v>23</v>
      </c>
      <c r="E305" t="s">
        <v>21</v>
      </c>
      <c r="F305" t="s">
        <v>49</v>
      </c>
      <c r="G305" t="s">
        <v>71</v>
      </c>
      <c r="H305">
        <v>1</v>
      </c>
      <c r="I305" t="s">
        <v>241</v>
      </c>
      <c r="J305" s="3" t="s">
        <v>243</v>
      </c>
      <c r="K305" s="3" t="s">
        <v>173</v>
      </c>
      <c r="L305">
        <v>31</v>
      </c>
      <c r="T305" t="str">
        <f>Receive[[#This Row],[服装]]&amp;Receive[[#This Row],[名前]]&amp;Receive[[#This Row],[レアリティ]]</f>
        <v>ユニフォーム作並浩輔ICONIC</v>
      </c>
    </row>
    <row r="306" spans="1:20" x14ac:dyDescent="0.3">
      <c r="A306">
        <f>VLOOKUP(Receive[[#This Row],[No用]],SetNo[[No.用]:[vlookup 用]],2,FALSE)</f>
        <v>51</v>
      </c>
      <c r="B306" t="s">
        <v>217</v>
      </c>
      <c r="C306" t="s">
        <v>53</v>
      </c>
      <c r="D306" t="s">
        <v>23</v>
      </c>
      <c r="E306" t="s">
        <v>21</v>
      </c>
      <c r="F306" t="s">
        <v>49</v>
      </c>
      <c r="G306" t="s">
        <v>71</v>
      </c>
      <c r="H306">
        <v>1</v>
      </c>
      <c r="I306" t="s">
        <v>241</v>
      </c>
      <c r="J306" s="3" t="s">
        <v>120</v>
      </c>
      <c r="K306" s="3" t="s">
        <v>184</v>
      </c>
      <c r="L306">
        <v>33</v>
      </c>
      <c r="T306" t="str">
        <f>Receive[[#This Row],[服装]]&amp;Receive[[#This Row],[名前]]&amp;Receive[[#This Row],[レアリティ]]</f>
        <v>ユニフォーム作並浩輔ICONIC</v>
      </c>
    </row>
    <row r="307" spans="1:20" x14ac:dyDescent="0.3">
      <c r="A307">
        <f>VLOOKUP(Receive[[#This Row],[No用]],SetNo[[No.用]:[vlookup 用]],2,FALSE)</f>
        <v>51</v>
      </c>
      <c r="B307" t="s">
        <v>217</v>
      </c>
      <c r="C307" t="s">
        <v>53</v>
      </c>
      <c r="D307" t="s">
        <v>23</v>
      </c>
      <c r="E307" t="s">
        <v>21</v>
      </c>
      <c r="F307" t="s">
        <v>49</v>
      </c>
      <c r="G307" t="s">
        <v>71</v>
      </c>
      <c r="H307">
        <v>1</v>
      </c>
      <c r="I307" t="s">
        <v>241</v>
      </c>
      <c r="J307" s="3" t="s">
        <v>175</v>
      </c>
      <c r="K307" s="3" t="s">
        <v>173</v>
      </c>
      <c r="L307">
        <v>31</v>
      </c>
      <c r="T307" t="str">
        <f>Receive[[#This Row],[服装]]&amp;Receive[[#This Row],[名前]]&amp;Receive[[#This Row],[レアリティ]]</f>
        <v>ユニフォーム作並浩輔ICONIC</v>
      </c>
    </row>
    <row r="308" spans="1:20" x14ac:dyDescent="0.3">
      <c r="A308">
        <f>VLOOKUP(Receive[[#This Row],[No用]],SetNo[[No.用]:[vlookup 用]],2,FALSE)</f>
        <v>51</v>
      </c>
      <c r="B308" t="s">
        <v>217</v>
      </c>
      <c r="C308" t="s">
        <v>53</v>
      </c>
      <c r="D308" t="s">
        <v>23</v>
      </c>
      <c r="E308" t="s">
        <v>21</v>
      </c>
      <c r="F308" t="s">
        <v>49</v>
      </c>
      <c r="G308" t="s">
        <v>71</v>
      </c>
      <c r="H308">
        <v>1</v>
      </c>
      <c r="I308" t="s">
        <v>241</v>
      </c>
      <c r="J308" s="3" t="s">
        <v>176</v>
      </c>
      <c r="K308" s="3" t="s">
        <v>173</v>
      </c>
      <c r="L308">
        <v>13</v>
      </c>
      <c r="T308" t="str">
        <f>Receive[[#This Row],[服装]]&amp;Receive[[#This Row],[名前]]&amp;Receive[[#This Row],[レアリティ]]</f>
        <v>ユニフォーム作並浩輔ICONIC</v>
      </c>
    </row>
    <row r="309" spans="1:20" x14ac:dyDescent="0.3">
      <c r="A309">
        <f>VLOOKUP(Receive[[#This Row],[No用]],SetNo[[No.用]:[vlookup 用]],2,FALSE)</f>
        <v>51</v>
      </c>
      <c r="B309" t="s">
        <v>217</v>
      </c>
      <c r="C309" t="s">
        <v>53</v>
      </c>
      <c r="D309" t="s">
        <v>23</v>
      </c>
      <c r="E309" t="s">
        <v>21</v>
      </c>
      <c r="F309" t="s">
        <v>49</v>
      </c>
      <c r="G309" t="s">
        <v>71</v>
      </c>
      <c r="H309">
        <v>1</v>
      </c>
      <c r="I309" t="s">
        <v>241</v>
      </c>
      <c r="J309" s="3" t="s">
        <v>194</v>
      </c>
      <c r="K309" s="3" t="s">
        <v>237</v>
      </c>
      <c r="L309">
        <v>46</v>
      </c>
      <c r="N309">
        <v>56</v>
      </c>
      <c r="T309" t="str">
        <f>Receive[[#This Row],[服装]]&amp;Receive[[#This Row],[名前]]&amp;Receive[[#This Row],[レアリティ]]</f>
        <v>ユニフォーム作並浩輔ICONIC</v>
      </c>
    </row>
    <row r="310" spans="1:20" x14ac:dyDescent="0.3">
      <c r="A310">
        <f>VLOOKUP(Receive[[#This Row],[No用]],SetNo[[No.用]:[vlookup 用]],2,FALSE)</f>
        <v>52</v>
      </c>
      <c r="B310" t="s">
        <v>217</v>
      </c>
      <c r="C310" t="s">
        <v>54</v>
      </c>
      <c r="D310" t="s">
        <v>23</v>
      </c>
      <c r="E310" t="s">
        <v>26</v>
      </c>
      <c r="F310" t="s">
        <v>49</v>
      </c>
      <c r="G310" t="s">
        <v>71</v>
      </c>
      <c r="H310">
        <v>1</v>
      </c>
      <c r="I310" t="s">
        <v>241</v>
      </c>
      <c r="J310" s="3" t="s">
        <v>119</v>
      </c>
      <c r="K310" s="3" t="s">
        <v>173</v>
      </c>
      <c r="L310">
        <v>27</v>
      </c>
      <c r="T310" t="str">
        <f>Receive[[#This Row],[服装]]&amp;Receive[[#This Row],[名前]]&amp;Receive[[#This Row],[レアリティ]]</f>
        <v>ユニフォーム吹上仁悟ICONIC</v>
      </c>
    </row>
    <row r="311" spans="1:20" x14ac:dyDescent="0.3">
      <c r="A311">
        <f>VLOOKUP(Receive[[#This Row],[No用]],SetNo[[No.用]:[vlookup 用]],2,FALSE)</f>
        <v>52</v>
      </c>
      <c r="B311" t="s">
        <v>217</v>
      </c>
      <c r="C311" t="s">
        <v>54</v>
      </c>
      <c r="D311" t="s">
        <v>23</v>
      </c>
      <c r="E311" t="s">
        <v>26</v>
      </c>
      <c r="F311" t="s">
        <v>49</v>
      </c>
      <c r="G311" t="s">
        <v>71</v>
      </c>
      <c r="H311">
        <v>1</v>
      </c>
      <c r="I311" t="s">
        <v>241</v>
      </c>
      <c r="J311" s="3" t="s">
        <v>174</v>
      </c>
      <c r="K311" s="3" t="s">
        <v>173</v>
      </c>
      <c r="L311">
        <v>27</v>
      </c>
      <c r="T311" t="str">
        <f>Receive[[#This Row],[服装]]&amp;Receive[[#This Row],[名前]]&amp;Receive[[#This Row],[レアリティ]]</f>
        <v>ユニフォーム吹上仁悟ICONIC</v>
      </c>
    </row>
    <row r="312" spans="1:20" x14ac:dyDescent="0.3">
      <c r="A312">
        <f>VLOOKUP(Receive[[#This Row],[No用]],SetNo[[No.用]:[vlookup 用]],2,FALSE)</f>
        <v>52</v>
      </c>
      <c r="B312" t="s">
        <v>217</v>
      </c>
      <c r="C312" t="s">
        <v>54</v>
      </c>
      <c r="D312" t="s">
        <v>23</v>
      </c>
      <c r="E312" t="s">
        <v>26</v>
      </c>
      <c r="F312" t="s">
        <v>49</v>
      </c>
      <c r="G312" t="s">
        <v>71</v>
      </c>
      <c r="H312">
        <v>1</v>
      </c>
      <c r="I312" t="s">
        <v>241</v>
      </c>
      <c r="J312" s="3" t="s">
        <v>120</v>
      </c>
      <c r="K312" s="3" t="s">
        <v>173</v>
      </c>
      <c r="L312">
        <v>27</v>
      </c>
      <c r="T312" t="str">
        <f>Receive[[#This Row],[服装]]&amp;Receive[[#This Row],[名前]]&amp;Receive[[#This Row],[レアリティ]]</f>
        <v>ユニフォーム吹上仁悟ICONIC</v>
      </c>
    </row>
    <row r="313" spans="1:20" x14ac:dyDescent="0.3">
      <c r="A313">
        <f>VLOOKUP(Receive[[#This Row],[No用]],SetNo[[No.用]:[vlookup 用]],2,FALSE)</f>
        <v>52</v>
      </c>
      <c r="B313" t="s">
        <v>217</v>
      </c>
      <c r="C313" t="s">
        <v>54</v>
      </c>
      <c r="D313" t="s">
        <v>23</v>
      </c>
      <c r="E313" t="s">
        <v>26</v>
      </c>
      <c r="F313" t="s">
        <v>49</v>
      </c>
      <c r="G313" t="s">
        <v>71</v>
      </c>
      <c r="H313">
        <v>1</v>
      </c>
      <c r="I313" t="s">
        <v>241</v>
      </c>
      <c r="J313" s="3" t="s">
        <v>175</v>
      </c>
      <c r="K313" s="3" t="s">
        <v>173</v>
      </c>
      <c r="L313">
        <v>27</v>
      </c>
      <c r="T313" t="str">
        <f>Receive[[#This Row],[服装]]&amp;Receive[[#This Row],[名前]]&amp;Receive[[#This Row],[レアリティ]]</f>
        <v>ユニフォーム吹上仁悟ICONIC</v>
      </c>
    </row>
    <row r="314" spans="1:20" x14ac:dyDescent="0.3">
      <c r="A314">
        <f>VLOOKUP(Receive[[#This Row],[No用]],SetNo[[No.用]:[vlookup 用]],2,FALSE)</f>
        <v>52</v>
      </c>
      <c r="B314" t="s">
        <v>217</v>
      </c>
      <c r="C314" t="s">
        <v>54</v>
      </c>
      <c r="D314" t="s">
        <v>23</v>
      </c>
      <c r="E314" t="s">
        <v>26</v>
      </c>
      <c r="F314" t="s">
        <v>49</v>
      </c>
      <c r="G314" t="s">
        <v>71</v>
      </c>
      <c r="H314">
        <v>1</v>
      </c>
      <c r="I314" t="s">
        <v>241</v>
      </c>
      <c r="J314" s="3" t="s">
        <v>176</v>
      </c>
      <c r="K314" s="3" t="s">
        <v>173</v>
      </c>
      <c r="L314">
        <v>14</v>
      </c>
      <c r="T314" t="str">
        <f>Receive[[#This Row],[服装]]&amp;Receive[[#This Row],[名前]]&amp;Receive[[#This Row],[レアリティ]]</f>
        <v>ユニフォーム吹上仁悟ICONIC</v>
      </c>
    </row>
    <row r="315" spans="1:20" x14ac:dyDescent="0.3">
      <c r="A315">
        <f>VLOOKUP(Receive[[#This Row],[No用]],SetNo[[No.用]:[vlookup 用]],2,FALSE)</f>
        <v>53</v>
      </c>
      <c r="B315" t="s">
        <v>217</v>
      </c>
      <c r="C315" t="s">
        <v>30</v>
      </c>
      <c r="D315" t="s">
        <v>23</v>
      </c>
      <c r="E315" t="s">
        <v>31</v>
      </c>
      <c r="F315" t="s">
        <v>20</v>
      </c>
      <c r="G315" t="s">
        <v>71</v>
      </c>
      <c r="H315">
        <v>1</v>
      </c>
      <c r="I315" t="s">
        <v>241</v>
      </c>
      <c r="J315" s="3" t="s">
        <v>119</v>
      </c>
      <c r="K315" s="3" t="s">
        <v>173</v>
      </c>
      <c r="L315">
        <v>29</v>
      </c>
      <c r="T315" t="str">
        <f>Receive[[#This Row],[服装]]&amp;Receive[[#This Row],[名前]]&amp;Receive[[#This Row],[レアリティ]]</f>
        <v>ユニフォーム及川徹ICONIC</v>
      </c>
    </row>
    <row r="316" spans="1:20" x14ac:dyDescent="0.3">
      <c r="A316">
        <f>VLOOKUP(Receive[[#This Row],[No用]],SetNo[[No.用]:[vlookup 用]],2,FALSE)</f>
        <v>53</v>
      </c>
      <c r="B316" t="s">
        <v>217</v>
      </c>
      <c r="C316" t="s">
        <v>30</v>
      </c>
      <c r="D316" t="s">
        <v>23</v>
      </c>
      <c r="E316" t="s">
        <v>31</v>
      </c>
      <c r="F316" t="s">
        <v>20</v>
      </c>
      <c r="G316" t="s">
        <v>71</v>
      </c>
      <c r="H316">
        <v>1</v>
      </c>
      <c r="I316" t="s">
        <v>241</v>
      </c>
      <c r="J316" s="3" t="s">
        <v>174</v>
      </c>
      <c r="K316" s="3" t="s">
        <v>173</v>
      </c>
      <c r="L316">
        <v>29</v>
      </c>
      <c r="T316" t="str">
        <f>Receive[[#This Row],[服装]]&amp;Receive[[#This Row],[名前]]&amp;Receive[[#This Row],[レアリティ]]</f>
        <v>ユニフォーム及川徹ICONIC</v>
      </c>
    </row>
    <row r="317" spans="1:20" x14ac:dyDescent="0.3">
      <c r="A317">
        <f>VLOOKUP(Receive[[#This Row],[No用]],SetNo[[No.用]:[vlookup 用]],2,FALSE)</f>
        <v>53</v>
      </c>
      <c r="B317" t="s">
        <v>217</v>
      </c>
      <c r="C317" t="s">
        <v>30</v>
      </c>
      <c r="D317" t="s">
        <v>23</v>
      </c>
      <c r="E317" t="s">
        <v>31</v>
      </c>
      <c r="F317" t="s">
        <v>20</v>
      </c>
      <c r="G317" t="s">
        <v>71</v>
      </c>
      <c r="H317">
        <v>1</v>
      </c>
      <c r="I317" t="s">
        <v>241</v>
      </c>
      <c r="J317" s="3" t="s">
        <v>243</v>
      </c>
      <c r="K317" s="3" t="s">
        <v>173</v>
      </c>
      <c r="L317">
        <v>29</v>
      </c>
      <c r="T317" t="str">
        <f>Receive[[#This Row],[服装]]&amp;Receive[[#This Row],[名前]]&amp;Receive[[#This Row],[レアリティ]]</f>
        <v>ユニフォーム及川徹ICONIC</v>
      </c>
    </row>
    <row r="318" spans="1:20" x14ac:dyDescent="0.3">
      <c r="A318">
        <f>VLOOKUP(Receive[[#This Row],[No用]],SetNo[[No.用]:[vlookup 用]],2,FALSE)</f>
        <v>53</v>
      </c>
      <c r="B318" t="s">
        <v>217</v>
      </c>
      <c r="C318" t="s">
        <v>30</v>
      </c>
      <c r="D318" t="s">
        <v>23</v>
      </c>
      <c r="E318" t="s">
        <v>31</v>
      </c>
      <c r="F318" t="s">
        <v>20</v>
      </c>
      <c r="G318" t="s">
        <v>71</v>
      </c>
      <c r="H318">
        <v>1</v>
      </c>
      <c r="I318" t="s">
        <v>241</v>
      </c>
      <c r="J318" s="3" t="s">
        <v>120</v>
      </c>
      <c r="K318" s="3" t="s">
        <v>173</v>
      </c>
      <c r="L318">
        <v>29</v>
      </c>
      <c r="T318" t="str">
        <f>Receive[[#This Row],[服装]]&amp;Receive[[#This Row],[名前]]&amp;Receive[[#This Row],[レアリティ]]</f>
        <v>ユニフォーム及川徹ICONIC</v>
      </c>
    </row>
    <row r="319" spans="1:20" x14ac:dyDescent="0.3">
      <c r="A319">
        <f>VLOOKUP(Receive[[#This Row],[No用]],SetNo[[No.用]:[vlookup 用]],2,FALSE)</f>
        <v>53</v>
      </c>
      <c r="B319" t="s">
        <v>217</v>
      </c>
      <c r="C319" t="s">
        <v>30</v>
      </c>
      <c r="D319" t="s">
        <v>23</v>
      </c>
      <c r="E319" t="s">
        <v>31</v>
      </c>
      <c r="F319" t="s">
        <v>20</v>
      </c>
      <c r="G319" t="s">
        <v>71</v>
      </c>
      <c r="H319">
        <v>1</v>
      </c>
      <c r="I319" t="s">
        <v>241</v>
      </c>
      <c r="J319" s="3" t="s">
        <v>175</v>
      </c>
      <c r="K319" s="3" t="s">
        <v>173</v>
      </c>
      <c r="L319">
        <v>29</v>
      </c>
      <c r="T319" t="str">
        <f>Receive[[#This Row],[服装]]&amp;Receive[[#This Row],[名前]]&amp;Receive[[#This Row],[レアリティ]]</f>
        <v>ユニフォーム及川徹ICONIC</v>
      </c>
    </row>
    <row r="320" spans="1:20" x14ac:dyDescent="0.3">
      <c r="A320">
        <f>VLOOKUP(Receive[[#This Row],[No用]],SetNo[[No.用]:[vlookup 用]],2,FALSE)</f>
        <v>53</v>
      </c>
      <c r="B320" t="s">
        <v>217</v>
      </c>
      <c r="C320" t="s">
        <v>30</v>
      </c>
      <c r="D320" t="s">
        <v>23</v>
      </c>
      <c r="E320" t="s">
        <v>31</v>
      </c>
      <c r="F320" t="s">
        <v>20</v>
      </c>
      <c r="G320" t="s">
        <v>71</v>
      </c>
      <c r="H320">
        <v>1</v>
      </c>
      <c r="I320" t="s">
        <v>241</v>
      </c>
      <c r="J320" s="3" t="s">
        <v>176</v>
      </c>
      <c r="K320" s="3" t="s">
        <v>173</v>
      </c>
      <c r="L320">
        <v>13</v>
      </c>
      <c r="T320" t="str">
        <f>Receive[[#This Row],[服装]]&amp;Receive[[#This Row],[名前]]&amp;Receive[[#This Row],[レアリティ]]</f>
        <v>ユニフォーム及川徹ICONIC</v>
      </c>
    </row>
    <row r="321" spans="1:20" x14ac:dyDescent="0.3">
      <c r="A321">
        <f>VLOOKUP(Receive[[#This Row],[No用]],SetNo[[No.用]:[vlookup 用]],2,FALSE)</f>
        <v>54</v>
      </c>
      <c r="B321" t="s">
        <v>117</v>
      </c>
      <c r="C321" t="s">
        <v>30</v>
      </c>
      <c r="D321" t="s">
        <v>24</v>
      </c>
      <c r="E321" t="s">
        <v>31</v>
      </c>
      <c r="F321" t="s">
        <v>20</v>
      </c>
      <c r="G321" t="s">
        <v>71</v>
      </c>
      <c r="H321">
        <v>1</v>
      </c>
      <c r="I321" t="s">
        <v>241</v>
      </c>
      <c r="J321" s="3" t="s">
        <v>119</v>
      </c>
      <c r="K321" s="3" t="s">
        <v>173</v>
      </c>
      <c r="L321">
        <v>29</v>
      </c>
      <c r="T321" t="str">
        <f>Receive[[#This Row],[服装]]&amp;Receive[[#This Row],[名前]]&amp;Receive[[#This Row],[レアリティ]]</f>
        <v>プール掃除及川徹ICONIC</v>
      </c>
    </row>
    <row r="322" spans="1:20" x14ac:dyDescent="0.3">
      <c r="A322">
        <f>VLOOKUP(Receive[[#This Row],[No用]],SetNo[[No.用]:[vlookup 用]],2,FALSE)</f>
        <v>54</v>
      </c>
      <c r="B322" t="s">
        <v>117</v>
      </c>
      <c r="C322" t="s">
        <v>30</v>
      </c>
      <c r="D322" t="s">
        <v>24</v>
      </c>
      <c r="E322" t="s">
        <v>31</v>
      </c>
      <c r="F322" t="s">
        <v>20</v>
      </c>
      <c r="G322" t="s">
        <v>71</v>
      </c>
      <c r="H322">
        <v>1</v>
      </c>
      <c r="I322" t="s">
        <v>241</v>
      </c>
      <c r="J322" s="3" t="s">
        <v>174</v>
      </c>
      <c r="K322" s="3" t="s">
        <v>173</v>
      </c>
      <c r="L322">
        <v>29</v>
      </c>
      <c r="T322" t="str">
        <f>Receive[[#This Row],[服装]]&amp;Receive[[#This Row],[名前]]&amp;Receive[[#This Row],[レアリティ]]</f>
        <v>プール掃除及川徹ICONIC</v>
      </c>
    </row>
    <row r="323" spans="1:20" x14ac:dyDescent="0.3">
      <c r="A323">
        <f>VLOOKUP(Receive[[#This Row],[No用]],SetNo[[No.用]:[vlookup 用]],2,FALSE)</f>
        <v>54</v>
      </c>
      <c r="B323" t="s">
        <v>117</v>
      </c>
      <c r="C323" t="s">
        <v>30</v>
      </c>
      <c r="D323" t="s">
        <v>24</v>
      </c>
      <c r="E323" t="s">
        <v>31</v>
      </c>
      <c r="F323" t="s">
        <v>20</v>
      </c>
      <c r="G323" t="s">
        <v>71</v>
      </c>
      <c r="H323">
        <v>1</v>
      </c>
      <c r="I323" t="s">
        <v>241</v>
      </c>
      <c r="J323" s="3" t="s">
        <v>243</v>
      </c>
      <c r="K323" s="3" t="s">
        <v>173</v>
      </c>
      <c r="L323">
        <v>29</v>
      </c>
      <c r="T323" t="str">
        <f>Receive[[#This Row],[服装]]&amp;Receive[[#This Row],[名前]]&amp;Receive[[#This Row],[レアリティ]]</f>
        <v>プール掃除及川徹ICONIC</v>
      </c>
    </row>
    <row r="324" spans="1:20" x14ac:dyDescent="0.3">
      <c r="A324">
        <f>VLOOKUP(Receive[[#This Row],[No用]],SetNo[[No.用]:[vlookup 用]],2,FALSE)</f>
        <v>54</v>
      </c>
      <c r="B324" t="s">
        <v>117</v>
      </c>
      <c r="C324" t="s">
        <v>30</v>
      </c>
      <c r="D324" t="s">
        <v>24</v>
      </c>
      <c r="E324" t="s">
        <v>31</v>
      </c>
      <c r="F324" t="s">
        <v>20</v>
      </c>
      <c r="G324" t="s">
        <v>71</v>
      </c>
      <c r="H324">
        <v>1</v>
      </c>
      <c r="I324" t="s">
        <v>241</v>
      </c>
      <c r="J324" s="3" t="s">
        <v>120</v>
      </c>
      <c r="K324" s="3" t="s">
        <v>173</v>
      </c>
      <c r="L324">
        <v>29</v>
      </c>
      <c r="T324" t="str">
        <f>Receive[[#This Row],[服装]]&amp;Receive[[#This Row],[名前]]&amp;Receive[[#This Row],[レアリティ]]</f>
        <v>プール掃除及川徹ICONIC</v>
      </c>
    </row>
    <row r="325" spans="1:20" x14ac:dyDescent="0.3">
      <c r="A325">
        <f>VLOOKUP(Receive[[#This Row],[No用]],SetNo[[No.用]:[vlookup 用]],2,FALSE)</f>
        <v>54</v>
      </c>
      <c r="B325" t="s">
        <v>117</v>
      </c>
      <c r="C325" t="s">
        <v>30</v>
      </c>
      <c r="D325" t="s">
        <v>24</v>
      </c>
      <c r="E325" t="s">
        <v>31</v>
      </c>
      <c r="F325" t="s">
        <v>20</v>
      </c>
      <c r="G325" t="s">
        <v>71</v>
      </c>
      <c r="H325">
        <v>1</v>
      </c>
      <c r="I325" t="s">
        <v>241</v>
      </c>
      <c r="J325" s="3" t="s">
        <v>175</v>
      </c>
      <c r="K325" s="3" t="s">
        <v>173</v>
      </c>
      <c r="L325">
        <v>29</v>
      </c>
      <c r="T325" t="str">
        <f>Receive[[#This Row],[服装]]&amp;Receive[[#This Row],[名前]]&amp;Receive[[#This Row],[レアリティ]]</f>
        <v>プール掃除及川徹ICONIC</v>
      </c>
    </row>
    <row r="326" spans="1:20" x14ac:dyDescent="0.3">
      <c r="A326">
        <f>VLOOKUP(Receive[[#This Row],[No用]],SetNo[[No.用]:[vlookup 用]],2,FALSE)</f>
        <v>54</v>
      </c>
      <c r="B326" t="s">
        <v>117</v>
      </c>
      <c r="C326" t="s">
        <v>30</v>
      </c>
      <c r="D326" t="s">
        <v>24</v>
      </c>
      <c r="E326" t="s">
        <v>31</v>
      </c>
      <c r="F326" t="s">
        <v>20</v>
      </c>
      <c r="G326" t="s">
        <v>71</v>
      </c>
      <c r="H326">
        <v>1</v>
      </c>
      <c r="I326" t="s">
        <v>241</v>
      </c>
      <c r="J326" s="3" t="s">
        <v>176</v>
      </c>
      <c r="K326" s="3" t="s">
        <v>173</v>
      </c>
      <c r="L326">
        <v>13</v>
      </c>
      <c r="T326" t="str">
        <f>Receive[[#This Row],[服装]]&amp;Receive[[#This Row],[名前]]&amp;Receive[[#This Row],[レアリティ]]</f>
        <v>プール掃除及川徹ICONIC</v>
      </c>
    </row>
    <row r="327" spans="1:20" x14ac:dyDescent="0.3">
      <c r="A327">
        <f>VLOOKUP(Receive[[#This Row],[No用]],SetNo[[No.用]:[vlookup 用]],2,FALSE)</f>
        <v>55</v>
      </c>
      <c r="B327" t="s">
        <v>217</v>
      </c>
      <c r="C327" t="s">
        <v>32</v>
      </c>
      <c r="D327" t="s">
        <v>28</v>
      </c>
      <c r="E327" t="s">
        <v>25</v>
      </c>
      <c r="F327" t="s">
        <v>20</v>
      </c>
      <c r="G327" t="s">
        <v>71</v>
      </c>
      <c r="H327">
        <v>1</v>
      </c>
      <c r="I327" t="s">
        <v>241</v>
      </c>
      <c r="J327" s="3" t="s">
        <v>119</v>
      </c>
      <c r="K327" s="3" t="s">
        <v>173</v>
      </c>
      <c r="L327">
        <v>27</v>
      </c>
      <c r="T327" t="str">
        <f>Receive[[#This Row],[服装]]&amp;Receive[[#This Row],[名前]]&amp;Receive[[#This Row],[レアリティ]]</f>
        <v>ユニフォーム岩泉一ICONIC</v>
      </c>
    </row>
    <row r="328" spans="1:20" x14ac:dyDescent="0.3">
      <c r="A328">
        <f>VLOOKUP(Receive[[#This Row],[No用]],SetNo[[No.用]:[vlookup 用]],2,FALSE)</f>
        <v>55</v>
      </c>
      <c r="B328" t="s">
        <v>217</v>
      </c>
      <c r="C328" t="s">
        <v>32</v>
      </c>
      <c r="D328" t="s">
        <v>28</v>
      </c>
      <c r="E328" t="s">
        <v>25</v>
      </c>
      <c r="F328" t="s">
        <v>20</v>
      </c>
      <c r="G328" t="s">
        <v>71</v>
      </c>
      <c r="H328">
        <v>1</v>
      </c>
      <c r="I328" t="s">
        <v>241</v>
      </c>
      <c r="J328" s="3" t="s">
        <v>174</v>
      </c>
      <c r="K328" s="3" t="s">
        <v>173</v>
      </c>
      <c r="L328">
        <v>27</v>
      </c>
      <c r="T328" t="str">
        <f>Receive[[#This Row],[服装]]&amp;Receive[[#This Row],[名前]]&amp;Receive[[#This Row],[レアリティ]]</f>
        <v>ユニフォーム岩泉一ICONIC</v>
      </c>
    </row>
    <row r="329" spans="1:20" x14ac:dyDescent="0.3">
      <c r="A329">
        <f>VLOOKUP(Receive[[#This Row],[No用]],SetNo[[No.用]:[vlookup 用]],2,FALSE)</f>
        <v>55</v>
      </c>
      <c r="B329" t="s">
        <v>217</v>
      </c>
      <c r="C329" t="s">
        <v>32</v>
      </c>
      <c r="D329" t="s">
        <v>28</v>
      </c>
      <c r="E329" t="s">
        <v>25</v>
      </c>
      <c r="F329" t="s">
        <v>20</v>
      </c>
      <c r="G329" t="s">
        <v>71</v>
      </c>
      <c r="H329">
        <v>1</v>
      </c>
      <c r="I329" t="s">
        <v>241</v>
      </c>
      <c r="J329" s="3" t="s">
        <v>120</v>
      </c>
      <c r="K329" s="3" t="s">
        <v>173</v>
      </c>
      <c r="L329">
        <v>27</v>
      </c>
      <c r="T329" t="str">
        <f>Receive[[#This Row],[服装]]&amp;Receive[[#This Row],[名前]]&amp;Receive[[#This Row],[レアリティ]]</f>
        <v>ユニフォーム岩泉一ICONIC</v>
      </c>
    </row>
    <row r="330" spans="1:20" x14ac:dyDescent="0.3">
      <c r="A330">
        <f>VLOOKUP(Receive[[#This Row],[No用]],SetNo[[No.用]:[vlookup 用]],2,FALSE)</f>
        <v>55</v>
      </c>
      <c r="B330" t="s">
        <v>217</v>
      </c>
      <c r="C330" t="s">
        <v>32</v>
      </c>
      <c r="D330" t="s">
        <v>28</v>
      </c>
      <c r="E330" t="s">
        <v>25</v>
      </c>
      <c r="F330" t="s">
        <v>20</v>
      </c>
      <c r="G330" t="s">
        <v>71</v>
      </c>
      <c r="H330">
        <v>1</v>
      </c>
      <c r="I330" t="s">
        <v>241</v>
      </c>
      <c r="J330" s="3" t="s">
        <v>175</v>
      </c>
      <c r="K330" s="3" t="s">
        <v>173</v>
      </c>
      <c r="L330">
        <v>27</v>
      </c>
      <c r="T330" t="str">
        <f>Receive[[#This Row],[服装]]&amp;Receive[[#This Row],[名前]]&amp;Receive[[#This Row],[レアリティ]]</f>
        <v>ユニフォーム岩泉一ICONIC</v>
      </c>
    </row>
    <row r="331" spans="1:20" x14ac:dyDescent="0.3">
      <c r="A331">
        <f>VLOOKUP(Receive[[#This Row],[No用]],SetNo[[No.用]:[vlookup 用]],2,FALSE)</f>
        <v>55</v>
      </c>
      <c r="B331" t="s">
        <v>217</v>
      </c>
      <c r="C331" t="s">
        <v>32</v>
      </c>
      <c r="D331" t="s">
        <v>28</v>
      </c>
      <c r="E331" t="s">
        <v>25</v>
      </c>
      <c r="F331" t="s">
        <v>20</v>
      </c>
      <c r="G331" t="s">
        <v>71</v>
      </c>
      <c r="H331">
        <v>1</v>
      </c>
      <c r="I331" t="s">
        <v>241</v>
      </c>
      <c r="J331" s="3" t="s">
        <v>176</v>
      </c>
      <c r="K331" s="3" t="s">
        <v>173</v>
      </c>
      <c r="L331">
        <v>13</v>
      </c>
      <c r="T331" t="str">
        <f>Receive[[#This Row],[服装]]&amp;Receive[[#This Row],[名前]]&amp;Receive[[#This Row],[レアリティ]]</f>
        <v>ユニフォーム岩泉一ICONIC</v>
      </c>
    </row>
    <row r="332" spans="1:20" x14ac:dyDescent="0.3">
      <c r="A332">
        <f>VLOOKUP(Receive[[#This Row],[No用]],SetNo[[No.用]:[vlookup 用]],2,FALSE)</f>
        <v>56</v>
      </c>
      <c r="B332" t="s">
        <v>117</v>
      </c>
      <c r="C332" t="s">
        <v>32</v>
      </c>
      <c r="D332" t="s">
        <v>23</v>
      </c>
      <c r="E332" t="s">
        <v>25</v>
      </c>
      <c r="F332" t="s">
        <v>20</v>
      </c>
      <c r="G332" t="s">
        <v>71</v>
      </c>
      <c r="H332">
        <v>1</v>
      </c>
      <c r="I332" t="s">
        <v>241</v>
      </c>
      <c r="J332" s="3" t="s">
        <v>119</v>
      </c>
      <c r="K332" s="3" t="s">
        <v>173</v>
      </c>
      <c r="L332">
        <v>27</v>
      </c>
      <c r="T332" t="str">
        <f>Receive[[#This Row],[服装]]&amp;Receive[[#This Row],[名前]]&amp;Receive[[#This Row],[レアリティ]]</f>
        <v>プール掃除岩泉一ICONIC</v>
      </c>
    </row>
    <row r="333" spans="1:20" x14ac:dyDescent="0.3">
      <c r="A333">
        <f>VLOOKUP(Receive[[#This Row],[No用]],SetNo[[No.用]:[vlookup 用]],2,FALSE)</f>
        <v>56</v>
      </c>
      <c r="B333" t="s">
        <v>117</v>
      </c>
      <c r="C333" t="s">
        <v>32</v>
      </c>
      <c r="D333" t="s">
        <v>23</v>
      </c>
      <c r="E333" t="s">
        <v>25</v>
      </c>
      <c r="F333" t="s">
        <v>20</v>
      </c>
      <c r="G333" t="s">
        <v>71</v>
      </c>
      <c r="H333">
        <v>1</v>
      </c>
      <c r="I333" t="s">
        <v>241</v>
      </c>
      <c r="J333" s="3" t="s">
        <v>174</v>
      </c>
      <c r="K333" s="3" t="s">
        <v>173</v>
      </c>
      <c r="L333">
        <v>27</v>
      </c>
      <c r="T333" t="str">
        <f>Receive[[#This Row],[服装]]&amp;Receive[[#This Row],[名前]]&amp;Receive[[#This Row],[レアリティ]]</f>
        <v>プール掃除岩泉一ICONIC</v>
      </c>
    </row>
    <row r="334" spans="1:20" x14ac:dyDescent="0.3">
      <c r="A334">
        <f>VLOOKUP(Receive[[#This Row],[No用]],SetNo[[No.用]:[vlookup 用]],2,FALSE)</f>
        <v>56</v>
      </c>
      <c r="B334" t="s">
        <v>117</v>
      </c>
      <c r="C334" t="s">
        <v>32</v>
      </c>
      <c r="D334" t="s">
        <v>23</v>
      </c>
      <c r="E334" t="s">
        <v>25</v>
      </c>
      <c r="F334" t="s">
        <v>20</v>
      </c>
      <c r="G334" t="s">
        <v>71</v>
      </c>
      <c r="H334">
        <v>1</v>
      </c>
      <c r="I334" t="s">
        <v>241</v>
      </c>
      <c r="J334" s="3" t="s">
        <v>120</v>
      </c>
      <c r="K334" s="3" t="s">
        <v>173</v>
      </c>
      <c r="L334">
        <v>27</v>
      </c>
      <c r="T334" t="str">
        <f>Receive[[#This Row],[服装]]&amp;Receive[[#This Row],[名前]]&amp;Receive[[#This Row],[レアリティ]]</f>
        <v>プール掃除岩泉一ICONIC</v>
      </c>
    </row>
    <row r="335" spans="1:20" x14ac:dyDescent="0.3">
      <c r="A335">
        <f>VLOOKUP(Receive[[#This Row],[No用]],SetNo[[No.用]:[vlookup 用]],2,FALSE)</f>
        <v>56</v>
      </c>
      <c r="B335" t="s">
        <v>117</v>
      </c>
      <c r="C335" t="s">
        <v>32</v>
      </c>
      <c r="D335" t="s">
        <v>23</v>
      </c>
      <c r="E335" t="s">
        <v>25</v>
      </c>
      <c r="F335" t="s">
        <v>20</v>
      </c>
      <c r="G335" t="s">
        <v>71</v>
      </c>
      <c r="H335">
        <v>1</v>
      </c>
      <c r="I335" t="s">
        <v>241</v>
      </c>
      <c r="J335" s="3" t="s">
        <v>175</v>
      </c>
      <c r="K335" s="3" t="s">
        <v>173</v>
      </c>
      <c r="L335">
        <v>27</v>
      </c>
      <c r="T335" t="str">
        <f>Receive[[#This Row],[服装]]&amp;Receive[[#This Row],[名前]]&amp;Receive[[#This Row],[レアリティ]]</f>
        <v>プール掃除岩泉一ICONIC</v>
      </c>
    </row>
    <row r="336" spans="1:20" x14ac:dyDescent="0.3">
      <c r="A336">
        <f>VLOOKUP(Receive[[#This Row],[No用]],SetNo[[No.用]:[vlookup 用]],2,FALSE)</f>
        <v>56</v>
      </c>
      <c r="B336" t="s">
        <v>117</v>
      </c>
      <c r="C336" t="s">
        <v>32</v>
      </c>
      <c r="D336" t="s">
        <v>23</v>
      </c>
      <c r="E336" t="s">
        <v>25</v>
      </c>
      <c r="F336" t="s">
        <v>20</v>
      </c>
      <c r="G336" t="s">
        <v>71</v>
      </c>
      <c r="H336">
        <v>1</v>
      </c>
      <c r="I336" t="s">
        <v>241</v>
      </c>
      <c r="J336" s="3" t="s">
        <v>176</v>
      </c>
      <c r="K336" s="3" t="s">
        <v>173</v>
      </c>
      <c r="L336">
        <v>13</v>
      </c>
      <c r="T336" t="str">
        <f>Receive[[#This Row],[服装]]&amp;Receive[[#This Row],[名前]]&amp;Receive[[#This Row],[レアリティ]]</f>
        <v>プール掃除岩泉一ICONIC</v>
      </c>
    </row>
    <row r="337" spans="1:20" x14ac:dyDescent="0.3">
      <c r="A337">
        <f>VLOOKUP(Receive[[#This Row],[No用]],SetNo[[No.用]:[vlookup 用]],2,FALSE)</f>
        <v>57</v>
      </c>
      <c r="B337" t="s">
        <v>217</v>
      </c>
      <c r="C337" t="s">
        <v>33</v>
      </c>
      <c r="D337" t="s">
        <v>24</v>
      </c>
      <c r="E337" t="s">
        <v>26</v>
      </c>
      <c r="F337" t="s">
        <v>20</v>
      </c>
      <c r="G337" t="s">
        <v>71</v>
      </c>
      <c r="H337">
        <v>1</v>
      </c>
      <c r="I337" t="s">
        <v>241</v>
      </c>
      <c r="J337" s="3" t="s">
        <v>119</v>
      </c>
      <c r="K337" s="3" t="s">
        <v>173</v>
      </c>
      <c r="L337" s="3">
        <v>26</v>
      </c>
      <c r="T337" t="str">
        <f>Receive[[#This Row],[服装]]&amp;Receive[[#This Row],[名前]]&amp;Receive[[#This Row],[レアリティ]]</f>
        <v>ユニフォーム金田一勇太郎ICONIC</v>
      </c>
    </row>
    <row r="338" spans="1:20" x14ac:dyDescent="0.3">
      <c r="A338">
        <f>VLOOKUP(Receive[[#This Row],[No用]],SetNo[[No.用]:[vlookup 用]],2,FALSE)</f>
        <v>57</v>
      </c>
      <c r="B338" t="s">
        <v>217</v>
      </c>
      <c r="C338" t="s">
        <v>33</v>
      </c>
      <c r="D338" t="s">
        <v>24</v>
      </c>
      <c r="E338" t="s">
        <v>26</v>
      </c>
      <c r="F338" t="s">
        <v>20</v>
      </c>
      <c r="G338" t="s">
        <v>71</v>
      </c>
      <c r="H338">
        <v>1</v>
      </c>
      <c r="I338" t="s">
        <v>241</v>
      </c>
      <c r="J338" s="3" t="s">
        <v>174</v>
      </c>
      <c r="K338" s="3" t="s">
        <v>173</v>
      </c>
      <c r="L338" s="3">
        <v>26</v>
      </c>
      <c r="T338" t="str">
        <f>Receive[[#This Row],[服装]]&amp;Receive[[#This Row],[名前]]&amp;Receive[[#This Row],[レアリティ]]</f>
        <v>ユニフォーム金田一勇太郎ICONIC</v>
      </c>
    </row>
    <row r="339" spans="1:20" x14ac:dyDescent="0.3">
      <c r="A339">
        <f>VLOOKUP(Receive[[#This Row],[No用]],SetNo[[No.用]:[vlookup 用]],2,FALSE)</f>
        <v>57</v>
      </c>
      <c r="B339" t="s">
        <v>217</v>
      </c>
      <c r="C339" t="s">
        <v>33</v>
      </c>
      <c r="D339" t="s">
        <v>24</v>
      </c>
      <c r="E339" t="s">
        <v>26</v>
      </c>
      <c r="F339" t="s">
        <v>20</v>
      </c>
      <c r="G339" t="s">
        <v>71</v>
      </c>
      <c r="H339">
        <v>1</v>
      </c>
      <c r="I339" t="s">
        <v>241</v>
      </c>
      <c r="J339" s="3" t="s">
        <v>120</v>
      </c>
      <c r="K339" s="3" t="s">
        <v>173</v>
      </c>
      <c r="L339" s="3">
        <v>26</v>
      </c>
      <c r="T339" t="str">
        <f>Receive[[#This Row],[服装]]&amp;Receive[[#This Row],[名前]]&amp;Receive[[#This Row],[レアリティ]]</f>
        <v>ユニフォーム金田一勇太郎ICONIC</v>
      </c>
    </row>
    <row r="340" spans="1:20" x14ac:dyDescent="0.3">
      <c r="A340">
        <f>VLOOKUP(Receive[[#This Row],[No用]],SetNo[[No.用]:[vlookup 用]],2,FALSE)</f>
        <v>57</v>
      </c>
      <c r="B340" t="s">
        <v>217</v>
      </c>
      <c r="C340" t="s">
        <v>33</v>
      </c>
      <c r="D340" t="s">
        <v>24</v>
      </c>
      <c r="E340" t="s">
        <v>26</v>
      </c>
      <c r="F340" t="s">
        <v>20</v>
      </c>
      <c r="G340" t="s">
        <v>71</v>
      </c>
      <c r="H340">
        <v>1</v>
      </c>
      <c r="I340" t="s">
        <v>241</v>
      </c>
      <c r="J340" s="3" t="s">
        <v>175</v>
      </c>
      <c r="K340" s="3" t="s">
        <v>173</v>
      </c>
      <c r="L340" s="3">
        <v>26</v>
      </c>
      <c r="T340" t="str">
        <f>Receive[[#This Row],[服装]]&amp;Receive[[#This Row],[名前]]&amp;Receive[[#This Row],[レアリティ]]</f>
        <v>ユニフォーム金田一勇太郎ICONIC</v>
      </c>
    </row>
    <row r="341" spans="1:20" x14ac:dyDescent="0.3">
      <c r="A341">
        <f>VLOOKUP(Receive[[#This Row],[No用]],SetNo[[No.用]:[vlookup 用]],2,FALSE)</f>
        <v>57</v>
      </c>
      <c r="B341" t="s">
        <v>217</v>
      </c>
      <c r="C341" t="s">
        <v>33</v>
      </c>
      <c r="D341" t="s">
        <v>24</v>
      </c>
      <c r="E341" t="s">
        <v>26</v>
      </c>
      <c r="F341" t="s">
        <v>20</v>
      </c>
      <c r="G341" t="s">
        <v>71</v>
      </c>
      <c r="H341">
        <v>1</v>
      </c>
      <c r="I341" t="s">
        <v>241</v>
      </c>
      <c r="J341" s="3" t="s">
        <v>176</v>
      </c>
      <c r="K341" s="3" t="s">
        <v>173</v>
      </c>
      <c r="L341">
        <v>13</v>
      </c>
      <c r="T341" t="str">
        <f>Receive[[#This Row],[服装]]&amp;Receive[[#This Row],[名前]]&amp;Receive[[#This Row],[レアリティ]]</f>
        <v>ユニフォーム金田一勇太郎ICONIC</v>
      </c>
    </row>
    <row r="342" spans="1:20" x14ac:dyDescent="0.3">
      <c r="A342">
        <f>VLOOKUP(Receive[[#This Row],[No用]],SetNo[[No.用]:[vlookup 用]],2,FALSE)</f>
        <v>58</v>
      </c>
      <c r="B342" t="s">
        <v>217</v>
      </c>
      <c r="C342" t="s">
        <v>34</v>
      </c>
      <c r="D342" t="s">
        <v>28</v>
      </c>
      <c r="E342" t="s">
        <v>25</v>
      </c>
      <c r="F342" t="s">
        <v>20</v>
      </c>
      <c r="G342" t="s">
        <v>71</v>
      </c>
      <c r="H342">
        <v>1</v>
      </c>
      <c r="I342" t="s">
        <v>241</v>
      </c>
      <c r="J342" s="3" t="s">
        <v>119</v>
      </c>
      <c r="K342" s="3" t="s">
        <v>173</v>
      </c>
      <c r="L342">
        <v>24</v>
      </c>
      <c r="T342" t="str">
        <f>Receive[[#This Row],[服装]]&amp;Receive[[#This Row],[名前]]&amp;Receive[[#This Row],[レアリティ]]</f>
        <v>ユニフォーム京谷賢太郎ICONIC</v>
      </c>
    </row>
    <row r="343" spans="1:20" x14ac:dyDescent="0.3">
      <c r="A343">
        <f>VLOOKUP(Receive[[#This Row],[No用]],SetNo[[No.用]:[vlookup 用]],2,FALSE)</f>
        <v>58</v>
      </c>
      <c r="B343" t="s">
        <v>217</v>
      </c>
      <c r="C343" t="s">
        <v>34</v>
      </c>
      <c r="D343" t="s">
        <v>28</v>
      </c>
      <c r="E343" t="s">
        <v>25</v>
      </c>
      <c r="F343" t="s">
        <v>20</v>
      </c>
      <c r="G343" t="s">
        <v>71</v>
      </c>
      <c r="H343">
        <v>1</v>
      </c>
      <c r="I343" t="s">
        <v>241</v>
      </c>
      <c r="J343" s="3" t="s">
        <v>174</v>
      </c>
      <c r="K343" s="3" t="s">
        <v>173</v>
      </c>
      <c r="L343">
        <v>24</v>
      </c>
      <c r="T343" t="str">
        <f>Receive[[#This Row],[服装]]&amp;Receive[[#This Row],[名前]]&amp;Receive[[#This Row],[レアリティ]]</f>
        <v>ユニフォーム京谷賢太郎ICONIC</v>
      </c>
    </row>
    <row r="344" spans="1:20" x14ac:dyDescent="0.3">
      <c r="A344">
        <f>VLOOKUP(Receive[[#This Row],[No用]],SetNo[[No.用]:[vlookup 用]],2,FALSE)</f>
        <v>58</v>
      </c>
      <c r="B344" t="s">
        <v>217</v>
      </c>
      <c r="C344" t="s">
        <v>34</v>
      </c>
      <c r="D344" t="s">
        <v>28</v>
      </c>
      <c r="E344" t="s">
        <v>25</v>
      </c>
      <c r="F344" t="s">
        <v>20</v>
      </c>
      <c r="G344" t="s">
        <v>71</v>
      </c>
      <c r="H344">
        <v>1</v>
      </c>
      <c r="I344" t="s">
        <v>241</v>
      </c>
      <c r="J344" s="3" t="s">
        <v>120</v>
      </c>
      <c r="K344" s="3" t="s">
        <v>173</v>
      </c>
      <c r="L344">
        <v>24</v>
      </c>
      <c r="T344" t="str">
        <f>Receive[[#This Row],[服装]]&amp;Receive[[#This Row],[名前]]&amp;Receive[[#This Row],[レアリティ]]</f>
        <v>ユニフォーム京谷賢太郎ICONIC</v>
      </c>
    </row>
    <row r="345" spans="1:20" x14ac:dyDescent="0.3">
      <c r="A345">
        <f>VLOOKUP(Receive[[#This Row],[No用]],SetNo[[No.用]:[vlookup 用]],2,FALSE)</f>
        <v>58</v>
      </c>
      <c r="B345" t="s">
        <v>217</v>
      </c>
      <c r="C345" t="s">
        <v>34</v>
      </c>
      <c r="D345" t="s">
        <v>28</v>
      </c>
      <c r="E345" t="s">
        <v>25</v>
      </c>
      <c r="F345" t="s">
        <v>20</v>
      </c>
      <c r="G345" t="s">
        <v>71</v>
      </c>
      <c r="H345">
        <v>1</v>
      </c>
      <c r="I345" t="s">
        <v>241</v>
      </c>
      <c r="J345" s="3" t="s">
        <v>175</v>
      </c>
      <c r="K345" s="3" t="s">
        <v>173</v>
      </c>
      <c r="L345">
        <v>24</v>
      </c>
      <c r="T345" t="str">
        <f>Receive[[#This Row],[服装]]&amp;Receive[[#This Row],[名前]]&amp;Receive[[#This Row],[レアリティ]]</f>
        <v>ユニフォーム京谷賢太郎ICONIC</v>
      </c>
    </row>
    <row r="346" spans="1:20" x14ac:dyDescent="0.3">
      <c r="A346">
        <f>VLOOKUP(Receive[[#This Row],[No用]],SetNo[[No.用]:[vlookup 用]],2,FALSE)</f>
        <v>58</v>
      </c>
      <c r="B346" t="s">
        <v>217</v>
      </c>
      <c r="C346" t="s">
        <v>34</v>
      </c>
      <c r="D346" t="s">
        <v>28</v>
      </c>
      <c r="E346" t="s">
        <v>25</v>
      </c>
      <c r="F346" t="s">
        <v>20</v>
      </c>
      <c r="G346" t="s">
        <v>71</v>
      </c>
      <c r="H346">
        <v>1</v>
      </c>
      <c r="I346" t="s">
        <v>241</v>
      </c>
      <c r="J346" s="3" t="s">
        <v>176</v>
      </c>
      <c r="K346" s="3" t="s">
        <v>173</v>
      </c>
      <c r="L346">
        <v>13</v>
      </c>
      <c r="T346" t="str">
        <f>Receive[[#This Row],[服装]]&amp;Receive[[#This Row],[名前]]&amp;Receive[[#This Row],[レアリティ]]</f>
        <v>ユニフォーム京谷賢太郎ICONIC</v>
      </c>
    </row>
    <row r="347" spans="1:20" x14ac:dyDescent="0.3">
      <c r="A347">
        <f>VLOOKUP(Receive[[#This Row],[No用]],SetNo[[No.用]:[vlookup 用]],2,FALSE)</f>
        <v>59</v>
      </c>
      <c r="B347" t="s">
        <v>217</v>
      </c>
      <c r="C347" t="s">
        <v>35</v>
      </c>
      <c r="D347" t="s">
        <v>23</v>
      </c>
      <c r="E347" t="s">
        <v>25</v>
      </c>
      <c r="F347" t="s">
        <v>20</v>
      </c>
      <c r="G347" t="s">
        <v>71</v>
      </c>
      <c r="H347">
        <v>1</v>
      </c>
      <c r="I347" t="s">
        <v>241</v>
      </c>
      <c r="J347" s="3" t="s">
        <v>119</v>
      </c>
      <c r="K347" s="3" t="s">
        <v>173</v>
      </c>
      <c r="L347">
        <v>26</v>
      </c>
      <c r="T347" t="str">
        <f>Receive[[#This Row],[服装]]&amp;Receive[[#This Row],[名前]]&amp;Receive[[#This Row],[レアリティ]]</f>
        <v>ユニフォーム国見英ICONIC</v>
      </c>
    </row>
    <row r="348" spans="1:20" x14ac:dyDescent="0.3">
      <c r="A348">
        <f>VLOOKUP(Receive[[#This Row],[No用]],SetNo[[No.用]:[vlookup 用]],2,FALSE)</f>
        <v>59</v>
      </c>
      <c r="B348" t="s">
        <v>217</v>
      </c>
      <c r="C348" t="s">
        <v>35</v>
      </c>
      <c r="D348" t="s">
        <v>23</v>
      </c>
      <c r="E348" t="s">
        <v>25</v>
      </c>
      <c r="F348" t="s">
        <v>20</v>
      </c>
      <c r="G348" t="s">
        <v>71</v>
      </c>
      <c r="H348">
        <v>1</v>
      </c>
      <c r="I348" t="s">
        <v>241</v>
      </c>
      <c r="J348" s="3" t="s">
        <v>174</v>
      </c>
      <c r="K348" s="3" t="s">
        <v>173</v>
      </c>
      <c r="L348">
        <v>26</v>
      </c>
      <c r="T348" t="str">
        <f>Receive[[#This Row],[服装]]&amp;Receive[[#This Row],[名前]]&amp;Receive[[#This Row],[レアリティ]]</f>
        <v>ユニフォーム国見英ICONIC</v>
      </c>
    </row>
    <row r="349" spans="1:20" x14ac:dyDescent="0.3">
      <c r="A349">
        <f>VLOOKUP(Receive[[#This Row],[No用]],SetNo[[No.用]:[vlookup 用]],2,FALSE)</f>
        <v>59</v>
      </c>
      <c r="B349" t="s">
        <v>217</v>
      </c>
      <c r="C349" t="s">
        <v>35</v>
      </c>
      <c r="D349" t="s">
        <v>23</v>
      </c>
      <c r="E349" t="s">
        <v>25</v>
      </c>
      <c r="F349" t="s">
        <v>20</v>
      </c>
      <c r="G349" t="s">
        <v>71</v>
      </c>
      <c r="H349">
        <v>1</v>
      </c>
      <c r="I349" t="s">
        <v>241</v>
      </c>
      <c r="J349" s="3" t="s">
        <v>243</v>
      </c>
      <c r="K349" s="3" t="s">
        <v>173</v>
      </c>
      <c r="L349">
        <v>26</v>
      </c>
      <c r="T349" t="str">
        <f>Receive[[#This Row],[服装]]&amp;Receive[[#This Row],[名前]]&amp;Receive[[#This Row],[レアリティ]]</f>
        <v>ユニフォーム国見英ICONIC</v>
      </c>
    </row>
    <row r="350" spans="1:20" x14ac:dyDescent="0.3">
      <c r="A350">
        <f>VLOOKUP(Receive[[#This Row],[No用]],SetNo[[No.用]:[vlookup 用]],2,FALSE)</f>
        <v>59</v>
      </c>
      <c r="B350" t="s">
        <v>217</v>
      </c>
      <c r="C350" t="s">
        <v>35</v>
      </c>
      <c r="D350" t="s">
        <v>23</v>
      </c>
      <c r="E350" t="s">
        <v>25</v>
      </c>
      <c r="F350" t="s">
        <v>20</v>
      </c>
      <c r="G350" t="s">
        <v>71</v>
      </c>
      <c r="H350">
        <v>1</v>
      </c>
      <c r="I350" t="s">
        <v>241</v>
      </c>
      <c r="J350" s="3" t="s">
        <v>120</v>
      </c>
      <c r="K350" s="3" t="s">
        <v>173</v>
      </c>
      <c r="L350">
        <v>26</v>
      </c>
      <c r="T350" t="str">
        <f>Receive[[#This Row],[服装]]&amp;Receive[[#This Row],[名前]]&amp;Receive[[#This Row],[レアリティ]]</f>
        <v>ユニフォーム国見英ICONIC</v>
      </c>
    </row>
    <row r="351" spans="1:20" x14ac:dyDescent="0.3">
      <c r="A351">
        <f>VLOOKUP(Receive[[#This Row],[No用]],SetNo[[No.用]:[vlookup 用]],2,FALSE)</f>
        <v>59</v>
      </c>
      <c r="B351" t="s">
        <v>217</v>
      </c>
      <c r="C351" t="s">
        <v>35</v>
      </c>
      <c r="D351" t="s">
        <v>23</v>
      </c>
      <c r="E351" t="s">
        <v>25</v>
      </c>
      <c r="F351" t="s">
        <v>20</v>
      </c>
      <c r="G351" t="s">
        <v>71</v>
      </c>
      <c r="H351">
        <v>1</v>
      </c>
      <c r="I351" t="s">
        <v>241</v>
      </c>
      <c r="J351" s="3" t="s">
        <v>175</v>
      </c>
      <c r="K351" s="3" t="s">
        <v>173</v>
      </c>
      <c r="L351">
        <v>26</v>
      </c>
      <c r="T351" t="str">
        <f>Receive[[#This Row],[服装]]&amp;Receive[[#This Row],[名前]]&amp;Receive[[#This Row],[レアリティ]]</f>
        <v>ユニフォーム国見英ICONIC</v>
      </c>
    </row>
    <row r="352" spans="1:20" x14ac:dyDescent="0.3">
      <c r="A352">
        <f>VLOOKUP(Receive[[#This Row],[No用]],SetNo[[No.用]:[vlookup 用]],2,FALSE)</f>
        <v>59</v>
      </c>
      <c r="B352" t="s">
        <v>217</v>
      </c>
      <c r="C352" t="s">
        <v>35</v>
      </c>
      <c r="D352" t="s">
        <v>23</v>
      </c>
      <c r="E352" t="s">
        <v>25</v>
      </c>
      <c r="F352" t="s">
        <v>20</v>
      </c>
      <c r="G352" t="s">
        <v>71</v>
      </c>
      <c r="H352">
        <v>1</v>
      </c>
      <c r="I352" t="s">
        <v>241</v>
      </c>
      <c r="J352" s="3" t="s">
        <v>176</v>
      </c>
      <c r="K352" s="3" t="s">
        <v>173</v>
      </c>
      <c r="L352">
        <v>13</v>
      </c>
      <c r="T352" t="str">
        <f>Receive[[#This Row],[服装]]&amp;Receive[[#This Row],[名前]]&amp;Receive[[#This Row],[レアリティ]]</f>
        <v>ユニフォーム国見英ICONIC</v>
      </c>
    </row>
    <row r="353" spans="1:20" x14ac:dyDescent="0.3">
      <c r="A353">
        <f>VLOOKUP(Receive[[#This Row],[No用]],SetNo[[No.用]:[vlookup 用]],2,FALSE)</f>
        <v>60</v>
      </c>
      <c r="B353" t="s">
        <v>217</v>
      </c>
      <c r="C353" t="s">
        <v>36</v>
      </c>
      <c r="D353" t="s">
        <v>23</v>
      </c>
      <c r="E353" t="s">
        <v>21</v>
      </c>
      <c r="F353" t="s">
        <v>20</v>
      </c>
      <c r="G353" t="s">
        <v>71</v>
      </c>
      <c r="H353">
        <v>1</v>
      </c>
      <c r="I353" t="s">
        <v>241</v>
      </c>
      <c r="J353" s="3" t="s">
        <v>119</v>
      </c>
      <c r="K353" s="3" t="s">
        <v>184</v>
      </c>
      <c r="L353">
        <v>33</v>
      </c>
      <c r="T353" t="str">
        <f>Receive[[#This Row],[服装]]&amp;Receive[[#This Row],[名前]]&amp;Receive[[#This Row],[レアリティ]]</f>
        <v>ユニフォーム渡親治ICONIC</v>
      </c>
    </row>
    <row r="354" spans="1:20" x14ac:dyDescent="0.3">
      <c r="A354">
        <f>VLOOKUP(Receive[[#This Row],[No用]],SetNo[[No.用]:[vlookup 用]],2,FALSE)</f>
        <v>60</v>
      </c>
      <c r="B354" t="s">
        <v>217</v>
      </c>
      <c r="C354" t="s">
        <v>36</v>
      </c>
      <c r="D354" t="s">
        <v>23</v>
      </c>
      <c r="E354" t="s">
        <v>21</v>
      </c>
      <c r="F354" t="s">
        <v>20</v>
      </c>
      <c r="G354" t="s">
        <v>71</v>
      </c>
      <c r="H354">
        <v>1</v>
      </c>
      <c r="I354" t="s">
        <v>241</v>
      </c>
      <c r="J354" s="3" t="s">
        <v>206</v>
      </c>
      <c r="K354" s="3" t="s">
        <v>184</v>
      </c>
      <c r="L354">
        <v>41</v>
      </c>
      <c r="T354" t="str">
        <f>Receive[[#This Row],[服装]]&amp;Receive[[#This Row],[名前]]&amp;Receive[[#This Row],[レアリティ]]</f>
        <v>ユニフォーム渡親治ICONIC</v>
      </c>
    </row>
    <row r="355" spans="1:20" x14ac:dyDescent="0.3">
      <c r="A355">
        <f>VLOOKUP(Receive[[#This Row],[No用]],SetNo[[No.用]:[vlookup 用]],2,FALSE)</f>
        <v>60</v>
      </c>
      <c r="B355" t="s">
        <v>217</v>
      </c>
      <c r="C355" t="s">
        <v>36</v>
      </c>
      <c r="D355" t="s">
        <v>23</v>
      </c>
      <c r="E355" t="s">
        <v>21</v>
      </c>
      <c r="F355" t="s">
        <v>20</v>
      </c>
      <c r="G355" t="s">
        <v>71</v>
      </c>
      <c r="H355">
        <v>1</v>
      </c>
      <c r="I355" t="s">
        <v>241</v>
      </c>
      <c r="J355" s="3" t="s">
        <v>174</v>
      </c>
      <c r="K355" s="3" t="s">
        <v>173</v>
      </c>
      <c r="L355">
        <v>33</v>
      </c>
      <c r="T355" t="str">
        <f>Receive[[#This Row],[服装]]&amp;Receive[[#This Row],[名前]]&amp;Receive[[#This Row],[レアリティ]]</f>
        <v>ユニフォーム渡親治ICONIC</v>
      </c>
    </row>
    <row r="356" spans="1:20" x14ac:dyDescent="0.3">
      <c r="A356">
        <f>VLOOKUP(Receive[[#This Row],[No用]],SetNo[[No.用]:[vlookup 用]],2,FALSE)</f>
        <v>60</v>
      </c>
      <c r="B356" t="s">
        <v>217</v>
      </c>
      <c r="C356" t="s">
        <v>36</v>
      </c>
      <c r="D356" t="s">
        <v>23</v>
      </c>
      <c r="E356" t="s">
        <v>21</v>
      </c>
      <c r="F356" t="s">
        <v>20</v>
      </c>
      <c r="G356" t="s">
        <v>71</v>
      </c>
      <c r="H356">
        <v>1</v>
      </c>
      <c r="I356" t="s">
        <v>241</v>
      </c>
      <c r="J356" s="3" t="s">
        <v>243</v>
      </c>
      <c r="K356" s="3" t="s">
        <v>173</v>
      </c>
      <c r="L356">
        <v>33</v>
      </c>
      <c r="T356" t="str">
        <f>Receive[[#This Row],[服装]]&amp;Receive[[#This Row],[名前]]&amp;Receive[[#This Row],[レアリティ]]</f>
        <v>ユニフォーム渡親治ICONIC</v>
      </c>
    </row>
    <row r="357" spans="1:20" x14ac:dyDescent="0.3">
      <c r="A357">
        <f>VLOOKUP(Receive[[#This Row],[No用]],SetNo[[No.用]:[vlookup 用]],2,FALSE)</f>
        <v>60</v>
      </c>
      <c r="B357" t="s">
        <v>217</v>
      </c>
      <c r="C357" t="s">
        <v>36</v>
      </c>
      <c r="D357" t="s">
        <v>23</v>
      </c>
      <c r="E357" t="s">
        <v>21</v>
      </c>
      <c r="F357" t="s">
        <v>20</v>
      </c>
      <c r="G357" t="s">
        <v>71</v>
      </c>
      <c r="H357">
        <v>1</v>
      </c>
      <c r="I357" t="s">
        <v>241</v>
      </c>
      <c r="J357" s="3" t="s">
        <v>120</v>
      </c>
      <c r="K357" s="3" t="s">
        <v>184</v>
      </c>
      <c r="L357">
        <v>33</v>
      </c>
      <c r="T357" t="str">
        <f>Receive[[#This Row],[服装]]&amp;Receive[[#This Row],[名前]]&amp;Receive[[#This Row],[レアリティ]]</f>
        <v>ユニフォーム渡親治ICONIC</v>
      </c>
    </row>
    <row r="358" spans="1:20" x14ac:dyDescent="0.3">
      <c r="A358">
        <f>VLOOKUP(Receive[[#This Row],[No用]],SetNo[[No.用]:[vlookup 用]],2,FALSE)</f>
        <v>60</v>
      </c>
      <c r="B358" t="s">
        <v>217</v>
      </c>
      <c r="C358" t="s">
        <v>36</v>
      </c>
      <c r="D358" t="s">
        <v>23</v>
      </c>
      <c r="E358" t="s">
        <v>21</v>
      </c>
      <c r="F358" t="s">
        <v>20</v>
      </c>
      <c r="G358" t="s">
        <v>71</v>
      </c>
      <c r="H358">
        <v>1</v>
      </c>
      <c r="I358" t="s">
        <v>241</v>
      </c>
      <c r="J358" s="3" t="s">
        <v>175</v>
      </c>
      <c r="K358" s="3" t="s">
        <v>173</v>
      </c>
      <c r="L358">
        <v>33</v>
      </c>
      <c r="T358" t="str">
        <f>Receive[[#This Row],[服装]]&amp;Receive[[#This Row],[名前]]&amp;Receive[[#This Row],[レアリティ]]</f>
        <v>ユニフォーム渡親治ICONIC</v>
      </c>
    </row>
    <row r="359" spans="1:20" x14ac:dyDescent="0.3">
      <c r="A359">
        <f>VLOOKUP(Receive[[#This Row],[No用]],SetNo[[No.用]:[vlookup 用]],2,FALSE)</f>
        <v>60</v>
      </c>
      <c r="B359" t="s">
        <v>217</v>
      </c>
      <c r="C359" t="s">
        <v>36</v>
      </c>
      <c r="D359" t="s">
        <v>23</v>
      </c>
      <c r="E359" t="s">
        <v>21</v>
      </c>
      <c r="F359" t="s">
        <v>20</v>
      </c>
      <c r="G359" t="s">
        <v>71</v>
      </c>
      <c r="H359">
        <v>1</v>
      </c>
      <c r="I359" t="s">
        <v>241</v>
      </c>
      <c r="J359" s="3" t="s">
        <v>176</v>
      </c>
      <c r="K359" s="3" t="s">
        <v>173</v>
      </c>
      <c r="L359">
        <v>33</v>
      </c>
      <c r="T359" t="str">
        <f>Receive[[#This Row],[服装]]&amp;Receive[[#This Row],[名前]]&amp;Receive[[#This Row],[レアリティ]]</f>
        <v>ユニフォーム渡親治ICONIC</v>
      </c>
    </row>
    <row r="360" spans="1:20" x14ac:dyDescent="0.3">
      <c r="A360">
        <f>VLOOKUP(Receive[[#This Row],[No用]],SetNo[[No.用]:[vlookup 用]],2,FALSE)</f>
        <v>61</v>
      </c>
      <c r="B360" t="s">
        <v>217</v>
      </c>
      <c r="C360" t="s">
        <v>37</v>
      </c>
      <c r="D360" t="s">
        <v>23</v>
      </c>
      <c r="E360" t="s">
        <v>26</v>
      </c>
      <c r="F360" t="s">
        <v>20</v>
      </c>
      <c r="G360" t="s">
        <v>71</v>
      </c>
      <c r="H360">
        <v>1</v>
      </c>
      <c r="I360" t="s">
        <v>241</v>
      </c>
      <c r="J360" s="3" t="s">
        <v>119</v>
      </c>
      <c r="K360" s="3" t="s">
        <v>173</v>
      </c>
      <c r="L360">
        <v>27</v>
      </c>
      <c r="T360" t="str">
        <f>Receive[[#This Row],[服装]]&amp;Receive[[#This Row],[名前]]&amp;Receive[[#This Row],[レアリティ]]</f>
        <v>ユニフォーム松川一静ICONIC</v>
      </c>
    </row>
    <row r="361" spans="1:20" x14ac:dyDescent="0.3">
      <c r="A361">
        <f>VLOOKUP(Receive[[#This Row],[No用]],SetNo[[No.用]:[vlookup 用]],2,FALSE)</f>
        <v>61</v>
      </c>
      <c r="B361" t="s">
        <v>217</v>
      </c>
      <c r="C361" t="s">
        <v>37</v>
      </c>
      <c r="D361" t="s">
        <v>23</v>
      </c>
      <c r="E361" t="s">
        <v>26</v>
      </c>
      <c r="F361" t="s">
        <v>20</v>
      </c>
      <c r="G361" t="s">
        <v>71</v>
      </c>
      <c r="H361">
        <v>1</v>
      </c>
      <c r="I361" t="s">
        <v>241</v>
      </c>
      <c r="J361" s="3" t="s">
        <v>174</v>
      </c>
      <c r="K361" s="3" t="s">
        <v>173</v>
      </c>
      <c r="L361">
        <v>27</v>
      </c>
      <c r="T361" t="str">
        <f>Receive[[#This Row],[服装]]&amp;Receive[[#This Row],[名前]]&amp;Receive[[#This Row],[レアリティ]]</f>
        <v>ユニフォーム松川一静ICONIC</v>
      </c>
    </row>
    <row r="362" spans="1:20" x14ac:dyDescent="0.3">
      <c r="A362">
        <f>VLOOKUP(Receive[[#This Row],[No用]],SetNo[[No.用]:[vlookup 用]],2,FALSE)</f>
        <v>61</v>
      </c>
      <c r="B362" t="s">
        <v>217</v>
      </c>
      <c r="C362" t="s">
        <v>37</v>
      </c>
      <c r="D362" t="s">
        <v>23</v>
      </c>
      <c r="E362" t="s">
        <v>26</v>
      </c>
      <c r="F362" t="s">
        <v>20</v>
      </c>
      <c r="G362" t="s">
        <v>71</v>
      </c>
      <c r="H362">
        <v>1</v>
      </c>
      <c r="I362" t="s">
        <v>241</v>
      </c>
      <c r="J362" s="3" t="s">
        <v>120</v>
      </c>
      <c r="K362" s="3" t="s">
        <v>173</v>
      </c>
      <c r="L362">
        <v>27</v>
      </c>
      <c r="T362" t="str">
        <f>Receive[[#This Row],[服装]]&amp;Receive[[#This Row],[名前]]&amp;Receive[[#This Row],[レアリティ]]</f>
        <v>ユニフォーム松川一静ICONIC</v>
      </c>
    </row>
    <row r="363" spans="1:20" x14ac:dyDescent="0.3">
      <c r="A363">
        <f>VLOOKUP(Receive[[#This Row],[No用]],SetNo[[No.用]:[vlookup 用]],2,FALSE)</f>
        <v>61</v>
      </c>
      <c r="B363" t="s">
        <v>217</v>
      </c>
      <c r="C363" t="s">
        <v>37</v>
      </c>
      <c r="D363" t="s">
        <v>23</v>
      </c>
      <c r="E363" t="s">
        <v>26</v>
      </c>
      <c r="F363" t="s">
        <v>20</v>
      </c>
      <c r="G363" t="s">
        <v>71</v>
      </c>
      <c r="H363">
        <v>1</v>
      </c>
      <c r="I363" t="s">
        <v>241</v>
      </c>
      <c r="J363" s="3" t="s">
        <v>175</v>
      </c>
      <c r="K363" s="3" t="s">
        <v>173</v>
      </c>
      <c r="L363">
        <v>27</v>
      </c>
      <c r="T363" t="str">
        <f>Receive[[#This Row],[服装]]&amp;Receive[[#This Row],[名前]]&amp;Receive[[#This Row],[レアリティ]]</f>
        <v>ユニフォーム松川一静ICONIC</v>
      </c>
    </row>
    <row r="364" spans="1:20" x14ac:dyDescent="0.3">
      <c r="A364">
        <f>VLOOKUP(Receive[[#This Row],[No用]],SetNo[[No.用]:[vlookup 用]],2,FALSE)</f>
        <v>61</v>
      </c>
      <c r="B364" t="s">
        <v>217</v>
      </c>
      <c r="C364" t="s">
        <v>37</v>
      </c>
      <c r="D364" t="s">
        <v>23</v>
      </c>
      <c r="E364" t="s">
        <v>26</v>
      </c>
      <c r="F364" t="s">
        <v>20</v>
      </c>
      <c r="G364" t="s">
        <v>71</v>
      </c>
      <c r="H364">
        <v>1</v>
      </c>
      <c r="I364" t="s">
        <v>241</v>
      </c>
      <c r="J364" s="3" t="s">
        <v>176</v>
      </c>
      <c r="K364" s="3" t="s">
        <v>173</v>
      </c>
      <c r="L364">
        <v>14</v>
      </c>
      <c r="T364" t="str">
        <f>Receive[[#This Row],[服装]]&amp;Receive[[#This Row],[名前]]&amp;Receive[[#This Row],[レアリティ]]</f>
        <v>ユニフォーム松川一静ICONIC</v>
      </c>
    </row>
    <row r="365" spans="1:20" x14ac:dyDescent="0.3">
      <c r="A365">
        <f>VLOOKUP(Receive[[#This Row],[No用]],SetNo[[No.用]:[vlookup 用]],2,FALSE)</f>
        <v>62</v>
      </c>
      <c r="B365" t="s">
        <v>217</v>
      </c>
      <c r="C365" t="s">
        <v>38</v>
      </c>
      <c r="D365" t="s">
        <v>23</v>
      </c>
      <c r="E365" t="s">
        <v>25</v>
      </c>
      <c r="F365" t="s">
        <v>20</v>
      </c>
      <c r="G365" t="s">
        <v>71</v>
      </c>
      <c r="H365">
        <v>1</v>
      </c>
      <c r="I365" t="s">
        <v>241</v>
      </c>
      <c r="J365" s="3" t="s">
        <v>119</v>
      </c>
      <c r="K365" s="3" t="s">
        <v>173</v>
      </c>
      <c r="L365">
        <v>26</v>
      </c>
      <c r="T365" t="str">
        <f>Receive[[#This Row],[服装]]&amp;Receive[[#This Row],[名前]]&amp;Receive[[#This Row],[レアリティ]]</f>
        <v>ユニフォーム花巻貴大ICONIC</v>
      </c>
    </row>
    <row r="366" spans="1:20" x14ac:dyDescent="0.3">
      <c r="A366">
        <f>VLOOKUP(Receive[[#This Row],[No用]],SetNo[[No.用]:[vlookup 用]],2,FALSE)</f>
        <v>62</v>
      </c>
      <c r="B366" t="s">
        <v>217</v>
      </c>
      <c r="C366" t="s">
        <v>38</v>
      </c>
      <c r="D366" t="s">
        <v>23</v>
      </c>
      <c r="E366" t="s">
        <v>25</v>
      </c>
      <c r="F366" t="s">
        <v>20</v>
      </c>
      <c r="G366" t="s">
        <v>71</v>
      </c>
      <c r="H366">
        <v>1</v>
      </c>
      <c r="I366" t="s">
        <v>241</v>
      </c>
      <c r="J366" s="3" t="s">
        <v>174</v>
      </c>
      <c r="K366" s="3" t="s">
        <v>173</v>
      </c>
      <c r="L366">
        <v>26</v>
      </c>
      <c r="T366" t="str">
        <f>Receive[[#This Row],[服装]]&amp;Receive[[#This Row],[名前]]&amp;Receive[[#This Row],[レアリティ]]</f>
        <v>ユニフォーム花巻貴大ICONIC</v>
      </c>
    </row>
    <row r="367" spans="1:20" x14ac:dyDescent="0.3">
      <c r="A367">
        <f>VLOOKUP(Receive[[#This Row],[No用]],SetNo[[No.用]:[vlookup 用]],2,FALSE)</f>
        <v>62</v>
      </c>
      <c r="B367" t="s">
        <v>217</v>
      </c>
      <c r="C367" t="s">
        <v>38</v>
      </c>
      <c r="D367" t="s">
        <v>23</v>
      </c>
      <c r="E367" t="s">
        <v>25</v>
      </c>
      <c r="F367" t="s">
        <v>20</v>
      </c>
      <c r="G367" t="s">
        <v>71</v>
      </c>
      <c r="H367">
        <v>1</v>
      </c>
      <c r="I367" t="s">
        <v>241</v>
      </c>
      <c r="J367" s="3" t="s">
        <v>120</v>
      </c>
      <c r="K367" s="3" t="s">
        <v>173</v>
      </c>
      <c r="L367">
        <v>26</v>
      </c>
      <c r="T367" t="str">
        <f>Receive[[#This Row],[服装]]&amp;Receive[[#This Row],[名前]]&amp;Receive[[#This Row],[レアリティ]]</f>
        <v>ユニフォーム花巻貴大ICONIC</v>
      </c>
    </row>
    <row r="368" spans="1:20" x14ac:dyDescent="0.3">
      <c r="A368">
        <f>VLOOKUP(Receive[[#This Row],[No用]],SetNo[[No.用]:[vlookup 用]],2,FALSE)</f>
        <v>62</v>
      </c>
      <c r="B368" t="s">
        <v>217</v>
      </c>
      <c r="C368" t="s">
        <v>38</v>
      </c>
      <c r="D368" t="s">
        <v>23</v>
      </c>
      <c r="E368" t="s">
        <v>25</v>
      </c>
      <c r="F368" t="s">
        <v>20</v>
      </c>
      <c r="G368" t="s">
        <v>71</v>
      </c>
      <c r="H368">
        <v>1</v>
      </c>
      <c r="I368" t="s">
        <v>241</v>
      </c>
      <c r="J368" s="3" t="s">
        <v>175</v>
      </c>
      <c r="K368" s="3" t="s">
        <v>173</v>
      </c>
      <c r="L368">
        <v>26</v>
      </c>
      <c r="T368" t="str">
        <f>Receive[[#This Row],[服装]]&amp;Receive[[#This Row],[名前]]&amp;Receive[[#This Row],[レアリティ]]</f>
        <v>ユニフォーム花巻貴大ICONIC</v>
      </c>
    </row>
    <row r="369" spans="1:20" x14ac:dyDescent="0.3">
      <c r="A369">
        <f>VLOOKUP(Receive[[#This Row],[No用]],SetNo[[No.用]:[vlookup 用]],2,FALSE)</f>
        <v>62</v>
      </c>
      <c r="B369" t="s">
        <v>217</v>
      </c>
      <c r="C369" t="s">
        <v>38</v>
      </c>
      <c r="D369" t="s">
        <v>23</v>
      </c>
      <c r="E369" t="s">
        <v>25</v>
      </c>
      <c r="F369" t="s">
        <v>20</v>
      </c>
      <c r="G369" t="s">
        <v>71</v>
      </c>
      <c r="H369">
        <v>1</v>
      </c>
      <c r="I369" t="s">
        <v>241</v>
      </c>
      <c r="J369" s="3" t="s">
        <v>176</v>
      </c>
      <c r="K369" s="3" t="s">
        <v>173</v>
      </c>
      <c r="L369">
        <v>13</v>
      </c>
      <c r="T369" t="str">
        <f>Receive[[#This Row],[服装]]&amp;Receive[[#This Row],[名前]]&amp;Receive[[#This Row],[レアリティ]]</f>
        <v>ユニフォーム花巻貴大ICONIC</v>
      </c>
    </row>
    <row r="370" spans="1:20" x14ac:dyDescent="0.3">
      <c r="A370">
        <f>VLOOKUP(Receive[[#This Row],[No用]],SetNo[[No.用]:[vlookup 用]],2,FALSE)</f>
        <v>62</v>
      </c>
      <c r="B370" t="s">
        <v>217</v>
      </c>
      <c r="C370" t="s">
        <v>38</v>
      </c>
      <c r="D370" t="s">
        <v>23</v>
      </c>
      <c r="E370" t="s">
        <v>25</v>
      </c>
      <c r="F370" t="s">
        <v>20</v>
      </c>
      <c r="G370" t="s">
        <v>71</v>
      </c>
      <c r="H370">
        <v>1</v>
      </c>
      <c r="I370" t="s">
        <v>241</v>
      </c>
      <c r="J370" s="3" t="s">
        <v>194</v>
      </c>
      <c r="K370" s="3" t="s">
        <v>237</v>
      </c>
      <c r="L370">
        <v>49</v>
      </c>
      <c r="N370">
        <v>59</v>
      </c>
      <c r="T370" t="str">
        <f>Receive[[#This Row],[服装]]&amp;Receive[[#This Row],[名前]]&amp;Receive[[#This Row],[レアリティ]]</f>
        <v>ユニフォーム花巻貴大ICONIC</v>
      </c>
    </row>
    <row r="371" spans="1:20" x14ac:dyDescent="0.3">
      <c r="A371">
        <f>VLOOKUP(Receive[[#This Row],[No用]],SetNo[[No.用]:[vlookup 用]],2,FALSE)</f>
        <v>63</v>
      </c>
      <c r="B371" t="s">
        <v>217</v>
      </c>
      <c r="C371" t="s">
        <v>55</v>
      </c>
      <c r="D371" t="s">
        <v>23</v>
      </c>
      <c r="E371" t="s">
        <v>25</v>
      </c>
      <c r="F371" t="s">
        <v>56</v>
      </c>
      <c r="G371" t="s">
        <v>71</v>
      </c>
      <c r="H371">
        <v>1</v>
      </c>
      <c r="I371" t="s">
        <v>241</v>
      </c>
      <c r="J371" s="3" t="s">
        <v>119</v>
      </c>
      <c r="K371" s="3" t="s">
        <v>173</v>
      </c>
      <c r="L371">
        <v>25</v>
      </c>
      <c r="T371" t="str">
        <f>Receive[[#This Row],[服装]]&amp;Receive[[#This Row],[名前]]&amp;Receive[[#This Row],[レアリティ]]</f>
        <v>ユニフォーム駒木輝ICONIC</v>
      </c>
    </row>
    <row r="372" spans="1:20" x14ac:dyDescent="0.3">
      <c r="A372">
        <f>VLOOKUP(Receive[[#This Row],[No用]],SetNo[[No.用]:[vlookup 用]],2,FALSE)</f>
        <v>63</v>
      </c>
      <c r="B372" t="s">
        <v>217</v>
      </c>
      <c r="C372" t="s">
        <v>55</v>
      </c>
      <c r="D372" t="s">
        <v>23</v>
      </c>
      <c r="E372" t="s">
        <v>25</v>
      </c>
      <c r="F372" t="s">
        <v>56</v>
      </c>
      <c r="G372" t="s">
        <v>71</v>
      </c>
      <c r="H372">
        <v>1</v>
      </c>
      <c r="I372" t="s">
        <v>241</v>
      </c>
      <c r="J372" s="3" t="s">
        <v>174</v>
      </c>
      <c r="K372" s="3" t="s">
        <v>173</v>
      </c>
      <c r="L372">
        <v>25</v>
      </c>
      <c r="T372" t="str">
        <f>Receive[[#This Row],[服装]]&amp;Receive[[#This Row],[名前]]&amp;Receive[[#This Row],[レアリティ]]</f>
        <v>ユニフォーム駒木輝ICONIC</v>
      </c>
    </row>
    <row r="373" spans="1:20" x14ac:dyDescent="0.3">
      <c r="A373">
        <f>VLOOKUP(Receive[[#This Row],[No用]],SetNo[[No.用]:[vlookup 用]],2,FALSE)</f>
        <v>63</v>
      </c>
      <c r="B373" t="s">
        <v>217</v>
      </c>
      <c r="C373" t="s">
        <v>55</v>
      </c>
      <c r="D373" t="s">
        <v>23</v>
      </c>
      <c r="E373" t="s">
        <v>25</v>
      </c>
      <c r="F373" t="s">
        <v>56</v>
      </c>
      <c r="G373" t="s">
        <v>71</v>
      </c>
      <c r="H373">
        <v>1</v>
      </c>
      <c r="I373" t="s">
        <v>241</v>
      </c>
      <c r="J373" s="3" t="s">
        <v>120</v>
      </c>
      <c r="K373" s="3" t="s">
        <v>173</v>
      </c>
      <c r="L373">
        <v>25</v>
      </c>
      <c r="T373" t="str">
        <f>Receive[[#This Row],[服装]]&amp;Receive[[#This Row],[名前]]&amp;Receive[[#This Row],[レアリティ]]</f>
        <v>ユニフォーム駒木輝ICONIC</v>
      </c>
    </row>
    <row r="374" spans="1:20" x14ac:dyDescent="0.3">
      <c r="A374">
        <f>VLOOKUP(Receive[[#This Row],[No用]],SetNo[[No.用]:[vlookup 用]],2,FALSE)</f>
        <v>63</v>
      </c>
      <c r="B374" t="s">
        <v>217</v>
      </c>
      <c r="C374" t="s">
        <v>55</v>
      </c>
      <c r="D374" t="s">
        <v>23</v>
      </c>
      <c r="E374" t="s">
        <v>25</v>
      </c>
      <c r="F374" t="s">
        <v>56</v>
      </c>
      <c r="G374" t="s">
        <v>71</v>
      </c>
      <c r="H374">
        <v>1</v>
      </c>
      <c r="I374" t="s">
        <v>241</v>
      </c>
      <c r="J374" s="3" t="s">
        <v>175</v>
      </c>
      <c r="K374" s="3" t="s">
        <v>173</v>
      </c>
      <c r="L374">
        <v>25</v>
      </c>
      <c r="T374" t="str">
        <f>Receive[[#This Row],[服装]]&amp;Receive[[#This Row],[名前]]&amp;Receive[[#This Row],[レアリティ]]</f>
        <v>ユニフォーム駒木輝ICONIC</v>
      </c>
    </row>
    <row r="375" spans="1:20" x14ac:dyDescent="0.3">
      <c r="A375">
        <f>VLOOKUP(Receive[[#This Row],[No用]],SetNo[[No.用]:[vlookup 用]],2,FALSE)</f>
        <v>63</v>
      </c>
      <c r="B375" t="s">
        <v>217</v>
      </c>
      <c r="C375" t="s">
        <v>55</v>
      </c>
      <c r="D375" t="s">
        <v>23</v>
      </c>
      <c r="E375" t="s">
        <v>25</v>
      </c>
      <c r="F375" t="s">
        <v>56</v>
      </c>
      <c r="G375" t="s">
        <v>71</v>
      </c>
      <c r="H375">
        <v>1</v>
      </c>
      <c r="I375" t="s">
        <v>241</v>
      </c>
      <c r="J375" s="3" t="s">
        <v>176</v>
      </c>
      <c r="K375" s="3" t="s">
        <v>173</v>
      </c>
      <c r="L375">
        <v>12</v>
      </c>
      <c r="T375" t="str">
        <f>Receive[[#This Row],[服装]]&amp;Receive[[#This Row],[名前]]&amp;Receive[[#This Row],[レアリティ]]</f>
        <v>ユニフォーム駒木輝ICONIC</v>
      </c>
    </row>
    <row r="376" spans="1:20" x14ac:dyDescent="0.3">
      <c r="A376">
        <f>VLOOKUP(Receive[[#This Row],[No用]],SetNo[[No.用]:[vlookup 用]],2,FALSE)</f>
        <v>64</v>
      </c>
      <c r="B376" t="s">
        <v>217</v>
      </c>
      <c r="C376" t="s">
        <v>57</v>
      </c>
      <c r="D376" t="s">
        <v>24</v>
      </c>
      <c r="E376" t="s">
        <v>26</v>
      </c>
      <c r="F376" t="s">
        <v>56</v>
      </c>
      <c r="G376" t="s">
        <v>71</v>
      </c>
      <c r="H376">
        <v>1</v>
      </c>
      <c r="I376" t="s">
        <v>241</v>
      </c>
      <c r="J376" s="3" t="s">
        <v>119</v>
      </c>
      <c r="K376" s="3" t="s">
        <v>173</v>
      </c>
      <c r="L376">
        <v>25</v>
      </c>
      <c r="T376" t="str">
        <f>Receive[[#This Row],[服装]]&amp;Receive[[#This Row],[名前]]&amp;Receive[[#This Row],[レアリティ]]</f>
        <v>ユニフォーム茶屋和馬ICONIC</v>
      </c>
    </row>
    <row r="377" spans="1:20" x14ac:dyDescent="0.3">
      <c r="A377">
        <f>VLOOKUP(Receive[[#This Row],[No用]],SetNo[[No.用]:[vlookup 用]],2,FALSE)</f>
        <v>64</v>
      </c>
      <c r="B377" t="s">
        <v>217</v>
      </c>
      <c r="C377" t="s">
        <v>57</v>
      </c>
      <c r="D377" t="s">
        <v>24</v>
      </c>
      <c r="E377" t="s">
        <v>26</v>
      </c>
      <c r="F377" t="s">
        <v>56</v>
      </c>
      <c r="G377" t="s">
        <v>71</v>
      </c>
      <c r="H377">
        <v>1</v>
      </c>
      <c r="I377" t="s">
        <v>241</v>
      </c>
      <c r="J377" s="3" t="s">
        <v>174</v>
      </c>
      <c r="K377" s="3" t="s">
        <v>173</v>
      </c>
      <c r="L377">
        <v>25</v>
      </c>
      <c r="T377" t="str">
        <f>Receive[[#This Row],[服装]]&amp;Receive[[#This Row],[名前]]&amp;Receive[[#This Row],[レアリティ]]</f>
        <v>ユニフォーム茶屋和馬ICONIC</v>
      </c>
    </row>
    <row r="378" spans="1:20" x14ac:dyDescent="0.3">
      <c r="A378">
        <f>VLOOKUP(Receive[[#This Row],[No用]],SetNo[[No.用]:[vlookup 用]],2,FALSE)</f>
        <v>64</v>
      </c>
      <c r="B378" t="s">
        <v>217</v>
      </c>
      <c r="C378" t="s">
        <v>57</v>
      </c>
      <c r="D378" t="s">
        <v>24</v>
      </c>
      <c r="E378" t="s">
        <v>26</v>
      </c>
      <c r="F378" t="s">
        <v>56</v>
      </c>
      <c r="G378" t="s">
        <v>71</v>
      </c>
      <c r="H378">
        <v>1</v>
      </c>
      <c r="I378" t="s">
        <v>241</v>
      </c>
      <c r="J378" s="3" t="s">
        <v>120</v>
      </c>
      <c r="K378" s="3" t="s">
        <v>173</v>
      </c>
      <c r="L378">
        <v>25</v>
      </c>
      <c r="T378" t="str">
        <f>Receive[[#This Row],[服装]]&amp;Receive[[#This Row],[名前]]&amp;Receive[[#This Row],[レアリティ]]</f>
        <v>ユニフォーム茶屋和馬ICONIC</v>
      </c>
    </row>
    <row r="379" spans="1:20" x14ac:dyDescent="0.3">
      <c r="A379">
        <f>VLOOKUP(Receive[[#This Row],[No用]],SetNo[[No.用]:[vlookup 用]],2,FALSE)</f>
        <v>64</v>
      </c>
      <c r="B379" t="s">
        <v>217</v>
      </c>
      <c r="C379" t="s">
        <v>57</v>
      </c>
      <c r="D379" t="s">
        <v>24</v>
      </c>
      <c r="E379" t="s">
        <v>26</v>
      </c>
      <c r="F379" t="s">
        <v>56</v>
      </c>
      <c r="G379" t="s">
        <v>71</v>
      </c>
      <c r="H379">
        <v>1</v>
      </c>
      <c r="I379" t="s">
        <v>241</v>
      </c>
      <c r="J379" s="3" t="s">
        <v>175</v>
      </c>
      <c r="K379" s="3" t="s">
        <v>173</v>
      </c>
      <c r="L379">
        <v>25</v>
      </c>
      <c r="T379" t="str">
        <f>Receive[[#This Row],[服装]]&amp;Receive[[#This Row],[名前]]&amp;Receive[[#This Row],[レアリティ]]</f>
        <v>ユニフォーム茶屋和馬ICONIC</v>
      </c>
    </row>
    <row r="380" spans="1:20" x14ac:dyDescent="0.3">
      <c r="A380">
        <f>VLOOKUP(Receive[[#This Row],[No用]],SetNo[[No.用]:[vlookup 用]],2,FALSE)</f>
        <v>64</v>
      </c>
      <c r="B380" t="s">
        <v>217</v>
      </c>
      <c r="C380" t="s">
        <v>57</v>
      </c>
      <c r="D380" t="s">
        <v>24</v>
      </c>
      <c r="E380" t="s">
        <v>26</v>
      </c>
      <c r="F380" t="s">
        <v>56</v>
      </c>
      <c r="G380" t="s">
        <v>71</v>
      </c>
      <c r="H380">
        <v>1</v>
      </c>
      <c r="I380" t="s">
        <v>241</v>
      </c>
      <c r="J380" s="3" t="s">
        <v>176</v>
      </c>
      <c r="K380" s="3" t="s">
        <v>173</v>
      </c>
      <c r="L380">
        <v>12</v>
      </c>
      <c r="T380" t="str">
        <f>Receive[[#This Row],[服装]]&amp;Receive[[#This Row],[名前]]&amp;Receive[[#This Row],[レアリティ]]</f>
        <v>ユニフォーム茶屋和馬ICONIC</v>
      </c>
    </row>
    <row r="381" spans="1:20" x14ac:dyDescent="0.3">
      <c r="A381">
        <f>VLOOKUP(Receive[[#This Row],[No用]],SetNo[[No.用]:[vlookup 用]],2,FALSE)</f>
        <v>65</v>
      </c>
      <c r="B381" t="s">
        <v>217</v>
      </c>
      <c r="C381" t="s">
        <v>58</v>
      </c>
      <c r="D381" t="s">
        <v>24</v>
      </c>
      <c r="E381" t="s">
        <v>25</v>
      </c>
      <c r="F381" t="s">
        <v>56</v>
      </c>
      <c r="G381" t="s">
        <v>71</v>
      </c>
      <c r="H381">
        <v>1</v>
      </c>
      <c r="I381" t="s">
        <v>241</v>
      </c>
      <c r="J381" s="3" t="s">
        <v>119</v>
      </c>
      <c r="K381" s="3" t="s">
        <v>173</v>
      </c>
      <c r="L381">
        <v>25</v>
      </c>
      <c r="T381" t="str">
        <f>Receive[[#This Row],[服装]]&amp;Receive[[#This Row],[名前]]&amp;Receive[[#This Row],[レアリティ]]</f>
        <v>ユニフォーム玉川弘樹ICONIC</v>
      </c>
    </row>
    <row r="382" spans="1:20" x14ac:dyDescent="0.3">
      <c r="A382">
        <f>VLOOKUP(Receive[[#This Row],[No用]],SetNo[[No.用]:[vlookup 用]],2,FALSE)</f>
        <v>65</v>
      </c>
      <c r="B382" t="s">
        <v>217</v>
      </c>
      <c r="C382" t="s">
        <v>58</v>
      </c>
      <c r="D382" t="s">
        <v>24</v>
      </c>
      <c r="E382" t="s">
        <v>25</v>
      </c>
      <c r="F382" t="s">
        <v>56</v>
      </c>
      <c r="G382" t="s">
        <v>71</v>
      </c>
      <c r="H382">
        <v>1</v>
      </c>
      <c r="I382" t="s">
        <v>241</v>
      </c>
      <c r="J382" s="3" t="s">
        <v>174</v>
      </c>
      <c r="K382" s="3" t="s">
        <v>173</v>
      </c>
      <c r="L382">
        <v>25</v>
      </c>
      <c r="T382" t="str">
        <f>Receive[[#This Row],[服装]]&amp;Receive[[#This Row],[名前]]&amp;Receive[[#This Row],[レアリティ]]</f>
        <v>ユニフォーム玉川弘樹ICONIC</v>
      </c>
    </row>
    <row r="383" spans="1:20" x14ac:dyDescent="0.3">
      <c r="A383">
        <f>VLOOKUP(Receive[[#This Row],[No用]],SetNo[[No.用]:[vlookup 用]],2,FALSE)</f>
        <v>65</v>
      </c>
      <c r="B383" t="s">
        <v>217</v>
      </c>
      <c r="C383" t="s">
        <v>58</v>
      </c>
      <c r="D383" t="s">
        <v>24</v>
      </c>
      <c r="E383" t="s">
        <v>25</v>
      </c>
      <c r="F383" t="s">
        <v>56</v>
      </c>
      <c r="G383" t="s">
        <v>71</v>
      </c>
      <c r="H383">
        <v>1</v>
      </c>
      <c r="I383" t="s">
        <v>241</v>
      </c>
      <c r="J383" s="3" t="s">
        <v>120</v>
      </c>
      <c r="K383" s="3" t="s">
        <v>173</v>
      </c>
      <c r="L383">
        <v>25</v>
      </c>
      <c r="T383" t="str">
        <f>Receive[[#This Row],[服装]]&amp;Receive[[#This Row],[名前]]&amp;Receive[[#This Row],[レアリティ]]</f>
        <v>ユニフォーム玉川弘樹ICONIC</v>
      </c>
    </row>
    <row r="384" spans="1:20" x14ac:dyDescent="0.3">
      <c r="A384">
        <f>VLOOKUP(Receive[[#This Row],[No用]],SetNo[[No.用]:[vlookup 用]],2,FALSE)</f>
        <v>65</v>
      </c>
      <c r="B384" t="s">
        <v>217</v>
      </c>
      <c r="C384" t="s">
        <v>58</v>
      </c>
      <c r="D384" t="s">
        <v>24</v>
      </c>
      <c r="E384" t="s">
        <v>25</v>
      </c>
      <c r="F384" t="s">
        <v>56</v>
      </c>
      <c r="G384" t="s">
        <v>71</v>
      </c>
      <c r="H384">
        <v>1</v>
      </c>
      <c r="I384" t="s">
        <v>241</v>
      </c>
      <c r="J384" s="3" t="s">
        <v>175</v>
      </c>
      <c r="K384" s="3" t="s">
        <v>173</v>
      </c>
      <c r="L384">
        <v>25</v>
      </c>
      <c r="T384" t="str">
        <f>Receive[[#This Row],[服装]]&amp;Receive[[#This Row],[名前]]&amp;Receive[[#This Row],[レアリティ]]</f>
        <v>ユニフォーム玉川弘樹ICONIC</v>
      </c>
    </row>
    <row r="385" spans="1:20" x14ac:dyDescent="0.3">
      <c r="A385">
        <f>VLOOKUP(Receive[[#This Row],[No用]],SetNo[[No.用]:[vlookup 用]],2,FALSE)</f>
        <v>65</v>
      </c>
      <c r="B385" t="s">
        <v>217</v>
      </c>
      <c r="C385" t="s">
        <v>58</v>
      </c>
      <c r="D385" t="s">
        <v>24</v>
      </c>
      <c r="E385" t="s">
        <v>25</v>
      </c>
      <c r="F385" t="s">
        <v>56</v>
      </c>
      <c r="G385" t="s">
        <v>71</v>
      </c>
      <c r="H385">
        <v>1</v>
      </c>
      <c r="I385" t="s">
        <v>241</v>
      </c>
      <c r="J385" s="3" t="s">
        <v>176</v>
      </c>
      <c r="K385" s="3" t="s">
        <v>173</v>
      </c>
      <c r="L385">
        <v>12</v>
      </c>
      <c r="T385" t="str">
        <f>Receive[[#This Row],[服装]]&amp;Receive[[#This Row],[名前]]&amp;Receive[[#This Row],[レアリティ]]</f>
        <v>ユニフォーム玉川弘樹ICONIC</v>
      </c>
    </row>
    <row r="386" spans="1:20" x14ac:dyDescent="0.3">
      <c r="A386">
        <f>VLOOKUP(Receive[[#This Row],[No用]],SetNo[[No.用]:[vlookup 用]],2,FALSE)</f>
        <v>66</v>
      </c>
      <c r="B386" t="s">
        <v>217</v>
      </c>
      <c r="C386" t="s">
        <v>59</v>
      </c>
      <c r="D386" t="s">
        <v>24</v>
      </c>
      <c r="E386" t="s">
        <v>21</v>
      </c>
      <c r="F386" t="s">
        <v>56</v>
      </c>
      <c r="G386" t="s">
        <v>71</v>
      </c>
      <c r="H386">
        <v>1</v>
      </c>
      <c r="I386" t="s">
        <v>241</v>
      </c>
      <c r="J386" s="3" t="s">
        <v>119</v>
      </c>
      <c r="K386" s="3" t="s">
        <v>184</v>
      </c>
      <c r="L386">
        <v>29</v>
      </c>
      <c r="T386" t="str">
        <f>Receive[[#This Row],[服装]]&amp;Receive[[#This Row],[名前]]&amp;Receive[[#This Row],[レアリティ]]</f>
        <v>ユニフォーム桜井大河ICONIC</v>
      </c>
    </row>
    <row r="387" spans="1:20" x14ac:dyDescent="0.3">
      <c r="A387">
        <f>VLOOKUP(Receive[[#This Row],[No用]],SetNo[[No.用]:[vlookup 用]],2,FALSE)</f>
        <v>66</v>
      </c>
      <c r="B387" t="s">
        <v>217</v>
      </c>
      <c r="C387" t="s">
        <v>59</v>
      </c>
      <c r="D387" t="s">
        <v>24</v>
      </c>
      <c r="E387" t="s">
        <v>21</v>
      </c>
      <c r="F387" t="s">
        <v>56</v>
      </c>
      <c r="G387" t="s">
        <v>71</v>
      </c>
      <c r="H387">
        <v>1</v>
      </c>
      <c r="I387" t="s">
        <v>241</v>
      </c>
      <c r="J387" s="3" t="s">
        <v>174</v>
      </c>
      <c r="K387" s="3" t="s">
        <v>173</v>
      </c>
      <c r="L387">
        <v>31</v>
      </c>
      <c r="T387" t="str">
        <f>Receive[[#This Row],[服装]]&amp;Receive[[#This Row],[名前]]&amp;Receive[[#This Row],[レアリティ]]</f>
        <v>ユニフォーム桜井大河ICONIC</v>
      </c>
    </row>
    <row r="388" spans="1:20" x14ac:dyDescent="0.3">
      <c r="A388">
        <f>VLOOKUP(Receive[[#This Row],[No用]],SetNo[[No.用]:[vlookup 用]],2,FALSE)</f>
        <v>66</v>
      </c>
      <c r="B388" t="s">
        <v>217</v>
      </c>
      <c r="C388" t="s">
        <v>59</v>
      </c>
      <c r="D388" t="s">
        <v>24</v>
      </c>
      <c r="E388" t="s">
        <v>21</v>
      </c>
      <c r="F388" t="s">
        <v>56</v>
      </c>
      <c r="G388" t="s">
        <v>71</v>
      </c>
      <c r="H388">
        <v>1</v>
      </c>
      <c r="I388" t="s">
        <v>241</v>
      </c>
      <c r="J388" s="3" t="s">
        <v>243</v>
      </c>
      <c r="K388" s="3" t="s">
        <v>173</v>
      </c>
      <c r="L388">
        <v>31</v>
      </c>
      <c r="T388" t="str">
        <f>Receive[[#This Row],[服装]]&amp;Receive[[#This Row],[名前]]&amp;Receive[[#This Row],[レアリティ]]</f>
        <v>ユニフォーム桜井大河ICONIC</v>
      </c>
    </row>
    <row r="389" spans="1:20" x14ac:dyDescent="0.3">
      <c r="A389">
        <f>VLOOKUP(Receive[[#This Row],[No用]],SetNo[[No.用]:[vlookup 用]],2,FALSE)</f>
        <v>66</v>
      </c>
      <c r="B389" t="s">
        <v>217</v>
      </c>
      <c r="C389" t="s">
        <v>59</v>
      </c>
      <c r="D389" t="s">
        <v>24</v>
      </c>
      <c r="E389" t="s">
        <v>21</v>
      </c>
      <c r="F389" t="s">
        <v>56</v>
      </c>
      <c r="G389" t="s">
        <v>71</v>
      </c>
      <c r="H389">
        <v>1</v>
      </c>
      <c r="I389" t="s">
        <v>241</v>
      </c>
      <c r="J389" s="3" t="s">
        <v>120</v>
      </c>
      <c r="K389" s="3" t="s">
        <v>184</v>
      </c>
      <c r="L389">
        <v>29</v>
      </c>
      <c r="T389" t="str">
        <f>Receive[[#This Row],[服装]]&amp;Receive[[#This Row],[名前]]&amp;Receive[[#This Row],[レアリティ]]</f>
        <v>ユニフォーム桜井大河ICONIC</v>
      </c>
    </row>
    <row r="390" spans="1:20" x14ac:dyDescent="0.3">
      <c r="A390">
        <f>VLOOKUP(Receive[[#This Row],[No用]],SetNo[[No.用]:[vlookup 用]],2,FALSE)</f>
        <v>66</v>
      </c>
      <c r="B390" t="s">
        <v>217</v>
      </c>
      <c r="C390" t="s">
        <v>59</v>
      </c>
      <c r="D390" t="s">
        <v>24</v>
      </c>
      <c r="E390" t="s">
        <v>21</v>
      </c>
      <c r="F390" t="s">
        <v>56</v>
      </c>
      <c r="G390" t="s">
        <v>71</v>
      </c>
      <c r="H390">
        <v>1</v>
      </c>
      <c r="I390" t="s">
        <v>241</v>
      </c>
      <c r="J390" s="3" t="s">
        <v>175</v>
      </c>
      <c r="K390" s="3" t="s">
        <v>173</v>
      </c>
      <c r="L390">
        <v>31</v>
      </c>
      <c r="T390" t="str">
        <f>Receive[[#This Row],[服装]]&amp;Receive[[#This Row],[名前]]&amp;Receive[[#This Row],[レアリティ]]</f>
        <v>ユニフォーム桜井大河ICONIC</v>
      </c>
    </row>
    <row r="391" spans="1:20" x14ac:dyDescent="0.3">
      <c r="A391">
        <f>VLOOKUP(Receive[[#This Row],[No用]],SetNo[[No.用]:[vlookup 用]],2,FALSE)</f>
        <v>66</v>
      </c>
      <c r="B391" t="s">
        <v>217</v>
      </c>
      <c r="C391" t="s">
        <v>59</v>
      </c>
      <c r="D391" t="s">
        <v>24</v>
      </c>
      <c r="E391" t="s">
        <v>21</v>
      </c>
      <c r="F391" t="s">
        <v>56</v>
      </c>
      <c r="G391" t="s">
        <v>71</v>
      </c>
      <c r="H391">
        <v>1</v>
      </c>
      <c r="I391" t="s">
        <v>241</v>
      </c>
      <c r="J391" s="3" t="s">
        <v>176</v>
      </c>
      <c r="K391" s="3" t="s">
        <v>173</v>
      </c>
      <c r="L391">
        <v>31</v>
      </c>
      <c r="T391" t="str">
        <f>Receive[[#This Row],[服装]]&amp;Receive[[#This Row],[名前]]&amp;Receive[[#This Row],[レアリティ]]</f>
        <v>ユニフォーム桜井大河ICONIC</v>
      </c>
    </row>
    <row r="392" spans="1:20" x14ac:dyDescent="0.3">
      <c r="A392">
        <f>VLOOKUP(Receive[[#This Row],[No用]],SetNo[[No.用]:[vlookup 用]],2,FALSE)</f>
        <v>66</v>
      </c>
      <c r="B392" t="s">
        <v>217</v>
      </c>
      <c r="C392" t="s">
        <v>59</v>
      </c>
      <c r="D392" t="s">
        <v>24</v>
      </c>
      <c r="E392" t="s">
        <v>21</v>
      </c>
      <c r="F392" t="s">
        <v>56</v>
      </c>
      <c r="G392" t="s">
        <v>71</v>
      </c>
      <c r="H392">
        <v>1</v>
      </c>
      <c r="I392" t="s">
        <v>241</v>
      </c>
      <c r="J392" s="3" t="s">
        <v>194</v>
      </c>
      <c r="K392" s="3" t="s">
        <v>237</v>
      </c>
      <c r="L392">
        <v>45</v>
      </c>
      <c r="N392">
        <v>55</v>
      </c>
      <c r="T392" t="str">
        <f>Receive[[#This Row],[服装]]&amp;Receive[[#This Row],[名前]]&amp;Receive[[#This Row],[レアリティ]]</f>
        <v>ユニフォーム桜井大河ICONIC</v>
      </c>
    </row>
    <row r="393" spans="1:20" x14ac:dyDescent="0.3">
      <c r="A393">
        <f>VLOOKUP(Receive[[#This Row],[No用]],SetNo[[No.用]:[vlookup 用]],2,FALSE)</f>
        <v>67</v>
      </c>
      <c r="B393" t="s">
        <v>217</v>
      </c>
      <c r="C393" t="s">
        <v>60</v>
      </c>
      <c r="D393" t="s">
        <v>24</v>
      </c>
      <c r="E393" t="s">
        <v>31</v>
      </c>
      <c r="F393" t="s">
        <v>56</v>
      </c>
      <c r="G393" t="s">
        <v>71</v>
      </c>
      <c r="H393">
        <v>1</v>
      </c>
      <c r="I393" t="s">
        <v>241</v>
      </c>
      <c r="J393" s="3" t="s">
        <v>119</v>
      </c>
      <c r="K393" s="3" t="s">
        <v>173</v>
      </c>
      <c r="L393">
        <v>27</v>
      </c>
      <c r="T393" t="str">
        <f>Receive[[#This Row],[服装]]&amp;Receive[[#This Row],[名前]]&amp;Receive[[#This Row],[レアリティ]]</f>
        <v>ユニフォーム芳賀良治ICONIC</v>
      </c>
    </row>
    <row r="394" spans="1:20" x14ac:dyDescent="0.3">
      <c r="A394">
        <f>VLOOKUP(Receive[[#This Row],[No用]],SetNo[[No.用]:[vlookup 用]],2,FALSE)</f>
        <v>67</v>
      </c>
      <c r="B394" t="s">
        <v>217</v>
      </c>
      <c r="C394" t="s">
        <v>60</v>
      </c>
      <c r="D394" t="s">
        <v>24</v>
      </c>
      <c r="E394" t="s">
        <v>31</v>
      </c>
      <c r="F394" t="s">
        <v>56</v>
      </c>
      <c r="G394" t="s">
        <v>71</v>
      </c>
      <c r="H394">
        <v>1</v>
      </c>
      <c r="I394" t="s">
        <v>241</v>
      </c>
      <c r="J394" s="3" t="s">
        <v>174</v>
      </c>
      <c r="K394" s="3" t="s">
        <v>173</v>
      </c>
      <c r="L394">
        <v>27</v>
      </c>
      <c r="T394" t="str">
        <f>Receive[[#This Row],[服装]]&amp;Receive[[#This Row],[名前]]&amp;Receive[[#This Row],[レアリティ]]</f>
        <v>ユニフォーム芳賀良治ICONIC</v>
      </c>
    </row>
    <row r="395" spans="1:20" x14ac:dyDescent="0.3">
      <c r="A395">
        <f>VLOOKUP(Receive[[#This Row],[No用]],SetNo[[No.用]:[vlookup 用]],2,FALSE)</f>
        <v>67</v>
      </c>
      <c r="B395" t="s">
        <v>217</v>
      </c>
      <c r="C395" t="s">
        <v>60</v>
      </c>
      <c r="D395" t="s">
        <v>24</v>
      </c>
      <c r="E395" t="s">
        <v>31</v>
      </c>
      <c r="F395" t="s">
        <v>56</v>
      </c>
      <c r="G395" t="s">
        <v>71</v>
      </c>
      <c r="H395">
        <v>1</v>
      </c>
      <c r="I395" t="s">
        <v>241</v>
      </c>
      <c r="J395" s="3" t="s">
        <v>243</v>
      </c>
      <c r="K395" s="3" t="s">
        <v>173</v>
      </c>
      <c r="L395">
        <v>27</v>
      </c>
      <c r="T395" t="str">
        <f>Receive[[#This Row],[服装]]&amp;Receive[[#This Row],[名前]]&amp;Receive[[#This Row],[レアリティ]]</f>
        <v>ユニフォーム芳賀良治ICONIC</v>
      </c>
    </row>
    <row r="396" spans="1:20" x14ac:dyDescent="0.3">
      <c r="A396">
        <f>VLOOKUP(Receive[[#This Row],[No用]],SetNo[[No.用]:[vlookup 用]],2,FALSE)</f>
        <v>67</v>
      </c>
      <c r="B396" t="s">
        <v>217</v>
      </c>
      <c r="C396" t="s">
        <v>60</v>
      </c>
      <c r="D396" t="s">
        <v>24</v>
      </c>
      <c r="E396" t="s">
        <v>31</v>
      </c>
      <c r="F396" t="s">
        <v>56</v>
      </c>
      <c r="G396" t="s">
        <v>71</v>
      </c>
      <c r="H396">
        <v>1</v>
      </c>
      <c r="I396" t="s">
        <v>241</v>
      </c>
      <c r="J396" s="3" t="s">
        <v>120</v>
      </c>
      <c r="K396" s="3" t="s">
        <v>173</v>
      </c>
      <c r="L396">
        <v>27</v>
      </c>
      <c r="T396" t="str">
        <f>Receive[[#This Row],[服装]]&amp;Receive[[#This Row],[名前]]&amp;Receive[[#This Row],[レアリティ]]</f>
        <v>ユニフォーム芳賀良治ICONIC</v>
      </c>
    </row>
    <row r="397" spans="1:20" x14ac:dyDescent="0.3">
      <c r="A397">
        <f>VLOOKUP(Receive[[#This Row],[No用]],SetNo[[No.用]:[vlookup 用]],2,FALSE)</f>
        <v>67</v>
      </c>
      <c r="B397" t="s">
        <v>217</v>
      </c>
      <c r="C397" t="s">
        <v>60</v>
      </c>
      <c r="D397" t="s">
        <v>24</v>
      </c>
      <c r="E397" t="s">
        <v>31</v>
      </c>
      <c r="F397" t="s">
        <v>56</v>
      </c>
      <c r="G397" t="s">
        <v>71</v>
      </c>
      <c r="H397">
        <v>1</v>
      </c>
      <c r="I397" t="s">
        <v>241</v>
      </c>
      <c r="J397" s="3" t="s">
        <v>175</v>
      </c>
      <c r="K397" s="3" t="s">
        <v>173</v>
      </c>
      <c r="L397">
        <v>27</v>
      </c>
      <c r="T397" t="str">
        <f>Receive[[#This Row],[服装]]&amp;Receive[[#This Row],[名前]]&amp;Receive[[#This Row],[レアリティ]]</f>
        <v>ユニフォーム芳賀良治ICONIC</v>
      </c>
    </row>
    <row r="398" spans="1:20" x14ac:dyDescent="0.3">
      <c r="A398">
        <f>VLOOKUP(Receive[[#This Row],[No用]],SetNo[[No.用]:[vlookup 用]],2,FALSE)</f>
        <v>67</v>
      </c>
      <c r="B398" t="s">
        <v>217</v>
      </c>
      <c r="C398" t="s">
        <v>60</v>
      </c>
      <c r="D398" t="s">
        <v>24</v>
      </c>
      <c r="E398" t="s">
        <v>31</v>
      </c>
      <c r="F398" t="s">
        <v>56</v>
      </c>
      <c r="G398" t="s">
        <v>71</v>
      </c>
      <c r="H398">
        <v>1</v>
      </c>
      <c r="I398" t="s">
        <v>241</v>
      </c>
      <c r="J398" s="3" t="s">
        <v>176</v>
      </c>
      <c r="K398" s="3" t="s">
        <v>173</v>
      </c>
      <c r="L398">
        <v>13</v>
      </c>
      <c r="T398" t="str">
        <f>Receive[[#This Row],[服装]]&amp;Receive[[#This Row],[名前]]&amp;Receive[[#This Row],[レアリティ]]</f>
        <v>ユニフォーム芳賀良治ICONIC</v>
      </c>
    </row>
    <row r="399" spans="1:20" x14ac:dyDescent="0.3">
      <c r="A399">
        <f>VLOOKUP(Receive[[#This Row],[No用]],SetNo[[No.用]:[vlookup 用]],2,FALSE)</f>
        <v>68</v>
      </c>
      <c r="B399" t="s">
        <v>217</v>
      </c>
      <c r="C399" t="s">
        <v>61</v>
      </c>
      <c r="D399" t="s">
        <v>24</v>
      </c>
      <c r="E399" t="s">
        <v>26</v>
      </c>
      <c r="F399" t="s">
        <v>56</v>
      </c>
      <c r="G399" t="s">
        <v>71</v>
      </c>
      <c r="H399">
        <v>1</v>
      </c>
      <c r="I399" t="s">
        <v>241</v>
      </c>
      <c r="J399" s="3" t="s">
        <v>119</v>
      </c>
      <c r="K399" s="3" t="s">
        <v>173</v>
      </c>
      <c r="L399">
        <v>26</v>
      </c>
      <c r="T399" t="str">
        <f>Receive[[#This Row],[服装]]&amp;Receive[[#This Row],[名前]]&amp;Receive[[#This Row],[レアリティ]]</f>
        <v>ユニフォーム渋谷陸斗ICONIC</v>
      </c>
    </row>
    <row r="400" spans="1:20" x14ac:dyDescent="0.3">
      <c r="A400">
        <f>VLOOKUP(Receive[[#This Row],[No用]],SetNo[[No.用]:[vlookup 用]],2,FALSE)</f>
        <v>68</v>
      </c>
      <c r="B400" t="s">
        <v>217</v>
      </c>
      <c r="C400" t="s">
        <v>61</v>
      </c>
      <c r="D400" t="s">
        <v>24</v>
      </c>
      <c r="E400" t="s">
        <v>26</v>
      </c>
      <c r="F400" t="s">
        <v>56</v>
      </c>
      <c r="G400" t="s">
        <v>71</v>
      </c>
      <c r="H400">
        <v>1</v>
      </c>
      <c r="I400" t="s">
        <v>241</v>
      </c>
      <c r="J400" s="3" t="s">
        <v>174</v>
      </c>
      <c r="K400" s="3" t="s">
        <v>173</v>
      </c>
      <c r="L400">
        <v>26</v>
      </c>
      <c r="T400" t="str">
        <f>Receive[[#This Row],[服装]]&amp;Receive[[#This Row],[名前]]&amp;Receive[[#This Row],[レアリティ]]</f>
        <v>ユニフォーム渋谷陸斗ICONIC</v>
      </c>
    </row>
    <row r="401" spans="1:20" x14ac:dyDescent="0.3">
      <c r="A401">
        <f>VLOOKUP(Receive[[#This Row],[No用]],SetNo[[No.用]:[vlookup 用]],2,FALSE)</f>
        <v>68</v>
      </c>
      <c r="B401" t="s">
        <v>217</v>
      </c>
      <c r="C401" t="s">
        <v>61</v>
      </c>
      <c r="D401" t="s">
        <v>24</v>
      </c>
      <c r="E401" t="s">
        <v>26</v>
      </c>
      <c r="F401" t="s">
        <v>56</v>
      </c>
      <c r="G401" t="s">
        <v>71</v>
      </c>
      <c r="H401">
        <v>1</v>
      </c>
      <c r="I401" t="s">
        <v>241</v>
      </c>
      <c r="J401" s="3" t="s">
        <v>120</v>
      </c>
      <c r="K401" s="3" t="s">
        <v>173</v>
      </c>
      <c r="L401">
        <v>26</v>
      </c>
      <c r="T401" t="str">
        <f>Receive[[#This Row],[服装]]&amp;Receive[[#This Row],[名前]]&amp;Receive[[#This Row],[レアリティ]]</f>
        <v>ユニフォーム渋谷陸斗ICONIC</v>
      </c>
    </row>
    <row r="402" spans="1:20" x14ac:dyDescent="0.3">
      <c r="A402">
        <f>VLOOKUP(Receive[[#This Row],[No用]],SetNo[[No.用]:[vlookup 用]],2,FALSE)</f>
        <v>68</v>
      </c>
      <c r="B402" t="s">
        <v>217</v>
      </c>
      <c r="C402" t="s">
        <v>61</v>
      </c>
      <c r="D402" t="s">
        <v>24</v>
      </c>
      <c r="E402" t="s">
        <v>26</v>
      </c>
      <c r="F402" t="s">
        <v>56</v>
      </c>
      <c r="G402" t="s">
        <v>71</v>
      </c>
      <c r="H402">
        <v>1</v>
      </c>
      <c r="I402" t="s">
        <v>241</v>
      </c>
      <c r="J402" s="3" t="s">
        <v>175</v>
      </c>
      <c r="K402" s="3" t="s">
        <v>173</v>
      </c>
      <c r="L402">
        <v>26</v>
      </c>
      <c r="T402" t="str">
        <f>Receive[[#This Row],[服装]]&amp;Receive[[#This Row],[名前]]&amp;Receive[[#This Row],[レアリティ]]</f>
        <v>ユニフォーム渋谷陸斗ICONIC</v>
      </c>
    </row>
    <row r="403" spans="1:20" x14ac:dyDescent="0.3">
      <c r="A403">
        <f>VLOOKUP(Receive[[#This Row],[No用]],SetNo[[No.用]:[vlookup 用]],2,FALSE)</f>
        <v>68</v>
      </c>
      <c r="B403" t="s">
        <v>217</v>
      </c>
      <c r="C403" t="s">
        <v>61</v>
      </c>
      <c r="D403" t="s">
        <v>24</v>
      </c>
      <c r="E403" t="s">
        <v>26</v>
      </c>
      <c r="F403" t="s">
        <v>56</v>
      </c>
      <c r="G403" t="s">
        <v>71</v>
      </c>
      <c r="H403">
        <v>1</v>
      </c>
      <c r="I403" t="s">
        <v>241</v>
      </c>
      <c r="J403" s="3" t="s">
        <v>176</v>
      </c>
      <c r="K403" s="3" t="s">
        <v>173</v>
      </c>
      <c r="L403">
        <v>13</v>
      </c>
      <c r="T403" t="str">
        <f>Receive[[#This Row],[服装]]&amp;Receive[[#This Row],[名前]]&amp;Receive[[#This Row],[レアリティ]]</f>
        <v>ユニフォーム渋谷陸斗ICONIC</v>
      </c>
    </row>
    <row r="404" spans="1:20" x14ac:dyDescent="0.3">
      <c r="A404">
        <f>VLOOKUP(Receive[[#This Row],[No用]],SetNo[[No.用]:[vlookup 用]],2,FALSE)</f>
        <v>69</v>
      </c>
      <c r="B404" t="s">
        <v>217</v>
      </c>
      <c r="C404" t="s">
        <v>62</v>
      </c>
      <c r="D404" t="s">
        <v>24</v>
      </c>
      <c r="E404" t="s">
        <v>25</v>
      </c>
      <c r="F404" t="s">
        <v>56</v>
      </c>
      <c r="G404" t="s">
        <v>71</v>
      </c>
      <c r="H404">
        <v>1</v>
      </c>
      <c r="I404" t="s">
        <v>241</v>
      </c>
      <c r="J404" s="3" t="s">
        <v>119</v>
      </c>
      <c r="K404" s="3" t="s">
        <v>173</v>
      </c>
      <c r="L404">
        <v>26</v>
      </c>
      <c r="T404" t="str">
        <f>Receive[[#This Row],[服装]]&amp;Receive[[#This Row],[名前]]&amp;Receive[[#This Row],[レアリティ]]</f>
        <v>ユニフォーム池尻隼人ICONIC</v>
      </c>
    </row>
    <row r="405" spans="1:20" x14ac:dyDescent="0.3">
      <c r="A405">
        <f>VLOOKUP(Receive[[#This Row],[No用]],SetNo[[No.用]:[vlookup 用]],2,FALSE)</f>
        <v>69</v>
      </c>
      <c r="B405" t="s">
        <v>217</v>
      </c>
      <c r="C405" t="s">
        <v>62</v>
      </c>
      <c r="D405" t="s">
        <v>24</v>
      </c>
      <c r="E405" t="s">
        <v>25</v>
      </c>
      <c r="F405" t="s">
        <v>56</v>
      </c>
      <c r="G405" t="s">
        <v>71</v>
      </c>
      <c r="H405">
        <v>1</v>
      </c>
      <c r="I405" t="s">
        <v>241</v>
      </c>
      <c r="J405" s="3" t="s">
        <v>174</v>
      </c>
      <c r="K405" s="3" t="s">
        <v>173</v>
      </c>
      <c r="L405">
        <v>26</v>
      </c>
      <c r="T405" t="str">
        <f>Receive[[#This Row],[服装]]&amp;Receive[[#This Row],[名前]]&amp;Receive[[#This Row],[レアリティ]]</f>
        <v>ユニフォーム池尻隼人ICONIC</v>
      </c>
    </row>
    <row r="406" spans="1:20" x14ac:dyDescent="0.3">
      <c r="A406">
        <f>VLOOKUP(Receive[[#This Row],[No用]],SetNo[[No.用]:[vlookup 用]],2,FALSE)</f>
        <v>69</v>
      </c>
      <c r="B406" t="s">
        <v>217</v>
      </c>
      <c r="C406" t="s">
        <v>62</v>
      </c>
      <c r="D406" t="s">
        <v>24</v>
      </c>
      <c r="E406" t="s">
        <v>25</v>
      </c>
      <c r="F406" t="s">
        <v>56</v>
      </c>
      <c r="G406" t="s">
        <v>71</v>
      </c>
      <c r="H406">
        <v>1</v>
      </c>
      <c r="I406" t="s">
        <v>241</v>
      </c>
      <c r="J406" s="3" t="s">
        <v>120</v>
      </c>
      <c r="K406" s="3" t="s">
        <v>173</v>
      </c>
      <c r="L406">
        <v>26</v>
      </c>
      <c r="T406" t="str">
        <f>Receive[[#This Row],[服装]]&amp;Receive[[#This Row],[名前]]&amp;Receive[[#This Row],[レアリティ]]</f>
        <v>ユニフォーム池尻隼人ICONIC</v>
      </c>
    </row>
    <row r="407" spans="1:20" x14ac:dyDescent="0.3">
      <c r="A407">
        <f>VLOOKUP(Receive[[#This Row],[No用]],SetNo[[No.用]:[vlookup 用]],2,FALSE)</f>
        <v>69</v>
      </c>
      <c r="B407" t="s">
        <v>217</v>
      </c>
      <c r="C407" t="s">
        <v>62</v>
      </c>
      <c r="D407" t="s">
        <v>24</v>
      </c>
      <c r="E407" t="s">
        <v>25</v>
      </c>
      <c r="F407" t="s">
        <v>56</v>
      </c>
      <c r="G407" t="s">
        <v>71</v>
      </c>
      <c r="H407">
        <v>1</v>
      </c>
      <c r="I407" t="s">
        <v>241</v>
      </c>
      <c r="J407" s="3" t="s">
        <v>175</v>
      </c>
      <c r="K407" s="3" t="s">
        <v>173</v>
      </c>
      <c r="L407">
        <v>26</v>
      </c>
      <c r="T407" t="str">
        <f>Receive[[#This Row],[服装]]&amp;Receive[[#This Row],[名前]]&amp;Receive[[#This Row],[レアリティ]]</f>
        <v>ユニフォーム池尻隼人ICONIC</v>
      </c>
    </row>
    <row r="408" spans="1:20" x14ac:dyDescent="0.3">
      <c r="A408">
        <f>VLOOKUP(Receive[[#This Row],[No用]],SetNo[[No.用]:[vlookup 用]],2,FALSE)</f>
        <v>69</v>
      </c>
      <c r="B408" t="s">
        <v>217</v>
      </c>
      <c r="C408" t="s">
        <v>62</v>
      </c>
      <c r="D408" t="s">
        <v>24</v>
      </c>
      <c r="E408" t="s">
        <v>25</v>
      </c>
      <c r="F408" t="s">
        <v>56</v>
      </c>
      <c r="G408" t="s">
        <v>71</v>
      </c>
      <c r="H408">
        <v>1</v>
      </c>
      <c r="I408" t="s">
        <v>241</v>
      </c>
      <c r="J408" s="3" t="s">
        <v>176</v>
      </c>
      <c r="K408" s="3" t="s">
        <v>173</v>
      </c>
      <c r="L408">
        <v>13</v>
      </c>
      <c r="T408" t="str">
        <f>Receive[[#This Row],[服装]]&amp;Receive[[#This Row],[名前]]&amp;Receive[[#This Row],[レアリティ]]</f>
        <v>ユニフォーム池尻隼人ICONIC</v>
      </c>
    </row>
    <row r="409" spans="1:20" x14ac:dyDescent="0.3">
      <c r="A409">
        <f>VLOOKUP(Receive[[#This Row],[No用]],SetNo[[No.用]:[vlookup 用]],2,FALSE)</f>
        <v>70</v>
      </c>
      <c r="B409" t="s">
        <v>217</v>
      </c>
      <c r="C409" t="s">
        <v>63</v>
      </c>
      <c r="D409" t="s">
        <v>28</v>
      </c>
      <c r="E409" t="s">
        <v>25</v>
      </c>
      <c r="F409" t="s">
        <v>64</v>
      </c>
      <c r="G409" t="s">
        <v>71</v>
      </c>
      <c r="H409">
        <v>1</v>
      </c>
      <c r="I409" t="s">
        <v>241</v>
      </c>
      <c r="J409" s="3" t="s">
        <v>119</v>
      </c>
      <c r="K409" s="3" t="s">
        <v>173</v>
      </c>
      <c r="L409">
        <v>26</v>
      </c>
      <c r="T409" t="str">
        <f>Receive[[#This Row],[服装]]&amp;Receive[[#This Row],[名前]]&amp;Receive[[#This Row],[レアリティ]]</f>
        <v>ユニフォーム十和田良樹ICONIC</v>
      </c>
    </row>
    <row r="410" spans="1:20" x14ac:dyDescent="0.3">
      <c r="A410">
        <f>VLOOKUP(Receive[[#This Row],[No用]],SetNo[[No.用]:[vlookup 用]],2,FALSE)</f>
        <v>70</v>
      </c>
      <c r="B410" t="s">
        <v>217</v>
      </c>
      <c r="C410" t="s">
        <v>63</v>
      </c>
      <c r="D410" t="s">
        <v>28</v>
      </c>
      <c r="E410" t="s">
        <v>25</v>
      </c>
      <c r="F410" t="s">
        <v>64</v>
      </c>
      <c r="G410" t="s">
        <v>71</v>
      </c>
      <c r="H410">
        <v>1</v>
      </c>
      <c r="I410" t="s">
        <v>241</v>
      </c>
      <c r="J410" s="3" t="s">
        <v>174</v>
      </c>
      <c r="K410" s="3" t="s">
        <v>173</v>
      </c>
      <c r="L410">
        <v>26</v>
      </c>
      <c r="T410" t="str">
        <f>Receive[[#This Row],[服装]]&amp;Receive[[#This Row],[名前]]&amp;Receive[[#This Row],[レアリティ]]</f>
        <v>ユニフォーム十和田良樹ICONIC</v>
      </c>
    </row>
    <row r="411" spans="1:20" x14ac:dyDescent="0.3">
      <c r="A411">
        <f>VLOOKUP(Receive[[#This Row],[No用]],SetNo[[No.用]:[vlookup 用]],2,FALSE)</f>
        <v>70</v>
      </c>
      <c r="B411" t="s">
        <v>217</v>
      </c>
      <c r="C411" t="s">
        <v>63</v>
      </c>
      <c r="D411" t="s">
        <v>28</v>
      </c>
      <c r="E411" t="s">
        <v>25</v>
      </c>
      <c r="F411" t="s">
        <v>64</v>
      </c>
      <c r="G411" t="s">
        <v>71</v>
      </c>
      <c r="H411">
        <v>1</v>
      </c>
      <c r="I411" t="s">
        <v>241</v>
      </c>
      <c r="J411" s="3" t="s">
        <v>120</v>
      </c>
      <c r="K411" s="3" t="s">
        <v>173</v>
      </c>
      <c r="L411">
        <v>26</v>
      </c>
      <c r="T411" t="str">
        <f>Receive[[#This Row],[服装]]&amp;Receive[[#This Row],[名前]]&amp;Receive[[#This Row],[レアリティ]]</f>
        <v>ユニフォーム十和田良樹ICONIC</v>
      </c>
    </row>
    <row r="412" spans="1:20" x14ac:dyDescent="0.3">
      <c r="A412">
        <f>VLOOKUP(Receive[[#This Row],[No用]],SetNo[[No.用]:[vlookup 用]],2,FALSE)</f>
        <v>70</v>
      </c>
      <c r="B412" t="s">
        <v>217</v>
      </c>
      <c r="C412" t="s">
        <v>63</v>
      </c>
      <c r="D412" t="s">
        <v>28</v>
      </c>
      <c r="E412" t="s">
        <v>25</v>
      </c>
      <c r="F412" t="s">
        <v>64</v>
      </c>
      <c r="G412" t="s">
        <v>71</v>
      </c>
      <c r="H412">
        <v>1</v>
      </c>
      <c r="I412" t="s">
        <v>241</v>
      </c>
      <c r="J412" s="3" t="s">
        <v>175</v>
      </c>
      <c r="K412" s="3" t="s">
        <v>173</v>
      </c>
      <c r="L412">
        <v>26</v>
      </c>
      <c r="T412" t="str">
        <f>Receive[[#This Row],[服装]]&amp;Receive[[#This Row],[名前]]&amp;Receive[[#This Row],[レアリティ]]</f>
        <v>ユニフォーム十和田良樹ICONIC</v>
      </c>
    </row>
    <row r="413" spans="1:20" x14ac:dyDescent="0.3">
      <c r="A413">
        <f>VLOOKUP(Receive[[#This Row],[No用]],SetNo[[No.用]:[vlookup 用]],2,FALSE)</f>
        <v>70</v>
      </c>
      <c r="B413" t="s">
        <v>217</v>
      </c>
      <c r="C413" t="s">
        <v>63</v>
      </c>
      <c r="D413" t="s">
        <v>28</v>
      </c>
      <c r="E413" t="s">
        <v>25</v>
      </c>
      <c r="F413" t="s">
        <v>64</v>
      </c>
      <c r="G413" t="s">
        <v>71</v>
      </c>
      <c r="H413">
        <v>1</v>
      </c>
      <c r="I413" t="s">
        <v>241</v>
      </c>
      <c r="J413" s="3" t="s">
        <v>176</v>
      </c>
      <c r="K413" s="3" t="s">
        <v>173</v>
      </c>
      <c r="L413">
        <v>13</v>
      </c>
      <c r="T413" t="str">
        <f>Receive[[#This Row],[服装]]&amp;Receive[[#This Row],[名前]]&amp;Receive[[#This Row],[レアリティ]]</f>
        <v>ユニフォーム十和田良樹ICONIC</v>
      </c>
    </row>
    <row r="414" spans="1:20" x14ac:dyDescent="0.3">
      <c r="A414">
        <f>VLOOKUP(Receive[[#This Row],[No用]],SetNo[[No.用]:[vlookup 用]],2,FALSE)</f>
        <v>71</v>
      </c>
      <c r="B414" t="s">
        <v>217</v>
      </c>
      <c r="C414" t="s">
        <v>65</v>
      </c>
      <c r="D414" t="s">
        <v>28</v>
      </c>
      <c r="E414" t="s">
        <v>26</v>
      </c>
      <c r="F414" t="s">
        <v>64</v>
      </c>
      <c r="G414" t="s">
        <v>71</v>
      </c>
      <c r="H414">
        <v>1</v>
      </c>
      <c r="I414" t="s">
        <v>241</v>
      </c>
      <c r="J414" s="3" t="s">
        <v>119</v>
      </c>
      <c r="K414" s="3" t="s">
        <v>173</v>
      </c>
      <c r="L414">
        <v>26</v>
      </c>
      <c r="T414" t="str">
        <f>Receive[[#This Row],[服装]]&amp;Receive[[#This Row],[名前]]&amp;Receive[[#This Row],[レアリティ]]</f>
        <v>ユニフォーム森岳歩ICONIC</v>
      </c>
    </row>
    <row r="415" spans="1:20" x14ac:dyDescent="0.3">
      <c r="A415">
        <f>VLOOKUP(Receive[[#This Row],[No用]],SetNo[[No.用]:[vlookup 用]],2,FALSE)</f>
        <v>71</v>
      </c>
      <c r="B415" t="s">
        <v>217</v>
      </c>
      <c r="C415" t="s">
        <v>65</v>
      </c>
      <c r="D415" t="s">
        <v>28</v>
      </c>
      <c r="E415" t="s">
        <v>26</v>
      </c>
      <c r="F415" t="s">
        <v>64</v>
      </c>
      <c r="G415" t="s">
        <v>71</v>
      </c>
      <c r="H415">
        <v>1</v>
      </c>
      <c r="I415" t="s">
        <v>241</v>
      </c>
      <c r="J415" s="3" t="s">
        <v>174</v>
      </c>
      <c r="K415" s="3" t="s">
        <v>173</v>
      </c>
      <c r="L415">
        <v>26</v>
      </c>
      <c r="T415" t="str">
        <f>Receive[[#This Row],[服装]]&amp;Receive[[#This Row],[名前]]&amp;Receive[[#This Row],[レアリティ]]</f>
        <v>ユニフォーム森岳歩ICONIC</v>
      </c>
    </row>
    <row r="416" spans="1:20" x14ac:dyDescent="0.3">
      <c r="A416">
        <f>VLOOKUP(Receive[[#This Row],[No用]],SetNo[[No.用]:[vlookup 用]],2,FALSE)</f>
        <v>71</v>
      </c>
      <c r="B416" t="s">
        <v>217</v>
      </c>
      <c r="C416" t="s">
        <v>65</v>
      </c>
      <c r="D416" t="s">
        <v>28</v>
      </c>
      <c r="E416" t="s">
        <v>26</v>
      </c>
      <c r="F416" t="s">
        <v>64</v>
      </c>
      <c r="G416" t="s">
        <v>71</v>
      </c>
      <c r="H416">
        <v>1</v>
      </c>
      <c r="I416" t="s">
        <v>241</v>
      </c>
      <c r="J416" s="3" t="s">
        <v>120</v>
      </c>
      <c r="K416" s="3" t="s">
        <v>173</v>
      </c>
      <c r="L416">
        <v>26</v>
      </c>
      <c r="T416" t="str">
        <f>Receive[[#This Row],[服装]]&amp;Receive[[#This Row],[名前]]&amp;Receive[[#This Row],[レアリティ]]</f>
        <v>ユニフォーム森岳歩ICONIC</v>
      </c>
    </row>
    <row r="417" spans="1:20" x14ac:dyDescent="0.3">
      <c r="A417">
        <f>VLOOKUP(Receive[[#This Row],[No用]],SetNo[[No.用]:[vlookup 用]],2,FALSE)</f>
        <v>71</v>
      </c>
      <c r="B417" t="s">
        <v>217</v>
      </c>
      <c r="C417" t="s">
        <v>65</v>
      </c>
      <c r="D417" t="s">
        <v>28</v>
      </c>
      <c r="E417" t="s">
        <v>26</v>
      </c>
      <c r="F417" t="s">
        <v>64</v>
      </c>
      <c r="G417" t="s">
        <v>71</v>
      </c>
      <c r="H417">
        <v>1</v>
      </c>
      <c r="I417" t="s">
        <v>241</v>
      </c>
      <c r="J417" s="3" t="s">
        <v>175</v>
      </c>
      <c r="K417" s="3" t="s">
        <v>173</v>
      </c>
      <c r="L417">
        <v>26</v>
      </c>
      <c r="T417" t="str">
        <f>Receive[[#This Row],[服装]]&amp;Receive[[#This Row],[名前]]&amp;Receive[[#This Row],[レアリティ]]</f>
        <v>ユニフォーム森岳歩ICONIC</v>
      </c>
    </row>
    <row r="418" spans="1:20" x14ac:dyDescent="0.3">
      <c r="A418">
        <f>VLOOKUP(Receive[[#This Row],[No用]],SetNo[[No.用]:[vlookup 用]],2,FALSE)</f>
        <v>71</v>
      </c>
      <c r="B418" t="s">
        <v>217</v>
      </c>
      <c r="C418" t="s">
        <v>65</v>
      </c>
      <c r="D418" t="s">
        <v>28</v>
      </c>
      <c r="E418" t="s">
        <v>26</v>
      </c>
      <c r="F418" t="s">
        <v>64</v>
      </c>
      <c r="G418" t="s">
        <v>71</v>
      </c>
      <c r="H418">
        <v>1</v>
      </c>
      <c r="I418" t="s">
        <v>241</v>
      </c>
      <c r="J418" s="3" t="s">
        <v>176</v>
      </c>
      <c r="K418" s="3" t="s">
        <v>173</v>
      </c>
      <c r="L418">
        <v>13</v>
      </c>
      <c r="T418" t="str">
        <f>Receive[[#This Row],[服装]]&amp;Receive[[#This Row],[名前]]&amp;Receive[[#This Row],[レアリティ]]</f>
        <v>ユニフォーム森岳歩ICONIC</v>
      </c>
    </row>
    <row r="419" spans="1:20" x14ac:dyDescent="0.3">
      <c r="A419">
        <f>VLOOKUP(Receive[[#This Row],[No用]],SetNo[[No.用]:[vlookup 用]],2,FALSE)</f>
        <v>72</v>
      </c>
      <c r="B419" t="s">
        <v>217</v>
      </c>
      <c r="C419" t="s">
        <v>66</v>
      </c>
      <c r="D419" t="s">
        <v>24</v>
      </c>
      <c r="E419" t="s">
        <v>25</v>
      </c>
      <c r="F419" t="s">
        <v>64</v>
      </c>
      <c r="G419" t="s">
        <v>71</v>
      </c>
      <c r="H419">
        <v>1</v>
      </c>
      <c r="I419" t="s">
        <v>241</v>
      </c>
      <c r="J419" s="3" t="s">
        <v>119</v>
      </c>
      <c r="K419" s="3" t="s">
        <v>173</v>
      </c>
      <c r="L419">
        <v>26</v>
      </c>
      <c r="T419" t="str">
        <f>Receive[[#This Row],[服装]]&amp;Receive[[#This Row],[名前]]&amp;Receive[[#This Row],[レアリティ]]</f>
        <v>ユニフォーム唐松拓巳ICONIC</v>
      </c>
    </row>
    <row r="420" spans="1:20" x14ac:dyDescent="0.3">
      <c r="A420">
        <f>VLOOKUP(Receive[[#This Row],[No用]],SetNo[[No.用]:[vlookup 用]],2,FALSE)</f>
        <v>72</v>
      </c>
      <c r="B420" t="s">
        <v>217</v>
      </c>
      <c r="C420" t="s">
        <v>66</v>
      </c>
      <c r="D420" t="s">
        <v>24</v>
      </c>
      <c r="E420" t="s">
        <v>25</v>
      </c>
      <c r="F420" t="s">
        <v>64</v>
      </c>
      <c r="G420" t="s">
        <v>71</v>
      </c>
      <c r="H420">
        <v>1</v>
      </c>
      <c r="I420" t="s">
        <v>241</v>
      </c>
      <c r="J420" s="3" t="s">
        <v>174</v>
      </c>
      <c r="K420" s="3" t="s">
        <v>173</v>
      </c>
      <c r="L420">
        <v>26</v>
      </c>
      <c r="T420" t="str">
        <f>Receive[[#This Row],[服装]]&amp;Receive[[#This Row],[名前]]&amp;Receive[[#This Row],[レアリティ]]</f>
        <v>ユニフォーム唐松拓巳ICONIC</v>
      </c>
    </row>
    <row r="421" spans="1:20" x14ac:dyDescent="0.3">
      <c r="A421">
        <f>VLOOKUP(Receive[[#This Row],[No用]],SetNo[[No.用]:[vlookup 用]],2,FALSE)</f>
        <v>72</v>
      </c>
      <c r="B421" t="s">
        <v>217</v>
      </c>
      <c r="C421" t="s">
        <v>66</v>
      </c>
      <c r="D421" t="s">
        <v>24</v>
      </c>
      <c r="E421" t="s">
        <v>25</v>
      </c>
      <c r="F421" t="s">
        <v>64</v>
      </c>
      <c r="G421" t="s">
        <v>71</v>
      </c>
      <c r="H421">
        <v>1</v>
      </c>
      <c r="I421" t="s">
        <v>241</v>
      </c>
      <c r="J421" s="3" t="s">
        <v>120</v>
      </c>
      <c r="K421" s="3" t="s">
        <v>173</v>
      </c>
      <c r="L421">
        <v>26</v>
      </c>
      <c r="T421" t="str">
        <f>Receive[[#This Row],[服装]]&amp;Receive[[#This Row],[名前]]&amp;Receive[[#This Row],[レアリティ]]</f>
        <v>ユニフォーム唐松拓巳ICONIC</v>
      </c>
    </row>
    <row r="422" spans="1:20" x14ac:dyDescent="0.3">
      <c r="A422">
        <f>VLOOKUP(Receive[[#This Row],[No用]],SetNo[[No.用]:[vlookup 用]],2,FALSE)</f>
        <v>72</v>
      </c>
      <c r="B422" t="s">
        <v>217</v>
      </c>
      <c r="C422" t="s">
        <v>66</v>
      </c>
      <c r="D422" t="s">
        <v>24</v>
      </c>
      <c r="E422" t="s">
        <v>25</v>
      </c>
      <c r="F422" t="s">
        <v>64</v>
      </c>
      <c r="G422" t="s">
        <v>71</v>
      </c>
      <c r="H422">
        <v>1</v>
      </c>
      <c r="I422" t="s">
        <v>241</v>
      </c>
      <c r="J422" s="3" t="s">
        <v>175</v>
      </c>
      <c r="K422" s="3" t="s">
        <v>173</v>
      </c>
      <c r="L422">
        <v>26</v>
      </c>
      <c r="T422" t="str">
        <f>Receive[[#This Row],[服装]]&amp;Receive[[#This Row],[名前]]&amp;Receive[[#This Row],[レアリティ]]</f>
        <v>ユニフォーム唐松拓巳ICONIC</v>
      </c>
    </row>
    <row r="423" spans="1:20" x14ac:dyDescent="0.3">
      <c r="A423">
        <f>VLOOKUP(Receive[[#This Row],[No用]],SetNo[[No.用]:[vlookup 用]],2,FALSE)</f>
        <v>72</v>
      </c>
      <c r="B423" t="s">
        <v>217</v>
      </c>
      <c r="C423" t="s">
        <v>66</v>
      </c>
      <c r="D423" t="s">
        <v>24</v>
      </c>
      <c r="E423" t="s">
        <v>25</v>
      </c>
      <c r="F423" t="s">
        <v>64</v>
      </c>
      <c r="G423" t="s">
        <v>71</v>
      </c>
      <c r="H423">
        <v>1</v>
      </c>
      <c r="I423" t="s">
        <v>241</v>
      </c>
      <c r="J423" s="3" t="s">
        <v>176</v>
      </c>
      <c r="K423" s="3" t="s">
        <v>173</v>
      </c>
      <c r="L423">
        <v>13</v>
      </c>
      <c r="T423" t="str">
        <f>Receive[[#This Row],[服装]]&amp;Receive[[#This Row],[名前]]&amp;Receive[[#This Row],[レアリティ]]</f>
        <v>ユニフォーム唐松拓巳ICONIC</v>
      </c>
    </row>
    <row r="424" spans="1:20" x14ac:dyDescent="0.3">
      <c r="A424">
        <f>VLOOKUP(Receive[[#This Row],[No用]],SetNo[[No.用]:[vlookup 用]],2,FALSE)</f>
        <v>73</v>
      </c>
      <c r="B424" t="s">
        <v>217</v>
      </c>
      <c r="C424" t="s">
        <v>67</v>
      </c>
      <c r="D424" t="s">
        <v>28</v>
      </c>
      <c r="E424" t="s">
        <v>25</v>
      </c>
      <c r="F424" t="s">
        <v>64</v>
      </c>
      <c r="G424" t="s">
        <v>71</v>
      </c>
      <c r="H424">
        <v>1</v>
      </c>
      <c r="I424" t="s">
        <v>241</v>
      </c>
      <c r="J424" s="3" t="s">
        <v>119</v>
      </c>
      <c r="K424" s="3" t="s">
        <v>173</v>
      </c>
      <c r="L424">
        <v>26</v>
      </c>
      <c r="T424" t="str">
        <f>Receive[[#This Row],[服装]]&amp;Receive[[#This Row],[名前]]&amp;Receive[[#This Row],[レアリティ]]</f>
        <v>ユニフォーム田沢裕樹ICONIC</v>
      </c>
    </row>
    <row r="425" spans="1:20" x14ac:dyDescent="0.3">
      <c r="A425">
        <f>VLOOKUP(Receive[[#This Row],[No用]],SetNo[[No.用]:[vlookup 用]],2,FALSE)</f>
        <v>73</v>
      </c>
      <c r="B425" t="s">
        <v>217</v>
      </c>
      <c r="C425" t="s">
        <v>67</v>
      </c>
      <c r="D425" t="s">
        <v>28</v>
      </c>
      <c r="E425" t="s">
        <v>25</v>
      </c>
      <c r="F425" t="s">
        <v>64</v>
      </c>
      <c r="G425" t="s">
        <v>71</v>
      </c>
      <c r="H425">
        <v>1</v>
      </c>
      <c r="I425" t="s">
        <v>241</v>
      </c>
      <c r="J425" s="3" t="s">
        <v>174</v>
      </c>
      <c r="K425" s="3" t="s">
        <v>173</v>
      </c>
      <c r="L425">
        <v>26</v>
      </c>
      <c r="T425" t="str">
        <f>Receive[[#This Row],[服装]]&amp;Receive[[#This Row],[名前]]&amp;Receive[[#This Row],[レアリティ]]</f>
        <v>ユニフォーム田沢裕樹ICONIC</v>
      </c>
    </row>
    <row r="426" spans="1:20" x14ac:dyDescent="0.3">
      <c r="A426">
        <f>VLOOKUP(Receive[[#This Row],[No用]],SetNo[[No.用]:[vlookup 用]],2,FALSE)</f>
        <v>73</v>
      </c>
      <c r="B426" t="s">
        <v>217</v>
      </c>
      <c r="C426" t="s">
        <v>67</v>
      </c>
      <c r="D426" t="s">
        <v>28</v>
      </c>
      <c r="E426" t="s">
        <v>25</v>
      </c>
      <c r="F426" t="s">
        <v>64</v>
      </c>
      <c r="G426" t="s">
        <v>71</v>
      </c>
      <c r="H426">
        <v>1</v>
      </c>
      <c r="I426" t="s">
        <v>241</v>
      </c>
      <c r="J426" s="3" t="s">
        <v>120</v>
      </c>
      <c r="K426" s="3" t="s">
        <v>173</v>
      </c>
      <c r="L426">
        <v>26</v>
      </c>
      <c r="T426" t="str">
        <f>Receive[[#This Row],[服装]]&amp;Receive[[#This Row],[名前]]&amp;Receive[[#This Row],[レアリティ]]</f>
        <v>ユニフォーム田沢裕樹ICONIC</v>
      </c>
    </row>
    <row r="427" spans="1:20" x14ac:dyDescent="0.3">
      <c r="A427">
        <f>VLOOKUP(Receive[[#This Row],[No用]],SetNo[[No.用]:[vlookup 用]],2,FALSE)</f>
        <v>73</v>
      </c>
      <c r="B427" t="s">
        <v>217</v>
      </c>
      <c r="C427" t="s">
        <v>67</v>
      </c>
      <c r="D427" t="s">
        <v>28</v>
      </c>
      <c r="E427" t="s">
        <v>25</v>
      </c>
      <c r="F427" t="s">
        <v>64</v>
      </c>
      <c r="G427" t="s">
        <v>71</v>
      </c>
      <c r="H427">
        <v>1</v>
      </c>
      <c r="I427" t="s">
        <v>241</v>
      </c>
      <c r="J427" s="3" t="s">
        <v>175</v>
      </c>
      <c r="K427" s="3" t="s">
        <v>173</v>
      </c>
      <c r="L427">
        <v>26</v>
      </c>
      <c r="T427" t="str">
        <f>Receive[[#This Row],[服装]]&amp;Receive[[#This Row],[名前]]&amp;Receive[[#This Row],[レアリティ]]</f>
        <v>ユニフォーム田沢裕樹ICONIC</v>
      </c>
    </row>
    <row r="428" spans="1:20" x14ac:dyDescent="0.3">
      <c r="A428">
        <f>VLOOKUP(Receive[[#This Row],[No用]],SetNo[[No.用]:[vlookup 用]],2,FALSE)</f>
        <v>73</v>
      </c>
      <c r="B428" t="s">
        <v>217</v>
      </c>
      <c r="C428" t="s">
        <v>67</v>
      </c>
      <c r="D428" t="s">
        <v>28</v>
      </c>
      <c r="E428" t="s">
        <v>25</v>
      </c>
      <c r="F428" t="s">
        <v>64</v>
      </c>
      <c r="G428" t="s">
        <v>71</v>
      </c>
      <c r="H428">
        <v>1</v>
      </c>
      <c r="I428" t="s">
        <v>241</v>
      </c>
      <c r="J428" s="3" t="s">
        <v>176</v>
      </c>
      <c r="K428" s="3" t="s">
        <v>173</v>
      </c>
      <c r="L428">
        <v>13</v>
      </c>
      <c r="T428" t="str">
        <f>Receive[[#This Row],[服装]]&amp;Receive[[#This Row],[名前]]&amp;Receive[[#This Row],[レアリティ]]</f>
        <v>ユニフォーム田沢裕樹ICONIC</v>
      </c>
    </row>
    <row r="429" spans="1:20" x14ac:dyDescent="0.3">
      <c r="A429">
        <f>VLOOKUP(Receive[[#This Row],[No用]],SetNo[[No.用]:[vlookup 用]],2,FALSE)</f>
        <v>74</v>
      </c>
      <c r="B429" t="s">
        <v>217</v>
      </c>
      <c r="C429" t="s">
        <v>68</v>
      </c>
      <c r="D429" t="s">
        <v>28</v>
      </c>
      <c r="E429" t="s">
        <v>26</v>
      </c>
      <c r="F429" t="s">
        <v>64</v>
      </c>
      <c r="G429" t="s">
        <v>71</v>
      </c>
      <c r="H429">
        <v>1</v>
      </c>
      <c r="I429" t="s">
        <v>241</v>
      </c>
      <c r="J429" s="3" t="s">
        <v>119</v>
      </c>
      <c r="K429" s="3" t="s">
        <v>173</v>
      </c>
      <c r="L429">
        <v>27</v>
      </c>
      <c r="T429" t="str">
        <f>Receive[[#This Row],[服装]]&amp;Receive[[#This Row],[名前]]&amp;Receive[[#This Row],[レアリティ]]</f>
        <v>ユニフォーム子安颯真ICONIC</v>
      </c>
    </row>
    <row r="430" spans="1:20" x14ac:dyDescent="0.3">
      <c r="A430">
        <f>VLOOKUP(Receive[[#This Row],[No用]],SetNo[[No.用]:[vlookup 用]],2,FALSE)</f>
        <v>74</v>
      </c>
      <c r="B430" t="s">
        <v>217</v>
      </c>
      <c r="C430" t="s">
        <v>68</v>
      </c>
      <c r="D430" t="s">
        <v>28</v>
      </c>
      <c r="E430" t="s">
        <v>26</v>
      </c>
      <c r="F430" t="s">
        <v>64</v>
      </c>
      <c r="G430" t="s">
        <v>71</v>
      </c>
      <c r="H430">
        <v>1</v>
      </c>
      <c r="I430" t="s">
        <v>241</v>
      </c>
      <c r="J430" s="3" t="s">
        <v>174</v>
      </c>
      <c r="K430" s="3" t="s">
        <v>173</v>
      </c>
      <c r="L430">
        <v>27</v>
      </c>
      <c r="T430" t="str">
        <f>Receive[[#This Row],[服装]]&amp;Receive[[#This Row],[名前]]&amp;Receive[[#This Row],[レアリティ]]</f>
        <v>ユニフォーム子安颯真ICONIC</v>
      </c>
    </row>
    <row r="431" spans="1:20" x14ac:dyDescent="0.3">
      <c r="A431">
        <f>VLOOKUP(Receive[[#This Row],[No用]],SetNo[[No.用]:[vlookup 用]],2,FALSE)</f>
        <v>74</v>
      </c>
      <c r="B431" t="s">
        <v>217</v>
      </c>
      <c r="C431" t="s">
        <v>68</v>
      </c>
      <c r="D431" t="s">
        <v>28</v>
      </c>
      <c r="E431" t="s">
        <v>26</v>
      </c>
      <c r="F431" t="s">
        <v>64</v>
      </c>
      <c r="G431" t="s">
        <v>71</v>
      </c>
      <c r="H431">
        <v>1</v>
      </c>
      <c r="I431" t="s">
        <v>241</v>
      </c>
      <c r="J431" s="3" t="s">
        <v>120</v>
      </c>
      <c r="K431" s="3" t="s">
        <v>173</v>
      </c>
      <c r="L431">
        <v>27</v>
      </c>
      <c r="T431" t="str">
        <f>Receive[[#This Row],[服装]]&amp;Receive[[#This Row],[名前]]&amp;Receive[[#This Row],[レアリティ]]</f>
        <v>ユニフォーム子安颯真ICONIC</v>
      </c>
    </row>
    <row r="432" spans="1:20" x14ac:dyDescent="0.3">
      <c r="A432">
        <f>VLOOKUP(Receive[[#This Row],[No用]],SetNo[[No.用]:[vlookup 用]],2,FALSE)</f>
        <v>74</v>
      </c>
      <c r="B432" t="s">
        <v>217</v>
      </c>
      <c r="C432" t="s">
        <v>68</v>
      </c>
      <c r="D432" t="s">
        <v>28</v>
      </c>
      <c r="E432" t="s">
        <v>26</v>
      </c>
      <c r="F432" t="s">
        <v>64</v>
      </c>
      <c r="G432" t="s">
        <v>71</v>
      </c>
      <c r="H432">
        <v>1</v>
      </c>
      <c r="I432" t="s">
        <v>241</v>
      </c>
      <c r="J432" s="3" t="s">
        <v>175</v>
      </c>
      <c r="K432" s="3" t="s">
        <v>173</v>
      </c>
      <c r="L432">
        <v>27</v>
      </c>
      <c r="T432" t="str">
        <f>Receive[[#This Row],[服装]]&amp;Receive[[#This Row],[名前]]&amp;Receive[[#This Row],[レアリティ]]</f>
        <v>ユニフォーム子安颯真ICONIC</v>
      </c>
    </row>
    <row r="433" spans="1:20" x14ac:dyDescent="0.3">
      <c r="A433">
        <f>VLOOKUP(Receive[[#This Row],[No用]],SetNo[[No.用]:[vlookup 用]],2,FALSE)</f>
        <v>74</v>
      </c>
      <c r="B433" t="s">
        <v>217</v>
      </c>
      <c r="C433" t="s">
        <v>68</v>
      </c>
      <c r="D433" t="s">
        <v>28</v>
      </c>
      <c r="E433" t="s">
        <v>26</v>
      </c>
      <c r="F433" t="s">
        <v>64</v>
      </c>
      <c r="G433" t="s">
        <v>71</v>
      </c>
      <c r="H433">
        <v>1</v>
      </c>
      <c r="I433" t="s">
        <v>241</v>
      </c>
      <c r="J433" s="3" t="s">
        <v>176</v>
      </c>
      <c r="K433" s="3" t="s">
        <v>173</v>
      </c>
      <c r="L433">
        <v>14</v>
      </c>
      <c r="T433" t="str">
        <f>Receive[[#This Row],[服装]]&amp;Receive[[#This Row],[名前]]&amp;Receive[[#This Row],[レアリティ]]</f>
        <v>ユニフォーム子安颯真ICONIC</v>
      </c>
    </row>
    <row r="434" spans="1:20" x14ac:dyDescent="0.3">
      <c r="A434">
        <f>VLOOKUP(Receive[[#This Row],[No用]],SetNo[[No.用]:[vlookup 用]],2,FALSE)</f>
        <v>75</v>
      </c>
      <c r="B434" t="s">
        <v>217</v>
      </c>
      <c r="C434" t="s">
        <v>69</v>
      </c>
      <c r="D434" t="s">
        <v>28</v>
      </c>
      <c r="E434" t="s">
        <v>21</v>
      </c>
      <c r="F434" t="s">
        <v>64</v>
      </c>
      <c r="G434" t="s">
        <v>71</v>
      </c>
      <c r="H434">
        <v>1</v>
      </c>
      <c r="I434" t="s">
        <v>241</v>
      </c>
      <c r="J434" s="3" t="s">
        <v>119</v>
      </c>
      <c r="K434" s="3" t="s">
        <v>189</v>
      </c>
      <c r="L434">
        <v>31</v>
      </c>
      <c r="T434" t="str">
        <f>Receive[[#This Row],[服装]]&amp;Receive[[#This Row],[名前]]&amp;Receive[[#This Row],[レアリティ]]</f>
        <v>ユニフォーム横手駿ICONIC</v>
      </c>
    </row>
    <row r="435" spans="1:20" x14ac:dyDescent="0.3">
      <c r="A435">
        <f>VLOOKUP(Receive[[#This Row],[No用]],SetNo[[No.用]:[vlookup 用]],2,FALSE)</f>
        <v>75</v>
      </c>
      <c r="B435" t="s">
        <v>217</v>
      </c>
      <c r="C435" t="s">
        <v>69</v>
      </c>
      <c r="D435" t="s">
        <v>28</v>
      </c>
      <c r="E435" t="s">
        <v>21</v>
      </c>
      <c r="F435" t="s">
        <v>64</v>
      </c>
      <c r="G435" t="s">
        <v>71</v>
      </c>
      <c r="H435">
        <v>1</v>
      </c>
      <c r="I435" t="s">
        <v>241</v>
      </c>
      <c r="J435" s="3" t="s">
        <v>206</v>
      </c>
      <c r="K435" s="3" t="s">
        <v>189</v>
      </c>
      <c r="L435">
        <v>36</v>
      </c>
      <c r="T435" t="str">
        <f>Receive[[#This Row],[服装]]&amp;Receive[[#This Row],[名前]]&amp;Receive[[#This Row],[レアリティ]]</f>
        <v>ユニフォーム横手駿ICONIC</v>
      </c>
    </row>
    <row r="436" spans="1:20" x14ac:dyDescent="0.3">
      <c r="A436">
        <f>VLOOKUP(Receive[[#This Row],[No用]],SetNo[[No.用]:[vlookup 用]],2,FALSE)</f>
        <v>75</v>
      </c>
      <c r="B436" t="s">
        <v>217</v>
      </c>
      <c r="C436" t="s">
        <v>69</v>
      </c>
      <c r="D436" t="s">
        <v>28</v>
      </c>
      <c r="E436" t="s">
        <v>21</v>
      </c>
      <c r="F436" t="s">
        <v>64</v>
      </c>
      <c r="G436" t="s">
        <v>71</v>
      </c>
      <c r="H436">
        <v>1</v>
      </c>
      <c r="I436" t="s">
        <v>241</v>
      </c>
      <c r="J436" s="3" t="s">
        <v>174</v>
      </c>
      <c r="K436" s="3" t="s">
        <v>173</v>
      </c>
      <c r="L436">
        <v>31</v>
      </c>
      <c r="T436" t="str">
        <f>Receive[[#This Row],[服装]]&amp;Receive[[#This Row],[名前]]&amp;Receive[[#This Row],[レアリティ]]</f>
        <v>ユニフォーム横手駿ICONIC</v>
      </c>
    </row>
    <row r="437" spans="1:20" x14ac:dyDescent="0.3">
      <c r="A437">
        <f>VLOOKUP(Receive[[#This Row],[No用]],SetNo[[No.用]:[vlookup 用]],2,FALSE)</f>
        <v>75</v>
      </c>
      <c r="B437" t="s">
        <v>217</v>
      </c>
      <c r="C437" t="s">
        <v>69</v>
      </c>
      <c r="D437" t="s">
        <v>28</v>
      </c>
      <c r="E437" t="s">
        <v>21</v>
      </c>
      <c r="F437" t="s">
        <v>64</v>
      </c>
      <c r="G437" t="s">
        <v>71</v>
      </c>
      <c r="H437">
        <v>1</v>
      </c>
      <c r="I437" t="s">
        <v>241</v>
      </c>
      <c r="J437" s="3" t="s">
        <v>243</v>
      </c>
      <c r="K437" s="3" t="s">
        <v>173</v>
      </c>
      <c r="L437">
        <v>31</v>
      </c>
      <c r="T437" t="str">
        <f>Receive[[#This Row],[服装]]&amp;Receive[[#This Row],[名前]]&amp;Receive[[#This Row],[レアリティ]]</f>
        <v>ユニフォーム横手駿ICONIC</v>
      </c>
    </row>
    <row r="438" spans="1:20" x14ac:dyDescent="0.3">
      <c r="A438">
        <f>VLOOKUP(Receive[[#This Row],[No用]],SetNo[[No.用]:[vlookup 用]],2,FALSE)</f>
        <v>75</v>
      </c>
      <c r="B438" t="s">
        <v>217</v>
      </c>
      <c r="C438" t="s">
        <v>69</v>
      </c>
      <c r="D438" t="s">
        <v>28</v>
      </c>
      <c r="E438" t="s">
        <v>21</v>
      </c>
      <c r="F438" t="s">
        <v>64</v>
      </c>
      <c r="G438" t="s">
        <v>71</v>
      </c>
      <c r="H438">
        <v>1</v>
      </c>
      <c r="I438" t="s">
        <v>241</v>
      </c>
      <c r="J438" s="3" t="s">
        <v>120</v>
      </c>
      <c r="K438" s="3" t="s">
        <v>189</v>
      </c>
      <c r="L438">
        <v>31</v>
      </c>
      <c r="T438" t="str">
        <f>Receive[[#This Row],[服装]]&amp;Receive[[#This Row],[名前]]&amp;Receive[[#This Row],[レアリティ]]</f>
        <v>ユニフォーム横手駿ICONIC</v>
      </c>
    </row>
    <row r="439" spans="1:20" x14ac:dyDescent="0.3">
      <c r="A439">
        <f>VLOOKUP(Receive[[#This Row],[No用]],SetNo[[No.用]:[vlookup 用]],2,FALSE)</f>
        <v>75</v>
      </c>
      <c r="B439" t="s">
        <v>217</v>
      </c>
      <c r="C439" t="s">
        <v>69</v>
      </c>
      <c r="D439" t="s">
        <v>28</v>
      </c>
      <c r="E439" t="s">
        <v>21</v>
      </c>
      <c r="F439" t="s">
        <v>64</v>
      </c>
      <c r="G439" t="s">
        <v>71</v>
      </c>
      <c r="H439">
        <v>1</v>
      </c>
      <c r="I439" t="s">
        <v>241</v>
      </c>
      <c r="J439" s="3" t="s">
        <v>175</v>
      </c>
      <c r="K439" s="3" t="s">
        <v>173</v>
      </c>
      <c r="L439">
        <v>31</v>
      </c>
      <c r="T439" t="str">
        <f>Receive[[#This Row],[服装]]&amp;Receive[[#This Row],[名前]]&amp;Receive[[#This Row],[レアリティ]]</f>
        <v>ユニフォーム横手駿ICONIC</v>
      </c>
    </row>
    <row r="440" spans="1:20" x14ac:dyDescent="0.3">
      <c r="A440">
        <f>VLOOKUP(Receive[[#This Row],[No用]],SetNo[[No.用]:[vlookup 用]],2,FALSE)</f>
        <v>75</v>
      </c>
      <c r="B440" t="s">
        <v>217</v>
      </c>
      <c r="C440" t="s">
        <v>69</v>
      </c>
      <c r="D440" t="s">
        <v>28</v>
      </c>
      <c r="E440" t="s">
        <v>21</v>
      </c>
      <c r="F440" t="s">
        <v>64</v>
      </c>
      <c r="G440" t="s">
        <v>71</v>
      </c>
      <c r="H440">
        <v>1</v>
      </c>
      <c r="I440" t="s">
        <v>241</v>
      </c>
      <c r="J440" s="3" t="s">
        <v>176</v>
      </c>
      <c r="K440" s="3" t="s">
        <v>173</v>
      </c>
      <c r="L440">
        <v>31</v>
      </c>
      <c r="T440" t="str">
        <f>Receive[[#This Row],[服装]]&amp;Receive[[#This Row],[名前]]&amp;Receive[[#This Row],[レアリティ]]</f>
        <v>ユニフォーム横手駿ICONIC</v>
      </c>
    </row>
    <row r="441" spans="1:20" x14ac:dyDescent="0.3">
      <c r="A441">
        <f>VLOOKUP(Receive[[#This Row],[No用]],SetNo[[No.用]:[vlookup 用]],2,FALSE)</f>
        <v>75</v>
      </c>
      <c r="B441" t="s">
        <v>217</v>
      </c>
      <c r="C441" t="s">
        <v>69</v>
      </c>
      <c r="D441" t="s">
        <v>28</v>
      </c>
      <c r="E441" t="s">
        <v>21</v>
      </c>
      <c r="F441" t="s">
        <v>64</v>
      </c>
      <c r="G441" t="s">
        <v>71</v>
      </c>
      <c r="H441">
        <v>1</v>
      </c>
      <c r="I441" t="s">
        <v>241</v>
      </c>
      <c r="J441" s="3" t="s">
        <v>194</v>
      </c>
      <c r="K441" s="3" t="s">
        <v>237</v>
      </c>
      <c r="L441">
        <v>45</v>
      </c>
      <c r="N441">
        <v>55</v>
      </c>
      <c r="T441" t="str">
        <f>Receive[[#This Row],[服装]]&amp;Receive[[#This Row],[名前]]&amp;Receive[[#This Row],[レアリティ]]</f>
        <v>ユニフォーム横手駿ICONIC</v>
      </c>
    </row>
    <row r="442" spans="1:20" x14ac:dyDescent="0.3">
      <c r="A442">
        <f>VLOOKUP(Receive[[#This Row],[No用]],SetNo[[No.用]:[vlookup 用]],2,FALSE)</f>
        <v>76</v>
      </c>
      <c r="B442" t="s">
        <v>217</v>
      </c>
      <c r="C442" t="s">
        <v>70</v>
      </c>
      <c r="D442" t="s">
        <v>28</v>
      </c>
      <c r="E442" t="s">
        <v>31</v>
      </c>
      <c r="F442" t="s">
        <v>64</v>
      </c>
      <c r="G442" t="s">
        <v>71</v>
      </c>
      <c r="H442">
        <v>1</v>
      </c>
      <c r="I442" t="s">
        <v>241</v>
      </c>
      <c r="J442" s="3" t="s">
        <v>119</v>
      </c>
      <c r="K442" s="3" t="s">
        <v>173</v>
      </c>
      <c r="L442">
        <v>28</v>
      </c>
      <c r="T442" t="str">
        <f>Receive[[#This Row],[服装]]&amp;Receive[[#This Row],[名前]]&amp;Receive[[#This Row],[レアリティ]]</f>
        <v>ユニフォーム夏瀬伊吹ICONIC</v>
      </c>
    </row>
    <row r="443" spans="1:20" x14ac:dyDescent="0.3">
      <c r="A443">
        <f>VLOOKUP(Receive[[#This Row],[No用]],SetNo[[No.用]:[vlookup 用]],2,FALSE)</f>
        <v>76</v>
      </c>
      <c r="B443" t="s">
        <v>217</v>
      </c>
      <c r="C443" t="s">
        <v>70</v>
      </c>
      <c r="D443" t="s">
        <v>28</v>
      </c>
      <c r="E443" t="s">
        <v>31</v>
      </c>
      <c r="F443" t="s">
        <v>64</v>
      </c>
      <c r="G443" t="s">
        <v>71</v>
      </c>
      <c r="H443">
        <v>1</v>
      </c>
      <c r="I443" t="s">
        <v>241</v>
      </c>
      <c r="J443" s="3" t="s">
        <v>174</v>
      </c>
      <c r="K443" s="3" t="s">
        <v>173</v>
      </c>
      <c r="L443">
        <v>28</v>
      </c>
      <c r="T443" t="str">
        <f>Receive[[#This Row],[服装]]&amp;Receive[[#This Row],[名前]]&amp;Receive[[#This Row],[レアリティ]]</f>
        <v>ユニフォーム夏瀬伊吹ICONIC</v>
      </c>
    </row>
    <row r="444" spans="1:20" x14ac:dyDescent="0.3">
      <c r="A444">
        <f>VLOOKUP(Receive[[#This Row],[No用]],SetNo[[No.用]:[vlookup 用]],2,FALSE)</f>
        <v>76</v>
      </c>
      <c r="B444" t="s">
        <v>217</v>
      </c>
      <c r="C444" t="s">
        <v>70</v>
      </c>
      <c r="D444" t="s">
        <v>28</v>
      </c>
      <c r="E444" t="s">
        <v>31</v>
      </c>
      <c r="F444" t="s">
        <v>64</v>
      </c>
      <c r="G444" t="s">
        <v>71</v>
      </c>
      <c r="H444">
        <v>1</v>
      </c>
      <c r="I444" t="s">
        <v>241</v>
      </c>
      <c r="J444" s="3" t="s">
        <v>120</v>
      </c>
      <c r="K444" s="3" t="s">
        <v>173</v>
      </c>
      <c r="L444">
        <v>28</v>
      </c>
      <c r="T444" t="str">
        <f>Receive[[#This Row],[服装]]&amp;Receive[[#This Row],[名前]]&amp;Receive[[#This Row],[レアリティ]]</f>
        <v>ユニフォーム夏瀬伊吹ICONIC</v>
      </c>
    </row>
    <row r="445" spans="1:20" x14ac:dyDescent="0.3">
      <c r="A445">
        <f>VLOOKUP(Receive[[#This Row],[No用]],SetNo[[No.用]:[vlookup 用]],2,FALSE)</f>
        <v>76</v>
      </c>
      <c r="B445" t="s">
        <v>217</v>
      </c>
      <c r="C445" t="s">
        <v>70</v>
      </c>
      <c r="D445" t="s">
        <v>28</v>
      </c>
      <c r="E445" t="s">
        <v>31</v>
      </c>
      <c r="F445" t="s">
        <v>64</v>
      </c>
      <c r="G445" t="s">
        <v>71</v>
      </c>
      <c r="H445">
        <v>1</v>
      </c>
      <c r="I445" t="s">
        <v>241</v>
      </c>
      <c r="J445" s="3" t="s">
        <v>175</v>
      </c>
      <c r="K445" s="3" t="s">
        <v>173</v>
      </c>
      <c r="L445">
        <v>28</v>
      </c>
      <c r="T445" t="str">
        <f>Receive[[#This Row],[服装]]&amp;Receive[[#This Row],[名前]]&amp;Receive[[#This Row],[レアリティ]]</f>
        <v>ユニフォーム夏瀬伊吹ICONIC</v>
      </c>
    </row>
    <row r="446" spans="1:20" x14ac:dyDescent="0.3">
      <c r="A446">
        <f>VLOOKUP(Receive[[#This Row],[No用]],SetNo[[No.用]:[vlookup 用]],2,FALSE)</f>
        <v>76</v>
      </c>
      <c r="B446" t="s">
        <v>217</v>
      </c>
      <c r="C446" t="s">
        <v>70</v>
      </c>
      <c r="D446" t="s">
        <v>28</v>
      </c>
      <c r="E446" t="s">
        <v>31</v>
      </c>
      <c r="F446" t="s">
        <v>64</v>
      </c>
      <c r="G446" t="s">
        <v>71</v>
      </c>
      <c r="H446">
        <v>1</v>
      </c>
      <c r="I446" t="s">
        <v>241</v>
      </c>
      <c r="J446" s="3" t="s">
        <v>176</v>
      </c>
      <c r="K446" s="3" t="s">
        <v>173</v>
      </c>
      <c r="L446">
        <v>14</v>
      </c>
      <c r="T446" t="str">
        <f>Receive[[#This Row],[服装]]&amp;Receive[[#This Row],[名前]]&amp;Receive[[#This Row],[レアリティ]]</f>
        <v>ユニフォーム夏瀬伊吹ICONIC</v>
      </c>
    </row>
    <row r="447" spans="1:20" x14ac:dyDescent="0.3">
      <c r="A447">
        <f>VLOOKUP(Receive[[#This Row],[No用]],SetNo[[No.用]:[vlookup 用]],2,FALSE)</f>
        <v>77</v>
      </c>
      <c r="B447" t="s">
        <v>217</v>
      </c>
      <c r="C447" t="s">
        <v>72</v>
      </c>
      <c r="D447" t="s">
        <v>23</v>
      </c>
      <c r="E447" t="s">
        <v>31</v>
      </c>
      <c r="F447" t="s">
        <v>75</v>
      </c>
      <c r="G447" t="s">
        <v>71</v>
      </c>
      <c r="H447">
        <v>1</v>
      </c>
      <c r="I447" t="s">
        <v>241</v>
      </c>
      <c r="J447" s="3" t="s">
        <v>119</v>
      </c>
      <c r="K447" s="3" t="s">
        <v>173</v>
      </c>
      <c r="L447">
        <v>28</v>
      </c>
      <c r="T447" t="str">
        <f>Receive[[#This Row],[服装]]&amp;Receive[[#This Row],[名前]]&amp;Receive[[#This Row],[レアリティ]]</f>
        <v>ユニフォーム古牧譲ICONIC</v>
      </c>
    </row>
    <row r="448" spans="1:20" x14ac:dyDescent="0.3">
      <c r="A448">
        <f>VLOOKUP(Receive[[#This Row],[No用]],SetNo[[No.用]:[vlookup 用]],2,FALSE)</f>
        <v>77</v>
      </c>
      <c r="B448" t="s">
        <v>217</v>
      </c>
      <c r="C448" t="s">
        <v>72</v>
      </c>
      <c r="D448" t="s">
        <v>23</v>
      </c>
      <c r="E448" t="s">
        <v>31</v>
      </c>
      <c r="F448" t="s">
        <v>75</v>
      </c>
      <c r="G448" t="s">
        <v>71</v>
      </c>
      <c r="H448">
        <v>1</v>
      </c>
      <c r="I448" t="s">
        <v>241</v>
      </c>
      <c r="J448" s="3" t="s">
        <v>174</v>
      </c>
      <c r="K448" s="3" t="s">
        <v>173</v>
      </c>
      <c r="L448">
        <v>28</v>
      </c>
      <c r="T448" t="str">
        <f>Receive[[#This Row],[服装]]&amp;Receive[[#This Row],[名前]]&amp;Receive[[#This Row],[レアリティ]]</f>
        <v>ユニフォーム古牧譲ICONIC</v>
      </c>
    </row>
    <row r="449" spans="1:20" x14ac:dyDescent="0.3">
      <c r="A449">
        <f>VLOOKUP(Receive[[#This Row],[No用]],SetNo[[No.用]:[vlookup 用]],2,FALSE)</f>
        <v>77</v>
      </c>
      <c r="B449" t="s">
        <v>217</v>
      </c>
      <c r="C449" t="s">
        <v>72</v>
      </c>
      <c r="D449" t="s">
        <v>23</v>
      </c>
      <c r="E449" t="s">
        <v>31</v>
      </c>
      <c r="F449" t="s">
        <v>75</v>
      </c>
      <c r="G449" t="s">
        <v>71</v>
      </c>
      <c r="H449">
        <v>1</v>
      </c>
      <c r="I449" t="s">
        <v>241</v>
      </c>
      <c r="J449" s="3" t="s">
        <v>243</v>
      </c>
      <c r="K449" s="3" t="s">
        <v>173</v>
      </c>
      <c r="L449">
        <v>28</v>
      </c>
      <c r="T449" t="str">
        <f>Receive[[#This Row],[服装]]&amp;Receive[[#This Row],[名前]]&amp;Receive[[#This Row],[レアリティ]]</f>
        <v>ユニフォーム古牧譲ICONIC</v>
      </c>
    </row>
    <row r="450" spans="1:20" x14ac:dyDescent="0.3">
      <c r="A450">
        <f>VLOOKUP(Receive[[#This Row],[No用]],SetNo[[No.用]:[vlookup 用]],2,FALSE)</f>
        <v>77</v>
      </c>
      <c r="B450" t="s">
        <v>217</v>
      </c>
      <c r="C450" t="s">
        <v>72</v>
      </c>
      <c r="D450" t="s">
        <v>23</v>
      </c>
      <c r="E450" t="s">
        <v>31</v>
      </c>
      <c r="F450" t="s">
        <v>75</v>
      </c>
      <c r="G450" t="s">
        <v>71</v>
      </c>
      <c r="H450">
        <v>1</v>
      </c>
      <c r="I450" t="s">
        <v>241</v>
      </c>
      <c r="J450" s="3" t="s">
        <v>120</v>
      </c>
      <c r="K450" s="3" t="s">
        <v>173</v>
      </c>
      <c r="L450">
        <v>28</v>
      </c>
      <c r="T450" t="str">
        <f>Receive[[#This Row],[服装]]&amp;Receive[[#This Row],[名前]]&amp;Receive[[#This Row],[レアリティ]]</f>
        <v>ユニフォーム古牧譲ICONIC</v>
      </c>
    </row>
    <row r="451" spans="1:20" x14ac:dyDescent="0.3">
      <c r="A451">
        <f>VLOOKUP(Receive[[#This Row],[No用]],SetNo[[No.用]:[vlookup 用]],2,FALSE)</f>
        <v>77</v>
      </c>
      <c r="B451" t="s">
        <v>217</v>
      </c>
      <c r="C451" t="s">
        <v>72</v>
      </c>
      <c r="D451" t="s">
        <v>23</v>
      </c>
      <c r="E451" t="s">
        <v>31</v>
      </c>
      <c r="F451" t="s">
        <v>75</v>
      </c>
      <c r="G451" t="s">
        <v>71</v>
      </c>
      <c r="H451">
        <v>1</v>
      </c>
      <c r="I451" t="s">
        <v>241</v>
      </c>
      <c r="J451" s="3" t="s">
        <v>175</v>
      </c>
      <c r="K451" s="3" t="s">
        <v>173</v>
      </c>
      <c r="L451">
        <v>28</v>
      </c>
      <c r="T451" t="str">
        <f>Receive[[#This Row],[服装]]&amp;Receive[[#This Row],[名前]]&amp;Receive[[#This Row],[レアリティ]]</f>
        <v>ユニフォーム古牧譲ICONIC</v>
      </c>
    </row>
    <row r="452" spans="1:20" x14ac:dyDescent="0.3">
      <c r="A452">
        <f>VLOOKUP(Receive[[#This Row],[No用]],SetNo[[No.用]:[vlookup 用]],2,FALSE)</f>
        <v>77</v>
      </c>
      <c r="B452" t="s">
        <v>217</v>
      </c>
      <c r="C452" t="s">
        <v>72</v>
      </c>
      <c r="D452" t="s">
        <v>23</v>
      </c>
      <c r="E452" t="s">
        <v>31</v>
      </c>
      <c r="F452" t="s">
        <v>75</v>
      </c>
      <c r="G452" t="s">
        <v>71</v>
      </c>
      <c r="H452">
        <v>1</v>
      </c>
      <c r="I452" t="s">
        <v>241</v>
      </c>
      <c r="J452" s="3" t="s">
        <v>176</v>
      </c>
      <c r="K452" s="3" t="s">
        <v>173</v>
      </c>
      <c r="L452">
        <v>28</v>
      </c>
      <c r="T452" t="str">
        <f>Receive[[#This Row],[服装]]&amp;Receive[[#This Row],[名前]]&amp;Receive[[#This Row],[レアリティ]]</f>
        <v>ユニフォーム古牧譲ICONIC</v>
      </c>
    </row>
    <row r="453" spans="1:20" x14ac:dyDescent="0.3">
      <c r="A453">
        <f>VLOOKUP(Receive[[#This Row],[No用]],SetNo[[No.用]:[vlookup 用]],2,FALSE)</f>
        <v>78</v>
      </c>
      <c r="B453" t="s">
        <v>217</v>
      </c>
      <c r="C453" t="s">
        <v>76</v>
      </c>
      <c r="D453" t="s">
        <v>28</v>
      </c>
      <c r="E453" t="s">
        <v>25</v>
      </c>
      <c r="F453" t="s">
        <v>75</v>
      </c>
      <c r="G453" t="s">
        <v>71</v>
      </c>
      <c r="H453">
        <v>1</v>
      </c>
      <c r="I453" t="s">
        <v>241</v>
      </c>
      <c r="J453" s="3" t="s">
        <v>119</v>
      </c>
      <c r="K453" s="3" t="s">
        <v>173</v>
      </c>
      <c r="L453">
        <v>27</v>
      </c>
      <c r="T453" t="str">
        <f>Receive[[#This Row],[服装]]&amp;Receive[[#This Row],[名前]]&amp;Receive[[#This Row],[レアリティ]]</f>
        <v>ユニフォーム浅虫快人ICONIC</v>
      </c>
    </row>
    <row r="454" spans="1:20" x14ac:dyDescent="0.3">
      <c r="A454">
        <f>VLOOKUP(Receive[[#This Row],[No用]],SetNo[[No.用]:[vlookup 用]],2,FALSE)</f>
        <v>78</v>
      </c>
      <c r="B454" t="s">
        <v>217</v>
      </c>
      <c r="C454" t="s">
        <v>76</v>
      </c>
      <c r="D454" t="s">
        <v>28</v>
      </c>
      <c r="E454" t="s">
        <v>25</v>
      </c>
      <c r="F454" t="s">
        <v>75</v>
      </c>
      <c r="G454" t="s">
        <v>71</v>
      </c>
      <c r="H454">
        <v>1</v>
      </c>
      <c r="I454" t="s">
        <v>241</v>
      </c>
      <c r="J454" s="3" t="s">
        <v>174</v>
      </c>
      <c r="K454" s="3" t="s">
        <v>173</v>
      </c>
      <c r="L454">
        <v>27</v>
      </c>
      <c r="T454" t="str">
        <f>Receive[[#This Row],[服装]]&amp;Receive[[#This Row],[名前]]&amp;Receive[[#This Row],[レアリティ]]</f>
        <v>ユニフォーム浅虫快人ICONIC</v>
      </c>
    </row>
    <row r="455" spans="1:20" x14ac:dyDescent="0.3">
      <c r="A455">
        <f>VLOOKUP(Receive[[#This Row],[No用]],SetNo[[No.用]:[vlookup 用]],2,FALSE)</f>
        <v>78</v>
      </c>
      <c r="B455" t="s">
        <v>217</v>
      </c>
      <c r="C455" t="s">
        <v>76</v>
      </c>
      <c r="D455" t="s">
        <v>28</v>
      </c>
      <c r="E455" t="s">
        <v>25</v>
      </c>
      <c r="F455" t="s">
        <v>75</v>
      </c>
      <c r="G455" t="s">
        <v>71</v>
      </c>
      <c r="H455">
        <v>1</v>
      </c>
      <c r="I455" t="s">
        <v>241</v>
      </c>
      <c r="J455" s="3" t="s">
        <v>120</v>
      </c>
      <c r="K455" s="3" t="s">
        <v>173</v>
      </c>
      <c r="L455">
        <v>27</v>
      </c>
      <c r="T455" t="str">
        <f>Receive[[#This Row],[服装]]&amp;Receive[[#This Row],[名前]]&amp;Receive[[#This Row],[レアリティ]]</f>
        <v>ユニフォーム浅虫快人ICONIC</v>
      </c>
    </row>
    <row r="456" spans="1:20" x14ac:dyDescent="0.3">
      <c r="A456">
        <f>VLOOKUP(Receive[[#This Row],[No用]],SetNo[[No.用]:[vlookup 用]],2,FALSE)</f>
        <v>78</v>
      </c>
      <c r="B456" t="s">
        <v>217</v>
      </c>
      <c r="C456" t="s">
        <v>76</v>
      </c>
      <c r="D456" t="s">
        <v>28</v>
      </c>
      <c r="E456" t="s">
        <v>25</v>
      </c>
      <c r="F456" t="s">
        <v>75</v>
      </c>
      <c r="G456" t="s">
        <v>71</v>
      </c>
      <c r="H456">
        <v>1</v>
      </c>
      <c r="I456" t="s">
        <v>241</v>
      </c>
      <c r="J456" s="3" t="s">
        <v>175</v>
      </c>
      <c r="K456" s="3" t="s">
        <v>173</v>
      </c>
      <c r="L456">
        <v>27</v>
      </c>
      <c r="T456" t="str">
        <f>Receive[[#This Row],[服装]]&amp;Receive[[#This Row],[名前]]&amp;Receive[[#This Row],[レアリティ]]</f>
        <v>ユニフォーム浅虫快人ICONIC</v>
      </c>
    </row>
    <row r="457" spans="1:20" x14ac:dyDescent="0.3">
      <c r="A457">
        <f>VLOOKUP(Receive[[#This Row],[No用]],SetNo[[No.用]:[vlookup 用]],2,FALSE)</f>
        <v>78</v>
      </c>
      <c r="B457" t="s">
        <v>217</v>
      </c>
      <c r="C457" t="s">
        <v>76</v>
      </c>
      <c r="D457" t="s">
        <v>28</v>
      </c>
      <c r="E457" t="s">
        <v>25</v>
      </c>
      <c r="F457" t="s">
        <v>75</v>
      </c>
      <c r="G457" t="s">
        <v>71</v>
      </c>
      <c r="H457">
        <v>1</v>
      </c>
      <c r="I457" t="s">
        <v>241</v>
      </c>
      <c r="J457" s="3" t="s">
        <v>176</v>
      </c>
      <c r="K457" s="3" t="s">
        <v>173</v>
      </c>
      <c r="L457">
        <v>14</v>
      </c>
      <c r="T457" t="str">
        <f>Receive[[#This Row],[服装]]&amp;Receive[[#This Row],[名前]]&amp;Receive[[#This Row],[レアリティ]]</f>
        <v>ユニフォーム浅虫快人ICONIC</v>
      </c>
    </row>
    <row r="458" spans="1:20" x14ac:dyDescent="0.3">
      <c r="A458">
        <f>VLOOKUP(Receive[[#This Row],[No用]],SetNo[[No.用]:[vlookup 用]],2,FALSE)</f>
        <v>79</v>
      </c>
      <c r="B458" t="s">
        <v>217</v>
      </c>
      <c r="C458" t="s">
        <v>79</v>
      </c>
      <c r="D458" t="s">
        <v>23</v>
      </c>
      <c r="E458" t="s">
        <v>21</v>
      </c>
      <c r="F458" t="s">
        <v>75</v>
      </c>
      <c r="G458" t="s">
        <v>71</v>
      </c>
      <c r="H458">
        <v>1</v>
      </c>
      <c r="I458" t="s">
        <v>241</v>
      </c>
      <c r="J458" s="3" t="s">
        <v>119</v>
      </c>
      <c r="K458" s="3" t="s">
        <v>184</v>
      </c>
      <c r="L458">
        <v>34</v>
      </c>
      <c r="T458" t="str">
        <f>Receive[[#This Row],[服装]]&amp;Receive[[#This Row],[名前]]&amp;Receive[[#This Row],[レアリティ]]</f>
        <v>ユニフォーム南田大志ICONIC</v>
      </c>
    </row>
    <row r="459" spans="1:20" x14ac:dyDescent="0.3">
      <c r="A459">
        <f>VLOOKUP(Receive[[#This Row],[No用]],SetNo[[No.用]:[vlookup 用]],2,FALSE)</f>
        <v>79</v>
      </c>
      <c r="B459" t="s">
        <v>217</v>
      </c>
      <c r="C459" t="s">
        <v>79</v>
      </c>
      <c r="D459" t="s">
        <v>23</v>
      </c>
      <c r="E459" t="s">
        <v>21</v>
      </c>
      <c r="F459" t="s">
        <v>75</v>
      </c>
      <c r="G459" t="s">
        <v>71</v>
      </c>
      <c r="H459">
        <v>1</v>
      </c>
      <c r="I459" t="s">
        <v>241</v>
      </c>
      <c r="J459" s="3" t="s">
        <v>206</v>
      </c>
      <c r="K459" s="3" t="s">
        <v>184</v>
      </c>
      <c r="L459">
        <v>39</v>
      </c>
      <c r="T459" t="str">
        <f>Receive[[#This Row],[服装]]&amp;Receive[[#This Row],[名前]]&amp;Receive[[#This Row],[レアリティ]]</f>
        <v>ユニフォーム南田大志ICONIC</v>
      </c>
    </row>
    <row r="460" spans="1:20" x14ac:dyDescent="0.3">
      <c r="A460">
        <f>VLOOKUP(Receive[[#This Row],[No用]],SetNo[[No.用]:[vlookup 用]],2,FALSE)</f>
        <v>79</v>
      </c>
      <c r="B460" t="s">
        <v>217</v>
      </c>
      <c r="C460" t="s">
        <v>79</v>
      </c>
      <c r="D460" t="s">
        <v>23</v>
      </c>
      <c r="E460" t="s">
        <v>21</v>
      </c>
      <c r="F460" t="s">
        <v>75</v>
      </c>
      <c r="G460" t="s">
        <v>71</v>
      </c>
      <c r="H460">
        <v>1</v>
      </c>
      <c r="I460" t="s">
        <v>241</v>
      </c>
      <c r="J460" s="3" t="s">
        <v>174</v>
      </c>
      <c r="K460" s="3" t="s">
        <v>173</v>
      </c>
      <c r="L460">
        <v>34</v>
      </c>
      <c r="T460" t="str">
        <f>Receive[[#This Row],[服装]]&amp;Receive[[#This Row],[名前]]&amp;Receive[[#This Row],[レアリティ]]</f>
        <v>ユニフォーム南田大志ICONIC</v>
      </c>
    </row>
    <row r="461" spans="1:20" x14ac:dyDescent="0.3">
      <c r="A461">
        <f>VLOOKUP(Receive[[#This Row],[No用]],SetNo[[No.用]:[vlookup 用]],2,FALSE)</f>
        <v>79</v>
      </c>
      <c r="B461" t="s">
        <v>217</v>
      </c>
      <c r="C461" t="s">
        <v>79</v>
      </c>
      <c r="D461" t="s">
        <v>23</v>
      </c>
      <c r="E461" t="s">
        <v>21</v>
      </c>
      <c r="F461" t="s">
        <v>75</v>
      </c>
      <c r="G461" t="s">
        <v>71</v>
      </c>
      <c r="H461">
        <v>1</v>
      </c>
      <c r="I461" t="s">
        <v>241</v>
      </c>
      <c r="J461" s="3" t="s">
        <v>120</v>
      </c>
      <c r="K461" s="3" t="s">
        <v>184</v>
      </c>
      <c r="L461">
        <v>34</v>
      </c>
      <c r="T461" t="str">
        <f>Receive[[#This Row],[服装]]&amp;Receive[[#This Row],[名前]]&amp;Receive[[#This Row],[レアリティ]]</f>
        <v>ユニフォーム南田大志ICONIC</v>
      </c>
    </row>
    <row r="462" spans="1:20" x14ac:dyDescent="0.3">
      <c r="A462">
        <f>VLOOKUP(Receive[[#This Row],[No用]],SetNo[[No.用]:[vlookup 用]],2,FALSE)</f>
        <v>79</v>
      </c>
      <c r="B462" t="s">
        <v>217</v>
      </c>
      <c r="C462" t="s">
        <v>79</v>
      </c>
      <c r="D462" t="s">
        <v>23</v>
      </c>
      <c r="E462" t="s">
        <v>21</v>
      </c>
      <c r="F462" t="s">
        <v>75</v>
      </c>
      <c r="G462" t="s">
        <v>71</v>
      </c>
      <c r="H462">
        <v>1</v>
      </c>
      <c r="I462" t="s">
        <v>241</v>
      </c>
      <c r="J462" s="3" t="s">
        <v>175</v>
      </c>
      <c r="K462" s="3" t="s">
        <v>173</v>
      </c>
      <c r="L462">
        <v>34</v>
      </c>
      <c r="T462" t="str">
        <f>Receive[[#This Row],[服装]]&amp;Receive[[#This Row],[名前]]&amp;Receive[[#This Row],[レアリティ]]</f>
        <v>ユニフォーム南田大志ICONIC</v>
      </c>
    </row>
    <row r="463" spans="1:20" x14ac:dyDescent="0.3">
      <c r="A463">
        <f>VLOOKUP(Receive[[#This Row],[No用]],SetNo[[No.用]:[vlookup 用]],2,FALSE)</f>
        <v>79</v>
      </c>
      <c r="B463" t="s">
        <v>217</v>
      </c>
      <c r="C463" t="s">
        <v>79</v>
      </c>
      <c r="D463" t="s">
        <v>23</v>
      </c>
      <c r="E463" t="s">
        <v>21</v>
      </c>
      <c r="F463" t="s">
        <v>75</v>
      </c>
      <c r="G463" t="s">
        <v>71</v>
      </c>
      <c r="H463">
        <v>1</v>
      </c>
      <c r="I463" t="s">
        <v>241</v>
      </c>
      <c r="J463" s="3" t="s">
        <v>176</v>
      </c>
      <c r="K463" s="3" t="s">
        <v>173</v>
      </c>
      <c r="L463">
        <v>34</v>
      </c>
      <c r="T463" t="str">
        <f>Receive[[#This Row],[服装]]&amp;Receive[[#This Row],[名前]]&amp;Receive[[#This Row],[レアリティ]]</f>
        <v>ユニフォーム南田大志ICONIC</v>
      </c>
    </row>
    <row r="464" spans="1:20" x14ac:dyDescent="0.3">
      <c r="A464">
        <f>VLOOKUP(Receive[[#This Row],[No用]],SetNo[[No.用]:[vlookup 用]],2,FALSE)</f>
        <v>79</v>
      </c>
      <c r="B464" t="s">
        <v>217</v>
      </c>
      <c r="C464" t="s">
        <v>79</v>
      </c>
      <c r="D464" t="s">
        <v>23</v>
      </c>
      <c r="E464" t="s">
        <v>21</v>
      </c>
      <c r="F464" t="s">
        <v>75</v>
      </c>
      <c r="G464" t="s">
        <v>71</v>
      </c>
      <c r="H464">
        <v>1</v>
      </c>
      <c r="I464" t="s">
        <v>241</v>
      </c>
      <c r="J464" s="3" t="s">
        <v>194</v>
      </c>
      <c r="K464" s="3" t="s">
        <v>237</v>
      </c>
      <c r="L464">
        <v>44</v>
      </c>
      <c r="N464">
        <v>54</v>
      </c>
      <c r="T464" t="str">
        <f>Receive[[#This Row],[服装]]&amp;Receive[[#This Row],[名前]]&amp;Receive[[#This Row],[レアリティ]]</f>
        <v>ユニフォーム南田大志ICONIC</v>
      </c>
    </row>
    <row r="465" spans="1:20" x14ac:dyDescent="0.3">
      <c r="A465">
        <f>VLOOKUP(Receive[[#This Row],[No用]],SetNo[[No.用]:[vlookup 用]],2,FALSE)</f>
        <v>80</v>
      </c>
      <c r="B465" t="s">
        <v>217</v>
      </c>
      <c r="C465" t="s">
        <v>81</v>
      </c>
      <c r="D465" t="s">
        <v>23</v>
      </c>
      <c r="E465" t="s">
        <v>26</v>
      </c>
      <c r="F465" t="s">
        <v>75</v>
      </c>
      <c r="G465" t="s">
        <v>71</v>
      </c>
      <c r="H465">
        <v>1</v>
      </c>
      <c r="I465" t="s">
        <v>241</v>
      </c>
      <c r="J465" s="3" t="s">
        <v>119</v>
      </c>
      <c r="K465" s="3" t="s">
        <v>173</v>
      </c>
      <c r="L465">
        <v>27</v>
      </c>
      <c r="T465" t="str">
        <f>Receive[[#This Row],[服装]]&amp;Receive[[#This Row],[名前]]&amp;Receive[[#This Row],[レアリティ]]</f>
        <v>ユニフォーム湯川良明ICONIC</v>
      </c>
    </row>
    <row r="466" spans="1:20" x14ac:dyDescent="0.3">
      <c r="A466">
        <f>VLOOKUP(Receive[[#This Row],[No用]],SetNo[[No.用]:[vlookup 用]],2,FALSE)</f>
        <v>80</v>
      </c>
      <c r="B466" t="s">
        <v>217</v>
      </c>
      <c r="C466" t="s">
        <v>81</v>
      </c>
      <c r="D466" t="s">
        <v>23</v>
      </c>
      <c r="E466" t="s">
        <v>26</v>
      </c>
      <c r="F466" t="s">
        <v>75</v>
      </c>
      <c r="G466" t="s">
        <v>71</v>
      </c>
      <c r="H466">
        <v>1</v>
      </c>
      <c r="I466" t="s">
        <v>241</v>
      </c>
      <c r="J466" s="3" t="s">
        <v>174</v>
      </c>
      <c r="K466" s="3" t="s">
        <v>173</v>
      </c>
      <c r="L466">
        <v>27</v>
      </c>
      <c r="T466" t="str">
        <f>Receive[[#This Row],[服装]]&amp;Receive[[#This Row],[名前]]&amp;Receive[[#This Row],[レアリティ]]</f>
        <v>ユニフォーム湯川良明ICONIC</v>
      </c>
    </row>
    <row r="467" spans="1:20" x14ac:dyDescent="0.3">
      <c r="A467">
        <f>VLOOKUP(Receive[[#This Row],[No用]],SetNo[[No.用]:[vlookup 用]],2,FALSE)</f>
        <v>80</v>
      </c>
      <c r="B467" t="s">
        <v>217</v>
      </c>
      <c r="C467" t="s">
        <v>81</v>
      </c>
      <c r="D467" t="s">
        <v>23</v>
      </c>
      <c r="E467" t="s">
        <v>26</v>
      </c>
      <c r="F467" t="s">
        <v>75</v>
      </c>
      <c r="G467" t="s">
        <v>71</v>
      </c>
      <c r="H467">
        <v>1</v>
      </c>
      <c r="I467" t="s">
        <v>241</v>
      </c>
      <c r="J467" s="3" t="s">
        <v>120</v>
      </c>
      <c r="K467" s="3" t="s">
        <v>173</v>
      </c>
      <c r="L467">
        <v>27</v>
      </c>
      <c r="T467" t="str">
        <f>Receive[[#This Row],[服装]]&amp;Receive[[#This Row],[名前]]&amp;Receive[[#This Row],[レアリティ]]</f>
        <v>ユニフォーム湯川良明ICONIC</v>
      </c>
    </row>
    <row r="468" spans="1:20" x14ac:dyDescent="0.3">
      <c r="A468">
        <f>VLOOKUP(Receive[[#This Row],[No用]],SetNo[[No.用]:[vlookup 用]],2,FALSE)</f>
        <v>80</v>
      </c>
      <c r="B468" t="s">
        <v>217</v>
      </c>
      <c r="C468" t="s">
        <v>81</v>
      </c>
      <c r="D468" t="s">
        <v>23</v>
      </c>
      <c r="E468" t="s">
        <v>26</v>
      </c>
      <c r="F468" t="s">
        <v>75</v>
      </c>
      <c r="G468" t="s">
        <v>71</v>
      </c>
      <c r="H468">
        <v>1</v>
      </c>
      <c r="I468" t="s">
        <v>241</v>
      </c>
      <c r="J468" s="3" t="s">
        <v>175</v>
      </c>
      <c r="K468" s="3" t="s">
        <v>173</v>
      </c>
      <c r="L468">
        <v>27</v>
      </c>
      <c r="T468" t="str">
        <f>Receive[[#This Row],[服装]]&amp;Receive[[#This Row],[名前]]&amp;Receive[[#This Row],[レアリティ]]</f>
        <v>ユニフォーム湯川良明ICONIC</v>
      </c>
    </row>
    <row r="469" spans="1:20" x14ac:dyDescent="0.3">
      <c r="A469">
        <f>VLOOKUP(Receive[[#This Row],[No用]],SetNo[[No.用]:[vlookup 用]],2,FALSE)</f>
        <v>80</v>
      </c>
      <c r="B469" t="s">
        <v>217</v>
      </c>
      <c r="C469" t="s">
        <v>81</v>
      </c>
      <c r="D469" t="s">
        <v>23</v>
      </c>
      <c r="E469" t="s">
        <v>26</v>
      </c>
      <c r="F469" t="s">
        <v>75</v>
      </c>
      <c r="G469" t="s">
        <v>71</v>
      </c>
      <c r="H469">
        <v>1</v>
      </c>
      <c r="I469" t="s">
        <v>241</v>
      </c>
      <c r="J469" s="3" t="s">
        <v>176</v>
      </c>
      <c r="K469" s="3" t="s">
        <v>173</v>
      </c>
      <c r="L469">
        <v>14</v>
      </c>
      <c r="T469" t="str">
        <f>Receive[[#This Row],[服装]]&amp;Receive[[#This Row],[名前]]&amp;Receive[[#This Row],[レアリティ]]</f>
        <v>ユニフォーム湯川良明ICONIC</v>
      </c>
    </row>
    <row r="470" spans="1:20" x14ac:dyDescent="0.3">
      <c r="A470">
        <f>VLOOKUP(Receive[[#This Row],[No用]],SetNo[[No.用]:[vlookup 用]],2,FALSE)</f>
        <v>81</v>
      </c>
      <c r="B470" t="s">
        <v>217</v>
      </c>
      <c r="C470" t="s">
        <v>83</v>
      </c>
      <c r="D470" t="s">
        <v>23</v>
      </c>
      <c r="E470" t="s">
        <v>25</v>
      </c>
      <c r="F470" t="s">
        <v>75</v>
      </c>
      <c r="G470" t="s">
        <v>71</v>
      </c>
      <c r="H470">
        <v>1</v>
      </c>
      <c r="I470" t="s">
        <v>241</v>
      </c>
      <c r="J470" s="3" t="s">
        <v>119</v>
      </c>
      <c r="K470" s="3" t="s">
        <v>173</v>
      </c>
      <c r="L470">
        <v>27</v>
      </c>
      <c r="T470" t="str">
        <f>Receive[[#This Row],[服装]]&amp;Receive[[#This Row],[名前]]&amp;Receive[[#This Row],[レアリティ]]</f>
        <v>ユニフォーム稲垣功ICONIC</v>
      </c>
    </row>
    <row r="471" spans="1:20" x14ac:dyDescent="0.3">
      <c r="A471">
        <f>VLOOKUP(Receive[[#This Row],[No用]],SetNo[[No.用]:[vlookup 用]],2,FALSE)</f>
        <v>81</v>
      </c>
      <c r="B471" t="s">
        <v>217</v>
      </c>
      <c r="C471" t="s">
        <v>83</v>
      </c>
      <c r="D471" t="s">
        <v>23</v>
      </c>
      <c r="E471" t="s">
        <v>25</v>
      </c>
      <c r="F471" t="s">
        <v>75</v>
      </c>
      <c r="G471" t="s">
        <v>71</v>
      </c>
      <c r="H471">
        <v>1</v>
      </c>
      <c r="I471" t="s">
        <v>241</v>
      </c>
      <c r="J471" s="3" t="s">
        <v>174</v>
      </c>
      <c r="K471" s="3" t="s">
        <v>173</v>
      </c>
      <c r="L471">
        <v>27</v>
      </c>
      <c r="T471" t="str">
        <f>Receive[[#This Row],[服装]]&amp;Receive[[#This Row],[名前]]&amp;Receive[[#This Row],[レアリティ]]</f>
        <v>ユニフォーム稲垣功ICONIC</v>
      </c>
    </row>
    <row r="472" spans="1:20" x14ac:dyDescent="0.3">
      <c r="A472">
        <f>VLOOKUP(Receive[[#This Row],[No用]],SetNo[[No.用]:[vlookup 用]],2,FALSE)</f>
        <v>81</v>
      </c>
      <c r="B472" t="s">
        <v>217</v>
      </c>
      <c r="C472" t="s">
        <v>83</v>
      </c>
      <c r="D472" t="s">
        <v>23</v>
      </c>
      <c r="E472" t="s">
        <v>25</v>
      </c>
      <c r="F472" t="s">
        <v>75</v>
      </c>
      <c r="G472" t="s">
        <v>71</v>
      </c>
      <c r="H472">
        <v>1</v>
      </c>
      <c r="I472" t="s">
        <v>241</v>
      </c>
      <c r="J472" s="3" t="s">
        <v>120</v>
      </c>
      <c r="K472" s="3" t="s">
        <v>173</v>
      </c>
      <c r="L472">
        <v>27</v>
      </c>
      <c r="T472" t="str">
        <f>Receive[[#This Row],[服装]]&amp;Receive[[#This Row],[名前]]&amp;Receive[[#This Row],[レアリティ]]</f>
        <v>ユニフォーム稲垣功ICONIC</v>
      </c>
    </row>
    <row r="473" spans="1:20" x14ac:dyDescent="0.3">
      <c r="A473">
        <f>VLOOKUP(Receive[[#This Row],[No用]],SetNo[[No.用]:[vlookup 用]],2,FALSE)</f>
        <v>81</v>
      </c>
      <c r="B473" t="s">
        <v>217</v>
      </c>
      <c r="C473" t="s">
        <v>83</v>
      </c>
      <c r="D473" t="s">
        <v>23</v>
      </c>
      <c r="E473" t="s">
        <v>25</v>
      </c>
      <c r="F473" t="s">
        <v>75</v>
      </c>
      <c r="G473" t="s">
        <v>71</v>
      </c>
      <c r="H473">
        <v>1</v>
      </c>
      <c r="I473" t="s">
        <v>241</v>
      </c>
      <c r="J473" s="3" t="s">
        <v>175</v>
      </c>
      <c r="K473" s="3" t="s">
        <v>173</v>
      </c>
      <c r="L473">
        <v>27</v>
      </c>
      <c r="T473" t="str">
        <f>Receive[[#This Row],[服装]]&amp;Receive[[#This Row],[名前]]&amp;Receive[[#This Row],[レアリティ]]</f>
        <v>ユニフォーム稲垣功ICONIC</v>
      </c>
    </row>
    <row r="474" spans="1:20" x14ac:dyDescent="0.3">
      <c r="A474">
        <f>VLOOKUP(Receive[[#This Row],[No用]],SetNo[[No.用]:[vlookup 用]],2,FALSE)</f>
        <v>81</v>
      </c>
      <c r="B474" t="s">
        <v>217</v>
      </c>
      <c r="C474" t="s">
        <v>83</v>
      </c>
      <c r="D474" t="s">
        <v>23</v>
      </c>
      <c r="E474" t="s">
        <v>25</v>
      </c>
      <c r="F474" t="s">
        <v>75</v>
      </c>
      <c r="G474" t="s">
        <v>71</v>
      </c>
      <c r="H474">
        <v>1</v>
      </c>
      <c r="I474" t="s">
        <v>241</v>
      </c>
      <c r="J474" s="3" t="s">
        <v>176</v>
      </c>
      <c r="K474" s="3" t="s">
        <v>173</v>
      </c>
      <c r="L474">
        <v>14</v>
      </c>
      <c r="T474" t="str">
        <f>Receive[[#This Row],[服装]]&amp;Receive[[#This Row],[名前]]&amp;Receive[[#This Row],[レアリティ]]</f>
        <v>ユニフォーム稲垣功ICONIC</v>
      </c>
    </row>
    <row r="475" spans="1:20" x14ac:dyDescent="0.3">
      <c r="A475">
        <f>VLOOKUP(Receive[[#This Row],[No用]],SetNo[[No.用]:[vlookup 用]],2,FALSE)</f>
        <v>82</v>
      </c>
      <c r="B475" t="s">
        <v>217</v>
      </c>
      <c r="C475" t="s">
        <v>86</v>
      </c>
      <c r="D475" t="s">
        <v>23</v>
      </c>
      <c r="E475" t="s">
        <v>26</v>
      </c>
      <c r="F475" t="s">
        <v>75</v>
      </c>
      <c r="G475" t="s">
        <v>71</v>
      </c>
      <c r="H475">
        <v>1</v>
      </c>
      <c r="I475" t="s">
        <v>241</v>
      </c>
      <c r="J475" s="3" t="s">
        <v>119</v>
      </c>
      <c r="K475" s="3" t="s">
        <v>173</v>
      </c>
      <c r="L475">
        <v>27</v>
      </c>
      <c r="T475" t="str">
        <f>Receive[[#This Row],[服装]]&amp;Receive[[#This Row],[名前]]&amp;Receive[[#This Row],[レアリティ]]</f>
        <v>ユニフォーム馬門英治ICONIC</v>
      </c>
    </row>
    <row r="476" spans="1:20" x14ac:dyDescent="0.3">
      <c r="A476">
        <f>VLOOKUP(Receive[[#This Row],[No用]],SetNo[[No.用]:[vlookup 用]],2,FALSE)</f>
        <v>82</v>
      </c>
      <c r="B476" t="s">
        <v>217</v>
      </c>
      <c r="C476" t="s">
        <v>86</v>
      </c>
      <c r="D476" t="s">
        <v>23</v>
      </c>
      <c r="E476" t="s">
        <v>26</v>
      </c>
      <c r="F476" t="s">
        <v>75</v>
      </c>
      <c r="G476" t="s">
        <v>71</v>
      </c>
      <c r="H476">
        <v>1</v>
      </c>
      <c r="I476" t="s">
        <v>241</v>
      </c>
      <c r="J476" s="3" t="s">
        <v>174</v>
      </c>
      <c r="K476" s="3" t="s">
        <v>173</v>
      </c>
      <c r="L476">
        <v>27</v>
      </c>
      <c r="T476" t="str">
        <f>Receive[[#This Row],[服装]]&amp;Receive[[#This Row],[名前]]&amp;Receive[[#This Row],[レアリティ]]</f>
        <v>ユニフォーム馬門英治ICONIC</v>
      </c>
    </row>
    <row r="477" spans="1:20" x14ac:dyDescent="0.3">
      <c r="A477">
        <f>VLOOKUP(Receive[[#This Row],[No用]],SetNo[[No.用]:[vlookup 用]],2,FALSE)</f>
        <v>82</v>
      </c>
      <c r="B477" t="s">
        <v>217</v>
      </c>
      <c r="C477" t="s">
        <v>86</v>
      </c>
      <c r="D477" t="s">
        <v>23</v>
      </c>
      <c r="E477" t="s">
        <v>26</v>
      </c>
      <c r="F477" t="s">
        <v>75</v>
      </c>
      <c r="G477" t="s">
        <v>71</v>
      </c>
      <c r="H477">
        <v>1</v>
      </c>
      <c r="I477" t="s">
        <v>241</v>
      </c>
      <c r="J477" s="3" t="s">
        <v>120</v>
      </c>
      <c r="K477" s="3" t="s">
        <v>173</v>
      </c>
      <c r="L477">
        <v>27</v>
      </c>
      <c r="T477" t="str">
        <f>Receive[[#This Row],[服装]]&amp;Receive[[#This Row],[名前]]&amp;Receive[[#This Row],[レアリティ]]</f>
        <v>ユニフォーム馬門英治ICONIC</v>
      </c>
    </row>
    <row r="478" spans="1:20" x14ac:dyDescent="0.3">
      <c r="A478">
        <f>VLOOKUP(Receive[[#This Row],[No用]],SetNo[[No.用]:[vlookup 用]],2,FALSE)</f>
        <v>82</v>
      </c>
      <c r="B478" t="s">
        <v>217</v>
      </c>
      <c r="C478" t="s">
        <v>86</v>
      </c>
      <c r="D478" t="s">
        <v>23</v>
      </c>
      <c r="E478" t="s">
        <v>26</v>
      </c>
      <c r="F478" t="s">
        <v>75</v>
      </c>
      <c r="G478" t="s">
        <v>71</v>
      </c>
      <c r="H478">
        <v>1</v>
      </c>
      <c r="I478" t="s">
        <v>241</v>
      </c>
      <c r="J478" s="3" t="s">
        <v>175</v>
      </c>
      <c r="K478" s="3" t="s">
        <v>173</v>
      </c>
      <c r="L478">
        <v>27</v>
      </c>
      <c r="T478" t="str">
        <f>Receive[[#This Row],[服装]]&amp;Receive[[#This Row],[名前]]&amp;Receive[[#This Row],[レアリティ]]</f>
        <v>ユニフォーム馬門英治ICONIC</v>
      </c>
    </row>
    <row r="479" spans="1:20" x14ac:dyDescent="0.3">
      <c r="A479">
        <f>VLOOKUP(Receive[[#This Row],[No用]],SetNo[[No.用]:[vlookup 用]],2,FALSE)</f>
        <v>82</v>
      </c>
      <c r="B479" t="s">
        <v>217</v>
      </c>
      <c r="C479" t="s">
        <v>86</v>
      </c>
      <c r="D479" t="s">
        <v>23</v>
      </c>
      <c r="E479" t="s">
        <v>26</v>
      </c>
      <c r="F479" t="s">
        <v>75</v>
      </c>
      <c r="G479" t="s">
        <v>71</v>
      </c>
      <c r="H479">
        <v>1</v>
      </c>
      <c r="I479" t="s">
        <v>241</v>
      </c>
      <c r="J479" s="3" t="s">
        <v>176</v>
      </c>
      <c r="K479" s="3" t="s">
        <v>173</v>
      </c>
      <c r="L479">
        <v>14</v>
      </c>
      <c r="T479" t="str">
        <f>Receive[[#This Row],[服装]]&amp;Receive[[#This Row],[名前]]&amp;Receive[[#This Row],[レアリティ]]</f>
        <v>ユニフォーム馬門英治ICONIC</v>
      </c>
    </row>
    <row r="480" spans="1:20" x14ac:dyDescent="0.3">
      <c r="A480">
        <f>VLOOKUP(Receive[[#This Row],[No用]],SetNo[[No.用]:[vlookup 用]],2,FALSE)</f>
        <v>83</v>
      </c>
      <c r="B480" t="s">
        <v>217</v>
      </c>
      <c r="C480" t="s">
        <v>88</v>
      </c>
      <c r="D480" t="s">
        <v>23</v>
      </c>
      <c r="E480" t="s">
        <v>25</v>
      </c>
      <c r="F480" t="s">
        <v>75</v>
      </c>
      <c r="G480" t="s">
        <v>71</v>
      </c>
      <c r="H480">
        <v>1</v>
      </c>
      <c r="I480" t="s">
        <v>241</v>
      </c>
      <c r="J480" s="3" t="s">
        <v>119</v>
      </c>
      <c r="K480" s="3" t="s">
        <v>173</v>
      </c>
      <c r="L480">
        <v>25</v>
      </c>
      <c r="T480" t="str">
        <f>Receive[[#This Row],[服装]]&amp;Receive[[#This Row],[名前]]&amp;Receive[[#This Row],[レアリティ]]</f>
        <v>ユニフォーム百沢雄大ICONIC</v>
      </c>
    </row>
    <row r="481" spans="1:20" x14ac:dyDescent="0.3">
      <c r="A481">
        <f>VLOOKUP(Receive[[#This Row],[No用]],SetNo[[No.用]:[vlookup 用]],2,FALSE)</f>
        <v>83</v>
      </c>
      <c r="B481" t="s">
        <v>217</v>
      </c>
      <c r="C481" t="s">
        <v>88</v>
      </c>
      <c r="D481" t="s">
        <v>23</v>
      </c>
      <c r="E481" t="s">
        <v>25</v>
      </c>
      <c r="F481" t="s">
        <v>75</v>
      </c>
      <c r="G481" t="s">
        <v>71</v>
      </c>
      <c r="H481">
        <v>1</v>
      </c>
      <c r="I481" t="s">
        <v>241</v>
      </c>
      <c r="J481" s="3" t="s">
        <v>243</v>
      </c>
      <c r="K481" s="3" t="s">
        <v>173</v>
      </c>
      <c r="L481">
        <v>25</v>
      </c>
      <c r="T481" t="str">
        <f>Receive[[#This Row],[服装]]&amp;Receive[[#This Row],[名前]]&amp;Receive[[#This Row],[レアリティ]]</f>
        <v>ユニフォーム百沢雄大ICONIC</v>
      </c>
    </row>
    <row r="482" spans="1:20" x14ac:dyDescent="0.3">
      <c r="A482">
        <f>VLOOKUP(Receive[[#This Row],[No用]],SetNo[[No.用]:[vlookup 用]],2,FALSE)</f>
        <v>83</v>
      </c>
      <c r="B482" t="s">
        <v>217</v>
      </c>
      <c r="C482" t="s">
        <v>88</v>
      </c>
      <c r="D482" t="s">
        <v>23</v>
      </c>
      <c r="E482" t="s">
        <v>25</v>
      </c>
      <c r="F482" t="s">
        <v>75</v>
      </c>
      <c r="G482" t="s">
        <v>71</v>
      </c>
      <c r="H482">
        <v>1</v>
      </c>
      <c r="I482" t="s">
        <v>241</v>
      </c>
      <c r="J482" s="3" t="s">
        <v>120</v>
      </c>
      <c r="K482" s="3" t="s">
        <v>173</v>
      </c>
      <c r="L482">
        <v>25</v>
      </c>
      <c r="T482" t="str">
        <f>Receive[[#This Row],[服装]]&amp;Receive[[#This Row],[名前]]&amp;Receive[[#This Row],[レアリティ]]</f>
        <v>ユニフォーム百沢雄大ICONIC</v>
      </c>
    </row>
    <row r="483" spans="1:20" x14ac:dyDescent="0.3">
      <c r="A483">
        <f>VLOOKUP(Receive[[#This Row],[No用]],SetNo[[No.用]:[vlookup 用]],2,FALSE)</f>
        <v>83</v>
      </c>
      <c r="B483" t="s">
        <v>217</v>
      </c>
      <c r="C483" t="s">
        <v>88</v>
      </c>
      <c r="D483" t="s">
        <v>23</v>
      </c>
      <c r="E483" t="s">
        <v>25</v>
      </c>
      <c r="F483" t="s">
        <v>75</v>
      </c>
      <c r="G483" t="s">
        <v>71</v>
      </c>
      <c r="H483">
        <v>1</v>
      </c>
      <c r="I483" t="s">
        <v>241</v>
      </c>
      <c r="J483" s="3" t="s">
        <v>175</v>
      </c>
      <c r="K483" s="3" t="s">
        <v>173</v>
      </c>
      <c r="L483">
        <v>25</v>
      </c>
      <c r="T483" t="str">
        <f>Receive[[#This Row],[服装]]&amp;Receive[[#This Row],[名前]]&amp;Receive[[#This Row],[レアリティ]]</f>
        <v>ユニフォーム百沢雄大ICONIC</v>
      </c>
    </row>
    <row r="484" spans="1:20" x14ac:dyDescent="0.3">
      <c r="A484">
        <f>VLOOKUP(Receive[[#This Row],[No用]],SetNo[[No.用]:[vlookup 用]],2,FALSE)</f>
        <v>83</v>
      </c>
      <c r="B484" t="s">
        <v>217</v>
      </c>
      <c r="C484" t="s">
        <v>88</v>
      </c>
      <c r="D484" t="s">
        <v>23</v>
      </c>
      <c r="E484" t="s">
        <v>25</v>
      </c>
      <c r="F484" t="s">
        <v>75</v>
      </c>
      <c r="G484" t="s">
        <v>71</v>
      </c>
      <c r="H484">
        <v>1</v>
      </c>
      <c r="I484" t="s">
        <v>241</v>
      </c>
      <c r="J484" s="3" t="s">
        <v>176</v>
      </c>
      <c r="K484" s="3" t="s">
        <v>173</v>
      </c>
      <c r="L484">
        <v>12</v>
      </c>
      <c r="T484" t="str">
        <f>Receive[[#This Row],[服装]]&amp;Receive[[#This Row],[名前]]&amp;Receive[[#This Row],[レアリティ]]</f>
        <v>ユニフォーム百沢雄大ICONIC</v>
      </c>
    </row>
    <row r="485" spans="1:20" x14ac:dyDescent="0.3">
      <c r="A485">
        <f>VLOOKUP(Receive[[#This Row],[No用]],SetNo[[No.用]:[vlookup 用]],2,FALSE)</f>
        <v>84</v>
      </c>
      <c r="B485" t="s">
        <v>108</v>
      </c>
      <c r="C485" t="s">
        <v>89</v>
      </c>
      <c r="D485" t="s">
        <v>90</v>
      </c>
      <c r="E485" t="s">
        <v>78</v>
      </c>
      <c r="F485" t="s">
        <v>91</v>
      </c>
      <c r="G485" t="s">
        <v>71</v>
      </c>
      <c r="H485">
        <v>1</v>
      </c>
      <c r="I485" t="s">
        <v>241</v>
      </c>
      <c r="J485" s="3" t="s">
        <v>119</v>
      </c>
      <c r="K485" s="3" t="s">
        <v>173</v>
      </c>
      <c r="L485">
        <v>29</v>
      </c>
      <c r="T485" t="str">
        <f>Receive[[#This Row],[服装]]&amp;Receive[[#This Row],[名前]]&amp;Receive[[#This Row],[レアリティ]]</f>
        <v>ユニフォーム照島游児ICONIC</v>
      </c>
    </row>
    <row r="486" spans="1:20" x14ac:dyDescent="0.3">
      <c r="A486">
        <f>VLOOKUP(Receive[[#This Row],[No用]],SetNo[[No.用]:[vlookup 用]],2,FALSE)</f>
        <v>84</v>
      </c>
      <c r="B486" t="s">
        <v>108</v>
      </c>
      <c r="C486" t="s">
        <v>89</v>
      </c>
      <c r="D486" t="s">
        <v>90</v>
      </c>
      <c r="E486" t="s">
        <v>78</v>
      </c>
      <c r="F486" t="s">
        <v>91</v>
      </c>
      <c r="G486" t="s">
        <v>71</v>
      </c>
      <c r="H486">
        <v>1</v>
      </c>
      <c r="I486" t="s">
        <v>241</v>
      </c>
      <c r="J486" s="3" t="s">
        <v>174</v>
      </c>
      <c r="K486" s="3" t="s">
        <v>173</v>
      </c>
      <c r="L486">
        <v>29</v>
      </c>
      <c r="T486" t="str">
        <f>Receive[[#This Row],[服装]]&amp;Receive[[#This Row],[名前]]&amp;Receive[[#This Row],[レアリティ]]</f>
        <v>ユニフォーム照島游児ICONIC</v>
      </c>
    </row>
    <row r="487" spans="1:20" x14ac:dyDescent="0.3">
      <c r="A487">
        <f>VLOOKUP(Receive[[#This Row],[No用]],SetNo[[No.用]:[vlookup 用]],2,FALSE)</f>
        <v>84</v>
      </c>
      <c r="B487" t="s">
        <v>108</v>
      </c>
      <c r="C487" t="s">
        <v>89</v>
      </c>
      <c r="D487" t="s">
        <v>90</v>
      </c>
      <c r="E487" t="s">
        <v>78</v>
      </c>
      <c r="F487" t="s">
        <v>91</v>
      </c>
      <c r="G487" t="s">
        <v>71</v>
      </c>
      <c r="H487">
        <v>1</v>
      </c>
      <c r="I487" t="s">
        <v>241</v>
      </c>
      <c r="J487" s="3" t="s">
        <v>243</v>
      </c>
      <c r="K487" s="3" t="s">
        <v>173</v>
      </c>
      <c r="L487">
        <v>29</v>
      </c>
      <c r="T487" t="str">
        <f>Receive[[#This Row],[服装]]&amp;Receive[[#This Row],[名前]]&amp;Receive[[#This Row],[レアリティ]]</f>
        <v>ユニフォーム照島游児ICONIC</v>
      </c>
    </row>
    <row r="488" spans="1:20" x14ac:dyDescent="0.3">
      <c r="A488">
        <f>VLOOKUP(Receive[[#This Row],[No用]],SetNo[[No.用]:[vlookup 用]],2,FALSE)</f>
        <v>84</v>
      </c>
      <c r="B488" t="s">
        <v>108</v>
      </c>
      <c r="C488" t="s">
        <v>89</v>
      </c>
      <c r="D488" t="s">
        <v>90</v>
      </c>
      <c r="E488" t="s">
        <v>78</v>
      </c>
      <c r="F488" t="s">
        <v>91</v>
      </c>
      <c r="G488" t="s">
        <v>71</v>
      </c>
      <c r="H488">
        <v>1</v>
      </c>
      <c r="I488" t="s">
        <v>241</v>
      </c>
      <c r="J488" s="3" t="s">
        <v>120</v>
      </c>
      <c r="K488" s="3" t="s">
        <v>173</v>
      </c>
      <c r="L488">
        <v>29</v>
      </c>
      <c r="T488" t="str">
        <f>Receive[[#This Row],[服装]]&amp;Receive[[#This Row],[名前]]&amp;Receive[[#This Row],[レアリティ]]</f>
        <v>ユニフォーム照島游児ICONIC</v>
      </c>
    </row>
    <row r="489" spans="1:20" x14ac:dyDescent="0.3">
      <c r="A489">
        <f>VLOOKUP(Receive[[#This Row],[No用]],SetNo[[No.用]:[vlookup 用]],2,FALSE)</f>
        <v>84</v>
      </c>
      <c r="B489" t="s">
        <v>108</v>
      </c>
      <c r="C489" t="s">
        <v>89</v>
      </c>
      <c r="D489" t="s">
        <v>90</v>
      </c>
      <c r="E489" t="s">
        <v>78</v>
      </c>
      <c r="F489" t="s">
        <v>91</v>
      </c>
      <c r="G489" t="s">
        <v>71</v>
      </c>
      <c r="H489">
        <v>1</v>
      </c>
      <c r="I489" t="s">
        <v>241</v>
      </c>
      <c r="J489" s="3" t="s">
        <v>175</v>
      </c>
      <c r="K489" s="3" t="s">
        <v>173</v>
      </c>
      <c r="L489">
        <v>29</v>
      </c>
      <c r="T489" t="str">
        <f>Receive[[#This Row],[服装]]&amp;Receive[[#This Row],[名前]]&amp;Receive[[#This Row],[レアリティ]]</f>
        <v>ユニフォーム照島游児ICONIC</v>
      </c>
    </row>
    <row r="490" spans="1:20" x14ac:dyDescent="0.3">
      <c r="A490">
        <f>VLOOKUP(Receive[[#This Row],[No用]],SetNo[[No.用]:[vlookup 用]],2,FALSE)</f>
        <v>84</v>
      </c>
      <c r="B490" t="s">
        <v>108</v>
      </c>
      <c r="C490" t="s">
        <v>89</v>
      </c>
      <c r="D490" t="s">
        <v>90</v>
      </c>
      <c r="E490" t="s">
        <v>78</v>
      </c>
      <c r="F490" t="s">
        <v>91</v>
      </c>
      <c r="G490" t="s">
        <v>71</v>
      </c>
      <c r="H490">
        <v>1</v>
      </c>
      <c r="I490" t="s">
        <v>241</v>
      </c>
      <c r="J490" s="3" t="s">
        <v>176</v>
      </c>
      <c r="K490" s="3" t="s">
        <v>173</v>
      </c>
      <c r="L490">
        <v>13</v>
      </c>
      <c r="T490" t="str">
        <f>Receive[[#This Row],[服装]]&amp;Receive[[#This Row],[名前]]&amp;Receive[[#This Row],[レアリティ]]</f>
        <v>ユニフォーム照島游児ICONIC</v>
      </c>
    </row>
    <row r="491" spans="1:20" x14ac:dyDescent="0.3">
      <c r="A491">
        <f>VLOOKUP(Receive[[#This Row],[No用]],SetNo[[No.用]:[vlookup 用]],2,FALSE)</f>
        <v>85</v>
      </c>
      <c r="B491" t="s">
        <v>149</v>
      </c>
      <c r="C491" t="s">
        <v>89</v>
      </c>
      <c r="D491" t="s">
        <v>77</v>
      </c>
      <c r="E491" t="s">
        <v>78</v>
      </c>
      <c r="F491" t="s">
        <v>91</v>
      </c>
      <c r="G491" t="s">
        <v>71</v>
      </c>
      <c r="H491">
        <v>1</v>
      </c>
      <c r="I491" t="s">
        <v>241</v>
      </c>
      <c r="J491" s="3" t="s">
        <v>119</v>
      </c>
      <c r="K491" s="3" t="s">
        <v>189</v>
      </c>
      <c r="L491">
        <v>32</v>
      </c>
      <c r="T491" t="str">
        <f>Receive[[#This Row],[服装]]&amp;Receive[[#This Row],[名前]]&amp;Receive[[#This Row],[レアリティ]]</f>
        <v>制服照島游児ICONIC</v>
      </c>
    </row>
    <row r="492" spans="1:20" x14ac:dyDescent="0.3">
      <c r="A492">
        <f>VLOOKUP(Receive[[#This Row],[No用]],SetNo[[No.用]:[vlookup 用]],2,FALSE)</f>
        <v>85</v>
      </c>
      <c r="B492" t="s">
        <v>149</v>
      </c>
      <c r="C492" t="s">
        <v>89</v>
      </c>
      <c r="D492" t="s">
        <v>77</v>
      </c>
      <c r="E492" t="s">
        <v>78</v>
      </c>
      <c r="F492" t="s">
        <v>91</v>
      </c>
      <c r="G492" t="s">
        <v>71</v>
      </c>
      <c r="H492">
        <v>1</v>
      </c>
      <c r="I492" t="s">
        <v>241</v>
      </c>
      <c r="J492" s="3" t="s">
        <v>174</v>
      </c>
      <c r="K492" s="3" t="s">
        <v>173</v>
      </c>
      <c r="L492">
        <v>29</v>
      </c>
      <c r="T492" t="str">
        <f>Receive[[#This Row],[服装]]&amp;Receive[[#This Row],[名前]]&amp;Receive[[#This Row],[レアリティ]]</f>
        <v>制服照島游児ICONIC</v>
      </c>
    </row>
    <row r="493" spans="1:20" x14ac:dyDescent="0.3">
      <c r="A493">
        <f>VLOOKUP(Receive[[#This Row],[No用]],SetNo[[No.用]:[vlookup 用]],2,FALSE)</f>
        <v>85</v>
      </c>
      <c r="B493" t="s">
        <v>149</v>
      </c>
      <c r="C493" t="s">
        <v>89</v>
      </c>
      <c r="D493" t="s">
        <v>77</v>
      </c>
      <c r="E493" t="s">
        <v>78</v>
      </c>
      <c r="F493" t="s">
        <v>91</v>
      </c>
      <c r="G493" t="s">
        <v>71</v>
      </c>
      <c r="H493">
        <v>1</v>
      </c>
      <c r="I493" t="s">
        <v>241</v>
      </c>
      <c r="J493" s="3" t="s">
        <v>243</v>
      </c>
      <c r="K493" s="3" t="s">
        <v>173</v>
      </c>
      <c r="L493">
        <v>29</v>
      </c>
      <c r="T493" t="str">
        <f>Receive[[#This Row],[服装]]&amp;Receive[[#This Row],[名前]]&amp;Receive[[#This Row],[レアリティ]]</f>
        <v>制服照島游児ICONIC</v>
      </c>
    </row>
    <row r="494" spans="1:20" x14ac:dyDescent="0.3">
      <c r="A494">
        <f>VLOOKUP(Receive[[#This Row],[No用]],SetNo[[No.用]:[vlookup 用]],2,FALSE)</f>
        <v>85</v>
      </c>
      <c r="B494" t="s">
        <v>149</v>
      </c>
      <c r="C494" t="s">
        <v>89</v>
      </c>
      <c r="D494" t="s">
        <v>77</v>
      </c>
      <c r="E494" t="s">
        <v>78</v>
      </c>
      <c r="F494" t="s">
        <v>91</v>
      </c>
      <c r="G494" t="s">
        <v>71</v>
      </c>
      <c r="H494">
        <v>1</v>
      </c>
      <c r="I494" t="s">
        <v>241</v>
      </c>
      <c r="J494" s="3" t="s">
        <v>120</v>
      </c>
      <c r="K494" s="3" t="s">
        <v>189</v>
      </c>
      <c r="L494">
        <v>32</v>
      </c>
      <c r="T494" t="str">
        <f>Receive[[#This Row],[服装]]&amp;Receive[[#This Row],[名前]]&amp;Receive[[#This Row],[レアリティ]]</f>
        <v>制服照島游児ICONIC</v>
      </c>
    </row>
    <row r="495" spans="1:20" x14ac:dyDescent="0.3">
      <c r="A495">
        <f>VLOOKUP(Receive[[#This Row],[No用]],SetNo[[No.用]:[vlookup 用]],2,FALSE)</f>
        <v>85</v>
      </c>
      <c r="B495" t="s">
        <v>149</v>
      </c>
      <c r="C495" t="s">
        <v>89</v>
      </c>
      <c r="D495" t="s">
        <v>77</v>
      </c>
      <c r="E495" t="s">
        <v>78</v>
      </c>
      <c r="F495" t="s">
        <v>91</v>
      </c>
      <c r="G495" t="s">
        <v>71</v>
      </c>
      <c r="H495">
        <v>1</v>
      </c>
      <c r="I495" t="s">
        <v>241</v>
      </c>
      <c r="J495" s="3" t="s">
        <v>175</v>
      </c>
      <c r="K495" s="3" t="s">
        <v>173</v>
      </c>
      <c r="L495">
        <v>29</v>
      </c>
      <c r="T495" t="str">
        <f>Receive[[#This Row],[服装]]&amp;Receive[[#This Row],[名前]]&amp;Receive[[#This Row],[レアリティ]]</f>
        <v>制服照島游児ICONIC</v>
      </c>
    </row>
    <row r="496" spans="1:20" x14ac:dyDescent="0.3">
      <c r="A496">
        <f>VLOOKUP(Receive[[#This Row],[No用]],SetNo[[No.用]:[vlookup 用]],2,FALSE)</f>
        <v>85</v>
      </c>
      <c r="B496" t="s">
        <v>149</v>
      </c>
      <c r="C496" t="s">
        <v>89</v>
      </c>
      <c r="D496" t="s">
        <v>77</v>
      </c>
      <c r="E496" t="s">
        <v>78</v>
      </c>
      <c r="F496" t="s">
        <v>91</v>
      </c>
      <c r="G496" t="s">
        <v>71</v>
      </c>
      <c r="H496">
        <v>1</v>
      </c>
      <c r="I496" t="s">
        <v>241</v>
      </c>
      <c r="J496" s="3" t="s">
        <v>176</v>
      </c>
      <c r="K496" s="3" t="s">
        <v>173</v>
      </c>
      <c r="L496">
        <v>13</v>
      </c>
      <c r="T496" t="str">
        <f>Receive[[#This Row],[服装]]&amp;Receive[[#This Row],[名前]]&amp;Receive[[#This Row],[レアリティ]]</f>
        <v>制服照島游児ICONIC</v>
      </c>
    </row>
    <row r="497" spans="1:20" x14ac:dyDescent="0.3">
      <c r="A497">
        <f>VLOOKUP(Receive[[#This Row],[No用]],SetNo[[No.用]:[vlookup 用]],2,FALSE)</f>
        <v>85</v>
      </c>
      <c r="B497" t="s">
        <v>149</v>
      </c>
      <c r="C497" t="s">
        <v>89</v>
      </c>
      <c r="D497" t="s">
        <v>77</v>
      </c>
      <c r="E497" t="s">
        <v>78</v>
      </c>
      <c r="F497" t="s">
        <v>91</v>
      </c>
      <c r="G497" t="s">
        <v>71</v>
      </c>
      <c r="H497">
        <v>1</v>
      </c>
      <c r="I497" t="s">
        <v>241</v>
      </c>
      <c r="J497" s="3" t="s">
        <v>194</v>
      </c>
      <c r="K497" s="3" t="s">
        <v>237</v>
      </c>
      <c r="L497">
        <v>51</v>
      </c>
      <c r="N497">
        <v>61</v>
      </c>
      <c r="T497" t="str">
        <f>Receive[[#This Row],[服装]]&amp;Receive[[#This Row],[名前]]&amp;Receive[[#This Row],[レアリティ]]</f>
        <v>制服照島游児ICONIC</v>
      </c>
    </row>
    <row r="498" spans="1:20" x14ac:dyDescent="0.3">
      <c r="A498">
        <f>VLOOKUP(Receive[[#This Row],[No用]],SetNo[[No.用]:[vlookup 用]],2,FALSE)</f>
        <v>86</v>
      </c>
      <c r="B498" t="s">
        <v>108</v>
      </c>
      <c r="C498" t="s">
        <v>92</v>
      </c>
      <c r="D498" t="s">
        <v>90</v>
      </c>
      <c r="E498" t="s">
        <v>82</v>
      </c>
      <c r="F498" t="s">
        <v>91</v>
      </c>
      <c r="G498" t="s">
        <v>71</v>
      </c>
      <c r="H498">
        <v>1</v>
      </c>
      <c r="I498" t="s">
        <v>241</v>
      </c>
      <c r="J498" s="3" t="s">
        <v>119</v>
      </c>
      <c r="K498" s="3" t="s">
        <v>173</v>
      </c>
      <c r="L498">
        <v>27</v>
      </c>
      <c r="T498" t="str">
        <f>Receive[[#This Row],[服装]]&amp;Receive[[#This Row],[名前]]&amp;Receive[[#This Row],[レアリティ]]</f>
        <v>ユニフォーム母畑和馬ICONIC</v>
      </c>
    </row>
    <row r="499" spans="1:20" x14ac:dyDescent="0.3">
      <c r="A499">
        <f>VLOOKUP(Receive[[#This Row],[No用]],SetNo[[No.用]:[vlookup 用]],2,FALSE)</f>
        <v>86</v>
      </c>
      <c r="B499" t="s">
        <v>108</v>
      </c>
      <c r="C499" t="s">
        <v>92</v>
      </c>
      <c r="D499" t="s">
        <v>90</v>
      </c>
      <c r="E499" t="s">
        <v>82</v>
      </c>
      <c r="F499" t="s">
        <v>91</v>
      </c>
      <c r="G499" t="s">
        <v>71</v>
      </c>
      <c r="H499">
        <v>1</v>
      </c>
      <c r="I499" t="s">
        <v>241</v>
      </c>
      <c r="J499" s="3" t="s">
        <v>174</v>
      </c>
      <c r="K499" s="3" t="s">
        <v>173</v>
      </c>
      <c r="L499">
        <v>27</v>
      </c>
      <c r="T499" t="str">
        <f>Receive[[#This Row],[服装]]&amp;Receive[[#This Row],[名前]]&amp;Receive[[#This Row],[レアリティ]]</f>
        <v>ユニフォーム母畑和馬ICONIC</v>
      </c>
    </row>
    <row r="500" spans="1:20" x14ac:dyDescent="0.3">
      <c r="A500">
        <f>VLOOKUP(Receive[[#This Row],[No用]],SetNo[[No.用]:[vlookup 用]],2,FALSE)</f>
        <v>86</v>
      </c>
      <c r="B500" t="s">
        <v>108</v>
      </c>
      <c r="C500" t="s">
        <v>92</v>
      </c>
      <c r="D500" t="s">
        <v>90</v>
      </c>
      <c r="E500" t="s">
        <v>82</v>
      </c>
      <c r="F500" t="s">
        <v>91</v>
      </c>
      <c r="G500" t="s">
        <v>71</v>
      </c>
      <c r="H500">
        <v>1</v>
      </c>
      <c r="I500" t="s">
        <v>241</v>
      </c>
      <c r="J500" s="3" t="s">
        <v>243</v>
      </c>
      <c r="K500" s="3" t="s">
        <v>173</v>
      </c>
      <c r="L500">
        <v>27</v>
      </c>
      <c r="T500" t="str">
        <f>Receive[[#This Row],[服装]]&amp;Receive[[#This Row],[名前]]&amp;Receive[[#This Row],[レアリティ]]</f>
        <v>ユニフォーム母畑和馬ICONIC</v>
      </c>
    </row>
    <row r="501" spans="1:20" x14ac:dyDescent="0.3">
      <c r="A501">
        <f>VLOOKUP(Receive[[#This Row],[No用]],SetNo[[No.用]:[vlookup 用]],2,FALSE)</f>
        <v>86</v>
      </c>
      <c r="B501" t="s">
        <v>108</v>
      </c>
      <c r="C501" t="s">
        <v>92</v>
      </c>
      <c r="D501" t="s">
        <v>90</v>
      </c>
      <c r="E501" t="s">
        <v>82</v>
      </c>
      <c r="F501" t="s">
        <v>91</v>
      </c>
      <c r="G501" t="s">
        <v>71</v>
      </c>
      <c r="H501">
        <v>1</v>
      </c>
      <c r="I501" t="s">
        <v>241</v>
      </c>
      <c r="J501" s="3" t="s">
        <v>120</v>
      </c>
      <c r="K501" s="3" t="s">
        <v>173</v>
      </c>
      <c r="L501">
        <v>27</v>
      </c>
      <c r="T501" t="str">
        <f>Receive[[#This Row],[服装]]&amp;Receive[[#This Row],[名前]]&amp;Receive[[#This Row],[レアリティ]]</f>
        <v>ユニフォーム母畑和馬ICONIC</v>
      </c>
    </row>
    <row r="502" spans="1:20" x14ac:dyDescent="0.3">
      <c r="A502">
        <f>VLOOKUP(Receive[[#This Row],[No用]],SetNo[[No.用]:[vlookup 用]],2,FALSE)</f>
        <v>86</v>
      </c>
      <c r="B502" t="s">
        <v>108</v>
      </c>
      <c r="C502" t="s">
        <v>92</v>
      </c>
      <c r="D502" t="s">
        <v>90</v>
      </c>
      <c r="E502" t="s">
        <v>82</v>
      </c>
      <c r="F502" t="s">
        <v>91</v>
      </c>
      <c r="G502" t="s">
        <v>71</v>
      </c>
      <c r="H502">
        <v>1</v>
      </c>
      <c r="I502" t="s">
        <v>241</v>
      </c>
      <c r="J502" s="3" t="s">
        <v>175</v>
      </c>
      <c r="K502" s="3" t="s">
        <v>173</v>
      </c>
      <c r="L502">
        <v>27</v>
      </c>
      <c r="T502" t="str">
        <f>Receive[[#This Row],[服装]]&amp;Receive[[#This Row],[名前]]&amp;Receive[[#This Row],[レアリティ]]</f>
        <v>ユニフォーム母畑和馬ICONIC</v>
      </c>
    </row>
    <row r="503" spans="1:20" x14ac:dyDescent="0.3">
      <c r="A503">
        <f>VLOOKUP(Receive[[#This Row],[No用]],SetNo[[No.用]:[vlookup 用]],2,FALSE)</f>
        <v>86</v>
      </c>
      <c r="B503" t="s">
        <v>108</v>
      </c>
      <c r="C503" t="s">
        <v>92</v>
      </c>
      <c r="D503" t="s">
        <v>90</v>
      </c>
      <c r="E503" t="s">
        <v>82</v>
      </c>
      <c r="F503" t="s">
        <v>91</v>
      </c>
      <c r="G503" t="s">
        <v>71</v>
      </c>
      <c r="H503">
        <v>1</v>
      </c>
      <c r="I503" t="s">
        <v>241</v>
      </c>
      <c r="J503" s="3" t="s">
        <v>176</v>
      </c>
      <c r="K503" s="3" t="s">
        <v>173</v>
      </c>
      <c r="L503">
        <v>14</v>
      </c>
      <c r="T503" t="str">
        <f>Receive[[#This Row],[服装]]&amp;Receive[[#This Row],[名前]]&amp;Receive[[#This Row],[レアリティ]]</f>
        <v>ユニフォーム母畑和馬ICONIC</v>
      </c>
    </row>
    <row r="504" spans="1:20" x14ac:dyDescent="0.3">
      <c r="A504" t="e">
        <f>VLOOKUP(Receive[[#This Row],[No用]],SetNo[[No.用]:[vlookup 用]],2,FALSE)</f>
        <v>#N/A</v>
      </c>
      <c r="G504" t="s">
        <v>71</v>
      </c>
      <c r="H504">
        <v>1</v>
      </c>
      <c r="I504" t="s">
        <v>241</v>
      </c>
      <c r="T504" t="str">
        <f>Receive[[#This Row],[服装]]&amp;Receive[[#This Row],[名前]]&amp;Receive[[#This Row],[レアリティ]]</f>
        <v>ICONIC</v>
      </c>
    </row>
    <row r="505" spans="1:20" x14ac:dyDescent="0.3">
      <c r="A505" t="e">
        <f>VLOOKUP(Receive[[#This Row],[No用]],SetNo[[No.用]:[vlookup 用]],2,FALSE)</f>
        <v>#N/A</v>
      </c>
      <c r="G505" t="s">
        <v>71</v>
      </c>
      <c r="H505">
        <v>1</v>
      </c>
      <c r="I505" t="s">
        <v>241</v>
      </c>
      <c r="T505" t="str">
        <f>Receive[[#This Row],[服装]]&amp;Receive[[#This Row],[名前]]&amp;Receive[[#This Row],[レアリティ]]</f>
        <v>ICONIC</v>
      </c>
    </row>
    <row r="506" spans="1:20" x14ac:dyDescent="0.3">
      <c r="A506" t="e">
        <f>VLOOKUP(Receive[[#This Row],[No用]],SetNo[[No.用]:[vlookup 用]],2,FALSE)</f>
        <v>#N/A</v>
      </c>
      <c r="G506" t="s">
        <v>71</v>
      </c>
      <c r="H506">
        <v>1</v>
      </c>
      <c r="I506" t="s">
        <v>241</v>
      </c>
      <c r="T506" t="str">
        <f>Receive[[#This Row],[服装]]&amp;Receive[[#This Row],[名前]]&amp;Receive[[#This Row],[レアリティ]]</f>
        <v>ICONIC</v>
      </c>
    </row>
    <row r="507" spans="1:20" x14ac:dyDescent="0.3">
      <c r="A507" t="e">
        <f>VLOOKUP(Receive[[#This Row],[No用]],SetNo[[No.用]:[vlookup 用]],2,FALSE)</f>
        <v>#N/A</v>
      </c>
      <c r="G507" t="s">
        <v>71</v>
      </c>
      <c r="H507">
        <v>1</v>
      </c>
      <c r="I507" t="s">
        <v>241</v>
      </c>
      <c r="T507" t="str">
        <f>Receive[[#This Row],[服装]]&amp;Receive[[#This Row],[名前]]&amp;Receive[[#This Row],[レアリティ]]</f>
        <v>ICONIC</v>
      </c>
    </row>
    <row r="508" spans="1:20" x14ac:dyDescent="0.3">
      <c r="A508" t="e">
        <f>VLOOKUP(Receive[[#This Row],[No用]],SetNo[[No.用]:[vlookup 用]],2,FALSE)</f>
        <v>#N/A</v>
      </c>
      <c r="G508" t="s">
        <v>71</v>
      </c>
      <c r="H508">
        <v>1</v>
      </c>
      <c r="I508" t="s">
        <v>241</v>
      </c>
      <c r="T508" t="str">
        <f>Receive[[#This Row],[服装]]&amp;Receive[[#This Row],[名前]]&amp;Receive[[#This Row],[レアリティ]]</f>
        <v>ICONIC</v>
      </c>
    </row>
    <row r="509" spans="1:20" x14ac:dyDescent="0.3">
      <c r="A509" t="e">
        <f>VLOOKUP(Receive[[#This Row],[No用]],SetNo[[No.用]:[vlookup 用]],2,FALSE)</f>
        <v>#N/A</v>
      </c>
      <c r="G509" t="s">
        <v>71</v>
      </c>
      <c r="H509">
        <v>1</v>
      </c>
      <c r="I509" t="s">
        <v>241</v>
      </c>
      <c r="T509" t="str">
        <f>Receive[[#This Row],[服装]]&amp;Receive[[#This Row],[名前]]&amp;Receive[[#This Row],[レアリティ]]</f>
        <v>ICONIC</v>
      </c>
    </row>
    <row r="510" spans="1:20" x14ac:dyDescent="0.3">
      <c r="A510" t="e">
        <f>VLOOKUP(Receive[[#This Row],[No用]],SetNo[[No.用]:[vlookup 用]],2,FALSE)</f>
        <v>#N/A</v>
      </c>
      <c r="G510" t="s">
        <v>71</v>
      </c>
      <c r="H510">
        <v>1</v>
      </c>
      <c r="I510" t="s">
        <v>241</v>
      </c>
      <c r="T510" t="str">
        <f>Receive[[#This Row],[服装]]&amp;Receive[[#This Row],[名前]]&amp;Receive[[#This Row],[レアリティ]]</f>
        <v>ICONIC</v>
      </c>
    </row>
    <row r="511" spans="1:20" x14ac:dyDescent="0.3">
      <c r="A511" t="e">
        <f>VLOOKUP(Receive[[#This Row],[No用]],SetNo[[No.用]:[vlookup 用]],2,FALSE)</f>
        <v>#N/A</v>
      </c>
      <c r="G511" t="s">
        <v>71</v>
      </c>
      <c r="H511">
        <v>1</v>
      </c>
      <c r="I511" t="s">
        <v>241</v>
      </c>
      <c r="T511" t="str">
        <f>Receive[[#This Row],[服装]]&amp;Receive[[#This Row],[名前]]&amp;Receive[[#This Row],[レアリティ]]</f>
        <v>ICONIC</v>
      </c>
    </row>
    <row r="512" spans="1:20" x14ac:dyDescent="0.3">
      <c r="A512" t="e">
        <f>VLOOKUP(Receive[[#This Row],[No用]],SetNo[[No.用]:[vlookup 用]],2,FALSE)</f>
        <v>#N/A</v>
      </c>
      <c r="G512" t="s">
        <v>71</v>
      </c>
      <c r="H512">
        <v>1</v>
      </c>
      <c r="I512" t="s">
        <v>241</v>
      </c>
      <c r="T512" t="str">
        <f>Receive[[#This Row],[服装]]&amp;Receive[[#This Row],[名前]]&amp;Receive[[#This Row],[レアリティ]]</f>
        <v>ICONIC</v>
      </c>
    </row>
    <row r="513" spans="1:20" x14ac:dyDescent="0.3">
      <c r="A513" t="e">
        <f>VLOOKUP(Receive[[#This Row],[No用]],SetNo[[No.用]:[vlookup 用]],2,FALSE)</f>
        <v>#N/A</v>
      </c>
      <c r="G513" t="s">
        <v>71</v>
      </c>
      <c r="H513">
        <v>1</v>
      </c>
      <c r="I513" t="s">
        <v>241</v>
      </c>
      <c r="T513" t="str">
        <f>Receive[[#This Row],[服装]]&amp;Receive[[#This Row],[名前]]&amp;Receive[[#This Row],[レアリティ]]</f>
        <v>ICONIC</v>
      </c>
    </row>
    <row r="514" spans="1:20" x14ac:dyDescent="0.3">
      <c r="A514" t="e">
        <f>VLOOKUP(Receive[[#This Row],[No用]],SetNo[[No.用]:[vlookup 用]],2,FALSE)</f>
        <v>#N/A</v>
      </c>
      <c r="G514" t="s">
        <v>71</v>
      </c>
      <c r="H514">
        <v>1</v>
      </c>
      <c r="I514" t="s">
        <v>241</v>
      </c>
      <c r="T514" t="str">
        <f>Receive[[#This Row],[服装]]&amp;Receive[[#This Row],[名前]]&amp;Receive[[#This Row],[レアリティ]]</f>
        <v>ICONIC</v>
      </c>
    </row>
    <row r="515" spans="1:20" x14ac:dyDescent="0.3">
      <c r="A515" t="e">
        <f>VLOOKUP(Receive[[#This Row],[No用]],SetNo[[No.用]:[vlookup 用]],2,FALSE)</f>
        <v>#N/A</v>
      </c>
      <c r="G515" t="s">
        <v>71</v>
      </c>
      <c r="H515">
        <v>1</v>
      </c>
      <c r="I515" t="s">
        <v>241</v>
      </c>
      <c r="T515" t="str">
        <f>Receive[[#This Row],[服装]]&amp;Receive[[#This Row],[名前]]&amp;Receive[[#This Row],[レアリティ]]</f>
        <v>ICONIC</v>
      </c>
    </row>
    <row r="516" spans="1:20" x14ac:dyDescent="0.3">
      <c r="A516" t="e">
        <f>VLOOKUP(Receive[[#This Row],[No用]],SetNo[[No.用]:[vlookup 用]],2,FALSE)</f>
        <v>#N/A</v>
      </c>
      <c r="G516" t="s">
        <v>71</v>
      </c>
      <c r="H516">
        <v>1</v>
      </c>
      <c r="I516" t="s">
        <v>241</v>
      </c>
      <c r="T516" t="str">
        <f>Receive[[#This Row],[服装]]&amp;Receive[[#This Row],[名前]]&amp;Receive[[#This Row],[レアリティ]]</f>
        <v>ICONIC</v>
      </c>
    </row>
    <row r="517" spans="1:20" x14ac:dyDescent="0.3">
      <c r="A517" t="e">
        <f>VLOOKUP(Receive[[#This Row],[No用]],SetNo[[No.用]:[vlookup 用]],2,FALSE)</f>
        <v>#N/A</v>
      </c>
      <c r="G517" t="s">
        <v>71</v>
      </c>
      <c r="H517">
        <v>1</v>
      </c>
      <c r="I517" t="s">
        <v>241</v>
      </c>
      <c r="T517" t="str">
        <f>Receive[[#This Row],[服装]]&amp;Receive[[#This Row],[名前]]&amp;Receive[[#This Row],[レアリティ]]</f>
        <v>ICONIC</v>
      </c>
    </row>
    <row r="518" spans="1:20" x14ac:dyDescent="0.3">
      <c r="A518" t="e">
        <f>VLOOKUP(Receive[[#This Row],[No用]],SetNo[[No.用]:[vlookup 用]],2,FALSE)</f>
        <v>#N/A</v>
      </c>
      <c r="G518" t="s">
        <v>71</v>
      </c>
      <c r="H518">
        <v>1</v>
      </c>
      <c r="I518" t="s">
        <v>241</v>
      </c>
      <c r="T518" t="str">
        <f>Receive[[#This Row],[服装]]&amp;Receive[[#This Row],[名前]]&amp;Receive[[#This Row],[レアリティ]]</f>
        <v>ICONIC</v>
      </c>
    </row>
    <row r="519" spans="1:20" x14ac:dyDescent="0.3">
      <c r="A519" t="e">
        <f>VLOOKUP(Receive[[#This Row],[No用]],SetNo[[No.用]:[vlookup 用]],2,FALSE)</f>
        <v>#N/A</v>
      </c>
      <c r="G519" t="s">
        <v>71</v>
      </c>
      <c r="H519">
        <v>1</v>
      </c>
      <c r="I519" t="s">
        <v>241</v>
      </c>
      <c r="T519" t="str">
        <f>Receive[[#This Row],[服装]]&amp;Receive[[#This Row],[名前]]&amp;Receive[[#This Row],[レアリティ]]</f>
        <v>ICONIC</v>
      </c>
    </row>
    <row r="520" spans="1:20" x14ac:dyDescent="0.3">
      <c r="A520" t="e">
        <f>VLOOKUP(Receive[[#This Row],[No用]],SetNo[[No.用]:[vlookup 用]],2,FALSE)</f>
        <v>#N/A</v>
      </c>
      <c r="G520" t="s">
        <v>71</v>
      </c>
      <c r="H520">
        <v>1</v>
      </c>
      <c r="I520" t="s">
        <v>241</v>
      </c>
      <c r="T520" t="str">
        <f>Receive[[#This Row],[服装]]&amp;Receive[[#This Row],[名前]]&amp;Receive[[#This Row],[レアリティ]]</f>
        <v>ICONIC</v>
      </c>
    </row>
    <row r="521" spans="1:20" x14ac:dyDescent="0.3">
      <c r="A521" t="e">
        <f>VLOOKUP(Receive[[#This Row],[No用]],SetNo[[No.用]:[vlookup 用]],2,FALSE)</f>
        <v>#N/A</v>
      </c>
      <c r="G521" t="s">
        <v>71</v>
      </c>
      <c r="H521">
        <v>1</v>
      </c>
      <c r="I521" t="s">
        <v>241</v>
      </c>
      <c r="T521" t="str">
        <f>Receive[[#This Row],[服装]]&amp;Receive[[#This Row],[名前]]&amp;Receive[[#This Row],[レアリティ]]</f>
        <v>ICONIC</v>
      </c>
    </row>
    <row r="522" spans="1:20" x14ac:dyDescent="0.3">
      <c r="A522" t="e">
        <f>VLOOKUP(Receive[[#This Row],[No用]],SetNo[[No.用]:[vlookup 用]],2,FALSE)</f>
        <v>#N/A</v>
      </c>
      <c r="G522" t="s">
        <v>71</v>
      </c>
      <c r="H522">
        <v>1</v>
      </c>
      <c r="I522" t="s">
        <v>241</v>
      </c>
      <c r="T522" t="str">
        <f>Receive[[#This Row],[服装]]&amp;Receive[[#This Row],[名前]]&amp;Receive[[#This Row],[レアリティ]]</f>
        <v>ICONIC</v>
      </c>
    </row>
    <row r="523" spans="1:20" x14ac:dyDescent="0.3">
      <c r="A523" t="e">
        <f>VLOOKUP(Receive[[#This Row],[No用]],SetNo[[No.用]:[vlookup 用]],2,FALSE)</f>
        <v>#N/A</v>
      </c>
      <c r="G523" t="s">
        <v>71</v>
      </c>
      <c r="H523">
        <v>1</v>
      </c>
      <c r="I523" t="s">
        <v>241</v>
      </c>
      <c r="T523" t="str">
        <f>Receive[[#This Row],[服装]]&amp;Receive[[#This Row],[名前]]&amp;Receive[[#This Row],[レアリティ]]</f>
        <v>ICONIC</v>
      </c>
    </row>
    <row r="524" spans="1:20" x14ac:dyDescent="0.3">
      <c r="A524" t="e">
        <f>VLOOKUP(Receive[[#This Row],[No用]],SetNo[[No.用]:[vlookup 用]],2,FALSE)</f>
        <v>#N/A</v>
      </c>
      <c r="G524" t="s">
        <v>71</v>
      </c>
      <c r="H524">
        <v>1</v>
      </c>
      <c r="I524" t="s">
        <v>241</v>
      </c>
      <c r="T524" t="str">
        <f>Receive[[#This Row],[服装]]&amp;Receive[[#This Row],[名前]]&amp;Receive[[#This Row],[レアリティ]]</f>
        <v>ICONIC</v>
      </c>
    </row>
    <row r="525" spans="1:20" x14ac:dyDescent="0.3">
      <c r="A525" t="e">
        <f>VLOOKUP(Receive[[#This Row],[No用]],SetNo[[No.用]:[vlookup 用]],2,FALSE)</f>
        <v>#N/A</v>
      </c>
      <c r="G525" t="s">
        <v>71</v>
      </c>
      <c r="H525">
        <v>1</v>
      </c>
      <c r="I525" t="s">
        <v>241</v>
      </c>
      <c r="T525" t="str">
        <f>Receive[[#This Row],[服装]]&amp;Receive[[#This Row],[名前]]&amp;Receive[[#This Row],[レアリティ]]</f>
        <v>ICONIC</v>
      </c>
    </row>
    <row r="526" spans="1:20" x14ac:dyDescent="0.3">
      <c r="A526" t="e">
        <f>VLOOKUP(Receive[[#This Row],[No用]],SetNo[[No.用]:[vlookup 用]],2,FALSE)</f>
        <v>#N/A</v>
      </c>
      <c r="G526" t="s">
        <v>71</v>
      </c>
      <c r="H526">
        <v>1</v>
      </c>
      <c r="I526" t="s">
        <v>241</v>
      </c>
      <c r="T526" t="str">
        <f>Receive[[#This Row],[服装]]&amp;Receive[[#This Row],[名前]]&amp;Receive[[#This Row],[レアリティ]]</f>
        <v>ICONIC</v>
      </c>
    </row>
    <row r="527" spans="1:20" x14ac:dyDescent="0.3">
      <c r="A527" t="e">
        <f>VLOOKUP(Receive[[#This Row],[No用]],SetNo[[No.用]:[vlookup 用]],2,FALSE)</f>
        <v>#N/A</v>
      </c>
      <c r="G527" t="s">
        <v>71</v>
      </c>
      <c r="H527">
        <v>1</v>
      </c>
      <c r="I527" t="s">
        <v>241</v>
      </c>
      <c r="T527" t="str">
        <f>Receive[[#This Row],[服装]]&amp;Receive[[#This Row],[名前]]&amp;Receive[[#This Row],[レアリティ]]</f>
        <v>ICONIC</v>
      </c>
    </row>
    <row r="528" spans="1:20" x14ac:dyDescent="0.3">
      <c r="A528" t="e">
        <f>VLOOKUP(Receive[[#This Row],[No用]],SetNo[[No.用]:[vlookup 用]],2,FALSE)</f>
        <v>#N/A</v>
      </c>
      <c r="G528" t="s">
        <v>71</v>
      </c>
      <c r="H528">
        <v>1</v>
      </c>
      <c r="I528" t="s">
        <v>241</v>
      </c>
      <c r="T528" t="str">
        <f>Receive[[#This Row],[服装]]&amp;Receive[[#This Row],[名前]]&amp;Receive[[#This Row],[レアリティ]]</f>
        <v>ICONIC</v>
      </c>
    </row>
    <row r="529" spans="1:20" x14ac:dyDescent="0.3">
      <c r="A529" t="e">
        <f>VLOOKUP(Receive[[#This Row],[No用]],SetNo[[No.用]:[vlookup 用]],2,FALSE)</f>
        <v>#N/A</v>
      </c>
      <c r="G529" t="s">
        <v>71</v>
      </c>
      <c r="H529">
        <v>1</v>
      </c>
      <c r="I529" t="s">
        <v>241</v>
      </c>
      <c r="T529" t="str">
        <f>Receive[[#This Row],[服装]]&amp;Receive[[#This Row],[名前]]&amp;Receive[[#This Row],[レアリティ]]</f>
        <v>ICONIC</v>
      </c>
    </row>
    <row r="530" spans="1:20" x14ac:dyDescent="0.3">
      <c r="A530">
        <f>VLOOKUP(Receive[[#This Row],[No用]],SetNo[[No.用]:[vlookup 用]],2,FALSE)</f>
        <v>87</v>
      </c>
      <c r="B530" t="s">
        <v>108</v>
      </c>
      <c r="C530" t="s">
        <v>93</v>
      </c>
      <c r="D530" t="s">
        <v>73</v>
      </c>
      <c r="E530" t="s">
        <v>74</v>
      </c>
      <c r="F530" t="s">
        <v>91</v>
      </c>
      <c r="G530" t="s">
        <v>71</v>
      </c>
      <c r="H530">
        <v>1</v>
      </c>
      <c r="I530" t="s">
        <v>241</v>
      </c>
      <c r="T530" t="str">
        <f>Receive[[#This Row],[服装]]&amp;Receive[[#This Row],[名前]]&amp;Receive[[#This Row],[レアリティ]]</f>
        <v>ユニフォーム二岐丈晴ICONIC</v>
      </c>
    </row>
    <row r="531" spans="1:20" x14ac:dyDescent="0.3">
      <c r="A531">
        <f>VLOOKUP(Receive[[#This Row],[No用]],SetNo[[No.用]:[vlookup 用]],2,FALSE)</f>
        <v>88</v>
      </c>
      <c r="B531" t="s">
        <v>149</v>
      </c>
      <c r="C531" t="s">
        <v>93</v>
      </c>
      <c r="D531" t="s">
        <v>90</v>
      </c>
      <c r="E531" t="s">
        <v>74</v>
      </c>
      <c r="F531" t="s">
        <v>91</v>
      </c>
      <c r="G531" t="s">
        <v>71</v>
      </c>
      <c r="H531">
        <v>1</v>
      </c>
      <c r="I531" t="s">
        <v>241</v>
      </c>
      <c r="T531" t="str">
        <f>Receive[[#This Row],[服装]]&amp;Receive[[#This Row],[名前]]&amp;Receive[[#This Row],[レアリティ]]</f>
        <v>制服二岐丈晴ICONIC</v>
      </c>
    </row>
    <row r="532" spans="1:20" x14ac:dyDescent="0.3">
      <c r="A532">
        <f>VLOOKUP(Receive[[#This Row],[No用]],SetNo[[No.用]:[vlookup 用]],2,FALSE)</f>
        <v>89</v>
      </c>
      <c r="B532" t="s">
        <v>108</v>
      </c>
      <c r="C532" t="s">
        <v>99</v>
      </c>
      <c r="D532" t="s">
        <v>73</v>
      </c>
      <c r="E532" t="s">
        <v>78</v>
      </c>
      <c r="F532" t="s">
        <v>91</v>
      </c>
      <c r="G532" t="s">
        <v>71</v>
      </c>
      <c r="H532">
        <v>1</v>
      </c>
      <c r="I532" t="s">
        <v>241</v>
      </c>
      <c r="T532" t="str">
        <f>Receive[[#This Row],[服装]]&amp;Receive[[#This Row],[名前]]&amp;Receive[[#This Row],[レアリティ]]</f>
        <v>ユニフォーム沼尻凛太郎ICONIC</v>
      </c>
    </row>
    <row r="533" spans="1:20" x14ac:dyDescent="0.3">
      <c r="A533">
        <f>VLOOKUP(Receive[[#This Row],[No用]],SetNo[[No.用]:[vlookup 用]],2,FALSE)</f>
        <v>90</v>
      </c>
      <c r="B533" t="s">
        <v>108</v>
      </c>
      <c r="C533" t="s">
        <v>94</v>
      </c>
      <c r="D533" t="s">
        <v>90</v>
      </c>
      <c r="E533" t="s">
        <v>82</v>
      </c>
      <c r="F533" t="s">
        <v>91</v>
      </c>
      <c r="G533" t="s">
        <v>71</v>
      </c>
      <c r="H533">
        <v>1</v>
      </c>
      <c r="I533" t="s">
        <v>241</v>
      </c>
      <c r="T533" t="str">
        <f>Receive[[#This Row],[服装]]&amp;Receive[[#This Row],[名前]]&amp;Receive[[#This Row],[レアリティ]]</f>
        <v>ユニフォーム飯坂信義ICONIC</v>
      </c>
    </row>
    <row r="534" spans="1:20" x14ac:dyDescent="0.3">
      <c r="A534">
        <f>VLOOKUP(Receive[[#This Row],[No用]],SetNo[[No.用]:[vlookup 用]],2,FALSE)</f>
        <v>91</v>
      </c>
      <c r="B534" t="s">
        <v>108</v>
      </c>
      <c r="C534" t="s">
        <v>95</v>
      </c>
      <c r="D534" t="s">
        <v>90</v>
      </c>
      <c r="E534" t="s">
        <v>78</v>
      </c>
      <c r="F534" t="s">
        <v>91</v>
      </c>
      <c r="G534" t="s">
        <v>71</v>
      </c>
      <c r="H534">
        <v>1</v>
      </c>
      <c r="I534" t="s">
        <v>241</v>
      </c>
      <c r="T534" t="str">
        <f>Receive[[#This Row],[服装]]&amp;Receive[[#This Row],[名前]]&amp;Receive[[#This Row],[レアリティ]]</f>
        <v>ユニフォーム東山勝道ICONIC</v>
      </c>
    </row>
    <row r="535" spans="1:20" x14ac:dyDescent="0.3">
      <c r="A535">
        <f>VLOOKUP(Receive[[#This Row],[No用]],SetNo[[No.用]:[vlookup 用]],2,FALSE)</f>
        <v>92</v>
      </c>
      <c r="B535" t="s">
        <v>108</v>
      </c>
      <c r="C535" t="s">
        <v>96</v>
      </c>
      <c r="D535" t="s">
        <v>90</v>
      </c>
      <c r="E535" t="s">
        <v>80</v>
      </c>
      <c r="F535" t="s">
        <v>91</v>
      </c>
      <c r="G535" t="s">
        <v>71</v>
      </c>
      <c r="H535">
        <v>1</v>
      </c>
      <c r="I535" t="s">
        <v>241</v>
      </c>
      <c r="T535" t="str">
        <f>Receive[[#This Row],[服装]]&amp;Receive[[#This Row],[名前]]&amp;Receive[[#This Row],[レアリティ]]</f>
        <v>ユニフォーム土湯新ICONIC</v>
      </c>
    </row>
    <row r="536" spans="1:20" x14ac:dyDescent="0.3">
      <c r="A536" t="e">
        <f>VLOOKUP(Receive[[#This Row],[No用]],SetNo[[No.用]:[vlookup 用]],2,FALSE)</f>
        <v>#N/A</v>
      </c>
      <c r="G536" t="s">
        <v>71</v>
      </c>
      <c r="H536">
        <v>1</v>
      </c>
      <c r="I536" t="s">
        <v>241</v>
      </c>
      <c r="T536" t="str">
        <f>Receive[[#This Row],[服装]]&amp;Receive[[#This Row],[名前]]&amp;Receive[[#This Row],[レアリティ]]</f>
        <v>ICONIC</v>
      </c>
    </row>
    <row r="537" spans="1:20" x14ac:dyDescent="0.3">
      <c r="A537" t="e">
        <f>VLOOKUP(Receive[[#This Row],[No用]],SetNo[[No.用]:[vlookup 用]],2,FALSE)</f>
        <v>#N/A</v>
      </c>
      <c r="G537" t="s">
        <v>71</v>
      </c>
      <c r="H537">
        <v>1</v>
      </c>
      <c r="I537" t="s">
        <v>241</v>
      </c>
      <c r="T537" t="str">
        <f>Receive[[#This Row],[服装]]&amp;Receive[[#This Row],[名前]]&amp;Receive[[#This Row],[レアリティ]]</f>
        <v>ICONIC</v>
      </c>
    </row>
    <row r="538" spans="1:20" x14ac:dyDescent="0.3">
      <c r="A538">
        <v>106</v>
      </c>
      <c r="B538" t="s">
        <v>408</v>
      </c>
      <c r="C538" t="s">
        <v>409</v>
      </c>
      <c r="D538" t="s">
        <v>24</v>
      </c>
      <c r="E538" t="s">
        <v>31</v>
      </c>
      <c r="F538" t="s">
        <v>159</v>
      </c>
      <c r="G538" t="s">
        <v>71</v>
      </c>
      <c r="H538">
        <v>1</v>
      </c>
      <c r="I538" t="s">
        <v>16</v>
      </c>
      <c r="J538" t="s">
        <v>276</v>
      </c>
      <c r="K538" t="s">
        <v>277</v>
      </c>
      <c r="L538">
        <v>28</v>
      </c>
      <c r="T538" t="str">
        <f>Receive[[#This Row],[服装]]&amp;Receive[[#This Row],[名前]]&amp;Receive[[#This Row],[レアリティ]]</f>
        <v>探偵白布賢二郎ICONIC</v>
      </c>
    </row>
    <row r="539" spans="1:20" x14ac:dyDescent="0.3">
      <c r="A539">
        <f>VLOOKUP(Receive[[#This Row],[No用]],SetNo[[No.用]:[vlookup 用]],2,FALSE)</f>
        <v>106</v>
      </c>
      <c r="B539" t="s">
        <v>408</v>
      </c>
      <c r="C539" t="s">
        <v>409</v>
      </c>
      <c r="D539" t="s">
        <v>24</v>
      </c>
      <c r="E539" t="s">
        <v>31</v>
      </c>
      <c r="F539" t="s">
        <v>159</v>
      </c>
      <c r="G539" t="s">
        <v>71</v>
      </c>
      <c r="H539">
        <v>1</v>
      </c>
      <c r="I539" t="s">
        <v>16</v>
      </c>
      <c r="J539" t="s">
        <v>278</v>
      </c>
      <c r="K539" t="s">
        <v>277</v>
      </c>
      <c r="L539">
        <v>28</v>
      </c>
      <c r="T539" t="str">
        <f>Receive[[#This Row],[服装]]&amp;Receive[[#This Row],[名前]]&amp;Receive[[#This Row],[レアリティ]]</f>
        <v>探偵白布賢二郎ICONIC</v>
      </c>
    </row>
    <row r="540" spans="1:20" x14ac:dyDescent="0.3">
      <c r="A540">
        <f>VLOOKUP(Receive[[#This Row],[No用]],SetNo[[No.用]:[vlookup 用]],2,FALSE)</f>
        <v>106</v>
      </c>
      <c r="B540" t="s">
        <v>408</v>
      </c>
      <c r="C540" t="s">
        <v>409</v>
      </c>
      <c r="D540" t="s">
        <v>24</v>
      </c>
      <c r="E540" t="s">
        <v>31</v>
      </c>
      <c r="F540" t="s">
        <v>159</v>
      </c>
      <c r="G540" t="s">
        <v>71</v>
      </c>
      <c r="H540">
        <v>1</v>
      </c>
      <c r="I540" t="s">
        <v>16</v>
      </c>
      <c r="J540" t="s">
        <v>279</v>
      </c>
      <c r="K540" t="s">
        <v>277</v>
      </c>
      <c r="L540">
        <v>28</v>
      </c>
      <c r="T540" t="str">
        <f>Receive[[#This Row],[服装]]&amp;Receive[[#This Row],[名前]]&amp;Receive[[#This Row],[レアリティ]]</f>
        <v>探偵白布賢二郎ICONIC</v>
      </c>
    </row>
    <row r="541" spans="1:20" x14ac:dyDescent="0.3">
      <c r="A541">
        <f>VLOOKUP(Receive[[#This Row],[No用]],SetNo[[No.用]:[vlookup 用]],2,FALSE)</f>
        <v>106</v>
      </c>
      <c r="B541" t="s">
        <v>408</v>
      </c>
      <c r="C541" t="s">
        <v>409</v>
      </c>
      <c r="D541" t="s">
        <v>24</v>
      </c>
      <c r="E541" t="s">
        <v>31</v>
      </c>
      <c r="F541" t="s">
        <v>159</v>
      </c>
      <c r="G541" t="s">
        <v>71</v>
      </c>
      <c r="H541">
        <v>1</v>
      </c>
      <c r="I541" t="s">
        <v>16</v>
      </c>
      <c r="J541" t="s">
        <v>280</v>
      </c>
      <c r="K541" t="s">
        <v>277</v>
      </c>
      <c r="L541">
        <v>28</v>
      </c>
      <c r="T541" t="str">
        <f>Receive[[#This Row],[服装]]&amp;Receive[[#This Row],[名前]]&amp;Receive[[#This Row],[レアリティ]]</f>
        <v>探偵白布賢二郎ICONIC</v>
      </c>
    </row>
    <row r="542" spans="1:20" x14ac:dyDescent="0.3">
      <c r="A542">
        <f>VLOOKUP(Receive[[#This Row],[No用]],SetNo[[No.用]:[vlookup 用]],2,FALSE)</f>
        <v>106</v>
      </c>
      <c r="B542" t="s">
        <v>408</v>
      </c>
      <c r="C542" t="s">
        <v>409</v>
      </c>
      <c r="D542" t="s">
        <v>24</v>
      </c>
      <c r="E542" t="s">
        <v>31</v>
      </c>
      <c r="F542" t="s">
        <v>159</v>
      </c>
      <c r="G542" t="s">
        <v>71</v>
      </c>
      <c r="H542">
        <v>1</v>
      </c>
      <c r="I542" t="s">
        <v>16</v>
      </c>
      <c r="J542" t="s">
        <v>281</v>
      </c>
      <c r="K542" t="s">
        <v>277</v>
      </c>
      <c r="L542">
        <v>14</v>
      </c>
      <c r="T542" t="str">
        <f>Receive[[#This Row],[服装]]&amp;Receive[[#This Row],[名前]]&amp;Receive[[#This Row],[レアリティ]]</f>
        <v>探偵白布賢二郎ICONIC</v>
      </c>
    </row>
    <row r="543" spans="1:20" x14ac:dyDescent="0.3">
      <c r="A543">
        <f>VLOOKUP(Receive[[#This Row],[No用]],SetNo[[No.用]:[vlookup 用]],2,FALSE)</f>
        <v>118</v>
      </c>
      <c r="B543" s="3" t="s">
        <v>402</v>
      </c>
      <c r="C543" t="s">
        <v>123</v>
      </c>
      <c r="D543" s="3" t="s">
        <v>77</v>
      </c>
      <c r="E543" t="s">
        <v>78</v>
      </c>
      <c r="F543" t="s">
        <v>128</v>
      </c>
      <c r="G543" t="s">
        <v>71</v>
      </c>
      <c r="H543">
        <v>1</v>
      </c>
      <c r="I543" t="s">
        <v>16</v>
      </c>
      <c r="J543" s="3" t="s">
        <v>119</v>
      </c>
      <c r="K543" s="3" t="s">
        <v>184</v>
      </c>
      <c r="L543">
        <v>33</v>
      </c>
      <c r="T543" t="str">
        <f>Receive[[#This Row],[服装]]&amp;Receive[[#This Row],[名前]]&amp;Receive[[#This Row],[レアリティ]]</f>
        <v>探偵木葉秋紀ICONIC</v>
      </c>
    </row>
    <row r="544" spans="1:20" x14ac:dyDescent="0.3">
      <c r="A544">
        <f>VLOOKUP(Receive[[#This Row],[No用]],SetNo[[No.用]:[vlookup 用]],2,FALSE)</f>
        <v>118</v>
      </c>
      <c r="B544" s="3" t="s">
        <v>402</v>
      </c>
      <c r="C544" t="s">
        <v>123</v>
      </c>
      <c r="D544" s="3" t="s">
        <v>77</v>
      </c>
      <c r="E544" t="s">
        <v>78</v>
      </c>
      <c r="F544" t="s">
        <v>128</v>
      </c>
      <c r="G544" t="s">
        <v>71</v>
      </c>
      <c r="H544">
        <v>1</v>
      </c>
      <c r="I544" t="s">
        <v>16</v>
      </c>
      <c r="J544" s="3" t="s">
        <v>174</v>
      </c>
      <c r="K544" s="3" t="s">
        <v>173</v>
      </c>
      <c r="L544">
        <v>30</v>
      </c>
      <c r="T544" t="str">
        <f>Receive[[#This Row],[服装]]&amp;Receive[[#This Row],[名前]]&amp;Receive[[#This Row],[レアリティ]]</f>
        <v>探偵木葉秋紀ICONIC</v>
      </c>
    </row>
    <row r="545" spans="1:20" x14ac:dyDescent="0.3">
      <c r="A545">
        <f>VLOOKUP(Receive[[#This Row],[No用]],SetNo[[No.用]:[vlookup 用]],2,FALSE)</f>
        <v>118</v>
      </c>
      <c r="B545" s="3" t="s">
        <v>402</v>
      </c>
      <c r="C545" t="s">
        <v>123</v>
      </c>
      <c r="D545" s="3" t="s">
        <v>77</v>
      </c>
      <c r="E545" t="s">
        <v>78</v>
      </c>
      <c r="F545" t="s">
        <v>128</v>
      </c>
      <c r="G545" t="s">
        <v>71</v>
      </c>
      <c r="H545">
        <v>1</v>
      </c>
      <c r="I545" t="s">
        <v>16</v>
      </c>
      <c r="J545" s="3" t="s">
        <v>243</v>
      </c>
      <c r="K545" s="3" t="s">
        <v>173</v>
      </c>
      <c r="L545">
        <v>30</v>
      </c>
      <c r="T545" t="str">
        <f>Receive[[#This Row],[服装]]&amp;Receive[[#This Row],[名前]]&amp;Receive[[#This Row],[レアリティ]]</f>
        <v>探偵木葉秋紀ICONIC</v>
      </c>
    </row>
    <row r="546" spans="1:20" x14ac:dyDescent="0.3">
      <c r="A546">
        <f>VLOOKUP(Receive[[#This Row],[No用]],SetNo[[No.用]:[vlookup 用]],2,FALSE)</f>
        <v>118</v>
      </c>
      <c r="B546" s="3" t="s">
        <v>402</v>
      </c>
      <c r="C546" t="s">
        <v>123</v>
      </c>
      <c r="D546" s="3" t="s">
        <v>77</v>
      </c>
      <c r="E546" t="s">
        <v>78</v>
      </c>
      <c r="F546" t="s">
        <v>128</v>
      </c>
      <c r="G546" t="s">
        <v>71</v>
      </c>
      <c r="H546">
        <v>1</v>
      </c>
      <c r="I546" t="s">
        <v>16</v>
      </c>
      <c r="J546" s="3" t="s">
        <v>120</v>
      </c>
      <c r="K546" s="3" t="s">
        <v>184</v>
      </c>
      <c r="L546">
        <v>33</v>
      </c>
      <c r="T546" t="str">
        <f>Receive[[#This Row],[服装]]&amp;Receive[[#This Row],[名前]]&amp;Receive[[#This Row],[レアリティ]]</f>
        <v>探偵木葉秋紀ICONIC</v>
      </c>
    </row>
    <row r="547" spans="1:20" x14ac:dyDescent="0.3">
      <c r="A547">
        <f>VLOOKUP(Receive[[#This Row],[No用]],SetNo[[No.用]:[vlookup 用]],2,FALSE)</f>
        <v>118</v>
      </c>
      <c r="B547" s="3" t="s">
        <v>402</v>
      </c>
      <c r="C547" t="s">
        <v>123</v>
      </c>
      <c r="D547" s="3" t="s">
        <v>77</v>
      </c>
      <c r="E547" t="s">
        <v>78</v>
      </c>
      <c r="F547" t="s">
        <v>128</v>
      </c>
      <c r="G547" t="s">
        <v>71</v>
      </c>
      <c r="H547">
        <v>1</v>
      </c>
      <c r="I547" t="s">
        <v>16</v>
      </c>
      <c r="J547" s="3" t="s">
        <v>175</v>
      </c>
      <c r="K547" s="3" t="s">
        <v>173</v>
      </c>
      <c r="L547">
        <v>30</v>
      </c>
      <c r="T547" t="str">
        <f>Receive[[#This Row],[服装]]&amp;Receive[[#This Row],[名前]]&amp;Receive[[#This Row],[レアリティ]]</f>
        <v>探偵木葉秋紀ICONIC</v>
      </c>
    </row>
    <row r="548" spans="1:20" x14ac:dyDescent="0.3">
      <c r="A548">
        <f>VLOOKUP(Receive[[#This Row],[No用]],SetNo[[No.用]:[vlookup 用]],2,FALSE)</f>
        <v>118</v>
      </c>
      <c r="B548" s="3" t="s">
        <v>402</v>
      </c>
      <c r="C548" t="s">
        <v>123</v>
      </c>
      <c r="D548" s="3" t="s">
        <v>77</v>
      </c>
      <c r="E548" t="s">
        <v>78</v>
      </c>
      <c r="F548" t="s">
        <v>128</v>
      </c>
      <c r="G548" t="s">
        <v>71</v>
      </c>
      <c r="H548">
        <v>1</v>
      </c>
      <c r="I548" t="s">
        <v>16</v>
      </c>
      <c r="J548" s="3" t="s">
        <v>176</v>
      </c>
      <c r="K548" s="3" t="s">
        <v>173</v>
      </c>
      <c r="L548">
        <v>13</v>
      </c>
      <c r="T548" t="str">
        <f>Receive[[#This Row],[服装]]&amp;Receive[[#This Row],[名前]]&amp;Receive[[#This Row],[レアリティ]]</f>
        <v>探偵木葉秋紀ICONIC</v>
      </c>
    </row>
    <row r="549" spans="1:20" x14ac:dyDescent="0.3">
      <c r="A549">
        <f>VLOOKUP(Receive[[#This Row],[No用]],SetNo[[No.用]:[vlookup 用]],2,FALSE)</f>
        <v>118</v>
      </c>
      <c r="B549" s="3" t="s">
        <v>402</v>
      </c>
      <c r="C549" t="s">
        <v>123</v>
      </c>
      <c r="D549" s="3" t="s">
        <v>77</v>
      </c>
      <c r="E549" t="s">
        <v>78</v>
      </c>
      <c r="F549" t="s">
        <v>128</v>
      </c>
      <c r="G549" t="s">
        <v>71</v>
      </c>
      <c r="H549">
        <v>1</v>
      </c>
      <c r="I549" t="s">
        <v>16</v>
      </c>
      <c r="J549" s="3" t="s">
        <v>194</v>
      </c>
      <c r="K549" s="3" t="s">
        <v>237</v>
      </c>
      <c r="L549">
        <v>49</v>
      </c>
      <c r="N549">
        <v>59</v>
      </c>
      <c r="T549" t="str">
        <f>Receive[[#This Row],[服装]]&amp;Receive[[#This Row],[名前]]&amp;Receive[[#This Row],[レアリティ]]</f>
        <v>探偵木葉秋紀ICONIC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273"/>
  <sheetViews>
    <sheetView topLeftCell="A207" workbookViewId="0">
      <selection activeCell="B234" sqref="B234:F235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VLOOKUP(Toss[[#This Row],[No用]],SetNo[[No.用]:[vlookup 用]],2,FALSE)</f>
        <v>1</v>
      </c>
      <c r="B2" t="s">
        <v>217</v>
      </c>
      <c r="C2" t="s">
        <v>137</v>
      </c>
      <c r="D2" t="s">
        <v>28</v>
      </c>
      <c r="E2" t="s">
        <v>26</v>
      </c>
      <c r="F2" t="s">
        <v>136</v>
      </c>
      <c r="G2" t="s">
        <v>71</v>
      </c>
      <c r="H2">
        <v>1</v>
      </c>
      <c r="I2" t="s">
        <v>244</v>
      </c>
      <c r="J2" t="s">
        <v>177</v>
      </c>
      <c r="K2" t="s">
        <v>173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217</v>
      </c>
      <c r="C3" t="s">
        <v>137</v>
      </c>
      <c r="D3" t="s">
        <v>28</v>
      </c>
      <c r="E3" t="s">
        <v>26</v>
      </c>
      <c r="F3" t="s">
        <v>136</v>
      </c>
      <c r="G3" t="s">
        <v>71</v>
      </c>
      <c r="H3">
        <v>1</v>
      </c>
      <c r="I3" t="s">
        <v>244</v>
      </c>
      <c r="J3" t="s">
        <v>178</v>
      </c>
      <c r="K3" t="s">
        <v>173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149</v>
      </c>
      <c r="C4" t="s">
        <v>137</v>
      </c>
      <c r="D4" t="s">
        <v>28</v>
      </c>
      <c r="E4" t="s">
        <v>26</v>
      </c>
      <c r="F4" t="s">
        <v>136</v>
      </c>
      <c r="G4" t="s">
        <v>71</v>
      </c>
      <c r="H4">
        <v>1</v>
      </c>
      <c r="I4" t="s">
        <v>244</v>
      </c>
      <c r="J4" t="s">
        <v>177</v>
      </c>
      <c r="K4" t="s">
        <v>173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149</v>
      </c>
      <c r="C5" t="s">
        <v>137</v>
      </c>
      <c r="D5" t="s">
        <v>28</v>
      </c>
      <c r="E5" t="s">
        <v>26</v>
      </c>
      <c r="F5" t="s">
        <v>136</v>
      </c>
      <c r="G5" t="s">
        <v>71</v>
      </c>
      <c r="H5">
        <v>1</v>
      </c>
      <c r="I5" t="s">
        <v>244</v>
      </c>
      <c r="J5" t="s">
        <v>178</v>
      </c>
      <c r="K5" t="s">
        <v>173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150</v>
      </c>
      <c r="C6" t="s">
        <v>137</v>
      </c>
      <c r="D6" t="s">
        <v>23</v>
      </c>
      <c r="E6" t="s">
        <v>26</v>
      </c>
      <c r="F6" t="s">
        <v>136</v>
      </c>
      <c r="G6" t="s">
        <v>71</v>
      </c>
      <c r="H6">
        <v>1</v>
      </c>
      <c r="I6" t="s">
        <v>244</v>
      </c>
      <c r="J6" t="s">
        <v>177</v>
      </c>
      <c r="K6" t="s">
        <v>173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150</v>
      </c>
      <c r="C7" t="s">
        <v>137</v>
      </c>
      <c r="D7" t="s">
        <v>23</v>
      </c>
      <c r="E7" t="s">
        <v>26</v>
      </c>
      <c r="F7" t="s">
        <v>136</v>
      </c>
      <c r="G7" t="s">
        <v>71</v>
      </c>
      <c r="H7">
        <v>1</v>
      </c>
      <c r="I7" t="s">
        <v>244</v>
      </c>
      <c r="J7" t="s">
        <v>178</v>
      </c>
      <c r="K7" t="s">
        <v>173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217</v>
      </c>
      <c r="C8" t="s">
        <v>138</v>
      </c>
      <c r="D8" t="s">
        <v>28</v>
      </c>
      <c r="E8" t="s">
        <v>31</v>
      </c>
      <c r="F8" t="s">
        <v>136</v>
      </c>
      <c r="G8" t="s">
        <v>71</v>
      </c>
      <c r="H8">
        <v>1</v>
      </c>
      <c r="I8" t="s">
        <v>244</v>
      </c>
      <c r="J8" t="s">
        <v>177</v>
      </c>
      <c r="K8" t="s">
        <v>173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217</v>
      </c>
      <c r="C9" t="s">
        <v>138</v>
      </c>
      <c r="D9" t="s">
        <v>28</v>
      </c>
      <c r="E9" t="s">
        <v>31</v>
      </c>
      <c r="F9" t="s">
        <v>136</v>
      </c>
      <c r="G9" t="s">
        <v>71</v>
      </c>
      <c r="H9">
        <v>1</v>
      </c>
      <c r="I9" t="s">
        <v>244</v>
      </c>
      <c r="J9" t="s">
        <v>180</v>
      </c>
      <c r="K9" t="s">
        <v>184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217</v>
      </c>
      <c r="C10" t="s">
        <v>138</v>
      </c>
      <c r="D10" t="s">
        <v>28</v>
      </c>
      <c r="E10" t="s">
        <v>31</v>
      </c>
      <c r="F10" t="s">
        <v>136</v>
      </c>
      <c r="G10" t="s">
        <v>71</v>
      </c>
      <c r="H10">
        <v>1</v>
      </c>
      <c r="I10" t="s">
        <v>244</v>
      </c>
      <c r="J10" t="s">
        <v>192</v>
      </c>
      <c r="K10" t="s">
        <v>184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217</v>
      </c>
      <c r="C11" t="s">
        <v>138</v>
      </c>
      <c r="D11" t="s">
        <v>28</v>
      </c>
      <c r="E11" t="s">
        <v>31</v>
      </c>
      <c r="F11" t="s">
        <v>136</v>
      </c>
      <c r="G11" t="s">
        <v>71</v>
      </c>
      <c r="H11">
        <v>1</v>
      </c>
      <c r="I11" t="s">
        <v>244</v>
      </c>
      <c r="J11" t="s">
        <v>183</v>
      </c>
      <c r="K11" t="s">
        <v>173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217</v>
      </c>
      <c r="C12" t="s">
        <v>138</v>
      </c>
      <c r="D12" t="s">
        <v>28</v>
      </c>
      <c r="E12" t="s">
        <v>31</v>
      </c>
      <c r="F12" t="s">
        <v>136</v>
      </c>
      <c r="G12" t="s">
        <v>71</v>
      </c>
      <c r="H12">
        <v>1</v>
      </c>
      <c r="I12" t="s">
        <v>244</v>
      </c>
      <c r="J12" t="s">
        <v>245</v>
      </c>
      <c r="K12" t="s">
        <v>173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217</v>
      </c>
      <c r="C13" t="s">
        <v>138</v>
      </c>
      <c r="D13" t="s">
        <v>28</v>
      </c>
      <c r="E13" t="s">
        <v>31</v>
      </c>
      <c r="F13" t="s">
        <v>136</v>
      </c>
      <c r="G13" t="s">
        <v>71</v>
      </c>
      <c r="H13">
        <v>1</v>
      </c>
      <c r="I13" t="s">
        <v>244</v>
      </c>
      <c r="J13" t="s">
        <v>180</v>
      </c>
      <c r="K13" t="s">
        <v>237</v>
      </c>
      <c r="L13">
        <v>54</v>
      </c>
      <c r="M13">
        <v>5</v>
      </c>
      <c r="N13">
        <v>61</v>
      </c>
      <c r="O13">
        <v>7</v>
      </c>
      <c r="P13" t="s">
        <v>242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217</v>
      </c>
      <c r="C14" t="s">
        <v>138</v>
      </c>
      <c r="D14" t="s">
        <v>28</v>
      </c>
      <c r="E14" t="s">
        <v>31</v>
      </c>
      <c r="F14" t="s">
        <v>136</v>
      </c>
      <c r="G14" t="s">
        <v>71</v>
      </c>
      <c r="H14">
        <v>1</v>
      </c>
      <c r="I14" t="s">
        <v>244</v>
      </c>
      <c r="J14" t="s">
        <v>193</v>
      </c>
      <c r="K14" t="s">
        <v>237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149</v>
      </c>
      <c r="C15" t="s">
        <v>138</v>
      </c>
      <c r="D15" t="s">
        <v>28</v>
      </c>
      <c r="E15" t="s">
        <v>31</v>
      </c>
      <c r="F15" t="s">
        <v>136</v>
      </c>
      <c r="G15" t="s">
        <v>71</v>
      </c>
      <c r="H15">
        <v>1</v>
      </c>
      <c r="I15" t="s">
        <v>244</v>
      </c>
      <c r="J15" t="s">
        <v>177</v>
      </c>
      <c r="K15" t="s">
        <v>173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149</v>
      </c>
      <c r="C16" t="s">
        <v>138</v>
      </c>
      <c r="D16" t="s">
        <v>28</v>
      </c>
      <c r="E16" t="s">
        <v>31</v>
      </c>
      <c r="F16" t="s">
        <v>136</v>
      </c>
      <c r="G16" t="s">
        <v>71</v>
      </c>
      <c r="H16">
        <v>1</v>
      </c>
      <c r="I16" t="s">
        <v>244</v>
      </c>
      <c r="J16" t="s">
        <v>180</v>
      </c>
      <c r="K16" t="s">
        <v>184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149</v>
      </c>
      <c r="C17" t="s">
        <v>138</v>
      </c>
      <c r="D17" t="s">
        <v>28</v>
      </c>
      <c r="E17" t="s">
        <v>31</v>
      </c>
      <c r="F17" t="s">
        <v>136</v>
      </c>
      <c r="G17" t="s">
        <v>71</v>
      </c>
      <c r="H17">
        <v>1</v>
      </c>
      <c r="I17" t="s">
        <v>244</v>
      </c>
      <c r="J17" t="s">
        <v>192</v>
      </c>
      <c r="K17" t="s">
        <v>184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149</v>
      </c>
      <c r="C18" t="s">
        <v>138</v>
      </c>
      <c r="D18" t="s">
        <v>28</v>
      </c>
      <c r="E18" t="s">
        <v>31</v>
      </c>
      <c r="F18" t="s">
        <v>136</v>
      </c>
      <c r="G18" t="s">
        <v>71</v>
      </c>
      <c r="H18">
        <v>1</v>
      </c>
      <c r="I18" t="s">
        <v>244</v>
      </c>
      <c r="J18" t="s">
        <v>246</v>
      </c>
      <c r="K18" t="s">
        <v>189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149</v>
      </c>
      <c r="C19" t="s">
        <v>138</v>
      </c>
      <c r="D19" t="s">
        <v>28</v>
      </c>
      <c r="E19" t="s">
        <v>31</v>
      </c>
      <c r="F19" t="s">
        <v>136</v>
      </c>
      <c r="G19" t="s">
        <v>71</v>
      </c>
      <c r="H19">
        <v>1</v>
      </c>
      <c r="I19" t="s">
        <v>244</v>
      </c>
      <c r="J19" t="s">
        <v>183</v>
      </c>
      <c r="K19" t="s">
        <v>173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149</v>
      </c>
      <c r="C20" t="s">
        <v>138</v>
      </c>
      <c r="D20" t="s">
        <v>28</v>
      </c>
      <c r="E20" t="s">
        <v>31</v>
      </c>
      <c r="F20" t="s">
        <v>136</v>
      </c>
      <c r="G20" t="s">
        <v>71</v>
      </c>
      <c r="H20">
        <v>1</v>
      </c>
      <c r="I20" t="s">
        <v>244</v>
      </c>
      <c r="J20" t="s">
        <v>245</v>
      </c>
      <c r="K20" t="s">
        <v>189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149</v>
      </c>
      <c r="C21" t="s">
        <v>138</v>
      </c>
      <c r="D21" t="s">
        <v>28</v>
      </c>
      <c r="E21" t="s">
        <v>31</v>
      </c>
      <c r="F21" t="s">
        <v>136</v>
      </c>
      <c r="G21" t="s">
        <v>71</v>
      </c>
      <c r="H21">
        <v>1</v>
      </c>
      <c r="I21" t="s">
        <v>244</v>
      </c>
      <c r="J21" t="s">
        <v>180</v>
      </c>
      <c r="K21" t="s">
        <v>237</v>
      </c>
      <c r="L21">
        <v>54</v>
      </c>
      <c r="M21">
        <v>5</v>
      </c>
      <c r="N21">
        <v>61</v>
      </c>
      <c r="O21">
        <v>7</v>
      </c>
      <c r="P21" t="s">
        <v>242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149</v>
      </c>
      <c r="C22" t="s">
        <v>138</v>
      </c>
      <c r="D22" t="s">
        <v>28</v>
      </c>
      <c r="E22" t="s">
        <v>31</v>
      </c>
      <c r="F22" t="s">
        <v>136</v>
      </c>
      <c r="G22" t="s">
        <v>71</v>
      </c>
      <c r="H22">
        <v>1</v>
      </c>
      <c r="I22" t="s">
        <v>244</v>
      </c>
      <c r="J22" t="s">
        <v>194</v>
      </c>
      <c r="K22" t="s">
        <v>237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150</v>
      </c>
      <c r="C23" t="s">
        <v>138</v>
      </c>
      <c r="D23" t="s">
        <v>23</v>
      </c>
      <c r="E23" t="s">
        <v>31</v>
      </c>
      <c r="F23" t="s">
        <v>136</v>
      </c>
      <c r="G23" t="s">
        <v>71</v>
      </c>
      <c r="H23">
        <v>1</v>
      </c>
      <c r="I23" t="s">
        <v>244</v>
      </c>
      <c r="J23" t="s">
        <v>177</v>
      </c>
      <c r="K23" t="s">
        <v>173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150</v>
      </c>
      <c r="C24" t="s">
        <v>138</v>
      </c>
      <c r="D24" t="s">
        <v>23</v>
      </c>
      <c r="E24" t="s">
        <v>31</v>
      </c>
      <c r="F24" t="s">
        <v>136</v>
      </c>
      <c r="G24" t="s">
        <v>71</v>
      </c>
      <c r="H24">
        <v>1</v>
      </c>
      <c r="I24" t="s">
        <v>244</v>
      </c>
      <c r="J24" t="s">
        <v>180</v>
      </c>
      <c r="K24" t="s">
        <v>184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150</v>
      </c>
      <c r="C25" t="s">
        <v>138</v>
      </c>
      <c r="D25" t="s">
        <v>23</v>
      </c>
      <c r="E25" t="s">
        <v>31</v>
      </c>
      <c r="F25" t="s">
        <v>136</v>
      </c>
      <c r="G25" t="s">
        <v>71</v>
      </c>
      <c r="H25">
        <v>1</v>
      </c>
      <c r="I25" t="s">
        <v>244</v>
      </c>
      <c r="J25" t="s">
        <v>192</v>
      </c>
      <c r="K25" t="s">
        <v>184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150</v>
      </c>
      <c r="C26" t="s">
        <v>138</v>
      </c>
      <c r="D26" t="s">
        <v>23</v>
      </c>
      <c r="E26" t="s">
        <v>31</v>
      </c>
      <c r="F26" t="s">
        <v>136</v>
      </c>
      <c r="G26" t="s">
        <v>71</v>
      </c>
      <c r="H26">
        <v>1</v>
      </c>
      <c r="I26" t="s">
        <v>244</v>
      </c>
      <c r="J26" t="s">
        <v>246</v>
      </c>
      <c r="K26" t="s">
        <v>173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150</v>
      </c>
      <c r="C27" t="s">
        <v>138</v>
      </c>
      <c r="D27" t="s">
        <v>23</v>
      </c>
      <c r="E27" t="s">
        <v>31</v>
      </c>
      <c r="F27" t="s">
        <v>136</v>
      </c>
      <c r="G27" t="s">
        <v>71</v>
      </c>
      <c r="H27">
        <v>1</v>
      </c>
      <c r="I27" t="s">
        <v>244</v>
      </c>
      <c r="J27" t="s">
        <v>183</v>
      </c>
      <c r="K27" t="s">
        <v>173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150</v>
      </c>
      <c r="C28" t="s">
        <v>138</v>
      </c>
      <c r="D28" t="s">
        <v>23</v>
      </c>
      <c r="E28" t="s">
        <v>31</v>
      </c>
      <c r="F28" t="s">
        <v>136</v>
      </c>
      <c r="G28" t="s">
        <v>71</v>
      </c>
      <c r="H28">
        <v>1</v>
      </c>
      <c r="I28" t="s">
        <v>244</v>
      </c>
      <c r="J28" t="s">
        <v>245</v>
      </c>
      <c r="K28" t="s">
        <v>173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150</v>
      </c>
      <c r="C29" t="s">
        <v>138</v>
      </c>
      <c r="D29" t="s">
        <v>23</v>
      </c>
      <c r="E29" t="s">
        <v>31</v>
      </c>
      <c r="F29" t="s">
        <v>136</v>
      </c>
      <c r="G29" t="s">
        <v>71</v>
      </c>
      <c r="H29">
        <v>1</v>
      </c>
      <c r="I29" t="s">
        <v>244</v>
      </c>
      <c r="J29" t="s">
        <v>180</v>
      </c>
      <c r="K29" t="s">
        <v>237</v>
      </c>
      <c r="L29">
        <v>51</v>
      </c>
      <c r="M29">
        <v>5</v>
      </c>
      <c r="N29">
        <v>56</v>
      </c>
      <c r="O29">
        <v>7</v>
      </c>
      <c r="P29" t="s">
        <v>242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217</v>
      </c>
      <c r="C30" t="s">
        <v>139</v>
      </c>
      <c r="D30" t="s">
        <v>28</v>
      </c>
      <c r="E30" t="s">
        <v>26</v>
      </c>
      <c r="F30" t="s">
        <v>136</v>
      </c>
      <c r="G30" t="s">
        <v>71</v>
      </c>
      <c r="H30">
        <v>1</v>
      </c>
      <c r="I30" t="s">
        <v>244</v>
      </c>
      <c r="J30" t="s">
        <v>177</v>
      </c>
      <c r="K30" t="s">
        <v>173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217</v>
      </c>
      <c r="C31" t="s">
        <v>139</v>
      </c>
      <c r="D31" t="s">
        <v>28</v>
      </c>
      <c r="E31" t="s">
        <v>26</v>
      </c>
      <c r="F31" t="s">
        <v>136</v>
      </c>
      <c r="G31" t="s">
        <v>71</v>
      </c>
      <c r="H31">
        <v>1</v>
      </c>
      <c r="I31" t="s">
        <v>244</v>
      </c>
      <c r="J31" t="s">
        <v>178</v>
      </c>
      <c r="K31" t="s">
        <v>173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116</v>
      </c>
      <c r="C32" t="s">
        <v>139</v>
      </c>
      <c r="D32" t="s">
        <v>23</v>
      </c>
      <c r="E32" t="s">
        <v>26</v>
      </c>
      <c r="F32" t="s">
        <v>136</v>
      </c>
      <c r="G32" t="s">
        <v>71</v>
      </c>
      <c r="H32">
        <v>1</v>
      </c>
      <c r="I32" t="s">
        <v>244</v>
      </c>
      <c r="J32" t="s">
        <v>177</v>
      </c>
      <c r="K32" t="s">
        <v>173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116</v>
      </c>
      <c r="C33" t="s">
        <v>139</v>
      </c>
      <c r="D33" t="s">
        <v>23</v>
      </c>
      <c r="E33" t="s">
        <v>26</v>
      </c>
      <c r="F33" t="s">
        <v>136</v>
      </c>
      <c r="G33" t="s">
        <v>71</v>
      </c>
      <c r="H33">
        <v>1</v>
      </c>
      <c r="I33" t="s">
        <v>244</v>
      </c>
      <c r="J33" t="s">
        <v>178</v>
      </c>
      <c r="K33" t="s">
        <v>173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217</v>
      </c>
      <c r="C34" t="s">
        <v>140</v>
      </c>
      <c r="D34" t="s">
        <v>24</v>
      </c>
      <c r="E34" t="s">
        <v>26</v>
      </c>
      <c r="F34" t="s">
        <v>136</v>
      </c>
      <c r="G34" t="s">
        <v>71</v>
      </c>
      <c r="H34">
        <v>1</v>
      </c>
      <c r="I34" t="s">
        <v>244</v>
      </c>
      <c r="J34" t="s">
        <v>177</v>
      </c>
      <c r="K34" t="s">
        <v>173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217</v>
      </c>
      <c r="C35" t="s">
        <v>140</v>
      </c>
      <c r="D35" t="s">
        <v>24</v>
      </c>
      <c r="E35" t="s">
        <v>26</v>
      </c>
      <c r="F35" t="s">
        <v>136</v>
      </c>
      <c r="G35" t="s">
        <v>71</v>
      </c>
      <c r="H35">
        <v>1</v>
      </c>
      <c r="I35" t="s">
        <v>244</v>
      </c>
      <c r="J35" t="s">
        <v>180</v>
      </c>
      <c r="K35" t="s">
        <v>173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217</v>
      </c>
      <c r="C36" t="s">
        <v>140</v>
      </c>
      <c r="D36" t="s">
        <v>24</v>
      </c>
      <c r="E36" t="s">
        <v>26</v>
      </c>
      <c r="F36" t="s">
        <v>136</v>
      </c>
      <c r="G36" t="s">
        <v>71</v>
      </c>
      <c r="H36">
        <v>1</v>
      </c>
      <c r="I36" t="s">
        <v>244</v>
      </c>
      <c r="J36" t="s">
        <v>178</v>
      </c>
      <c r="K36" t="s">
        <v>173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116</v>
      </c>
      <c r="C37" t="s">
        <v>140</v>
      </c>
      <c r="D37" t="s">
        <v>28</v>
      </c>
      <c r="E37" t="s">
        <v>26</v>
      </c>
      <c r="F37" t="s">
        <v>136</v>
      </c>
      <c r="G37" t="s">
        <v>71</v>
      </c>
      <c r="H37">
        <v>1</v>
      </c>
      <c r="I37" t="s">
        <v>244</v>
      </c>
      <c r="J37" t="s">
        <v>177</v>
      </c>
      <c r="K37" t="s">
        <v>173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116</v>
      </c>
      <c r="C38" t="s">
        <v>140</v>
      </c>
      <c r="D38" t="s">
        <v>28</v>
      </c>
      <c r="E38" t="s">
        <v>26</v>
      </c>
      <c r="F38" t="s">
        <v>136</v>
      </c>
      <c r="G38" t="s">
        <v>71</v>
      </c>
      <c r="H38">
        <v>1</v>
      </c>
      <c r="I38" t="s">
        <v>244</v>
      </c>
      <c r="J38" t="s">
        <v>180</v>
      </c>
      <c r="K38" t="s">
        <v>173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116</v>
      </c>
      <c r="C39" t="s">
        <v>140</v>
      </c>
      <c r="D39" t="s">
        <v>28</v>
      </c>
      <c r="E39" t="s">
        <v>26</v>
      </c>
      <c r="F39" t="s">
        <v>136</v>
      </c>
      <c r="G39" t="s">
        <v>71</v>
      </c>
      <c r="H39">
        <v>1</v>
      </c>
      <c r="I39" t="s">
        <v>244</v>
      </c>
      <c r="J39" t="s">
        <v>178</v>
      </c>
      <c r="K39" t="s">
        <v>173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217</v>
      </c>
      <c r="C40" t="s">
        <v>141</v>
      </c>
      <c r="D40" t="s">
        <v>28</v>
      </c>
      <c r="E40" t="s">
        <v>21</v>
      </c>
      <c r="F40" t="s">
        <v>136</v>
      </c>
      <c r="G40" t="s">
        <v>71</v>
      </c>
      <c r="H40">
        <v>1</v>
      </c>
      <c r="I40" t="s">
        <v>244</v>
      </c>
      <c r="J40" t="s">
        <v>177</v>
      </c>
      <c r="K40" t="s">
        <v>173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149</v>
      </c>
      <c r="C41" t="s">
        <v>141</v>
      </c>
      <c r="D41" t="s">
        <v>23</v>
      </c>
      <c r="E41" t="s">
        <v>21</v>
      </c>
      <c r="F41" t="s">
        <v>136</v>
      </c>
      <c r="G41" t="s">
        <v>71</v>
      </c>
      <c r="H41">
        <v>1</v>
      </c>
      <c r="I41" t="s">
        <v>244</v>
      </c>
      <c r="J41" t="s">
        <v>177</v>
      </c>
      <c r="K41" t="s">
        <v>173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217</v>
      </c>
      <c r="C42" t="s">
        <v>142</v>
      </c>
      <c r="D42" t="s">
        <v>24</v>
      </c>
      <c r="E42" t="s">
        <v>25</v>
      </c>
      <c r="F42" t="s">
        <v>136</v>
      </c>
      <c r="G42" t="s">
        <v>71</v>
      </c>
      <c r="H42">
        <v>1</v>
      </c>
      <c r="I42" t="s">
        <v>244</v>
      </c>
      <c r="J42" t="s">
        <v>177</v>
      </c>
      <c r="K42" t="s">
        <v>173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217</v>
      </c>
      <c r="C43" t="s">
        <v>142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244</v>
      </c>
      <c r="J43" t="s">
        <v>178</v>
      </c>
      <c r="K43" t="s">
        <v>173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149</v>
      </c>
      <c r="C44" t="s">
        <v>142</v>
      </c>
      <c r="D44" t="s">
        <v>28</v>
      </c>
      <c r="E44" t="s">
        <v>25</v>
      </c>
      <c r="F44" t="s">
        <v>136</v>
      </c>
      <c r="G44" t="s">
        <v>71</v>
      </c>
      <c r="H44">
        <v>1</v>
      </c>
      <c r="I44" t="s">
        <v>244</v>
      </c>
      <c r="J44" t="s">
        <v>177</v>
      </c>
      <c r="K44" t="s">
        <v>173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149</v>
      </c>
      <c r="C45" t="s">
        <v>142</v>
      </c>
      <c r="D45" t="s">
        <v>28</v>
      </c>
      <c r="E45" t="s">
        <v>25</v>
      </c>
      <c r="F45" t="s">
        <v>136</v>
      </c>
      <c r="G45" t="s">
        <v>71</v>
      </c>
      <c r="H45">
        <v>1</v>
      </c>
      <c r="I45" t="s">
        <v>244</v>
      </c>
      <c r="J45" t="s">
        <v>178</v>
      </c>
      <c r="K45" t="s">
        <v>189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217</v>
      </c>
      <c r="C46" t="s">
        <v>143</v>
      </c>
      <c r="D46" t="s">
        <v>28</v>
      </c>
      <c r="E46" t="s">
        <v>25</v>
      </c>
      <c r="F46" t="s">
        <v>136</v>
      </c>
      <c r="G46" t="s">
        <v>71</v>
      </c>
      <c r="H46">
        <v>1</v>
      </c>
      <c r="I46" t="s">
        <v>244</v>
      </c>
      <c r="J46" t="s">
        <v>177</v>
      </c>
      <c r="K46" t="s">
        <v>173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217</v>
      </c>
      <c r="C47" t="s">
        <v>143</v>
      </c>
      <c r="D47" t="s">
        <v>28</v>
      </c>
      <c r="E47" t="s">
        <v>25</v>
      </c>
      <c r="F47" t="s">
        <v>136</v>
      </c>
      <c r="G47" t="s">
        <v>71</v>
      </c>
      <c r="H47">
        <v>1</v>
      </c>
      <c r="I47" t="s">
        <v>244</v>
      </c>
      <c r="J47" t="s">
        <v>178</v>
      </c>
      <c r="K47" t="s">
        <v>173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117</v>
      </c>
      <c r="C48" t="s">
        <v>143</v>
      </c>
      <c r="D48" t="s">
        <v>23</v>
      </c>
      <c r="E48" t="s">
        <v>25</v>
      </c>
      <c r="F48" t="s">
        <v>136</v>
      </c>
      <c r="G48" t="s">
        <v>71</v>
      </c>
      <c r="H48">
        <v>1</v>
      </c>
      <c r="I48" t="s">
        <v>244</v>
      </c>
      <c r="J48" t="s">
        <v>177</v>
      </c>
      <c r="K48" t="s">
        <v>173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117</v>
      </c>
      <c r="C49" t="s">
        <v>143</v>
      </c>
      <c r="D49" t="s">
        <v>23</v>
      </c>
      <c r="E49" t="s">
        <v>25</v>
      </c>
      <c r="F49" t="s">
        <v>136</v>
      </c>
      <c r="G49" t="s">
        <v>71</v>
      </c>
      <c r="H49">
        <v>1</v>
      </c>
      <c r="I49" t="s">
        <v>244</v>
      </c>
      <c r="J49" t="s">
        <v>178</v>
      </c>
      <c r="K49" t="s">
        <v>173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217</v>
      </c>
      <c r="C50" t="s">
        <v>144</v>
      </c>
      <c r="D50" t="s">
        <v>24</v>
      </c>
      <c r="E50" t="s">
        <v>31</v>
      </c>
      <c r="F50" t="s">
        <v>136</v>
      </c>
      <c r="G50" t="s">
        <v>71</v>
      </c>
      <c r="H50">
        <v>1</v>
      </c>
      <c r="I50" t="s">
        <v>244</v>
      </c>
      <c r="J50" t="s">
        <v>177</v>
      </c>
      <c r="K50" t="s">
        <v>184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217</v>
      </c>
      <c r="C51" t="s">
        <v>144</v>
      </c>
      <c r="D51" t="s">
        <v>24</v>
      </c>
      <c r="E51" t="s">
        <v>31</v>
      </c>
      <c r="F51" t="s">
        <v>136</v>
      </c>
      <c r="G51" t="s">
        <v>71</v>
      </c>
      <c r="H51">
        <v>1</v>
      </c>
      <c r="I51" t="s">
        <v>244</v>
      </c>
      <c r="J51" t="s">
        <v>180</v>
      </c>
      <c r="K51" t="s">
        <v>173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217</v>
      </c>
      <c r="C52" t="s">
        <v>144</v>
      </c>
      <c r="D52" t="s">
        <v>24</v>
      </c>
      <c r="E52" t="s">
        <v>31</v>
      </c>
      <c r="F52" t="s">
        <v>136</v>
      </c>
      <c r="G52" t="s">
        <v>71</v>
      </c>
      <c r="H52">
        <v>1</v>
      </c>
      <c r="I52" t="s">
        <v>244</v>
      </c>
      <c r="J52" t="s">
        <v>246</v>
      </c>
      <c r="K52" t="s">
        <v>184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217</v>
      </c>
      <c r="C53" t="s">
        <v>144</v>
      </c>
      <c r="D53" t="s">
        <v>24</v>
      </c>
      <c r="E53" t="s">
        <v>31</v>
      </c>
      <c r="F53" t="s">
        <v>136</v>
      </c>
      <c r="G53" t="s">
        <v>71</v>
      </c>
      <c r="H53">
        <v>1</v>
      </c>
      <c r="I53" t="s">
        <v>244</v>
      </c>
      <c r="J53" t="s">
        <v>183</v>
      </c>
      <c r="K53" t="s">
        <v>173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217</v>
      </c>
      <c r="C54" t="s">
        <v>144</v>
      </c>
      <c r="D54" t="s">
        <v>24</v>
      </c>
      <c r="E54" t="s">
        <v>31</v>
      </c>
      <c r="F54" t="s">
        <v>136</v>
      </c>
      <c r="G54" t="s">
        <v>71</v>
      </c>
      <c r="H54">
        <v>1</v>
      </c>
      <c r="I54" t="s">
        <v>244</v>
      </c>
      <c r="J54" t="s">
        <v>245</v>
      </c>
      <c r="K54" t="s">
        <v>173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217</v>
      </c>
      <c r="C55" t="s">
        <v>144</v>
      </c>
      <c r="D55" t="s">
        <v>24</v>
      </c>
      <c r="E55" t="s">
        <v>31</v>
      </c>
      <c r="F55" t="s">
        <v>136</v>
      </c>
      <c r="G55" t="s">
        <v>71</v>
      </c>
      <c r="H55">
        <v>1</v>
      </c>
      <c r="I55" t="s">
        <v>244</v>
      </c>
      <c r="J55" t="s">
        <v>194</v>
      </c>
      <c r="K55" t="s">
        <v>237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117</v>
      </c>
      <c r="C56" t="s">
        <v>144</v>
      </c>
      <c r="D56" t="s">
        <v>28</v>
      </c>
      <c r="E56" t="s">
        <v>31</v>
      </c>
      <c r="F56" t="s">
        <v>136</v>
      </c>
      <c r="G56" t="s">
        <v>71</v>
      </c>
      <c r="H56">
        <v>1</v>
      </c>
      <c r="I56" t="s">
        <v>244</v>
      </c>
      <c r="J56" t="s">
        <v>177</v>
      </c>
      <c r="K56" t="s">
        <v>184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117</v>
      </c>
      <c r="C57" t="s">
        <v>144</v>
      </c>
      <c r="D57" t="s">
        <v>28</v>
      </c>
      <c r="E57" t="s">
        <v>31</v>
      </c>
      <c r="F57" t="s">
        <v>136</v>
      </c>
      <c r="G57" t="s">
        <v>71</v>
      </c>
      <c r="H57">
        <v>1</v>
      </c>
      <c r="I57" t="s">
        <v>244</v>
      </c>
      <c r="J57" t="s">
        <v>180</v>
      </c>
      <c r="K57" t="s">
        <v>173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117</v>
      </c>
      <c r="C58" t="s">
        <v>144</v>
      </c>
      <c r="D58" t="s">
        <v>28</v>
      </c>
      <c r="E58" t="s">
        <v>31</v>
      </c>
      <c r="F58" t="s">
        <v>136</v>
      </c>
      <c r="G58" t="s">
        <v>71</v>
      </c>
      <c r="H58">
        <v>1</v>
      </c>
      <c r="I58" t="s">
        <v>244</v>
      </c>
      <c r="J58" t="s">
        <v>246</v>
      </c>
      <c r="K58" t="s">
        <v>184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117</v>
      </c>
      <c r="C59" t="s">
        <v>144</v>
      </c>
      <c r="D59" t="s">
        <v>28</v>
      </c>
      <c r="E59" t="s">
        <v>31</v>
      </c>
      <c r="F59" t="s">
        <v>136</v>
      </c>
      <c r="G59" t="s">
        <v>71</v>
      </c>
      <c r="H59">
        <v>1</v>
      </c>
      <c r="I59" t="s">
        <v>244</v>
      </c>
      <c r="J59" t="s">
        <v>183</v>
      </c>
      <c r="K59" t="s">
        <v>189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244</v>
      </c>
      <c r="J60" t="s">
        <v>245</v>
      </c>
      <c r="K60" t="s">
        <v>173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244</v>
      </c>
      <c r="J61" t="s">
        <v>194</v>
      </c>
      <c r="K61" t="s">
        <v>237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217</v>
      </c>
      <c r="C62" t="s">
        <v>145</v>
      </c>
      <c r="D62" t="s">
        <v>28</v>
      </c>
      <c r="E62" t="s">
        <v>25</v>
      </c>
      <c r="F62" t="s">
        <v>136</v>
      </c>
      <c r="G62" t="s">
        <v>71</v>
      </c>
      <c r="H62">
        <v>1</v>
      </c>
      <c r="I62" t="s">
        <v>244</v>
      </c>
      <c r="J62" t="s">
        <v>177</v>
      </c>
      <c r="K62" t="s">
        <v>173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217</v>
      </c>
      <c r="C63" t="s">
        <v>145</v>
      </c>
      <c r="D63" t="s">
        <v>28</v>
      </c>
      <c r="E63" t="s">
        <v>25</v>
      </c>
      <c r="F63" t="s">
        <v>136</v>
      </c>
      <c r="G63" t="s">
        <v>71</v>
      </c>
      <c r="H63">
        <v>1</v>
      </c>
      <c r="I63" t="s">
        <v>244</v>
      </c>
      <c r="J63" t="s">
        <v>178</v>
      </c>
      <c r="K63" t="s">
        <v>173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117</v>
      </c>
      <c r="C64" t="s">
        <v>145</v>
      </c>
      <c r="D64" t="s">
        <v>23</v>
      </c>
      <c r="E64" t="s">
        <v>25</v>
      </c>
      <c r="F64" t="s">
        <v>136</v>
      </c>
      <c r="G64" t="s">
        <v>71</v>
      </c>
      <c r="H64">
        <v>1</v>
      </c>
      <c r="I64" t="s">
        <v>244</v>
      </c>
      <c r="J64" t="s">
        <v>177</v>
      </c>
      <c r="K64" t="s">
        <v>173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117</v>
      </c>
      <c r="C65" t="s">
        <v>145</v>
      </c>
      <c r="D65" t="s">
        <v>23</v>
      </c>
      <c r="E65" t="s">
        <v>25</v>
      </c>
      <c r="F65" t="s">
        <v>136</v>
      </c>
      <c r="G65" t="s">
        <v>71</v>
      </c>
      <c r="H65">
        <v>1</v>
      </c>
      <c r="I65" t="s">
        <v>244</v>
      </c>
      <c r="J65" t="s">
        <v>178</v>
      </c>
      <c r="K65" t="s">
        <v>173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230</v>
      </c>
      <c r="H66">
        <v>1</v>
      </c>
      <c r="I66" t="s">
        <v>244</v>
      </c>
      <c r="J66" t="s">
        <v>177</v>
      </c>
      <c r="K66" t="s">
        <v>173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217</v>
      </c>
      <c r="C67" t="s">
        <v>145</v>
      </c>
      <c r="D67" t="s">
        <v>28</v>
      </c>
      <c r="E67" t="s">
        <v>25</v>
      </c>
      <c r="F67" t="s">
        <v>136</v>
      </c>
      <c r="G67" t="s">
        <v>230</v>
      </c>
      <c r="H67">
        <v>1</v>
      </c>
      <c r="I67" t="s">
        <v>244</v>
      </c>
      <c r="J67" t="s">
        <v>178</v>
      </c>
      <c r="K67" t="s">
        <v>173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217</v>
      </c>
      <c r="C68" t="s">
        <v>146</v>
      </c>
      <c r="D68" t="s">
        <v>24</v>
      </c>
      <c r="E68" t="s">
        <v>25</v>
      </c>
      <c r="F68" t="s">
        <v>136</v>
      </c>
      <c r="G68" t="s">
        <v>71</v>
      </c>
      <c r="H68">
        <v>1</v>
      </c>
      <c r="I68" t="s">
        <v>244</v>
      </c>
      <c r="J68" t="s">
        <v>177</v>
      </c>
      <c r="K68" t="s">
        <v>173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402</v>
      </c>
      <c r="C69" t="s">
        <v>146</v>
      </c>
      <c r="D69" t="s">
        <v>28</v>
      </c>
      <c r="E69" t="s">
        <v>25</v>
      </c>
      <c r="F69" t="s">
        <v>136</v>
      </c>
      <c r="G69" t="s">
        <v>71</v>
      </c>
      <c r="H69">
        <v>1</v>
      </c>
      <c r="I69" t="s">
        <v>244</v>
      </c>
      <c r="J69" t="s">
        <v>177</v>
      </c>
      <c r="K69" t="s">
        <v>173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217</v>
      </c>
      <c r="C70" t="s">
        <v>147</v>
      </c>
      <c r="D70" t="s">
        <v>24</v>
      </c>
      <c r="E70" t="s">
        <v>25</v>
      </c>
      <c r="F70" t="s">
        <v>136</v>
      </c>
      <c r="G70" t="s">
        <v>71</v>
      </c>
      <c r="H70">
        <v>1</v>
      </c>
      <c r="I70" t="s">
        <v>244</v>
      </c>
      <c r="J70" t="s">
        <v>177</v>
      </c>
      <c r="K70" t="s">
        <v>173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217</v>
      </c>
      <c r="C71" t="s">
        <v>147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244</v>
      </c>
      <c r="J71" t="s">
        <v>178</v>
      </c>
      <c r="K71" t="s">
        <v>173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217</v>
      </c>
      <c r="C72" t="s">
        <v>148</v>
      </c>
      <c r="D72" t="s">
        <v>24</v>
      </c>
      <c r="E72" t="s">
        <v>26</v>
      </c>
      <c r="F72" t="s">
        <v>136</v>
      </c>
      <c r="G72" t="s">
        <v>71</v>
      </c>
      <c r="H72">
        <v>1</v>
      </c>
      <c r="I72" t="s">
        <v>244</v>
      </c>
      <c r="J72" t="s">
        <v>177</v>
      </c>
      <c r="K72" t="s">
        <v>173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217</v>
      </c>
      <c r="C73" t="s">
        <v>148</v>
      </c>
      <c r="D73" t="s">
        <v>24</v>
      </c>
      <c r="E73" t="s">
        <v>26</v>
      </c>
      <c r="F73" t="s">
        <v>136</v>
      </c>
      <c r="G73" t="s">
        <v>71</v>
      </c>
      <c r="H73">
        <v>1</v>
      </c>
      <c r="I73" t="s">
        <v>244</v>
      </c>
      <c r="J73" t="s">
        <v>178</v>
      </c>
      <c r="K73" t="s">
        <v>173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244</v>
      </c>
      <c r="J74" t="s">
        <v>177</v>
      </c>
      <c r="K74" t="s">
        <v>184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244</v>
      </c>
      <c r="J75" t="s">
        <v>180</v>
      </c>
      <c r="K75" t="s">
        <v>184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244</v>
      </c>
      <c r="J76" t="s">
        <v>183</v>
      </c>
      <c r="K76" t="s">
        <v>173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244</v>
      </c>
      <c r="J77" t="s">
        <v>245</v>
      </c>
      <c r="K77" t="s">
        <v>184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244</v>
      </c>
      <c r="J78" t="s">
        <v>178</v>
      </c>
      <c r="K78" t="s">
        <v>173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244</v>
      </c>
      <c r="J79" t="s">
        <v>194</v>
      </c>
      <c r="K79" t="s">
        <v>237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244</v>
      </c>
      <c r="J80" t="s">
        <v>194</v>
      </c>
      <c r="K80" t="s">
        <v>237</v>
      </c>
      <c r="L80">
        <v>42</v>
      </c>
      <c r="N80">
        <v>52</v>
      </c>
      <c r="P80" s="3" t="s">
        <v>406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149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244</v>
      </c>
      <c r="J81" t="s">
        <v>177</v>
      </c>
      <c r="K81" t="s">
        <v>290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149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244</v>
      </c>
      <c r="J82" t="s">
        <v>180</v>
      </c>
      <c r="K82" t="s">
        <v>290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149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244</v>
      </c>
      <c r="J83" t="s">
        <v>183</v>
      </c>
      <c r="K83" t="s">
        <v>189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149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244</v>
      </c>
      <c r="J84" t="s">
        <v>245</v>
      </c>
      <c r="K84" t="s">
        <v>184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149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244</v>
      </c>
      <c r="J85" t="s">
        <v>178</v>
      </c>
      <c r="K85" t="s">
        <v>173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149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244</v>
      </c>
      <c r="J86" t="s">
        <v>194</v>
      </c>
      <c r="K86" t="s">
        <v>237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150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244</v>
      </c>
      <c r="J87" t="s">
        <v>177</v>
      </c>
      <c r="K87" t="s">
        <v>184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150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244</v>
      </c>
      <c r="J88" t="s">
        <v>180</v>
      </c>
      <c r="K88" t="s">
        <v>184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150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244</v>
      </c>
      <c r="J89" t="s">
        <v>183</v>
      </c>
      <c r="K89" t="s">
        <v>173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150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244</v>
      </c>
      <c r="J90" t="s">
        <v>245</v>
      </c>
      <c r="K90" t="s">
        <v>173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150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244</v>
      </c>
      <c r="J91" t="s">
        <v>178</v>
      </c>
      <c r="K91" t="s">
        <v>173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150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244</v>
      </c>
      <c r="J92" t="s">
        <v>245</v>
      </c>
      <c r="K92" t="s">
        <v>237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150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244</v>
      </c>
      <c r="J93" t="s">
        <v>194</v>
      </c>
      <c r="K93" t="s">
        <v>237</v>
      </c>
      <c r="L93">
        <v>42</v>
      </c>
      <c r="N93">
        <v>52</v>
      </c>
      <c r="P93" s="3" t="s">
        <v>406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244</v>
      </c>
      <c r="J94" t="s">
        <v>177</v>
      </c>
      <c r="K94" t="s">
        <v>173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244</v>
      </c>
      <c r="J95" t="s">
        <v>178</v>
      </c>
      <c r="K95" t="s">
        <v>173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149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244</v>
      </c>
      <c r="J96" t="s">
        <v>177</v>
      </c>
      <c r="K96" t="s">
        <v>173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149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244</v>
      </c>
      <c r="J97" t="s">
        <v>178</v>
      </c>
      <c r="K97" t="s">
        <v>173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150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244</v>
      </c>
      <c r="J98" t="s">
        <v>177</v>
      </c>
      <c r="K98" t="s">
        <v>173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150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244</v>
      </c>
      <c r="J99" t="s">
        <v>178</v>
      </c>
      <c r="K99" t="s">
        <v>173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244</v>
      </c>
      <c r="J100" t="s">
        <v>177</v>
      </c>
      <c r="K100" t="s">
        <v>173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244</v>
      </c>
      <c r="J101" t="s">
        <v>178</v>
      </c>
      <c r="K101" t="s">
        <v>173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402</v>
      </c>
      <c r="C102" t="s">
        <v>41</v>
      </c>
      <c r="D102" t="s">
        <v>24</v>
      </c>
      <c r="E102" t="s">
        <v>26</v>
      </c>
      <c r="F102" t="s">
        <v>27</v>
      </c>
      <c r="G102" t="s">
        <v>71</v>
      </c>
      <c r="H102">
        <v>1</v>
      </c>
      <c r="I102" t="s">
        <v>244</v>
      </c>
      <c r="J102" t="s">
        <v>177</v>
      </c>
      <c r="K102" t="s">
        <v>173</v>
      </c>
      <c r="L102">
        <v>30</v>
      </c>
      <c r="T102" t="str">
        <f>Toss[[#This Row],[服装]]&amp;Toss[[#This Row],[名前]]&amp;Toss[[#This Row],[レアリティ]]</f>
        <v>探偵灰羽リエーフICONIC</v>
      </c>
    </row>
    <row r="103" spans="1:20" x14ac:dyDescent="0.3">
      <c r="A103">
        <f>VLOOKUP(Toss[[#This Row],[No用]],SetNo[[No.用]:[vlookup 用]],2,FALSE)</f>
        <v>33</v>
      </c>
      <c r="B103" t="s">
        <v>402</v>
      </c>
      <c r="C103" t="s">
        <v>41</v>
      </c>
      <c r="D103" t="s">
        <v>24</v>
      </c>
      <c r="E103" t="s">
        <v>26</v>
      </c>
      <c r="F103" t="s">
        <v>27</v>
      </c>
      <c r="G103" t="s">
        <v>71</v>
      </c>
      <c r="H103">
        <v>1</v>
      </c>
      <c r="I103" t="s">
        <v>244</v>
      </c>
      <c r="J103" t="s">
        <v>178</v>
      </c>
      <c r="K103" t="s">
        <v>173</v>
      </c>
      <c r="L103">
        <v>30</v>
      </c>
      <c r="T103" t="str">
        <f>Toss[[#This Row],[服装]]&amp;Toss[[#This Row],[名前]]&amp;Toss[[#This Row],[レアリティ]]</f>
        <v>探偵灰羽リエーフICONIC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42</v>
      </c>
      <c r="D104" t="s">
        <v>24</v>
      </c>
      <c r="E104" t="s">
        <v>21</v>
      </c>
      <c r="F104" t="s">
        <v>27</v>
      </c>
      <c r="G104" t="s">
        <v>71</v>
      </c>
      <c r="H104">
        <v>1</v>
      </c>
      <c r="I104" t="s">
        <v>244</v>
      </c>
      <c r="J104" t="s">
        <v>177</v>
      </c>
      <c r="K104" t="s">
        <v>173</v>
      </c>
      <c r="L104">
        <v>28</v>
      </c>
      <c r="T104" t="str">
        <f>Toss[[#This Row],[服装]]&amp;Toss[[#This Row],[名前]]&amp;Toss[[#This Row],[レアリティ]]</f>
        <v>ユニフォーム夜久衛輔ICONIC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42</v>
      </c>
      <c r="D105" t="s">
        <v>24</v>
      </c>
      <c r="E105" t="s">
        <v>21</v>
      </c>
      <c r="F105" t="s">
        <v>27</v>
      </c>
      <c r="G105" t="s">
        <v>71</v>
      </c>
      <c r="H105">
        <v>1</v>
      </c>
      <c r="I105" t="s">
        <v>244</v>
      </c>
      <c r="J105" t="s">
        <v>180</v>
      </c>
      <c r="K105" t="s">
        <v>173</v>
      </c>
      <c r="L105">
        <v>28</v>
      </c>
      <c r="T105" t="str">
        <f>Toss[[#This Row],[服装]]&amp;Toss[[#This Row],[名前]]&amp;Toss[[#This Row],[レアリティ]]</f>
        <v>ユニフォーム夜久衛輔ICONIC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43</v>
      </c>
      <c r="D106" t="s">
        <v>24</v>
      </c>
      <c r="E106" t="s">
        <v>25</v>
      </c>
      <c r="F106" t="s">
        <v>27</v>
      </c>
      <c r="G106" t="s">
        <v>71</v>
      </c>
      <c r="H106">
        <v>1</v>
      </c>
      <c r="I106" t="s">
        <v>244</v>
      </c>
      <c r="J106" t="s">
        <v>177</v>
      </c>
      <c r="K106" t="s">
        <v>173</v>
      </c>
      <c r="L106">
        <v>24</v>
      </c>
      <c r="T106" t="str">
        <f>Toss[[#This Row],[服装]]&amp;Toss[[#This Row],[名前]]&amp;Toss[[#This Row],[レアリティ]]</f>
        <v>ユニフォーム福永招平ICONIC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43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244</v>
      </c>
      <c r="J107" t="s">
        <v>178</v>
      </c>
      <c r="K107" t="s">
        <v>173</v>
      </c>
      <c r="L107">
        <v>25</v>
      </c>
      <c r="T107" t="str">
        <f>Toss[[#This Row],[服装]]&amp;Toss[[#This Row],[名前]]&amp;Toss[[#This Row],[レアリティ]]</f>
        <v>ユニフォーム福永招平ICONIC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44</v>
      </c>
      <c r="D108" t="s">
        <v>24</v>
      </c>
      <c r="E108" t="s">
        <v>26</v>
      </c>
      <c r="F108" t="s">
        <v>27</v>
      </c>
      <c r="G108" t="s">
        <v>71</v>
      </c>
      <c r="H108">
        <v>1</v>
      </c>
      <c r="I108" t="s">
        <v>244</v>
      </c>
      <c r="J108" t="s">
        <v>177</v>
      </c>
      <c r="K108" t="s">
        <v>173</v>
      </c>
      <c r="L108">
        <v>24</v>
      </c>
      <c r="T108" t="str">
        <f>Toss[[#This Row],[服装]]&amp;Toss[[#This Row],[名前]]&amp;Toss[[#This Row],[レアリティ]]</f>
        <v>ユニフォーム犬岡走ICONIC</v>
      </c>
    </row>
    <row r="109" spans="1:20" x14ac:dyDescent="0.3">
      <c r="A109">
        <f>VLOOKUP(Toss[[#This Row],[No用]],SetNo[[No.用]:[vlookup 用]],2,FALSE)</f>
        <v>36</v>
      </c>
      <c r="B109" t="s">
        <v>108</v>
      </c>
      <c r="C109" t="s">
        <v>44</v>
      </c>
      <c r="D109" t="s">
        <v>24</v>
      </c>
      <c r="E109" t="s">
        <v>26</v>
      </c>
      <c r="F109" t="s">
        <v>27</v>
      </c>
      <c r="G109" t="s">
        <v>71</v>
      </c>
      <c r="H109">
        <v>1</v>
      </c>
      <c r="I109" t="s">
        <v>244</v>
      </c>
      <c r="J109" t="s">
        <v>178</v>
      </c>
      <c r="K109" t="s">
        <v>173</v>
      </c>
      <c r="L109">
        <v>25</v>
      </c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45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244</v>
      </c>
      <c r="J110" t="s">
        <v>177</v>
      </c>
      <c r="K110" t="s">
        <v>173</v>
      </c>
      <c r="L110">
        <v>24</v>
      </c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46</v>
      </c>
      <c r="D111" t="s">
        <v>24</v>
      </c>
      <c r="E111" t="s">
        <v>21</v>
      </c>
      <c r="F111" t="s">
        <v>27</v>
      </c>
      <c r="G111" t="s">
        <v>71</v>
      </c>
      <c r="H111">
        <v>1</v>
      </c>
      <c r="I111" t="s">
        <v>244</v>
      </c>
      <c r="J111" t="s">
        <v>177</v>
      </c>
      <c r="K111" t="s">
        <v>173</v>
      </c>
      <c r="L111">
        <v>25</v>
      </c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244</v>
      </c>
      <c r="J112" t="s">
        <v>177</v>
      </c>
      <c r="K112" t="s">
        <v>173</v>
      </c>
      <c r="L112">
        <v>24</v>
      </c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24</v>
      </c>
      <c r="E113" t="s">
        <v>25</v>
      </c>
      <c r="F113" t="s">
        <v>27</v>
      </c>
      <c r="G113" t="s">
        <v>71</v>
      </c>
      <c r="H113">
        <v>1</v>
      </c>
      <c r="I113" t="s">
        <v>244</v>
      </c>
      <c r="J113" t="s">
        <v>178</v>
      </c>
      <c r="K113" t="s">
        <v>173</v>
      </c>
      <c r="L113">
        <v>26</v>
      </c>
      <c r="T113" t="str">
        <f>Toss[[#This Row],[服装]]&amp;Toss[[#This Row],[名前]]&amp;Toss[[#This Row],[レアリティ]]</f>
        <v>ユニフォーム海信之ICONIC</v>
      </c>
    </row>
    <row r="114" spans="1:20" x14ac:dyDescent="0.3">
      <c r="A114">
        <f>VLOOKUP(Toss[[#This Row],[No用]],SetNo[[No.用]:[vlookup 用]],2,FALSE)</f>
        <v>40</v>
      </c>
      <c r="B114" t="s">
        <v>108</v>
      </c>
      <c r="C114" t="s">
        <v>47</v>
      </c>
      <c r="D114" t="s">
        <v>90</v>
      </c>
      <c r="E114" t="s">
        <v>78</v>
      </c>
      <c r="F114" t="s">
        <v>27</v>
      </c>
      <c r="G114" t="s">
        <v>151</v>
      </c>
      <c r="H114">
        <v>1</v>
      </c>
      <c r="I114" t="s">
        <v>244</v>
      </c>
      <c r="J114" t="s">
        <v>177</v>
      </c>
      <c r="K114" t="s">
        <v>173</v>
      </c>
      <c r="L114">
        <v>24</v>
      </c>
      <c r="T114" t="str">
        <f>Toss[[#This Row],[服装]]&amp;Toss[[#This Row],[名前]]&amp;Toss[[#This Row],[レアリティ]]</f>
        <v>ユニフォーム海信之YELL</v>
      </c>
    </row>
    <row r="115" spans="1:20" x14ac:dyDescent="0.3">
      <c r="A115">
        <f>VLOOKUP(Toss[[#This Row],[No用]],SetNo[[No.用]:[vlookup 用]],2,FALSE)</f>
        <v>40</v>
      </c>
      <c r="B115" t="s">
        <v>108</v>
      </c>
      <c r="C115" t="s">
        <v>47</v>
      </c>
      <c r="D115" t="s">
        <v>90</v>
      </c>
      <c r="E115" t="s">
        <v>78</v>
      </c>
      <c r="F115" t="s">
        <v>27</v>
      </c>
      <c r="G115" t="s">
        <v>151</v>
      </c>
      <c r="H115">
        <v>1</v>
      </c>
      <c r="I115" t="s">
        <v>244</v>
      </c>
      <c r="J115" t="s">
        <v>178</v>
      </c>
      <c r="K115" t="s">
        <v>173</v>
      </c>
      <c r="L115">
        <v>26</v>
      </c>
      <c r="T115" t="str">
        <f>Toss[[#This Row],[服装]]&amp;Toss[[#This Row],[名前]]&amp;Toss[[#This Row],[レアリティ]]</f>
        <v>ユニフォーム海信之YELL</v>
      </c>
    </row>
    <row r="116" spans="1:20" x14ac:dyDescent="0.3">
      <c r="A116">
        <f>VLOOKUP(Toss[[#This Row],[No用]],SetNo[[No.用]:[vlookup 用]],2,FALSE)</f>
        <v>41</v>
      </c>
      <c r="B116" t="s">
        <v>217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244</v>
      </c>
      <c r="J116" t="s">
        <v>177</v>
      </c>
      <c r="K116" t="s">
        <v>173</v>
      </c>
      <c r="L116">
        <v>25</v>
      </c>
      <c r="T116" t="str">
        <f>Toss[[#This Row],[服装]]&amp;Toss[[#This Row],[名前]]&amp;Toss[[#This Row],[レアリティ]]</f>
        <v>ユニフォーム青根高伸ICONIC</v>
      </c>
    </row>
    <row r="117" spans="1:20" x14ac:dyDescent="0.3">
      <c r="A117">
        <f>VLOOKUP(Toss[[#This Row],[No用]],SetNo[[No.用]:[vlookup 用]],2,FALSE)</f>
        <v>41</v>
      </c>
      <c r="B117" t="s">
        <v>217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244</v>
      </c>
      <c r="J117" t="s">
        <v>178</v>
      </c>
      <c r="K117" t="s">
        <v>173</v>
      </c>
      <c r="L117">
        <v>26</v>
      </c>
      <c r="T117" t="str">
        <f>Toss[[#This Row],[服装]]&amp;Toss[[#This Row],[名前]]&amp;Toss[[#This Row],[レアリティ]]</f>
        <v>ユニフォーム青根高伸ICONIC</v>
      </c>
    </row>
    <row r="118" spans="1:20" x14ac:dyDescent="0.3">
      <c r="A118">
        <f>VLOOKUP(Toss[[#This Row],[No用]],SetNo[[No.用]:[vlookup 用]],2,FALSE)</f>
        <v>42</v>
      </c>
      <c r="B118" t="s">
        <v>149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244</v>
      </c>
      <c r="J118" t="s">
        <v>177</v>
      </c>
      <c r="K118" t="s">
        <v>173</v>
      </c>
      <c r="L118">
        <v>25</v>
      </c>
      <c r="T118" t="str">
        <f>Toss[[#This Row],[服装]]&amp;Toss[[#This Row],[名前]]&amp;Toss[[#This Row],[レアリティ]]</f>
        <v>制服青根高伸ICONIC</v>
      </c>
    </row>
    <row r="119" spans="1:20" x14ac:dyDescent="0.3">
      <c r="A119">
        <f>VLOOKUP(Toss[[#This Row],[No用]],SetNo[[No.用]:[vlookup 用]],2,FALSE)</f>
        <v>42</v>
      </c>
      <c r="B119" t="s">
        <v>149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244</v>
      </c>
      <c r="J119" t="s">
        <v>178</v>
      </c>
      <c r="K119" t="s">
        <v>173</v>
      </c>
      <c r="L119">
        <v>26</v>
      </c>
      <c r="T119" t="str">
        <f>Toss[[#This Row],[服装]]&amp;Toss[[#This Row],[名前]]&amp;Toss[[#This Row],[レアリティ]]</f>
        <v>制服青根高伸ICONIC</v>
      </c>
    </row>
    <row r="120" spans="1:20" x14ac:dyDescent="0.3">
      <c r="A120">
        <f>VLOOKUP(Toss[[#This Row],[No用]],SetNo[[No.用]:[vlookup 用]],2,FALSE)</f>
        <v>43</v>
      </c>
      <c r="B120" t="s">
        <v>117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1</v>
      </c>
      <c r="I120" t="s">
        <v>244</v>
      </c>
      <c r="J120" t="s">
        <v>177</v>
      </c>
      <c r="K120" t="s">
        <v>173</v>
      </c>
      <c r="L120">
        <v>25</v>
      </c>
      <c r="T120" t="str">
        <f>Toss[[#This Row],[服装]]&amp;Toss[[#This Row],[名前]]&amp;Toss[[#This Row],[レアリティ]]</f>
        <v>プール掃除青根高伸ICONIC</v>
      </c>
    </row>
    <row r="121" spans="1:20" x14ac:dyDescent="0.3">
      <c r="A121">
        <f>VLOOKUP(Toss[[#This Row],[No用]],SetNo[[No.用]:[vlookup 用]],2,FALSE)</f>
        <v>43</v>
      </c>
      <c r="B121" t="s">
        <v>117</v>
      </c>
      <c r="C121" t="s">
        <v>48</v>
      </c>
      <c r="D121" t="s">
        <v>24</v>
      </c>
      <c r="E121" t="s">
        <v>26</v>
      </c>
      <c r="F121" t="s">
        <v>49</v>
      </c>
      <c r="G121" t="s">
        <v>71</v>
      </c>
      <c r="H121">
        <v>1</v>
      </c>
      <c r="I121" t="s">
        <v>244</v>
      </c>
      <c r="J121" t="s">
        <v>178</v>
      </c>
      <c r="K121" t="s">
        <v>173</v>
      </c>
      <c r="L121">
        <v>26</v>
      </c>
      <c r="T121" t="str">
        <f>Toss[[#This Row],[服装]]&amp;Toss[[#This Row],[名前]]&amp;Toss[[#This Row],[レアリティ]]</f>
        <v>プール掃除青根高伸ICONIC</v>
      </c>
    </row>
    <row r="122" spans="1:20" x14ac:dyDescent="0.3">
      <c r="A122">
        <f>VLOOKUP(Toss[[#This Row],[No用]],SetNo[[No.用]:[vlookup 用]],2,FALSE)</f>
        <v>44</v>
      </c>
      <c r="B122" t="s">
        <v>217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244</v>
      </c>
      <c r="J122" t="s">
        <v>177</v>
      </c>
      <c r="K122" t="s">
        <v>173</v>
      </c>
      <c r="L122">
        <v>24</v>
      </c>
      <c r="T122" t="str">
        <f>Toss[[#This Row],[服装]]&amp;Toss[[#This Row],[名前]]&amp;Toss[[#This Row],[レアリティ]]</f>
        <v>ユニフォーム二口堅治ICONIC</v>
      </c>
    </row>
    <row r="123" spans="1:20" x14ac:dyDescent="0.3">
      <c r="A123">
        <f>VLOOKUP(Toss[[#This Row],[No用]],SetNo[[No.用]:[vlookup 用]],2,FALSE)</f>
        <v>44</v>
      </c>
      <c r="B123" t="s">
        <v>217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244</v>
      </c>
      <c r="J123" t="s">
        <v>178</v>
      </c>
      <c r="K123" t="s">
        <v>173</v>
      </c>
      <c r="L123">
        <v>32</v>
      </c>
      <c r="T123" t="str">
        <f>Toss[[#This Row],[服装]]&amp;Toss[[#This Row],[名前]]&amp;Toss[[#This Row],[レアリティ]]</f>
        <v>ユニフォーム二口堅治ICONIC</v>
      </c>
    </row>
    <row r="124" spans="1:20" x14ac:dyDescent="0.3">
      <c r="A124">
        <f>VLOOKUP(Toss[[#This Row],[No用]],SetNo[[No.用]:[vlookup 用]],2,FALSE)</f>
        <v>45</v>
      </c>
      <c r="B124" t="s">
        <v>149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244</v>
      </c>
      <c r="J124" t="s">
        <v>177</v>
      </c>
      <c r="K124" t="s">
        <v>173</v>
      </c>
      <c r="L124">
        <v>24</v>
      </c>
      <c r="T124" t="str">
        <f>Toss[[#This Row],[服装]]&amp;Toss[[#This Row],[名前]]&amp;Toss[[#This Row],[レアリティ]]</f>
        <v>制服二口堅治ICONIC</v>
      </c>
    </row>
    <row r="125" spans="1:20" x14ac:dyDescent="0.3">
      <c r="A125">
        <f>VLOOKUP(Toss[[#This Row],[No用]],SetNo[[No.用]:[vlookup 用]],2,FALSE)</f>
        <v>45</v>
      </c>
      <c r="B125" t="s">
        <v>149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244</v>
      </c>
      <c r="J125" t="s">
        <v>178</v>
      </c>
      <c r="K125" t="s">
        <v>173</v>
      </c>
      <c r="L125">
        <v>32</v>
      </c>
      <c r="T125" t="str">
        <f>Toss[[#This Row],[服装]]&amp;Toss[[#This Row],[名前]]&amp;Toss[[#This Row],[レアリティ]]</f>
        <v>制服二口堅治ICONIC</v>
      </c>
    </row>
    <row r="126" spans="1:20" x14ac:dyDescent="0.3">
      <c r="A126">
        <f>VLOOKUP(Toss[[#This Row],[No用]],SetNo[[No.用]:[vlookup 用]],2,FALSE)</f>
        <v>46</v>
      </c>
      <c r="B126" t="s">
        <v>117</v>
      </c>
      <c r="C126" t="s">
        <v>50</v>
      </c>
      <c r="D126" t="s">
        <v>23</v>
      </c>
      <c r="E126" t="s">
        <v>25</v>
      </c>
      <c r="F126" t="s">
        <v>49</v>
      </c>
      <c r="G126" t="s">
        <v>71</v>
      </c>
      <c r="H126">
        <v>1</v>
      </c>
      <c r="I126" t="s">
        <v>244</v>
      </c>
      <c r="J126" t="s">
        <v>177</v>
      </c>
      <c r="K126" t="s">
        <v>173</v>
      </c>
      <c r="L126">
        <v>24</v>
      </c>
      <c r="T126" t="str">
        <f>Toss[[#This Row],[服装]]&amp;Toss[[#This Row],[名前]]&amp;Toss[[#This Row],[レアリティ]]</f>
        <v>プール掃除二口堅治ICONIC</v>
      </c>
    </row>
    <row r="127" spans="1:20" x14ac:dyDescent="0.3">
      <c r="A127">
        <f>VLOOKUP(Toss[[#This Row],[No用]],SetNo[[No.用]:[vlookup 用]],2,FALSE)</f>
        <v>46</v>
      </c>
      <c r="B127" t="s">
        <v>117</v>
      </c>
      <c r="C127" t="s">
        <v>50</v>
      </c>
      <c r="D127" t="s">
        <v>23</v>
      </c>
      <c r="E127" t="s">
        <v>25</v>
      </c>
      <c r="F127" t="s">
        <v>49</v>
      </c>
      <c r="G127" t="s">
        <v>71</v>
      </c>
      <c r="H127">
        <v>1</v>
      </c>
      <c r="I127" t="s">
        <v>244</v>
      </c>
      <c r="J127" t="s">
        <v>178</v>
      </c>
      <c r="K127" t="s">
        <v>173</v>
      </c>
      <c r="L127">
        <v>32</v>
      </c>
      <c r="T127" t="str">
        <f>Toss[[#This Row],[服装]]&amp;Toss[[#This Row],[名前]]&amp;Toss[[#This Row],[レアリティ]]</f>
        <v>プール掃除二口堅治ICONIC</v>
      </c>
    </row>
    <row r="128" spans="1:20" x14ac:dyDescent="0.3">
      <c r="A128">
        <f>VLOOKUP(Toss[[#This Row],[No用]],SetNo[[No.用]:[vlookup 用]],2,FALSE)</f>
        <v>47</v>
      </c>
      <c r="B128" t="s">
        <v>217</v>
      </c>
      <c r="C128" t="s">
        <v>400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244</v>
      </c>
      <c r="J128" s="3" t="s">
        <v>177</v>
      </c>
      <c r="K128" s="3" t="s">
        <v>184</v>
      </c>
      <c r="L128">
        <v>34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47</v>
      </c>
      <c r="B129" t="s">
        <v>217</v>
      </c>
      <c r="C129" t="s">
        <v>400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244</v>
      </c>
      <c r="J129" s="3" t="s">
        <v>180</v>
      </c>
      <c r="K129" s="3" t="s">
        <v>184</v>
      </c>
      <c r="L129">
        <v>34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47</v>
      </c>
      <c r="B130" t="s">
        <v>217</v>
      </c>
      <c r="C130" t="s">
        <v>400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244</v>
      </c>
      <c r="J130" s="3" t="s">
        <v>246</v>
      </c>
      <c r="K130" s="3" t="s">
        <v>184</v>
      </c>
      <c r="L130">
        <v>42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47</v>
      </c>
      <c r="B131" t="s">
        <v>217</v>
      </c>
      <c r="C131" t="s">
        <v>400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244</v>
      </c>
      <c r="J131" s="3" t="s">
        <v>183</v>
      </c>
      <c r="K131" s="3" t="s">
        <v>173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47</v>
      </c>
      <c r="B132" t="s">
        <v>217</v>
      </c>
      <c r="C132" t="s">
        <v>400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244</v>
      </c>
      <c r="J132" s="3" t="s">
        <v>401</v>
      </c>
      <c r="K132" s="3" t="s">
        <v>184</v>
      </c>
      <c r="L132">
        <v>36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217</v>
      </c>
      <c r="C133" t="s">
        <v>400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244</v>
      </c>
      <c r="J133" s="3" t="s">
        <v>245</v>
      </c>
      <c r="K133" s="3" t="s">
        <v>173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47</v>
      </c>
      <c r="B134" t="s">
        <v>217</v>
      </c>
      <c r="C134" t="s">
        <v>400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244</v>
      </c>
      <c r="J134" s="3" t="s">
        <v>178</v>
      </c>
      <c r="K134" s="3" t="s">
        <v>173</v>
      </c>
      <c r="L134">
        <v>27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 t="s">
        <v>149</v>
      </c>
      <c r="C135" t="s">
        <v>400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244</v>
      </c>
      <c r="J135" s="3" t="s">
        <v>177</v>
      </c>
      <c r="K135" s="3" t="s">
        <v>184</v>
      </c>
      <c r="L135">
        <v>34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48</v>
      </c>
      <c r="B136" t="s">
        <v>149</v>
      </c>
      <c r="C136" t="s">
        <v>400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244</v>
      </c>
      <c r="J136" s="3" t="s">
        <v>180</v>
      </c>
      <c r="K136" s="3" t="s">
        <v>184</v>
      </c>
      <c r="L136">
        <v>34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48</v>
      </c>
      <c r="B137" t="s">
        <v>149</v>
      </c>
      <c r="C137" t="s">
        <v>400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244</v>
      </c>
      <c r="J137" s="3" t="s">
        <v>246</v>
      </c>
      <c r="K137" s="3" t="s">
        <v>184</v>
      </c>
      <c r="L137">
        <v>42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48</v>
      </c>
      <c r="B138" t="s">
        <v>149</v>
      </c>
      <c r="C138" t="s">
        <v>400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244</v>
      </c>
      <c r="J138" s="3" t="s">
        <v>183</v>
      </c>
      <c r="K138" s="3" t="s">
        <v>173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48</v>
      </c>
      <c r="B139" t="s">
        <v>149</v>
      </c>
      <c r="C139" t="s">
        <v>400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244</v>
      </c>
      <c r="J139" s="3" t="s">
        <v>401</v>
      </c>
      <c r="K139" s="3" t="s">
        <v>184</v>
      </c>
      <c r="L139">
        <v>36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48</v>
      </c>
      <c r="B140" t="s">
        <v>149</v>
      </c>
      <c r="C140" t="s">
        <v>400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244</v>
      </c>
      <c r="J140" s="3" t="s">
        <v>245</v>
      </c>
      <c r="K140" s="3" t="s">
        <v>173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149</v>
      </c>
      <c r="C141" t="s">
        <v>400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244</v>
      </c>
      <c r="J141" s="3" t="s">
        <v>178</v>
      </c>
      <c r="K141" s="3" t="s">
        <v>173</v>
      </c>
      <c r="L141">
        <v>27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48</v>
      </c>
      <c r="B142" t="s">
        <v>149</v>
      </c>
      <c r="C142" t="s">
        <v>400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244</v>
      </c>
      <c r="J142" s="3" t="s">
        <v>194</v>
      </c>
      <c r="K142" s="3" t="s">
        <v>237</v>
      </c>
      <c r="L142">
        <v>42</v>
      </c>
      <c r="N142">
        <v>52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 t="s">
        <v>217</v>
      </c>
      <c r="C143" t="s">
        <v>51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244</v>
      </c>
      <c r="J143" s="3" t="s">
        <v>177</v>
      </c>
      <c r="K143" s="3" t="s">
        <v>173</v>
      </c>
      <c r="L143">
        <v>26</v>
      </c>
      <c r="T143" t="str">
        <f>Toss[[#This Row],[服装]]&amp;Toss[[#This Row],[名前]]&amp;Toss[[#This Row],[レアリティ]]</f>
        <v>ユニフォーム小原豊ICONIC</v>
      </c>
    </row>
    <row r="144" spans="1:20" x14ac:dyDescent="0.3">
      <c r="A144">
        <f>VLOOKUP(Toss[[#This Row],[No用]],SetNo[[No.用]:[vlookup 用]],2,FALSE)</f>
        <v>49</v>
      </c>
      <c r="B144" t="s">
        <v>217</v>
      </c>
      <c r="C144" t="s">
        <v>51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244</v>
      </c>
      <c r="J144" s="3" t="s">
        <v>178</v>
      </c>
      <c r="K144" s="3" t="s">
        <v>173</v>
      </c>
      <c r="L144">
        <v>26</v>
      </c>
      <c r="T144" t="str">
        <f>Toss[[#This Row],[服装]]&amp;Toss[[#This Row],[名前]]&amp;Toss[[#This Row],[レアリティ]]</f>
        <v>ユニフォーム小原豊ICONIC</v>
      </c>
    </row>
    <row r="145" spans="1:20" x14ac:dyDescent="0.3">
      <c r="A145">
        <f>VLOOKUP(Toss[[#This Row],[No用]],SetNo[[No.用]:[vlookup 用]],2,FALSE)</f>
        <v>50</v>
      </c>
      <c r="B145" t="s">
        <v>217</v>
      </c>
      <c r="C145" t="s">
        <v>52</v>
      </c>
      <c r="D145" t="s">
        <v>23</v>
      </c>
      <c r="E145" t="s">
        <v>25</v>
      </c>
      <c r="F145" t="s">
        <v>49</v>
      </c>
      <c r="G145" t="s">
        <v>71</v>
      </c>
      <c r="H145">
        <v>1</v>
      </c>
      <c r="I145" t="s">
        <v>244</v>
      </c>
      <c r="J145" s="3" t="s">
        <v>177</v>
      </c>
      <c r="K145" s="3" t="s">
        <v>173</v>
      </c>
      <c r="L145">
        <v>27</v>
      </c>
      <c r="T145" t="str">
        <f>Toss[[#This Row],[服装]]&amp;Toss[[#This Row],[名前]]&amp;Toss[[#This Row],[レアリティ]]</f>
        <v>ユニフォーム女川太郎ICONIC</v>
      </c>
    </row>
    <row r="146" spans="1:20" x14ac:dyDescent="0.3">
      <c r="A146">
        <f>VLOOKUP(Toss[[#This Row],[No用]],SetNo[[No.用]:[vlookup 用]],2,FALSE)</f>
        <v>50</v>
      </c>
      <c r="B146" t="s">
        <v>217</v>
      </c>
      <c r="C146" t="s">
        <v>52</v>
      </c>
      <c r="D146" t="s">
        <v>23</v>
      </c>
      <c r="E146" t="s">
        <v>25</v>
      </c>
      <c r="F146" t="s">
        <v>49</v>
      </c>
      <c r="G146" t="s">
        <v>71</v>
      </c>
      <c r="H146">
        <v>1</v>
      </c>
      <c r="I146" t="s">
        <v>244</v>
      </c>
      <c r="J146" s="3" t="s">
        <v>178</v>
      </c>
      <c r="K146" s="3" t="s">
        <v>173</v>
      </c>
      <c r="L146">
        <v>27</v>
      </c>
      <c r="T146" t="str">
        <f>Toss[[#This Row],[服装]]&amp;Toss[[#This Row],[名前]]&amp;Toss[[#This Row],[レアリティ]]</f>
        <v>ユニフォーム女川太郎ICONIC</v>
      </c>
    </row>
    <row r="147" spans="1:20" x14ac:dyDescent="0.3">
      <c r="A147">
        <f>VLOOKUP(Toss[[#This Row],[No用]],SetNo[[No.用]:[vlookup 用]],2,FALSE)</f>
        <v>51</v>
      </c>
      <c r="B147" t="s">
        <v>217</v>
      </c>
      <c r="C147" t="s">
        <v>53</v>
      </c>
      <c r="D147" t="s">
        <v>23</v>
      </c>
      <c r="E147" t="s">
        <v>21</v>
      </c>
      <c r="F147" t="s">
        <v>49</v>
      </c>
      <c r="G147" t="s">
        <v>71</v>
      </c>
      <c r="H147">
        <v>1</v>
      </c>
      <c r="I147" t="s">
        <v>244</v>
      </c>
      <c r="J147" s="3" t="s">
        <v>177</v>
      </c>
      <c r="K147" s="3" t="s">
        <v>173</v>
      </c>
      <c r="L147">
        <v>31</v>
      </c>
      <c r="T147" t="str">
        <f>Toss[[#This Row],[服装]]&amp;Toss[[#This Row],[名前]]&amp;Toss[[#This Row],[レアリティ]]</f>
        <v>ユニフォーム作並浩輔ICONIC</v>
      </c>
    </row>
    <row r="148" spans="1:20" x14ac:dyDescent="0.3">
      <c r="A148">
        <f>VLOOKUP(Toss[[#This Row],[No用]],SetNo[[No.用]:[vlookup 用]],2,FALSE)</f>
        <v>52</v>
      </c>
      <c r="B148" t="s">
        <v>217</v>
      </c>
      <c r="C148" t="s">
        <v>54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244</v>
      </c>
      <c r="J148" s="3" t="s">
        <v>177</v>
      </c>
      <c r="K148" s="3" t="s">
        <v>173</v>
      </c>
      <c r="L148">
        <v>25</v>
      </c>
      <c r="T148" t="str">
        <f>Toss[[#This Row],[服装]]&amp;Toss[[#This Row],[名前]]&amp;Toss[[#This Row],[レアリティ]]</f>
        <v>ユニフォーム吹上仁悟ICONIC</v>
      </c>
    </row>
    <row r="149" spans="1:20" x14ac:dyDescent="0.3">
      <c r="A149">
        <f>VLOOKUP(Toss[[#This Row],[No用]],SetNo[[No.用]:[vlookup 用]],2,FALSE)</f>
        <v>52</v>
      </c>
      <c r="B149" t="s">
        <v>217</v>
      </c>
      <c r="C149" t="s">
        <v>54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244</v>
      </c>
      <c r="J149" s="3" t="s">
        <v>178</v>
      </c>
      <c r="K149" s="3" t="s">
        <v>173</v>
      </c>
      <c r="L149">
        <v>25</v>
      </c>
      <c r="T149" t="str">
        <f>Toss[[#This Row],[服装]]&amp;Toss[[#This Row],[名前]]&amp;Toss[[#This Row],[レアリティ]]</f>
        <v>ユニフォーム吹上仁悟ICONIC</v>
      </c>
    </row>
    <row r="150" spans="1:20" x14ac:dyDescent="0.3">
      <c r="A150">
        <f>VLOOKUP(Toss[[#This Row],[No用]],SetNo[[No.用]:[vlookup 用]],2,FALSE)</f>
        <v>53</v>
      </c>
      <c r="B150" t="s">
        <v>217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244</v>
      </c>
      <c r="J150" s="3" t="s">
        <v>177</v>
      </c>
      <c r="K150" s="3" t="s">
        <v>184</v>
      </c>
      <c r="L150">
        <v>33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Row],[No用]],SetNo[[No.用]:[vlookup 用]],2,FALSE)</f>
        <v>53</v>
      </c>
      <c r="B151" t="s">
        <v>217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244</v>
      </c>
      <c r="J151" s="3" t="s">
        <v>180</v>
      </c>
      <c r="K151" s="3" t="s">
        <v>184</v>
      </c>
      <c r="L151">
        <v>33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Row],[No用]],SetNo[[No.用]:[vlookup 用]],2,FALSE)</f>
        <v>53</v>
      </c>
      <c r="B152" t="s">
        <v>217</v>
      </c>
      <c r="C152" t="s">
        <v>30</v>
      </c>
      <c r="D152" t="s">
        <v>23</v>
      </c>
      <c r="E152" t="s">
        <v>31</v>
      </c>
      <c r="F152" t="s">
        <v>20</v>
      </c>
      <c r="G152" t="s">
        <v>71</v>
      </c>
      <c r="H152">
        <v>1</v>
      </c>
      <c r="I152" t="s">
        <v>244</v>
      </c>
      <c r="J152" s="3" t="s">
        <v>246</v>
      </c>
      <c r="K152" s="3" t="s">
        <v>173</v>
      </c>
      <c r="L152">
        <v>33</v>
      </c>
      <c r="T152" t="str">
        <f>Toss[[#This Row],[服装]]&amp;Toss[[#This Row],[名前]]&amp;Toss[[#This Row],[レアリティ]]</f>
        <v>ユニフォーム及川徹ICONIC</v>
      </c>
    </row>
    <row r="153" spans="1:20" x14ac:dyDescent="0.3">
      <c r="A153">
        <f>VLOOKUP(Toss[[#This Row],[No用]],SetNo[[No.用]:[vlookup 用]],2,FALSE)</f>
        <v>53</v>
      </c>
      <c r="B153" t="s">
        <v>217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>
        <v>1</v>
      </c>
      <c r="I153" t="s">
        <v>244</v>
      </c>
      <c r="J153" s="3" t="s">
        <v>183</v>
      </c>
      <c r="K153" s="3" t="s">
        <v>173</v>
      </c>
      <c r="L153">
        <v>33</v>
      </c>
      <c r="T153" t="str">
        <f>Toss[[#This Row],[服装]]&amp;Toss[[#This Row],[名前]]&amp;Toss[[#This Row],[レアリティ]]</f>
        <v>ユニフォーム及川徹ICONIC</v>
      </c>
    </row>
    <row r="154" spans="1:20" x14ac:dyDescent="0.3">
      <c r="A154">
        <f>VLOOKUP(Toss[[#This Row],[No用]],SetNo[[No.用]:[vlookup 用]],2,FALSE)</f>
        <v>53</v>
      </c>
      <c r="B154" t="s">
        <v>217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>
        <v>1</v>
      </c>
      <c r="I154" t="s">
        <v>244</v>
      </c>
      <c r="J154" s="3" t="s">
        <v>245</v>
      </c>
      <c r="K154" s="3" t="s">
        <v>173</v>
      </c>
      <c r="L154">
        <v>33</v>
      </c>
      <c r="T154" t="str">
        <f>Toss[[#This Row],[服装]]&amp;Toss[[#This Row],[名前]]&amp;Toss[[#This Row],[レアリティ]]</f>
        <v>ユニフォーム及川徹ICONIC</v>
      </c>
    </row>
    <row r="155" spans="1:20" x14ac:dyDescent="0.3">
      <c r="A155">
        <f>VLOOKUP(Toss[[#This Row],[No用]],SetNo[[No.用]:[vlookup 用]],2,FALSE)</f>
        <v>53</v>
      </c>
      <c r="B155" t="s">
        <v>217</v>
      </c>
      <c r="C155" t="s">
        <v>30</v>
      </c>
      <c r="D155" t="s">
        <v>23</v>
      </c>
      <c r="E155" t="s">
        <v>31</v>
      </c>
      <c r="F155" t="s">
        <v>20</v>
      </c>
      <c r="G155" t="s">
        <v>71</v>
      </c>
      <c r="H155">
        <v>1</v>
      </c>
      <c r="I155" t="s">
        <v>244</v>
      </c>
      <c r="J155" s="3" t="s">
        <v>178</v>
      </c>
      <c r="K155" s="3" t="s">
        <v>184</v>
      </c>
      <c r="L155">
        <v>42</v>
      </c>
      <c r="T155" t="str">
        <f>Toss[[#This Row],[服装]]&amp;Toss[[#This Row],[名前]]&amp;Toss[[#This Row],[レアリティ]]</f>
        <v>ユニフォーム及川徹ICONIC</v>
      </c>
    </row>
    <row r="156" spans="1:20" x14ac:dyDescent="0.3">
      <c r="A156">
        <f>VLOOKUP(Toss[[#This Row],[No用]],SetNo[[No.用]:[vlookup 用]],2,FALSE)</f>
        <v>54</v>
      </c>
      <c r="B156" t="s">
        <v>117</v>
      </c>
      <c r="C156" t="s">
        <v>30</v>
      </c>
      <c r="D156" t="s">
        <v>24</v>
      </c>
      <c r="E156" t="s">
        <v>31</v>
      </c>
      <c r="F156" t="s">
        <v>20</v>
      </c>
      <c r="G156" t="s">
        <v>71</v>
      </c>
      <c r="H156">
        <v>1</v>
      </c>
      <c r="I156" t="s">
        <v>244</v>
      </c>
      <c r="J156" s="3" t="s">
        <v>177</v>
      </c>
      <c r="K156" s="3" t="s">
        <v>184</v>
      </c>
      <c r="L156">
        <v>33</v>
      </c>
      <c r="T156" t="str">
        <f>Toss[[#This Row],[服装]]&amp;Toss[[#This Row],[名前]]&amp;Toss[[#This Row],[レアリティ]]</f>
        <v>プール掃除及川徹ICONIC</v>
      </c>
    </row>
    <row r="157" spans="1:20" x14ac:dyDescent="0.3">
      <c r="A157">
        <f>VLOOKUP(Toss[[#This Row],[No用]],SetNo[[No.用]:[vlookup 用]],2,FALSE)</f>
        <v>54</v>
      </c>
      <c r="B157" t="s">
        <v>117</v>
      </c>
      <c r="C157" t="s">
        <v>30</v>
      </c>
      <c r="D157" t="s">
        <v>24</v>
      </c>
      <c r="E157" t="s">
        <v>31</v>
      </c>
      <c r="F157" t="s">
        <v>20</v>
      </c>
      <c r="G157" t="s">
        <v>71</v>
      </c>
      <c r="H157">
        <v>1</v>
      </c>
      <c r="I157" t="s">
        <v>244</v>
      </c>
      <c r="J157" s="3" t="s">
        <v>180</v>
      </c>
      <c r="K157" s="3" t="s">
        <v>184</v>
      </c>
      <c r="L157">
        <v>33</v>
      </c>
      <c r="T157" t="str">
        <f>Toss[[#This Row],[服装]]&amp;Toss[[#This Row],[名前]]&amp;Toss[[#This Row],[レアリティ]]</f>
        <v>プール掃除及川徹ICONIC</v>
      </c>
    </row>
    <row r="158" spans="1:20" x14ac:dyDescent="0.3">
      <c r="A158">
        <f>VLOOKUP(Toss[[#This Row],[No用]],SetNo[[No.用]:[vlookup 用]],2,FALSE)</f>
        <v>54</v>
      </c>
      <c r="B158" t="s">
        <v>117</v>
      </c>
      <c r="C158" t="s">
        <v>30</v>
      </c>
      <c r="D158" t="s">
        <v>24</v>
      </c>
      <c r="E158" t="s">
        <v>31</v>
      </c>
      <c r="F158" t="s">
        <v>20</v>
      </c>
      <c r="G158" t="s">
        <v>71</v>
      </c>
      <c r="H158">
        <v>1</v>
      </c>
      <c r="I158" t="s">
        <v>244</v>
      </c>
      <c r="J158" s="3" t="s">
        <v>246</v>
      </c>
      <c r="K158" s="3" t="s">
        <v>173</v>
      </c>
      <c r="L158">
        <v>33</v>
      </c>
      <c r="T158" t="str">
        <f>Toss[[#This Row],[服装]]&amp;Toss[[#This Row],[名前]]&amp;Toss[[#This Row],[レアリティ]]</f>
        <v>プール掃除及川徹ICONIC</v>
      </c>
    </row>
    <row r="159" spans="1:20" x14ac:dyDescent="0.3">
      <c r="A159">
        <f>VLOOKUP(Toss[[#This Row],[No用]],SetNo[[No.用]:[vlookup 用]],2,FALSE)</f>
        <v>54</v>
      </c>
      <c r="B159" t="s">
        <v>117</v>
      </c>
      <c r="C159" t="s">
        <v>30</v>
      </c>
      <c r="D159" t="s">
        <v>24</v>
      </c>
      <c r="E159" t="s">
        <v>31</v>
      </c>
      <c r="F159" t="s">
        <v>20</v>
      </c>
      <c r="G159" t="s">
        <v>71</v>
      </c>
      <c r="H159">
        <v>1</v>
      </c>
      <c r="I159" t="s">
        <v>244</v>
      </c>
      <c r="J159" s="3" t="s">
        <v>183</v>
      </c>
      <c r="K159" s="3" t="s">
        <v>173</v>
      </c>
      <c r="L159">
        <v>33</v>
      </c>
      <c r="T159" t="str">
        <f>Toss[[#This Row],[服装]]&amp;Toss[[#This Row],[名前]]&amp;Toss[[#This Row],[レアリティ]]</f>
        <v>プール掃除及川徹ICONIC</v>
      </c>
    </row>
    <row r="160" spans="1:20" x14ac:dyDescent="0.3">
      <c r="A160">
        <f>VLOOKUP(Toss[[#This Row],[No用]],SetNo[[No.用]:[vlookup 用]],2,FALSE)</f>
        <v>54</v>
      </c>
      <c r="B160" t="s">
        <v>117</v>
      </c>
      <c r="C160" t="s">
        <v>30</v>
      </c>
      <c r="D160" t="s">
        <v>24</v>
      </c>
      <c r="E160" t="s">
        <v>31</v>
      </c>
      <c r="F160" t="s">
        <v>20</v>
      </c>
      <c r="G160" t="s">
        <v>71</v>
      </c>
      <c r="H160">
        <v>1</v>
      </c>
      <c r="I160" t="s">
        <v>244</v>
      </c>
      <c r="J160" s="3" t="s">
        <v>245</v>
      </c>
      <c r="K160" s="3" t="s">
        <v>184</v>
      </c>
      <c r="L160">
        <v>39</v>
      </c>
      <c r="T160" t="str">
        <f>Toss[[#This Row],[服装]]&amp;Toss[[#This Row],[名前]]&amp;Toss[[#This Row],[レアリティ]]</f>
        <v>プール掃除及川徹ICONIC</v>
      </c>
    </row>
    <row r="161" spans="1:20" x14ac:dyDescent="0.3">
      <c r="A161">
        <f>VLOOKUP(Toss[[#This Row],[No用]],SetNo[[No.用]:[vlookup 用]],2,FALSE)</f>
        <v>54</v>
      </c>
      <c r="B161" t="s">
        <v>117</v>
      </c>
      <c r="C161" t="s">
        <v>30</v>
      </c>
      <c r="D161" t="s">
        <v>24</v>
      </c>
      <c r="E161" t="s">
        <v>31</v>
      </c>
      <c r="F161" t="s">
        <v>20</v>
      </c>
      <c r="G161" t="s">
        <v>71</v>
      </c>
      <c r="H161">
        <v>1</v>
      </c>
      <c r="I161" t="s">
        <v>244</v>
      </c>
      <c r="J161" s="3" t="s">
        <v>178</v>
      </c>
      <c r="K161" s="3" t="s">
        <v>184</v>
      </c>
      <c r="L161">
        <v>42</v>
      </c>
      <c r="T161" t="str">
        <f>Toss[[#This Row],[服装]]&amp;Toss[[#This Row],[名前]]&amp;Toss[[#This Row],[レアリティ]]</f>
        <v>プール掃除及川徹ICONIC</v>
      </c>
    </row>
    <row r="162" spans="1:20" x14ac:dyDescent="0.3">
      <c r="A162">
        <f>VLOOKUP(Toss[[#This Row],[No用]],SetNo[[No.用]:[vlookup 用]],2,FALSE)</f>
        <v>54</v>
      </c>
      <c r="B162" t="s">
        <v>117</v>
      </c>
      <c r="C162" t="s">
        <v>30</v>
      </c>
      <c r="D162" t="s">
        <v>24</v>
      </c>
      <c r="E162" t="s">
        <v>31</v>
      </c>
      <c r="F162" t="s">
        <v>20</v>
      </c>
      <c r="G162" t="s">
        <v>71</v>
      </c>
      <c r="H162">
        <v>1</v>
      </c>
      <c r="I162" t="s">
        <v>244</v>
      </c>
      <c r="J162" s="3" t="s">
        <v>245</v>
      </c>
      <c r="K162" s="3" t="s">
        <v>237</v>
      </c>
      <c r="L162">
        <v>51</v>
      </c>
      <c r="N162">
        <v>61</v>
      </c>
      <c r="T162" t="str">
        <f>Toss[[#This Row],[服装]]&amp;Toss[[#This Row],[名前]]&amp;Toss[[#This Row],[レアリティ]]</f>
        <v>プール掃除及川徹ICONIC</v>
      </c>
    </row>
    <row r="163" spans="1:20" x14ac:dyDescent="0.3">
      <c r="A163">
        <f>VLOOKUP(Toss[[#This Row],[No用]],SetNo[[No.用]:[vlookup 用]],2,FALSE)</f>
        <v>54</v>
      </c>
      <c r="B163" t="s">
        <v>117</v>
      </c>
      <c r="C163" t="s">
        <v>30</v>
      </c>
      <c r="D163" t="s">
        <v>24</v>
      </c>
      <c r="E163" t="s">
        <v>31</v>
      </c>
      <c r="F163" t="s">
        <v>20</v>
      </c>
      <c r="G163" t="s">
        <v>71</v>
      </c>
      <c r="H163">
        <v>1</v>
      </c>
      <c r="I163" t="s">
        <v>244</v>
      </c>
      <c r="J163" s="3" t="s">
        <v>194</v>
      </c>
      <c r="K163" s="3" t="s">
        <v>237</v>
      </c>
      <c r="L163">
        <v>51</v>
      </c>
      <c r="N163">
        <v>61</v>
      </c>
      <c r="P163" s="3" t="s">
        <v>404</v>
      </c>
      <c r="T163" t="str">
        <f>Toss[[#This Row],[服装]]&amp;Toss[[#This Row],[名前]]&amp;Toss[[#This Row],[レアリティ]]</f>
        <v>プール掃除及川徹ICONIC</v>
      </c>
    </row>
    <row r="164" spans="1:20" x14ac:dyDescent="0.3">
      <c r="A164">
        <f>VLOOKUP(Toss[[#This Row],[No用]],SetNo[[No.用]:[vlookup 用]],2,FALSE)</f>
        <v>55</v>
      </c>
      <c r="B164" t="s">
        <v>217</v>
      </c>
      <c r="C164" t="s">
        <v>32</v>
      </c>
      <c r="D164" t="s">
        <v>28</v>
      </c>
      <c r="E164" t="s">
        <v>25</v>
      </c>
      <c r="F164" t="s">
        <v>20</v>
      </c>
      <c r="G164" t="s">
        <v>71</v>
      </c>
      <c r="H164">
        <v>1</v>
      </c>
      <c r="I164" t="s">
        <v>244</v>
      </c>
      <c r="J164" s="3" t="s">
        <v>177</v>
      </c>
      <c r="K164" s="3" t="s">
        <v>173</v>
      </c>
      <c r="L164">
        <v>24</v>
      </c>
      <c r="T164" t="str">
        <f>Toss[[#This Row],[服装]]&amp;Toss[[#This Row],[名前]]&amp;Toss[[#This Row],[レアリティ]]</f>
        <v>ユニフォーム岩泉一ICONIC</v>
      </c>
    </row>
    <row r="165" spans="1:20" x14ac:dyDescent="0.3">
      <c r="A165">
        <f>VLOOKUP(Toss[[#This Row],[No用]],SetNo[[No.用]:[vlookup 用]],2,FALSE)</f>
        <v>55</v>
      </c>
      <c r="B165" t="s">
        <v>217</v>
      </c>
      <c r="C165" t="s">
        <v>32</v>
      </c>
      <c r="D165" t="s">
        <v>28</v>
      </c>
      <c r="E165" t="s">
        <v>25</v>
      </c>
      <c r="F165" t="s">
        <v>20</v>
      </c>
      <c r="G165" t="s">
        <v>71</v>
      </c>
      <c r="H165">
        <v>1</v>
      </c>
      <c r="I165" t="s">
        <v>244</v>
      </c>
      <c r="J165" s="3" t="s">
        <v>178</v>
      </c>
      <c r="K165" s="3" t="s">
        <v>173</v>
      </c>
      <c r="L165">
        <v>25</v>
      </c>
      <c r="T165" t="str">
        <f>Toss[[#This Row],[服装]]&amp;Toss[[#This Row],[名前]]&amp;Toss[[#This Row],[レアリティ]]</f>
        <v>ユニフォーム岩泉一ICONIC</v>
      </c>
    </row>
    <row r="166" spans="1:20" x14ac:dyDescent="0.3">
      <c r="A166">
        <f>VLOOKUP(Toss[[#This Row],[No用]],SetNo[[No.用]:[vlookup 用]],2,FALSE)</f>
        <v>56</v>
      </c>
      <c r="B166" t="s">
        <v>117</v>
      </c>
      <c r="C166" t="s">
        <v>32</v>
      </c>
      <c r="D166" t="s">
        <v>23</v>
      </c>
      <c r="E166" t="s">
        <v>25</v>
      </c>
      <c r="F166" t="s">
        <v>20</v>
      </c>
      <c r="G166" t="s">
        <v>71</v>
      </c>
      <c r="H166">
        <v>1</v>
      </c>
      <c r="I166" t="s">
        <v>244</v>
      </c>
      <c r="J166" s="3" t="s">
        <v>177</v>
      </c>
      <c r="K166" s="3" t="s">
        <v>173</v>
      </c>
      <c r="L166">
        <v>24</v>
      </c>
      <c r="T166" t="str">
        <f>Toss[[#This Row],[服装]]&amp;Toss[[#This Row],[名前]]&amp;Toss[[#This Row],[レアリティ]]</f>
        <v>プール掃除岩泉一ICONIC</v>
      </c>
    </row>
    <row r="167" spans="1:20" x14ac:dyDescent="0.3">
      <c r="A167">
        <f>VLOOKUP(Toss[[#This Row],[No用]],SetNo[[No.用]:[vlookup 用]],2,FALSE)</f>
        <v>56</v>
      </c>
      <c r="B167" t="s">
        <v>117</v>
      </c>
      <c r="C167" t="s">
        <v>32</v>
      </c>
      <c r="D167" t="s">
        <v>23</v>
      </c>
      <c r="E167" t="s">
        <v>25</v>
      </c>
      <c r="F167" t="s">
        <v>20</v>
      </c>
      <c r="G167" t="s">
        <v>71</v>
      </c>
      <c r="H167">
        <v>1</v>
      </c>
      <c r="I167" t="s">
        <v>244</v>
      </c>
      <c r="J167" s="3" t="s">
        <v>178</v>
      </c>
      <c r="K167" s="3" t="s">
        <v>189</v>
      </c>
      <c r="L167">
        <v>28</v>
      </c>
      <c r="T167" t="str">
        <f>Toss[[#This Row],[服装]]&amp;Toss[[#This Row],[名前]]&amp;Toss[[#This Row],[レアリティ]]</f>
        <v>プール掃除岩泉一ICONIC</v>
      </c>
    </row>
    <row r="168" spans="1:20" x14ac:dyDescent="0.3">
      <c r="A168">
        <f>VLOOKUP(Toss[[#This Row],[No用]],SetNo[[No.用]:[vlookup 用]],2,FALSE)</f>
        <v>57</v>
      </c>
      <c r="B168" t="s">
        <v>217</v>
      </c>
      <c r="C168" t="s">
        <v>33</v>
      </c>
      <c r="D168" t="s">
        <v>24</v>
      </c>
      <c r="E168" t="s">
        <v>26</v>
      </c>
      <c r="F168" t="s">
        <v>20</v>
      </c>
      <c r="G168" t="s">
        <v>71</v>
      </c>
      <c r="H168">
        <v>1</v>
      </c>
      <c r="I168" t="s">
        <v>244</v>
      </c>
      <c r="J168" s="3" t="s">
        <v>177</v>
      </c>
      <c r="K168" s="3" t="s">
        <v>173</v>
      </c>
      <c r="L168">
        <v>26</v>
      </c>
      <c r="T168" t="str">
        <f>Toss[[#This Row],[服装]]&amp;Toss[[#This Row],[名前]]&amp;Toss[[#This Row],[レアリティ]]</f>
        <v>ユニフォーム金田一勇太郎ICONIC</v>
      </c>
    </row>
    <row r="169" spans="1:20" x14ac:dyDescent="0.3">
      <c r="A169">
        <f>VLOOKUP(Toss[[#This Row],[No用]],SetNo[[No.用]:[vlookup 用]],2,FALSE)</f>
        <v>57</v>
      </c>
      <c r="B169" t="s">
        <v>217</v>
      </c>
      <c r="C169" t="s">
        <v>33</v>
      </c>
      <c r="D169" t="s">
        <v>24</v>
      </c>
      <c r="E169" t="s">
        <v>26</v>
      </c>
      <c r="F169" t="s">
        <v>20</v>
      </c>
      <c r="G169" t="s">
        <v>71</v>
      </c>
      <c r="H169">
        <v>1</v>
      </c>
      <c r="I169" t="s">
        <v>244</v>
      </c>
      <c r="J169" s="3" t="s">
        <v>178</v>
      </c>
      <c r="K169" s="3" t="s">
        <v>189</v>
      </c>
      <c r="L169">
        <v>25</v>
      </c>
      <c r="T169" t="str">
        <f>Toss[[#This Row],[服装]]&amp;Toss[[#This Row],[名前]]&amp;Toss[[#This Row],[レアリティ]]</f>
        <v>ユニフォーム金田一勇太郎ICONIC</v>
      </c>
    </row>
    <row r="170" spans="1:20" x14ac:dyDescent="0.3">
      <c r="A170">
        <f>VLOOKUP(Toss[[#This Row],[No用]],SetNo[[No.用]:[vlookup 用]],2,FALSE)</f>
        <v>58</v>
      </c>
      <c r="B170" t="s">
        <v>217</v>
      </c>
      <c r="C170" t="s">
        <v>34</v>
      </c>
      <c r="D170" t="s">
        <v>28</v>
      </c>
      <c r="E170" t="s">
        <v>25</v>
      </c>
      <c r="F170" t="s">
        <v>20</v>
      </c>
      <c r="G170" t="s">
        <v>71</v>
      </c>
      <c r="H170">
        <v>1</v>
      </c>
      <c r="I170" t="s">
        <v>244</v>
      </c>
      <c r="J170" s="3" t="s">
        <v>177</v>
      </c>
      <c r="K170" s="3" t="s">
        <v>173</v>
      </c>
      <c r="L170">
        <v>24</v>
      </c>
      <c r="T170" t="str">
        <f>Toss[[#This Row],[服装]]&amp;Toss[[#This Row],[名前]]&amp;Toss[[#This Row],[レアリティ]]</f>
        <v>ユニフォーム京谷賢太郎ICONIC</v>
      </c>
    </row>
    <row r="171" spans="1:20" x14ac:dyDescent="0.3">
      <c r="A171">
        <f>VLOOKUP(Toss[[#This Row],[No用]],SetNo[[No.用]:[vlookup 用]],2,FALSE)</f>
        <v>58</v>
      </c>
      <c r="B171" t="s">
        <v>217</v>
      </c>
      <c r="C171" t="s">
        <v>34</v>
      </c>
      <c r="D171" t="s">
        <v>28</v>
      </c>
      <c r="E171" t="s">
        <v>25</v>
      </c>
      <c r="F171" t="s">
        <v>20</v>
      </c>
      <c r="G171" t="s">
        <v>71</v>
      </c>
      <c r="H171">
        <v>1</v>
      </c>
      <c r="I171" t="s">
        <v>244</v>
      </c>
      <c r="J171" s="3" t="s">
        <v>178</v>
      </c>
      <c r="K171" s="3" t="s">
        <v>173</v>
      </c>
      <c r="L171">
        <v>28</v>
      </c>
      <c r="T171" t="str">
        <f>Toss[[#This Row],[服装]]&amp;Toss[[#This Row],[名前]]&amp;Toss[[#This Row],[レアリティ]]</f>
        <v>ユニフォーム京谷賢太郎ICONIC</v>
      </c>
    </row>
    <row r="172" spans="1:20" x14ac:dyDescent="0.3">
      <c r="A172">
        <f>VLOOKUP(Toss[[#This Row],[No用]],SetNo[[No.用]:[vlookup 用]],2,FALSE)</f>
        <v>59</v>
      </c>
      <c r="B172" t="s">
        <v>217</v>
      </c>
      <c r="C172" t="s">
        <v>35</v>
      </c>
      <c r="D172" t="s">
        <v>23</v>
      </c>
      <c r="E172" t="s">
        <v>25</v>
      </c>
      <c r="F172" t="s">
        <v>20</v>
      </c>
      <c r="G172" t="s">
        <v>71</v>
      </c>
      <c r="H172">
        <v>1</v>
      </c>
      <c r="I172" t="s">
        <v>244</v>
      </c>
      <c r="J172" s="3" t="s">
        <v>177</v>
      </c>
      <c r="K172" s="3" t="s">
        <v>173</v>
      </c>
      <c r="L172">
        <v>25</v>
      </c>
      <c r="T172" t="str">
        <f>Toss[[#This Row],[服装]]&amp;Toss[[#This Row],[名前]]&amp;Toss[[#This Row],[レアリティ]]</f>
        <v>ユニフォーム国見英ICONIC</v>
      </c>
    </row>
    <row r="173" spans="1:20" x14ac:dyDescent="0.3">
      <c r="A173">
        <f>VLOOKUP(Toss[[#This Row],[No用]],SetNo[[No.用]:[vlookup 用]],2,FALSE)</f>
        <v>59</v>
      </c>
      <c r="B173" t="s">
        <v>217</v>
      </c>
      <c r="C173" t="s">
        <v>35</v>
      </c>
      <c r="D173" t="s">
        <v>23</v>
      </c>
      <c r="E173" t="s">
        <v>25</v>
      </c>
      <c r="F173" t="s">
        <v>20</v>
      </c>
      <c r="G173" t="s">
        <v>71</v>
      </c>
      <c r="H173">
        <v>1</v>
      </c>
      <c r="I173" t="s">
        <v>244</v>
      </c>
      <c r="J173" s="3" t="s">
        <v>178</v>
      </c>
      <c r="K173" s="3" t="s">
        <v>173</v>
      </c>
      <c r="L173">
        <v>30</v>
      </c>
      <c r="T173" t="str">
        <f>Toss[[#This Row],[服装]]&amp;Toss[[#This Row],[名前]]&amp;Toss[[#This Row],[レアリティ]]</f>
        <v>ユニフォーム国見英ICONIC</v>
      </c>
    </row>
    <row r="174" spans="1:20" x14ac:dyDescent="0.3">
      <c r="A174">
        <f>VLOOKUP(Toss[[#This Row],[No用]],SetNo[[No.用]:[vlookup 用]],2,FALSE)</f>
        <v>60</v>
      </c>
      <c r="B174" t="s">
        <v>217</v>
      </c>
      <c r="C174" t="s">
        <v>36</v>
      </c>
      <c r="D174" t="s">
        <v>23</v>
      </c>
      <c r="E174" t="s">
        <v>21</v>
      </c>
      <c r="F174" t="s">
        <v>20</v>
      </c>
      <c r="G174" t="s">
        <v>71</v>
      </c>
      <c r="H174">
        <v>1</v>
      </c>
      <c r="I174" t="s">
        <v>244</v>
      </c>
      <c r="J174" s="3" t="s">
        <v>177</v>
      </c>
      <c r="K174" s="3" t="s">
        <v>173</v>
      </c>
      <c r="L174">
        <v>30</v>
      </c>
      <c r="T174" t="str">
        <f>Toss[[#This Row],[服装]]&amp;Toss[[#This Row],[名前]]&amp;Toss[[#This Row],[レアリティ]]</f>
        <v>ユニフォーム渡親治ICONIC</v>
      </c>
    </row>
    <row r="175" spans="1:20" x14ac:dyDescent="0.3">
      <c r="A175">
        <f>VLOOKUP(Toss[[#This Row],[No用]],SetNo[[No.用]:[vlookup 用]],2,FALSE)</f>
        <v>60</v>
      </c>
      <c r="B175" t="s">
        <v>217</v>
      </c>
      <c r="C175" t="s">
        <v>36</v>
      </c>
      <c r="D175" t="s">
        <v>23</v>
      </c>
      <c r="E175" t="s">
        <v>21</v>
      </c>
      <c r="F175" t="s">
        <v>20</v>
      </c>
      <c r="G175" t="s">
        <v>71</v>
      </c>
      <c r="H175">
        <v>1</v>
      </c>
      <c r="I175" t="s">
        <v>244</v>
      </c>
      <c r="J175" s="3" t="s">
        <v>194</v>
      </c>
      <c r="K175" s="3" t="s">
        <v>237</v>
      </c>
      <c r="L175">
        <v>50</v>
      </c>
      <c r="N175">
        <v>60</v>
      </c>
      <c r="T175" t="str">
        <f>Toss[[#This Row],[服装]]&amp;Toss[[#This Row],[名前]]&amp;Toss[[#This Row],[レアリティ]]</f>
        <v>ユニフォーム渡親治ICONIC</v>
      </c>
    </row>
    <row r="176" spans="1:20" x14ac:dyDescent="0.3">
      <c r="A176">
        <f>VLOOKUP(Toss[[#This Row],[No用]],SetNo[[No.用]:[vlookup 用]],2,FALSE)</f>
        <v>61</v>
      </c>
      <c r="B176" t="s">
        <v>217</v>
      </c>
      <c r="C176" t="s">
        <v>37</v>
      </c>
      <c r="D176" t="s">
        <v>23</v>
      </c>
      <c r="E176" t="s">
        <v>26</v>
      </c>
      <c r="F176" t="s">
        <v>20</v>
      </c>
      <c r="G176" t="s">
        <v>71</v>
      </c>
      <c r="H176">
        <v>1</v>
      </c>
      <c r="I176" t="s">
        <v>244</v>
      </c>
      <c r="J176" s="3" t="s">
        <v>177</v>
      </c>
      <c r="K176" s="3" t="s">
        <v>173</v>
      </c>
      <c r="L176">
        <v>25</v>
      </c>
      <c r="T176" t="str">
        <f>Toss[[#This Row],[服装]]&amp;Toss[[#This Row],[名前]]&amp;Toss[[#This Row],[レアリティ]]</f>
        <v>ユニフォーム松川一静ICONIC</v>
      </c>
    </row>
    <row r="177" spans="1:20" x14ac:dyDescent="0.3">
      <c r="A177">
        <f>VLOOKUP(Toss[[#This Row],[No用]],SetNo[[No.用]:[vlookup 用]],2,FALSE)</f>
        <v>61</v>
      </c>
      <c r="B177" t="s">
        <v>217</v>
      </c>
      <c r="C177" t="s">
        <v>37</v>
      </c>
      <c r="D177" t="s">
        <v>23</v>
      </c>
      <c r="E177" t="s">
        <v>26</v>
      </c>
      <c r="F177" t="s">
        <v>20</v>
      </c>
      <c r="G177" t="s">
        <v>71</v>
      </c>
      <c r="H177">
        <v>1</v>
      </c>
      <c r="I177" t="s">
        <v>244</v>
      </c>
      <c r="J177" s="3" t="s">
        <v>178</v>
      </c>
      <c r="K177" s="3" t="s">
        <v>173</v>
      </c>
      <c r="L177">
        <v>25</v>
      </c>
      <c r="T177" t="str">
        <f>Toss[[#This Row],[服装]]&amp;Toss[[#This Row],[名前]]&amp;Toss[[#This Row],[レアリティ]]</f>
        <v>ユニフォーム松川一静ICONIC</v>
      </c>
    </row>
    <row r="178" spans="1:20" x14ac:dyDescent="0.3">
      <c r="A178">
        <f>VLOOKUP(Toss[[#This Row],[No用]],SetNo[[No.用]:[vlookup 用]],2,FALSE)</f>
        <v>62</v>
      </c>
      <c r="B178" t="s">
        <v>217</v>
      </c>
      <c r="C178" t="s">
        <v>38</v>
      </c>
      <c r="D178" t="s">
        <v>23</v>
      </c>
      <c r="E178" t="s">
        <v>25</v>
      </c>
      <c r="F178" t="s">
        <v>20</v>
      </c>
      <c r="G178" t="s">
        <v>71</v>
      </c>
      <c r="H178">
        <v>1</v>
      </c>
      <c r="I178" t="s">
        <v>244</v>
      </c>
      <c r="J178" s="3" t="s">
        <v>177</v>
      </c>
      <c r="K178" s="3" t="s">
        <v>173</v>
      </c>
      <c r="L178">
        <v>28</v>
      </c>
      <c r="T178" t="str">
        <f>Toss[[#This Row],[服装]]&amp;Toss[[#This Row],[名前]]&amp;Toss[[#This Row],[レアリティ]]</f>
        <v>ユニフォーム花巻貴大ICONIC</v>
      </c>
    </row>
    <row r="179" spans="1:20" x14ac:dyDescent="0.3">
      <c r="A179">
        <f>VLOOKUP(Toss[[#This Row],[No用]],SetNo[[No.用]:[vlookup 用]],2,FALSE)</f>
        <v>62</v>
      </c>
      <c r="B179" t="s">
        <v>217</v>
      </c>
      <c r="C179" t="s">
        <v>38</v>
      </c>
      <c r="D179" t="s">
        <v>23</v>
      </c>
      <c r="E179" t="s">
        <v>25</v>
      </c>
      <c r="F179" t="s">
        <v>20</v>
      </c>
      <c r="G179" t="s">
        <v>71</v>
      </c>
      <c r="H179">
        <v>1</v>
      </c>
      <c r="I179" t="s">
        <v>244</v>
      </c>
      <c r="J179" s="3" t="s">
        <v>180</v>
      </c>
      <c r="K179" s="3" t="s">
        <v>173</v>
      </c>
      <c r="L179">
        <v>28</v>
      </c>
      <c r="T179" t="str">
        <f>Toss[[#This Row],[服装]]&amp;Toss[[#This Row],[名前]]&amp;Toss[[#This Row],[レアリティ]]</f>
        <v>ユニフォーム花巻貴大ICONIC</v>
      </c>
    </row>
    <row r="180" spans="1:20" x14ac:dyDescent="0.3">
      <c r="A180">
        <f>VLOOKUP(Toss[[#This Row],[No用]],SetNo[[No.用]:[vlookup 用]],2,FALSE)</f>
        <v>62</v>
      </c>
      <c r="B180" t="s">
        <v>217</v>
      </c>
      <c r="C180" t="s">
        <v>38</v>
      </c>
      <c r="D180" t="s">
        <v>23</v>
      </c>
      <c r="E180" t="s">
        <v>25</v>
      </c>
      <c r="F180" t="s">
        <v>20</v>
      </c>
      <c r="G180" t="s">
        <v>71</v>
      </c>
      <c r="H180">
        <v>1</v>
      </c>
      <c r="I180" t="s">
        <v>244</v>
      </c>
      <c r="J180" s="3" t="s">
        <v>178</v>
      </c>
      <c r="K180" s="3" t="s">
        <v>173</v>
      </c>
      <c r="L180">
        <v>30</v>
      </c>
      <c r="T180" t="str">
        <f>Toss[[#This Row],[服装]]&amp;Toss[[#This Row],[名前]]&amp;Toss[[#This Row],[レアリティ]]</f>
        <v>ユニフォーム花巻貴大ICONIC</v>
      </c>
    </row>
    <row r="181" spans="1:20" x14ac:dyDescent="0.3">
      <c r="A181">
        <f>VLOOKUP(Toss[[#This Row],[No用]],SetNo[[No.用]:[vlookup 用]],2,FALSE)</f>
        <v>63</v>
      </c>
      <c r="B181" t="s">
        <v>217</v>
      </c>
      <c r="C181" t="s">
        <v>55</v>
      </c>
      <c r="D181" t="s">
        <v>23</v>
      </c>
      <c r="E181" t="s">
        <v>25</v>
      </c>
      <c r="F181" t="s">
        <v>56</v>
      </c>
      <c r="G181" t="s">
        <v>71</v>
      </c>
      <c r="H181">
        <v>1</v>
      </c>
      <c r="I181" t="s">
        <v>244</v>
      </c>
      <c r="J181" s="3" t="s">
        <v>177</v>
      </c>
      <c r="K181" s="3" t="s">
        <v>173</v>
      </c>
      <c r="L181">
        <v>27</v>
      </c>
      <c r="T181" t="str">
        <f>Toss[[#This Row],[服装]]&amp;Toss[[#This Row],[名前]]&amp;Toss[[#This Row],[レアリティ]]</f>
        <v>ユニフォーム駒木輝ICONIC</v>
      </c>
    </row>
    <row r="182" spans="1:20" x14ac:dyDescent="0.3">
      <c r="A182">
        <f>VLOOKUP(Toss[[#This Row],[No用]],SetNo[[No.用]:[vlookup 用]],2,FALSE)</f>
        <v>63</v>
      </c>
      <c r="B182" t="s">
        <v>217</v>
      </c>
      <c r="C182" t="s">
        <v>55</v>
      </c>
      <c r="D182" t="s">
        <v>23</v>
      </c>
      <c r="E182" t="s">
        <v>25</v>
      </c>
      <c r="F182" t="s">
        <v>56</v>
      </c>
      <c r="G182" t="s">
        <v>71</v>
      </c>
      <c r="H182">
        <v>1</v>
      </c>
      <c r="I182" t="s">
        <v>244</v>
      </c>
      <c r="J182" s="3" t="s">
        <v>180</v>
      </c>
      <c r="K182" s="3" t="s">
        <v>173</v>
      </c>
      <c r="L182">
        <v>27</v>
      </c>
      <c r="T182" t="str">
        <f>Toss[[#This Row],[服装]]&amp;Toss[[#This Row],[名前]]&amp;Toss[[#This Row],[レアリティ]]</f>
        <v>ユニフォーム駒木輝ICONIC</v>
      </c>
    </row>
    <row r="183" spans="1:20" x14ac:dyDescent="0.3">
      <c r="A183">
        <f>VLOOKUP(Toss[[#This Row],[No用]],SetNo[[No.用]:[vlookup 用]],2,FALSE)</f>
        <v>63</v>
      </c>
      <c r="B183" t="s">
        <v>217</v>
      </c>
      <c r="C183" t="s">
        <v>55</v>
      </c>
      <c r="D183" t="s">
        <v>23</v>
      </c>
      <c r="E183" t="s">
        <v>25</v>
      </c>
      <c r="F183" t="s">
        <v>56</v>
      </c>
      <c r="G183" t="s">
        <v>71</v>
      </c>
      <c r="H183">
        <v>1</v>
      </c>
      <c r="I183" t="s">
        <v>244</v>
      </c>
      <c r="J183" s="3" t="s">
        <v>178</v>
      </c>
      <c r="K183" s="3" t="s">
        <v>173</v>
      </c>
      <c r="L183">
        <v>29</v>
      </c>
      <c r="T183" t="str">
        <f>Toss[[#This Row],[服装]]&amp;Toss[[#This Row],[名前]]&amp;Toss[[#This Row],[レアリティ]]</f>
        <v>ユニフォーム駒木輝ICONIC</v>
      </c>
    </row>
    <row r="184" spans="1:20" x14ac:dyDescent="0.3">
      <c r="A184">
        <f>VLOOKUP(Toss[[#This Row],[No用]],SetNo[[No.用]:[vlookup 用]],2,FALSE)</f>
        <v>64</v>
      </c>
      <c r="B184" t="s">
        <v>217</v>
      </c>
      <c r="C184" t="s">
        <v>57</v>
      </c>
      <c r="D184" t="s">
        <v>24</v>
      </c>
      <c r="E184" t="s">
        <v>26</v>
      </c>
      <c r="F184" t="s">
        <v>56</v>
      </c>
      <c r="G184" t="s">
        <v>71</v>
      </c>
      <c r="H184">
        <v>1</v>
      </c>
      <c r="I184" t="s">
        <v>244</v>
      </c>
      <c r="J184" s="3" t="s">
        <v>177</v>
      </c>
      <c r="K184" s="3" t="s">
        <v>173</v>
      </c>
      <c r="L184">
        <v>23</v>
      </c>
      <c r="T184" t="str">
        <f>Toss[[#This Row],[服装]]&amp;Toss[[#This Row],[名前]]&amp;Toss[[#This Row],[レアリティ]]</f>
        <v>ユニフォーム茶屋和馬ICONIC</v>
      </c>
    </row>
    <row r="185" spans="1:20" x14ac:dyDescent="0.3">
      <c r="A185">
        <f>VLOOKUP(Toss[[#This Row],[No用]],SetNo[[No.用]:[vlookup 用]],2,FALSE)</f>
        <v>64</v>
      </c>
      <c r="B185" t="s">
        <v>217</v>
      </c>
      <c r="C185" t="s">
        <v>57</v>
      </c>
      <c r="D185" t="s">
        <v>24</v>
      </c>
      <c r="E185" t="s">
        <v>26</v>
      </c>
      <c r="F185" t="s">
        <v>56</v>
      </c>
      <c r="G185" t="s">
        <v>71</v>
      </c>
      <c r="H185">
        <v>1</v>
      </c>
      <c r="I185" t="s">
        <v>244</v>
      </c>
      <c r="J185" s="3" t="s">
        <v>178</v>
      </c>
      <c r="K185" s="3" t="s">
        <v>173</v>
      </c>
      <c r="L185">
        <v>23</v>
      </c>
      <c r="T185" t="str">
        <f>Toss[[#This Row],[服装]]&amp;Toss[[#This Row],[名前]]&amp;Toss[[#This Row],[レアリティ]]</f>
        <v>ユニフォーム茶屋和馬ICONIC</v>
      </c>
    </row>
    <row r="186" spans="1:20" x14ac:dyDescent="0.3">
      <c r="A186">
        <f>VLOOKUP(Toss[[#This Row],[No用]],SetNo[[No.用]:[vlookup 用]],2,FALSE)</f>
        <v>65</v>
      </c>
      <c r="B186" t="s">
        <v>217</v>
      </c>
      <c r="C186" t="s">
        <v>58</v>
      </c>
      <c r="D186" t="s">
        <v>24</v>
      </c>
      <c r="E186" t="s">
        <v>25</v>
      </c>
      <c r="F186" t="s">
        <v>56</v>
      </c>
      <c r="G186" t="s">
        <v>71</v>
      </c>
      <c r="H186">
        <v>1</v>
      </c>
      <c r="I186" t="s">
        <v>244</v>
      </c>
      <c r="J186" s="3" t="s">
        <v>177</v>
      </c>
      <c r="K186" s="3" t="s">
        <v>173</v>
      </c>
      <c r="L186">
        <v>24</v>
      </c>
      <c r="T186" t="str">
        <f>Toss[[#This Row],[服装]]&amp;Toss[[#This Row],[名前]]&amp;Toss[[#This Row],[レアリティ]]</f>
        <v>ユニフォーム玉川弘樹ICONIC</v>
      </c>
    </row>
    <row r="187" spans="1:20" x14ac:dyDescent="0.3">
      <c r="A187">
        <f>VLOOKUP(Toss[[#This Row],[No用]],SetNo[[No.用]:[vlookup 用]],2,FALSE)</f>
        <v>65</v>
      </c>
      <c r="B187" t="s">
        <v>217</v>
      </c>
      <c r="C187" t="s">
        <v>58</v>
      </c>
      <c r="D187" t="s">
        <v>24</v>
      </c>
      <c r="E187" t="s">
        <v>25</v>
      </c>
      <c r="F187" t="s">
        <v>56</v>
      </c>
      <c r="G187" t="s">
        <v>71</v>
      </c>
      <c r="H187">
        <v>1</v>
      </c>
      <c r="I187" t="s">
        <v>244</v>
      </c>
      <c r="J187" s="3" t="s">
        <v>178</v>
      </c>
      <c r="K187" s="3" t="s">
        <v>173</v>
      </c>
      <c r="L187">
        <v>29</v>
      </c>
      <c r="T187" t="str">
        <f>Toss[[#This Row],[服装]]&amp;Toss[[#This Row],[名前]]&amp;Toss[[#This Row],[レアリティ]]</f>
        <v>ユニフォーム玉川弘樹ICONIC</v>
      </c>
    </row>
    <row r="188" spans="1:20" x14ac:dyDescent="0.3">
      <c r="A188">
        <f>VLOOKUP(Toss[[#This Row],[No用]],SetNo[[No.用]:[vlookup 用]],2,FALSE)</f>
        <v>66</v>
      </c>
      <c r="B188" t="s">
        <v>217</v>
      </c>
      <c r="C188" t="s">
        <v>59</v>
      </c>
      <c r="D188" t="s">
        <v>24</v>
      </c>
      <c r="E188" t="s">
        <v>21</v>
      </c>
      <c r="F188" t="s">
        <v>56</v>
      </c>
      <c r="G188" t="s">
        <v>71</v>
      </c>
      <c r="H188">
        <v>1</v>
      </c>
      <c r="I188" t="s">
        <v>244</v>
      </c>
      <c r="J188" s="3" t="s">
        <v>177</v>
      </c>
      <c r="K188" s="3" t="s">
        <v>173</v>
      </c>
      <c r="L188">
        <v>28</v>
      </c>
      <c r="T188" t="str">
        <f>Toss[[#This Row],[服装]]&amp;Toss[[#This Row],[名前]]&amp;Toss[[#This Row],[レアリティ]]</f>
        <v>ユニフォーム桜井大河ICONIC</v>
      </c>
    </row>
    <row r="189" spans="1:20" x14ac:dyDescent="0.3">
      <c r="A189">
        <f>VLOOKUP(Toss[[#This Row],[No用]],SetNo[[No.用]:[vlookup 用]],2,FALSE)</f>
        <v>67</v>
      </c>
      <c r="B189" t="s">
        <v>217</v>
      </c>
      <c r="C189" t="s">
        <v>60</v>
      </c>
      <c r="D189" t="s">
        <v>24</v>
      </c>
      <c r="E189" t="s">
        <v>31</v>
      </c>
      <c r="F189" t="s">
        <v>56</v>
      </c>
      <c r="G189" t="s">
        <v>71</v>
      </c>
      <c r="H189">
        <v>1</v>
      </c>
      <c r="I189" t="s">
        <v>244</v>
      </c>
      <c r="J189" s="3" t="s">
        <v>177</v>
      </c>
      <c r="K189" s="3" t="s">
        <v>184</v>
      </c>
      <c r="L189">
        <v>31</v>
      </c>
      <c r="T189" t="str">
        <f>Toss[[#This Row],[服装]]&amp;Toss[[#This Row],[名前]]&amp;Toss[[#This Row],[レアリティ]]</f>
        <v>ユニフォーム芳賀良治ICONIC</v>
      </c>
    </row>
    <row r="190" spans="1:20" x14ac:dyDescent="0.3">
      <c r="A190">
        <f>VLOOKUP(Toss[[#This Row],[No用]],SetNo[[No.用]:[vlookup 用]],2,FALSE)</f>
        <v>67</v>
      </c>
      <c r="B190" t="s">
        <v>217</v>
      </c>
      <c r="C190" t="s">
        <v>60</v>
      </c>
      <c r="D190" t="s">
        <v>24</v>
      </c>
      <c r="E190" t="s">
        <v>31</v>
      </c>
      <c r="F190" t="s">
        <v>56</v>
      </c>
      <c r="G190" t="s">
        <v>71</v>
      </c>
      <c r="H190">
        <v>1</v>
      </c>
      <c r="I190" t="s">
        <v>244</v>
      </c>
      <c r="J190" s="3" t="s">
        <v>180</v>
      </c>
      <c r="K190" s="3" t="s">
        <v>184</v>
      </c>
      <c r="L190">
        <v>31</v>
      </c>
      <c r="T190" t="str">
        <f>Toss[[#This Row],[服装]]&amp;Toss[[#This Row],[名前]]&amp;Toss[[#This Row],[レアリティ]]</f>
        <v>ユニフォーム芳賀良治ICONIC</v>
      </c>
    </row>
    <row r="191" spans="1:20" x14ac:dyDescent="0.3">
      <c r="A191">
        <f>VLOOKUP(Toss[[#This Row],[No用]],SetNo[[No.用]:[vlookup 用]],2,FALSE)</f>
        <v>67</v>
      </c>
      <c r="B191" t="s">
        <v>217</v>
      </c>
      <c r="C191" t="s">
        <v>60</v>
      </c>
      <c r="D191" t="s">
        <v>24</v>
      </c>
      <c r="E191" t="s">
        <v>31</v>
      </c>
      <c r="F191" t="s">
        <v>56</v>
      </c>
      <c r="G191" t="s">
        <v>71</v>
      </c>
      <c r="H191">
        <v>1</v>
      </c>
      <c r="I191" t="s">
        <v>244</v>
      </c>
      <c r="J191" s="3" t="s">
        <v>401</v>
      </c>
      <c r="K191" s="3" t="s">
        <v>184</v>
      </c>
      <c r="L191">
        <v>42</v>
      </c>
      <c r="T191" t="str">
        <f>Toss[[#This Row],[服装]]&amp;Toss[[#This Row],[名前]]&amp;Toss[[#This Row],[レアリティ]]</f>
        <v>ユニフォーム芳賀良治ICONIC</v>
      </c>
    </row>
    <row r="192" spans="1:20" x14ac:dyDescent="0.3">
      <c r="A192">
        <f>VLOOKUP(Toss[[#This Row],[No用]],SetNo[[No.用]:[vlookup 用]],2,FALSE)</f>
        <v>67</v>
      </c>
      <c r="B192" t="s">
        <v>217</v>
      </c>
      <c r="C192" t="s">
        <v>60</v>
      </c>
      <c r="D192" t="s">
        <v>24</v>
      </c>
      <c r="E192" t="s">
        <v>31</v>
      </c>
      <c r="F192" t="s">
        <v>56</v>
      </c>
      <c r="G192" t="s">
        <v>71</v>
      </c>
      <c r="H192">
        <v>1</v>
      </c>
      <c r="I192" t="s">
        <v>244</v>
      </c>
      <c r="J192" s="3" t="s">
        <v>245</v>
      </c>
      <c r="K192" s="3" t="s">
        <v>173</v>
      </c>
      <c r="L192">
        <v>33</v>
      </c>
      <c r="T192" t="str">
        <f>Toss[[#This Row],[服装]]&amp;Toss[[#This Row],[名前]]&amp;Toss[[#This Row],[レアリティ]]</f>
        <v>ユニフォーム芳賀良治ICONIC</v>
      </c>
    </row>
    <row r="193" spans="1:20" x14ac:dyDescent="0.3">
      <c r="A193">
        <f>VLOOKUP(Toss[[#This Row],[No用]],SetNo[[No.用]:[vlookup 用]],2,FALSE)</f>
        <v>67</v>
      </c>
      <c r="B193" t="s">
        <v>217</v>
      </c>
      <c r="C193" t="s">
        <v>60</v>
      </c>
      <c r="D193" t="s">
        <v>24</v>
      </c>
      <c r="E193" t="s">
        <v>31</v>
      </c>
      <c r="F193" t="s">
        <v>56</v>
      </c>
      <c r="G193" t="s">
        <v>71</v>
      </c>
      <c r="H193">
        <v>1</v>
      </c>
      <c r="I193" t="s">
        <v>244</v>
      </c>
      <c r="J193" s="3" t="s">
        <v>194</v>
      </c>
      <c r="K193" s="3" t="s">
        <v>237</v>
      </c>
      <c r="L193">
        <v>44</v>
      </c>
      <c r="N193">
        <v>54</v>
      </c>
      <c r="T193" t="str">
        <f>Toss[[#This Row],[服装]]&amp;Toss[[#This Row],[名前]]&amp;Toss[[#This Row],[レアリティ]]</f>
        <v>ユニフォーム芳賀良治ICONIC</v>
      </c>
    </row>
    <row r="194" spans="1:20" x14ac:dyDescent="0.3">
      <c r="A194">
        <f>VLOOKUP(Toss[[#This Row],[No用]],SetNo[[No.用]:[vlookup 用]],2,FALSE)</f>
        <v>68</v>
      </c>
      <c r="B194" t="s">
        <v>217</v>
      </c>
      <c r="C194" t="s">
        <v>61</v>
      </c>
      <c r="D194" t="s">
        <v>24</v>
      </c>
      <c r="E194" t="s">
        <v>26</v>
      </c>
      <c r="F194" t="s">
        <v>56</v>
      </c>
      <c r="G194" t="s">
        <v>71</v>
      </c>
      <c r="H194">
        <v>1</v>
      </c>
      <c r="I194" t="s">
        <v>244</v>
      </c>
      <c r="J194" s="3" t="s">
        <v>177</v>
      </c>
      <c r="K194" s="3" t="s">
        <v>173</v>
      </c>
      <c r="L194">
        <v>24</v>
      </c>
      <c r="T194" t="str">
        <f>Toss[[#This Row],[服装]]&amp;Toss[[#This Row],[名前]]&amp;Toss[[#This Row],[レアリティ]]</f>
        <v>ユニフォーム渋谷陸斗ICONIC</v>
      </c>
    </row>
    <row r="195" spans="1:20" x14ac:dyDescent="0.3">
      <c r="A195">
        <f>VLOOKUP(Toss[[#This Row],[No用]],SetNo[[No.用]:[vlookup 用]],2,FALSE)</f>
        <v>68</v>
      </c>
      <c r="B195" t="s">
        <v>217</v>
      </c>
      <c r="C195" t="s">
        <v>61</v>
      </c>
      <c r="D195" t="s">
        <v>24</v>
      </c>
      <c r="E195" t="s">
        <v>26</v>
      </c>
      <c r="F195" t="s">
        <v>56</v>
      </c>
      <c r="G195" t="s">
        <v>71</v>
      </c>
      <c r="H195">
        <v>1</v>
      </c>
      <c r="I195" t="s">
        <v>244</v>
      </c>
      <c r="J195" s="3" t="s">
        <v>178</v>
      </c>
      <c r="K195" s="3" t="s">
        <v>173</v>
      </c>
      <c r="L195">
        <v>24</v>
      </c>
      <c r="T195" t="str">
        <f>Toss[[#This Row],[服装]]&amp;Toss[[#This Row],[名前]]&amp;Toss[[#This Row],[レアリティ]]</f>
        <v>ユニフォーム渋谷陸斗ICONIC</v>
      </c>
    </row>
    <row r="196" spans="1:20" x14ac:dyDescent="0.3">
      <c r="A196">
        <f>VLOOKUP(Toss[[#This Row],[No用]],SetNo[[No.用]:[vlookup 用]],2,FALSE)</f>
        <v>69</v>
      </c>
      <c r="B196" t="s">
        <v>217</v>
      </c>
      <c r="C196" t="s">
        <v>62</v>
      </c>
      <c r="D196" t="s">
        <v>24</v>
      </c>
      <c r="E196" t="s">
        <v>25</v>
      </c>
      <c r="F196" t="s">
        <v>56</v>
      </c>
      <c r="G196" t="s">
        <v>71</v>
      </c>
      <c r="H196">
        <v>1</v>
      </c>
      <c r="I196" t="s">
        <v>244</v>
      </c>
      <c r="J196" s="3" t="s">
        <v>177</v>
      </c>
      <c r="K196" s="3" t="s">
        <v>173</v>
      </c>
      <c r="L196">
        <v>25</v>
      </c>
      <c r="T196" t="str">
        <f>Toss[[#This Row],[服装]]&amp;Toss[[#This Row],[名前]]&amp;Toss[[#This Row],[レアリティ]]</f>
        <v>ユニフォーム池尻隼人ICONIC</v>
      </c>
    </row>
    <row r="197" spans="1:20" x14ac:dyDescent="0.3">
      <c r="A197">
        <f>VLOOKUP(Toss[[#This Row],[No用]],SetNo[[No.用]:[vlookup 用]],2,FALSE)</f>
        <v>69</v>
      </c>
      <c r="B197" t="s">
        <v>217</v>
      </c>
      <c r="C197" t="s">
        <v>62</v>
      </c>
      <c r="D197" t="s">
        <v>24</v>
      </c>
      <c r="E197" t="s">
        <v>25</v>
      </c>
      <c r="F197" t="s">
        <v>56</v>
      </c>
      <c r="G197" t="s">
        <v>71</v>
      </c>
      <c r="H197">
        <v>1</v>
      </c>
      <c r="I197" t="s">
        <v>244</v>
      </c>
      <c r="J197" s="3" t="s">
        <v>178</v>
      </c>
      <c r="K197" s="3" t="s">
        <v>173</v>
      </c>
      <c r="L197">
        <v>30</v>
      </c>
      <c r="T197" t="str">
        <f>Toss[[#This Row],[服装]]&amp;Toss[[#This Row],[名前]]&amp;Toss[[#This Row],[レアリティ]]</f>
        <v>ユニフォーム池尻隼人ICONIC</v>
      </c>
    </row>
    <row r="198" spans="1:20" x14ac:dyDescent="0.3">
      <c r="A198">
        <f>VLOOKUP(Toss[[#This Row],[No用]],SetNo[[No.用]:[vlookup 用]],2,FALSE)</f>
        <v>70</v>
      </c>
      <c r="B198" t="s">
        <v>217</v>
      </c>
      <c r="C198" t="s">
        <v>63</v>
      </c>
      <c r="D198" t="s">
        <v>28</v>
      </c>
      <c r="E198" t="s">
        <v>25</v>
      </c>
      <c r="F198" t="s">
        <v>64</v>
      </c>
      <c r="G198" t="s">
        <v>71</v>
      </c>
      <c r="H198">
        <v>1</v>
      </c>
      <c r="I198" t="s">
        <v>244</v>
      </c>
      <c r="J198" s="3" t="s">
        <v>177</v>
      </c>
      <c r="K198" s="3" t="s">
        <v>173</v>
      </c>
      <c r="L198">
        <v>25</v>
      </c>
      <c r="T198" t="str">
        <f>Toss[[#This Row],[服装]]&amp;Toss[[#This Row],[名前]]&amp;Toss[[#This Row],[レアリティ]]</f>
        <v>ユニフォーム十和田良樹ICONIC</v>
      </c>
    </row>
    <row r="199" spans="1:20" x14ac:dyDescent="0.3">
      <c r="A199">
        <f>VLOOKUP(Toss[[#This Row],[No用]],SetNo[[No.用]:[vlookup 用]],2,FALSE)</f>
        <v>70</v>
      </c>
      <c r="B199" t="s">
        <v>217</v>
      </c>
      <c r="C199" t="s">
        <v>63</v>
      </c>
      <c r="D199" t="s">
        <v>28</v>
      </c>
      <c r="E199" t="s">
        <v>25</v>
      </c>
      <c r="F199" t="s">
        <v>64</v>
      </c>
      <c r="G199" t="s">
        <v>71</v>
      </c>
      <c r="H199">
        <v>1</v>
      </c>
      <c r="I199" t="s">
        <v>244</v>
      </c>
      <c r="J199" s="3" t="s">
        <v>178</v>
      </c>
      <c r="K199" s="3" t="s">
        <v>173</v>
      </c>
      <c r="L199">
        <v>30</v>
      </c>
      <c r="T199" t="str">
        <f>Toss[[#This Row],[服装]]&amp;Toss[[#This Row],[名前]]&amp;Toss[[#This Row],[レアリティ]]</f>
        <v>ユニフォーム十和田良樹ICONIC</v>
      </c>
    </row>
    <row r="200" spans="1:20" x14ac:dyDescent="0.3">
      <c r="A200">
        <f>VLOOKUP(Toss[[#This Row],[No用]],SetNo[[No.用]:[vlookup 用]],2,FALSE)</f>
        <v>71</v>
      </c>
      <c r="B200" t="s">
        <v>217</v>
      </c>
      <c r="C200" t="s">
        <v>65</v>
      </c>
      <c r="D200" t="s">
        <v>28</v>
      </c>
      <c r="E200" t="s">
        <v>26</v>
      </c>
      <c r="F200" t="s">
        <v>64</v>
      </c>
      <c r="G200" t="s">
        <v>71</v>
      </c>
      <c r="H200">
        <v>1</v>
      </c>
      <c r="I200" t="s">
        <v>244</v>
      </c>
      <c r="J200" s="3" t="s">
        <v>177</v>
      </c>
      <c r="K200" s="3" t="s">
        <v>173</v>
      </c>
      <c r="L200" s="3">
        <v>24</v>
      </c>
      <c r="T200" t="str">
        <f>Toss[[#This Row],[服装]]&amp;Toss[[#This Row],[名前]]&amp;Toss[[#This Row],[レアリティ]]</f>
        <v>ユニフォーム森岳歩ICONIC</v>
      </c>
    </row>
    <row r="201" spans="1:20" x14ac:dyDescent="0.3">
      <c r="A201">
        <f>VLOOKUP(Toss[[#This Row],[No用]],SetNo[[No.用]:[vlookup 用]],2,FALSE)</f>
        <v>71</v>
      </c>
      <c r="B201" t="s">
        <v>217</v>
      </c>
      <c r="C201" t="s">
        <v>65</v>
      </c>
      <c r="D201" t="s">
        <v>28</v>
      </c>
      <c r="E201" t="s">
        <v>26</v>
      </c>
      <c r="F201" t="s">
        <v>64</v>
      </c>
      <c r="G201" t="s">
        <v>71</v>
      </c>
      <c r="H201">
        <v>1</v>
      </c>
      <c r="I201" t="s">
        <v>244</v>
      </c>
      <c r="J201" s="3" t="s">
        <v>178</v>
      </c>
      <c r="K201" s="3" t="s">
        <v>173</v>
      </c>
      <c r="L201">
        <v>24</v>
      </c>
      <c r="T201" t="str">
        <f>Toss[[#This Row],[服装]]&amp;Toss[[#This Row],[名前]]&amp;Toss[[#This Row],[レアリティ]]</f>
        <v>ユニフォーム森岳歩ICONIC</v>
      </c>
    </row>
    <row r="202" spans="1:20" x14ac:dyDescent="0.3">
      <c r="A202">
        <f>VLOOKUP(Toss[[#This Row],[No用]],SetNo[[No.用]:[vlookup 用]],2,FALSE)</f>
        <v>72</v>
      </c>
      <c r="B202" t="s">
        <v>217</v>
      </c>
      <c r="C202" t="s">
        <v>66</v>
      </c>
      <c r="D202" t="s">
        <v>24</v>
      </c>
      <c r="E202" t="s">
        <v>25</v>
      </c>
      <c r="F202" t="s">
        <v>64</v>
      </c>
      <c r="G202" t="s">
        <v>71</v>
      </c>
      <c r="H202">
        <v>1</v>
      </c>
      <c r="I202" t="s">
        <v>244</v>
      </c>
      <c r="J202" s="3" t="s">
        <v>177</v>
      </c>
      <c r="K202" s="3" t="s">
        <v>173</v>
      </c>
      <c r="L202">
        <v>25</v>
      </c>
      <c r="T202" t="str">
        <f>Toss[[#This Row],[服装]]&amp;Toss[[#This Row],[名前]]&amp;Toss[[#This Row],[レアリティ]]</f>
        <v>ユニフォーム唐松拓巳ICONIC</v>
      </c>
    </row>
    <row r="203" spans="1:20" x14ac:dyDescent="0.3">
      <c r="A203">
        <f>VLOOKUP(Toss[[#This Row],[No用]],SetNo[[No.用]:[vlookup 用]],2,FALSE)</f>
        <v>72</v>
      </c>
      <c r="B203" t="s">
        <v>217</v>
      </c>
      <c r="C203" t="s">
        <v>66</v>
      </c>
      <c r="D203" t="s">
        <v>24</v>
      </c>
      <c r="E203" t="s">
        <v>25</v>
      </c>
      <c r="F203" t="s">
        <v>64</v>
      </c>
      <c r="G203" t="s">
        <v>71</v>
      </c>
      <c r="H203">
        <v>1</v>
      </c>
      <c r="I203" t="s">
        <v>244</v>
      </c>
      <c r="J203" s="3" t="s">
        <v>178</v>
      </c>
      <c r="K203" s="3" t="s">
        <v>173</v>
      </c>
      <c r="L203">
        <v>30</v>
      </c>
      <c r="T203" t="str">
        <f>Toss[[#This Row],[服装]]&amp;Toss[[#This Row],[名前]]&amp;Toss[[#This Row],[レアリティ]]</f>
        <v>ユニフォーム唐松拓巳ICONIC</v>
      </c>
    </row>
    <row r="204" spans="1:20" x14ac:dyDescent="0.3">
      <c r="A204">
        <f>VLOOKUP(Toss[[#This Row],[No用]],SetNo[[No.用]:[vlookup 用]],2,FALSE)</f>
        <v>73</v>
      </c>
      <c r="B204" t="s">
        <v>217</v>
      </c>
      <c r="C204" t="s">
        <v>67</v>
      </c>
      <c r="D204" t="s">
        <v>28</v>
      </c>
      <c r="E204" t="s">
        <v>25</v>
      </c>
      <c r="F204" t="s">
        <v>64</v>
      </c>
      <c r="G204" t="s">
        <v>71</v>
      </c>
      <c r="H204">
        <v>1</v>
      </c>
      <c r="I204" t="s">
        <v>244</v>
      </c>
      <c r="J204" s="3" t="s">
        <v>177</v>
      </c>
      <c r="K204" s="3" t="s">
        <v>173</v>
      </c>
      <c r="L204">
        <v>25</v>
      </c>
      <c r="T204" t="str">
        <f>Toss[[#This Row],[服装]]&amp;Toss[[#This Row],[名前]]&amp;Toss[[#This Row],[レアリティ]]</f>
        <v>ユニフォーム田沢裕樹ICONIC</v>
      </c>
    </row>
    <row r="205" spans="1:20" x14ac:dyDescent="0.3">
      <c r="A205">
        <f>VLOOKUP(Toss[[#This Row],[No用]],SetNo[[No.用]:[vlookup 用]],2,FALSE)</f>
        <v>73</v>
      </c>
      <c r="B205" t="s">
        <v>217</v>
      </c>
      <c r="C205" t="s">
        <v>67</v>
      </c>
      <c r="D205" t="s">
        <v>28</v>
      </c>
      <c r="E205" t="s">
        <v>25</v>
      </c>
      <c r="F205" t="s">
        <v>64</v>
      </c>
      <c r="G205" t="s">
        <v>71</v>
      </c>
      <c r="H205">
        <v>1</v>
      </c>
      <c r="I205" t="s">
        <v>244</v>
      </c>
      <c r="J205" s="3" t="s">
        <v>178</v>
      </c>
      <c r="K205" s="3" t="s">
        <v>173</v>
      </c>
      <c r="L205">
        <v>30</v>
      </c>
      <c r="T205" t="str">
        <f>Toss[[#This Row],[服装]]&amp;Toss[[#This Row],[名前]]&amp;Toss[[#This Row],[レアリティ]]</f>
        <v>ユニフォーム田沢裕樹ICONIC</v>
      </c>
    </row>
    <row r="206" spans="1:20" x14ac:dyDescent="0.3">
      <c r="A206">
        <f>VLOOKUP(Toss[[#This Row],[No用]],SetNo[[No.用]:[vlookup 用]],2,FALSE)</f>
        <v>74</v>
      </c>
      <c r="B206" t="s">
        <v>217</v>
      </c>
      <c r="C206" t="s">
        <v>68</v>
      </c>
      <c r="D206" t="s">
        <v>28</v>
      </c>
      <c r="E206" t="s">
        <v>26</v>
      </c>
      <c r="F206" t="s">
        <v>64</v>
      </c>
      <c r="G206" t="s">
        <v>71</v>
      </c>
      <c r="H206">
        <v>1</v>
      </c>
      <c r="I206" t="s">
        <v>244</v>
      </c>
      <c r="J206" s="3" t="s">
        <v>177</v>
      </c>
      <c r="K206" s="3" t="s">
        <v>173</v>
      </c>
      <c r="L206">
        <v>25</v>
      </c>
      <c r="T206" t="str">
        <f>Toss[[#This Row],[服装]]&amp;Toss[[#This Row],[名前]]&amp;Toss[[#This Row],[レアリティ]]</f>
        <v>ユニフォーム子安颯真ICONIC</v>
      </c>
    </row>
    <row r="207" spans="1:20" x14ac:dyDescent="0.3">
      <c r="A207">
        <f>VLOOKUP(Toss[[#This Row],[No用]],SetNo[[No.用]:[vlookup 用]],2,FALSE)</f>
        <v>74</v>
      </c>
      <c r="B207" t="s">
        <v>217</v>
      </c>
      <c r="C207" t="s">
        <v>68</v>
      </c>
      <c r="D207" t="s">
        <v>28</v>
      </c>
      <c r="E207" t="s">
        <v>26</v>
      </c>
      <c r="F207" t="s">
        <v>64</v>
      </c>
      <c r="G207" t="s">
        <v>71</v>
      </c>
      <c r="H207">
        <v>1</v>
      </c>
      <c r="I207" t="s">
        <v>244</v>
      </c>
      <c r="J207" s="3" t="s">
        <v>178</v>
      </c>
      <c r="K207" s="3" t="s">
        <v>173</v>
      </c>
      <c r="L207">
        <v>25</v>
      </c>
      <c r="T207" t="str">
        <f>Toss[[#This Row],[服装]]&amp;Toss[[#This Row],[名前]]&amp;Toss[[#This Row],[レアリティ]]</f>
        <v>ユニフォーム子安颯真ICONIC</v>
      </c>
    </row>
    <row r="208" spans="1:20" x14ac:dyDescent="0.3">
      <c r="A208">
        <f>VLOOKUP(Toss[[#This Row],[No用]],SetNo[[No.用]:[vlookup 用]],2,FALSE)</f>
        <v>75</v>
      </c>
      <c r="B208" t="s">
        <v>217</v>
      </c>
      <c r="C208" t="s">
        <v>69</v>
      </c>
      <c r="D208" t="s">
        <v>28</v>
      </c>
      <c r="E208" t="s">
        <v>21</v>
      </c>
      <c r="F208" t="s">
        <v>64</v>
      </c>
      <c r="G208" t="s">
        <v>71</v>
      </c>
      <c r="H208">
        <v>1</v>
      </c>
      <c r="I208" t="s">
        <v>244</v>
      </c>
      <c r="J208" s="3" t="s">
        <v>177</v>
      </c>
      <c r="K208" s="3" t="s">
        <v>173</v>
      </c>
      <c r="L208">
        <v>25</v>
      </c>
      <c r="T208" t="str">
        <f>Toss[[#This Row],[服装]]&amp;Toss[[#This Row],[名前]]&amp;Toss[[#This Row],[レアリティ]]</f>
        <v>ユニフォーム横手駿ICONIC</v>
      </c>
    </row>
    <row r="209" spans="1:20" x14ac:dyDescent="0.3">
      <c r="A209">
        <f>VLOOKUP(Toss[[#This Row],[No用]],SetNo[[No.用]:[vlookup 用]],2,FALSE)</f>
        <v>76</v>
      </c>
      <c r="B209" t="s">
        <v>217</v>
      </c>
      <c r="C209" t="s">
        <v>70</v>
      </c>
      <c r="D209" t="s">
        <v>28</v>
      </c>
      <c r="E209" t="s">
        <v>31</v>
      </c>
      <c r="F209" t="s">
        <v>64</v>
      </c>
      <c r="G209" t="s">
        <v>71</v>
      </c>
      <c r="H209">
        <v>1</v>
      </c>
      <c r="I209" t="s">
        <v>244</v>
      </c>
      <c r="J209" s="3" t="s">
        <v>177</v>
      </c>
      <c r="K209" s="3" t="s">
        <v>184</v>
      </c>
      <c r="L209">
        <v>32</v>
      </c>
      <c r="T209" t="str">
        <f>Toss[[#This Row],[服装]]&amp;Toss[[#This Row],[名前]]&amp;Toss[[#This Row],[レアリティ]]</f>
        <v>ユニフォーム夏瀬伊吹ICONIC</v>
      </c>
    </row>
    <row r="210" spans="1:20" x14ac:dyDescent="0.3">
      <c r="A210">
        <f>VLOOKUP(Toss[[#This Row],[No用]],SetNo[[No.用]:[vlookup 用]],2,FALSE)</f>
        <v>76</v>
      </c>
      <c r="B210" t="s">
        <v>217</v>
      </c>
      <c r="C210" t="s">
        <v>70</v>
      </c>
      <c r="D210" t="s">
        <v>28</v>
      </c>
      <c r="E210" t="s">
        <v>31</v>
      </c>
      <c r="F210" t="s">
        <v>64</v>
      </c>
      <c r="G210" t="s">
        <v>71</v>
      </c>
      <c r="H210">
        <v>1</v>
      </c>
      <c r="I210" t="s">
        <v>244</v>
      </c>
      <c r="J210" s="3" t="s">
        <v>180</v>
      </c>
      <c r="K210" s="3" t="s">
        <v>184</v>
      </c>
      <c r="L210">
        <v>32</v>
      </c>
      <c r="T210" t="str">
        <f>Toss[[#This Row],[服装]]&amp;Toss[[#This Row],[名前]]&amp;Toss[[#This Row],[レアリティ]]</f>
        <v>ユニフォーム夏瀬伊吹ICONIC</v>
      </c>
    </row>
    <row r="211" spans="1:20" x14ac:dyDescent="0.3">
      <c r="A211">
        <f>VLOOKUP(Toss[[#This Row],[No用]],SetNo[[No.用]:[vlookup 用]],2,FALSE)</f>
        <v>76</v>
      </c>
      <c r="B211" t="s">
        <v>217</v>
      </c>
      <c r="C211" t="s">
        <v>70</v>
      </c>
      <c r="D211" t="s">
        <v>28</v>
      </c>
      <c r="E211" t="s">
        <v>31</v>
      </c>
      <c r="F211" t="s">
        <v>64</v>
      </c>
      <c r="G211" t="s">
        <v>71</v>
      </c>
      <c r="H211">
        <v>1</v>
      </c>
      <c r="I211" t="s">
        <v>244</v>
      </c>
      <c r="J211" s="3" t="s">
        <v>246</v>
      </c>
      <c r="K211" s="3" t="s">
        <v>184</v>
      </c>
      <c r="L211">
        <v>14</v>
      </c>
      <c r="T211" t="str">
        <f>Toss[[#This Row],[服装]]&amp;Toss[[#This Row],[名前]]&amp;Toss[[#This Row],[レアリティ]]</f>
        <v>ユニフォーム夏瀬伊吹ICONIC</v>
      </c>
    </row>
    <row r="212" spans="1:20" x14ac:dyDescent="0.3">
      <c r="A212">
        <f>VLOOKUP(Toss[[#This Row],[No用]],SetNo[[No.用]:[vlookup 用]],2,FALSE)</f>
        <v>76</v>
      </c>
      <c r="B212" t="s">
        <v>217</v>
      </c>
      <c r="C212" t="s">
        <v>70</v>
      </c>
      <c r="D212" t="s">
        <v>28</v>
      </c>
      <c r="E212" t="s">
        <v>31</v>
      </c>
      <c r="F212" t="s">
        <v>64</v>
      </c>
      <c r="G212" t="s">
        <v>71</v>
      </c>
      <c r="H212">
        <v>1</v>
      </c>
      <c r="I212" t="s">
        <v>244</v>
      </c>
      <c r="J212" s="3" t="s">
        <v>245</v>
      </c>
      <c r="K212" s="3" t="s">
        <v>173</v>
      </c>
      <c r="L212">
        <v>34</v>
      </c>
      <c r="T212" t="str">
        <f>Toss[[#This Row],[服装]]&amp;Toss[[#This Row],[名前]]&amp;Toss[[#This Row],[レアリティ]]</f>
        <v>ユニフォーム夏瀬伊吹ICONIC</v>
      </c>
    </row>
    <row r="213" spans="1:20" x14ac:dyDescent="0.3">
      <c r="A213">
        <f>VLOOKUP(Toss[[#This Row],[No用]],SetNo[[No.用]:[vlookup 用]],2,FALSE)</f>
        <v>76</v>
      </c>
      <c r="B213" t="s">
        <v>217</v>
      </c>
      <c r="C213" t="s">
        <v>70</v>
      </c>
      <c r="D213" t="s">
        <v>28</v>
      </c>
      <c r="E213" t="s">
        <v>31</v>
      </c>
      <c r="F213" t="s">
        <v>64</v>
      </c>
      <c r="G213" t="s">
        <v>71</v>
      </c>
      <c r="H213">
        <v>1</v>
      </c>
      <c r="I213" t="s">
        <v>244</v>
      </c>
      <c r="J213" s="3" t="s">
        <v>194</v>
      </c>
      <c r="K213" s="3" t="s">
        <v>237</v>
      </c>
      <c r="L213">
        <v>44</v>
      </c>
      <c r="N213">
        <v>54</v>
      </c>
      <c r="T213" t="str">
        <f>Toss[[#This Row],[服装]]&amp;Toss[[#This Row],[名前]]&amp;Toss[[#This Row],[レアリティ]]</f>
        <v>ユニフォーム夏瀬伊吹ICONIC</v>
      </c>
    </row>
    <row r="214" spans="1:20" x14ac:dyDescent="0.3">
      <c r="A214">
        <f>VLOOKUP(Toss[[#This Row],[No用]],SetNo[[No.用]:[vlookup 用]],2,FALSE)</f>
        <v>77</v>
      </c>
      <c r="B214" t="s">
        <v>217</v>
      </c>
      <c r="C214" t="s">
        <v>72</v>
      </c>
      <c r="D214" t="s">
        <v>23</v>
      </c>
      <c r="E214" t="s">
        <v>31</v>
      </c>
      <c r="F214" t="s">
        <v>75</v>
      </c>
      <c r="G214" t="s">
        <v>71</v>
      </c>
      <c r="H214">
        <v>1</v>
      </c>
      <c r="I214" t="s">
        <v>244</v>
      </c>
      <c r="J214" s="3" t="s">
        <v>177</v>
      </c>
      <c r="K214" s="3" t="s">
        <v>184</v>
      </c>
      <c r="L214">
        <v>36</v>
      </c>
      <c r="T214" t="str">
        <f>Toss[[#This Row],[服装]]&amp;Toss[[#This Row],[名前]]&amp;Toss[[#This Row],[レアリティ]]</f>
        <v>ユニフォーム古牧譲ICONIC</v>
      </c>
    </row>
    <row r="215" spans="1:20" x14ac:dyDescent="0.3">
      <c r="A215">
        <f>VLOOKUP(Toss[[#This Row],[No用]],SetNo[[No.用]:[vlookup 用]],2,FALSE)</f>
        <v>77</v>
      </c>
      <c r="B215" t="s">
        <v>217</v>
      </c>
      <c r="C215" t="s">
        <v>72</v>
      </c>
      <c r="D215" t="s">
        <v>23</v>
      </c>
      <c r="E215" t="s">
        <v>31</v>
      </c>
      <c r="F215" t="s">
        <v>75</v>
      </c>
      <c r="G215" t="s">
        <v>71</v>
      </c>
      <c r="H215">
        <v>1</v>
      </c>
      <c r="I215" t="s">
        <v>244</v>
      </c>
      <c r="J215" s="3" t="s">
        <v>180</v>
      </c>
      <c r="K215" s="3" t="s">
        <v>184</v>
      </c>
      <c r="L215">
        <v>36</v>
      </c>
      <c r="T215" t="str">
        <f>Toss[[#This Row],[服装]]&amp;Toss[[#This Row],[名前]]&amp;Toss[[#This Row],[レアリティ]]</f>
        <v>ユニフォーム古牧譲ICONIC</v>
      </c>
    </row>
    <row r="216" spans="1:20" x14ac:dyDescent="0.3">
      <c r="A216">
        <f>VLOOKUP(Toss[[#This Row],[No用]],SetNo[[No.用]:[vlookup 用]],2,FALSE)</f>
        <v>77</v>
      </c>
      <c r="B216" t="s">
        <v>217</v>
      </c>
      <c r="C216" t="s">
        <v>72</v>
      </c>
      <c r="D216" t="s">
        <v>23</v>
      </c>
      <c r="E216" t="s">
        <v>31</v>
      </c>
      <c r="F216" t="s">
        <v>75</v>
      </c>
      <c r="G216" t="s">
        <v>71</v>
      </c>
      <c r="H216">
        <v>1</v>
      </c>
      <c r="I216" t="s">
        <v>244</v>
      </c>
      <c r="J216" s="3" t="s">
        <v>183</v>
      </c>
      <c r="K216" s="3" t="s">
        <v>184</v>
      </c>
      <c r="L216">
        <v>35</v>
      </c>
      <c r="T216" t="str">
        <f>Toss[[#This Row],[服装]]&amp;Toss[[#This Row],[名前]]&amp;Toss[[#This Row],[レアリティ]]</f>
        <v>ユニフォーム古牧譲ICONIC</v>
      </c>
    </row>
    <row r="217" spans="1:20" x14ac:dyDescent="0.3">
      <c r="A217">
        <f>VLOOKUP(Toss[[#This Row],[No用]],SetNo[[No.用]:[vlookup 用]],2,FALSE)</f>
        <v>77</v>
      </c>
      <c r="B217" t="s">
        <v>217</v>
      </c>
      <c r="C217" t="s">
        <v>72</v>
      </c>
      <c r="D217" t="s">
        <v>23</v>
      </c>
      <c r="E217" t="s">
        <v>31</v>
      </c>
      <c r="F217" t="s">
        <v>75</v>
      </c>
      <c r="G217" t="s">
        <v>71</v>
      </c>
      <c r="H217">
        <v>1</v>
      </c>
      <c r="I217" t="s">
        <v>244</v>
      </c>
      <c r="J217" s="3" t="s">
        <v>245</v>
      </c>
      <c r="K217" s="3" t="s">
        <v>173</v>
      </c>
      <c r="L217">
        <v>34</v>
      </c>
      <c r="T217" t="str">
        <f>Toss[[#This Row],[服装]]&amp;Toss[[#This Row],[名前]]&amp;Toss[[#This Row],[レアリティ]]</f>
        <v>ユニフォーム古牧譲ICONIC</v>
      </c>
    </row>
    <row r="218" spans="1:20" x14ac:dyDescent="0.3">
      <c r="A218">
        <f>VLOOKUP(Toss[[#This Row],[No用]],SetNo[[No.用]:[vlookup 用]],2,FALSE)</f>
        <v>77</v>
      </c>
      <c r="B218" t="s">
        <v>217</v>
      </c>
      <c r="C218" t="s">
        <v>72</v>
      </c>
      <c r="D218" t="s">
        <v>23</v>
      </c>
      <c r="E218" t="s">
        <v>31</v>
      </c>
      <c r="F218" t="s">
        <v>75</v>
      </c>
      <c r="G218" t="s">
        <v>71</v>
      </c>
      <c r="H218">
        <v>1</v>
      </c>
      <c r="I218" t="s">
        <v>244</v>
      </c>
      <c r="J218" s="3" t="s">
        <v>194</v>
      </c>
      <c r="K218" s="3" t="s">
        <v>237</v>
      </c>
      <c r="L218">
        <v>49</v>
      </c>
      <c r="N218">
        <v>59</v>
      </c>
      <c r="T218" t="str">
        <f>Toss[[#This Row],[服装]]&amp;Toss[[#This Row],[名前]]&amp;Toss[[#This Row],[レアリティ]]</f>
        <v>ユニフォーム古牧譲ICONIC</v>
      </c>
    </row>
    <row r="219" spans="1:20" x14ac:dyDescent="0.3">
      <c r="A219">
        <f>VLOOKUP(Toss[[#This Row],[No用]],SetNo[[No.用]:[vlookup 用]],2,FALSE)</f>
        <v>78</v>
      </c>
      <c r="B219" t="s">
        <v>217</v>
      </c>
      <c r="C219" t="s">
        <v>76</v>
      </c>
      <c r="D219" t="s">
        <v>28</v>
      </c>
      <c r="E219" t="s">
        <v>25</v>
      </c>
      <c r="F219" t="s">
        <v>75</v>
      </c>
      <c r="G219" t="s">
        <v>71</v>
      </c>
      <c r="H219">
        <v>1</v>
      </c>
      <c r="I219" t="s">
        <v>244</v>
      </c>
      <c r="J219" s="3" t="s">
        <v>177</v>
      </c>
      <c r="K219" s="3" t="s">
        <v>173</v>
      </c>
      <c r="L219">
        <v>26</v>
      </c>
      <c r="T219" t="str">
        <f>Toss[[#This Row],[服装]]&amp;Toss[[#This Row],[名前]]&amp;Toss[[#This Row],[レアリティ]]</f>
        <v>ユニフォーム浅虫快人ICONIC</v>
      </c>
    </row>
    <row r="220" spans="1:20" x14ac:dyDescent="0.3">
      <c r="A220">
        <f>VLOOKUP(Toss[[#This Row],[No用]],SetNo[[No.用]:[vlookup 用]],2,FALSE)</f>
        <v>78</v>
      </c>
      <c r="B220" t="s">
        <v>217</v>
      </c>
      <c r="C220" t="s">
        <v>76</v>
      </c>
      <c r="D220" t="s">
        <v>28</v>
      </c>
      <c r="E220" t="s">
        <v>25</v>
      </c>
      <c r="F220" t="s">
        <v>75</v>
      </c>
      <c r="G220" t="s">
        <v>71</v>
      </c>
      <c r="H220">
        <v>1</v>
      </c>
      <c r="I220" t="s">
        <v>244</v>
      </c>
      <c r="J220" s="3" t="s">
        <v>178</v>
      </c>
      <c r="K220" s="3" t="s">
        <v>173</v>
      </c>
      <c r="L220">
        <v>31</v>
      </c>
      <c r="T220" t="str">
        <f>Toss[[#This Row],[服装]]&amp;Toss[[#This Row],[名前]]&amp;Toss[[#This Row],[レアリティ]]</f>
        <v>ユニフォーム浅虫快人ICONIC</v>
      </c>
    </row>
    <row r="221" spans="1:20" x14ac:dyDescent="0.3">
      <c r="A221">
        <f>VLOOKUP(Toss[[#This Row],[No用]],SetNo[[No.用]:[vlookup 用]],2,FALSE)</f>
        <v>79</v>
      </c>
      <c r="B221" t="s">
        <v>217</v>
      </c>
      <c r="C221" t="s">
        <v>79</v>
      </c>
      <c r="D221" t="s">
        <v>23</v>
      </c>
      <c r="E221" t="s">
        <v>21</v>
      </c>
      <c r="F221" t="s">
        <v>75</v>
      </c>
      <c r="G221" t="s">
        <v>71</v>
      </c>
      <c r="H221">
        <v>1</v>
      </c>
      <c r="I221" t="s">
        <v>244</v>
      </c>
      <c r="J221" s="3" t="s">
        <v>177</v>
      </c>
      <c r="K221" s="3" t="s">
        <v>173</v>
      </c>
      <c r="L221">
        <v>27</v>
      </c>
      <c r="T221" t="str">
        <f>Toss[[#This Row],[服装]]&amp;Toss[[#This Row],[名前]]&amp;Toss[[#This Row],[レアリティ]]</f>
        <v>ユニフォーム南田大志ICONIC</v>
      </c>
    </row>
    <row r="222" spans="1:20" x14ac:dyDescent="0.3">
      <c r="A222">
        <f>VLOOKUP(Toss[[#This Row],[No用]],SetNo[[No.用]:[vlookup 用]],2,FALSE)</f>
        <v>80</v>
      </c>
      <c r="B222" t="s">
        <v>217</v>
      </c>
      <c r="C222" t="s">
        <v>81</v>
      </c>
      <c r="D222" t="s">
        <v>23</v>
      </c>
      <c r="E222" t="s">
        <v>26</v>
      </c>
      <c r="F222" t="s">
        <v>75</v>
      </c>
      <c r="G222" t="s">
        <v>71</v>
      </c>
      <c r="H222">
        <v>1</v>
      </c>
      <c r="I222" t="s">
        <v>244</v>
      </c>
      <c r="J222" s="3" t="s">
        <v>177</v>
      </c>
      <c r="K222" s="3" t="s">
        <v>173</v>
      </c>
      <c r="L222" s="3">
        <v>25</v>
      </c>
      <c r="T222" t="str">
        <f>Toss[[#This Row],[服装]]&amp;Toss[[#This Row],[名前]]&amp;Toss[[#This Row],[レアリティ]]</f>
        <v>ユニフォーム湯川良明ICONIC</v>
      </c>
    </row>
    <row r="223" spans="1:20" x14ac:dyDescent="0.3">
      <c r="A223">
        <f>VLOOKUP(Toss[[#This Row],[No用]],SetNo[[No.用]:[vlookup 用]],2,FALSE)</f>
        <v>80</v>
      </c>
      <c r="B223" t="s">
        <v>217</v>
      </c>
      <c r="C223" t="s">
        <v>81</v>
      </c>
      <c r="D223" t="s">
        <v>23</v>
      </c>
      <c r="E223" t="s">
        <v>26</v>
      </c>
      <c r="F223" t="s">
        <v>75</v>
      </c>
      <c r="G223" t="s">
        <v>71</v>
      </c>
      <c r="H223">
        <v>1</v>
      </c>
      <c r="I223" t="s">
        <v>244</v>
      </c>
      <c r="J223" s="3" t="s">
        <v>178</v>
      </c>
      <c r="K223" s="3" t="s">
        <v>173</v>
      </c>
      <c r="L223">
        <v>25</v>
      </c>
      <c r="T223" t="str">
        <f>Toss[[#This Row],[服装]]&amp;Toss[[#This Row],[名前]]&amp;Toss[[#This Row],[レアリティ]]</f>
        <v>ユニフォーム湯川良明ICONIC</v>
      </c>
    </row>
    <row r="224" spans="1:20" x14ac:dyDescent="0.3">
      <c r="A224">
        <f>VLOOKUP(Toss[[#This Row],[No用]],SetNo[[No.用]:[vlookup 用]],2,FALSE)</f>
        <v>81</v>
      </c>
      <c r="B224" t="s">
        <v>217</v>
      </c>
      <c r="C224" t="s">
        <v>83</v>
      </c>
      <c r="D224" t="s">
        <v>23</v>
      </c>
      <c r="E224" t="s">
        <v>25</v>
      </c>
      <c r="F224" t="s">
        <v>75</v>
      </c>
      <c r="G224" t="s">
        <v>71</v>
      </c>
      <c r="H224">
        <v>1</v>
      </c>
      <c r="I224" t="s">
        <v>244</v>
      </c>
      <c r="J224" s="3" t="s">
        <v>177</v>
      </c>
      <c r="K224" s="3" t="s">
        <v>173</v>
      </c>
      <c r="L224">
        <v>26</v>
      </c>
      <c r="T224" t="str">
        <f>Toss[[#This Row],[服装]]&amp;Toss[[#This Row],[名前]]&amp;Toss[[#This Row],[レアリティ]]</f>
        <v>ユニフォーム稲垣功ICONIC</v>
      </c>
    </row>
    <row r="225" spans="1:20" x14ac:dyDescent="0.3">
      <c r="A225">
        <f>VLOOKUP(Toss[[#This Row],[No用]],SetNo[[No.用]:[vlookup 用]],2,FALSE)</f>
        <v>81</v>
      </c>
      <c r="B225" t="s">
        <v>217</v>
      </c>
      <c r="C225" t="s">
        <v>83</v>
      </c>
      <c r="D225" t="s">
        <v>23</v>
      </c>
      <c r="E225" t="s">
        <v>25</v>
      </c>
      <c r="F225" t="s">
        <v>75</v>
      </c>
      <c r="G225" t="s">
        <v>71</v>
      </c>
      <c r="H225">
        <v>1</v>
      </c>
      <c r="I225" t="s">
        <v>244</v>
      </c>
      <c r="J225" s="3" t="s">
        <v>178</v>
      </c>
      <c r="K225" s="3" t="s">
        <v>173</v>
      </c>
      <c r="L225">
        <v>31</v>
      </c>
      <c r="T225" t="str">
        <f>Toss[[#This Row],[服装]]&amp;Toss[[#This Row],[名前]]&amp;Toss[[#This Row],[レアリティ]]</f>
        <v>ユニフォーム稲垣功ICONIC</v>
      </c>
    </row>
    <row r="226" spans="1:20" x14ac:dyDescent="0.3">
      <c r="A226">
        <f>VLOOKUP(Toss[[#This Row],[No用]],SetNo[[No.用]:[vlookup 用]],2,FALSE)</f>
        <v>82</v>
      </c>
      <c r="B226" t="s">
        <v>217</v>
      </c>
      <c r="C226" t="s">
        <v>86</v>
      </c>
      <c r="D226" t="s">
        <v>23</v>
      </c>
      <c r="E226" t="s">
        <v>26</v>
      </c>
      <c r="F226" t="s">
        <v>75</v>
      </c>
      <c r="G226" t="s">
        <v>71</v>
      </c>
      <c r="H226">
        <v>1</v>
      </c>
      <c r="I226" t="s">
        <v>244</v>
      </c>
      <c r="J226" s="3" t="s">
        <v>177</v>
      </c>
      <c r="K226" s="3" t="s">
        <v>173</v>
      </c>
      <c r="L226">
        <v>25</v>
      </c>
      <c r="T226" t="str">
        <f>Toss[[#This Row],[服装]]&amp;Toss[[#This Row],[名前]]&amp;Toss[[#This Row],[レアリティ]]</f>
        <v>ユニフォーム馬門英治ICONIC</v>
      </c>
    </row>
    <row r="227" spans="1:20" x14ac:dyDescent="0.3">
      <c r="A227">
        <f>VLOOKUP(Toss[[#This Row],[No用]],SetNo[[No.用]:[vlookup 用]],2,FALSE)</f>
        <v>82</v>
      </c>
      <c r="B227" t="s">
        <v>217</v>
      </c>
      <c r="C227" t="s">
        <v>86</v>
      </c>
      <c r="D227" t="s">
        <v>23</v>
      </c>
      <c r="E227" t="s">
        <v>26</v>
      </c>
      <c r="F227" t="s">
        <v>75</v>
      </c>
      <c r="G227" t="s">
        <v>71</v>
      </c>
      <c r="H227">
        <v>1</v>
      </c>
      <c r="I227" t="s">
        <v>244</v>
      </c>
      <c r="J227" s="3" t="s">
        <v>178</v>
      </c>
      <c r="K227" s="3" t="s">
        <v>173</v>
      </c>
      <c r="L227">
        <v>25</v>
      </c>
      <c r="T227" t="str">
        <f>Toss[[#This Row],[服装]]&amp;Toss[[#This Row],[名前]]&amp;Toss[[#This Row],[レアリティ]]</f>
        <v>ユニフォーム馬門英治ICONIC</v>
      </c>
    </row>
    <row r="228" spans="1:20" x14ac:dyDescent="0.3">
      <c r="A228">
        <f>VLOOKUP(Toss[[#This Row],[No用]],SetNo[[No.用]:[vlookup 用]],2,FALSE)</f>
        <v>83</v>
      </c>
      <c r="B228" t="s">
        <v>217</v>
      </c>
      <c r="C228" t="s">
        <v>88</v>
      </c>
      <c r="D228" t="s">
        <v>23</v>
      </c>
      <c r="E228" t="s">
        <v>25</v>
      </c>
      <c r="F228" t="s">
        <v>75</v>
      </c>
      <c r="G228" t="s">
        <v>71</v>
      </c>
      <c r="H228">
        <v>1</v>
      </c>
      <c r="I228" t="s">
        <v>244</v>
      </c>
      <c r="J228" s="3" t="s">
        <v>177</v>
      </c>
      <c r="K228" s="3" t="s">
        <v>173</v>
      </c>
      <c r="L228">
        <v>24</v>
      </c>
      <c r="T228" t="str">
        <f>Toss[[#This Row],[服装]]&amp;Toss[[#This Row],[名前]]&amp;Toss[[#This Row],[レアリティ]]</f>
        <v>ユニフォーム百沢雄大ICONIC</v>
      </c>
    </row>
    <row r="229" spans="1:20" x14ac:dyDescent="0.3">
      <c r="A229">
        <f>VLOOKUP(Toss[[#This Row],[No用]],SetNo[[No.用]:[vlookup 用]],2,FALSE)</f>
        <v>83</v>
      </c>
      <c r="B229" t="s">
        <v>217</v>
      </c>
      <c r="C229" t="s">
        <v>88</v>
      </c>
      <c r="D229" t="s">
        <v>23</v>
      </c>
      <c r="E229" t="s">
        <v>25</v>
      </c>
      <c r="F229" t="s">
        <v>75</v>
      </c>
      <c r="G229" t="s">
        <v>71</v>
      </c>
      <c r="H229">
        <v>1</v>
      </c>
      <c r="I229" t="s">
        <v>244</v>
      </c>
      <c r="J229" s="3" t="s">
        <v>178</v>
      </c>
      <c r="K229" s="3" t="s">
        <v>173</v>
      </c>
      <c r="L229">
        <v>29</v>
      </c>
      <c r="T229" t="str">
        <f>Toss[[#This Row],[服装]]&amp;Toss[[#This Row],[名前]]&amp;Toss[[#This Row],[レアリティ]]</f>
        <v>ユニフォーム百沢雄大ICONIC</v>
      </c>
    </row>
    <row r="230" spans="1:20" x14ac:dyDescent="0.3">
      <c r="A230">
        <f>VLOOKUP(Toss[[#This Row],[No用]],SetNo[[No.用]:[vlookup 用]],2,FALSE)</f>
        <v>84</v>
      </c>
      <c r="B230" t="s">
        <v>108</v>
      </c>
      <c r="C230" t="s">
        <v>89</v>
      </c>
      <c r="D230" t="s">
        <v>90</v>
      </c>
      <c r="E230" t="s">
        <v>78</v>
      </c>
      <c r="F230" t="s">
        <v>91</v>
      </c>
      <c r="G230" t="s">
        <v>71</v>
      </c>
      <c r="H230">
        <v>1</v>
      </c>
      <c r="I230" t="s">
        <v>244</v>
      </c>
      <c r="J230" s="3" t="s">
        <v>177</v>
      </c>
      <c r="K230" s="3" t="s">
        <v>173</v>
      </c>
      <c r="L230">
        <v>25</v>
      </c>
      <c r="T230" t="str">
        <f>Toss[[#This Row],[服装]]&amp;Toss[[#This Row],[名前]]&amp;Toss[[#This Row],[レアリティ]]</f>
        <v>ユニフォーム照島游児ICONIC</v>
      </c>
    </row>
    <row r="231" spans="1:20" x14ac:dyDescent="0.3">
      <c r="A231">
        <f>VLOOKUP(Toss[[#This Row],[No用]],SetNo[[No.用]:[vlookup 用]],2,FALSE)</f>
        <v>84</v>
      </c>
      <c r="B231" t="s">
        <v>108</v>
      </c>
      <c r="C231" t="s">
        <v>89</v>
      </c>
      <c r="D231" t="s">
        <v>90</v>
      </c>
      <c r="E231" t="s">
        <v>78</v>
      </c>
      <c r="F231" t="s">
        <v>91</v>
      </c>
      <c r="G231" t="s">
        <v>71</v>
      </c>
      <c r="H231">
        <v>1</v>
      </c>
      <c r="I231" t="s">
        <v>244</v>
      </c>
      <c r="J231" s="3" t="s">
        <v>178</v>
      </c>
      <c r="K231" s="3" t="s">
        <v>173</v>
      </c>
      <c r="L231">
        <v>33</v>
      </c>
      <c r="T231" t="str">
        <f>Toss[[#This Row],[服装]]&amp;Toss[[#This Row],[名前]]&amp;Toss[[#This Row],[レアリティ]]</f>
        <v>ユニフォーム照島游児ICONIC</v>
      </c>
    </row>
    <row r="232" spans="1:20" x14ac:dyDescent="0.3">
      <c r="A232">
        <f>VLOOKUP(Toss[[#This Row],[No用]],SetNo[[No.用]:[vlookup 用]],2,FALSE)</f>
        <v>85</v>
      </c>
      <c r="B232" t="s">
        <v>149</v>
      </c>
      <c r="C232" t="s">
        <v>89</v>
      </c>
      <c r="D232" t="s">
        <v>77</v>
      </c>
      <c r="E232" t="s">
        <v>78</v>
      </c>
      <c r="F232" t="s">
        <v>91</v>
      </c>
      <c r="G232" t="s">
        <v>71</v>
      </c>
      <c r="H232">
        <v>1</v>
      </c>
      <c r="I232" t="s">
        <v>244</v>
      </c>
      <c r="J232" s="3" t="s">
        <v>177</v>
      </c>
      <c r="K232" s="3" t="s">
        <v>173</v>
      </c>
      <c r="L232">
        <v>25</v>
      </c>
      <c r="T232" t="str">
        <f>Toss[[#This Row],[服装]]&amp;Toss[[#This Row],[名前]]&amp;Toss[[#This Row],[レアリティ]]</f>
        <v>制服照島游児ICONIC</v>
      </c>
    </row>
    <row r="233" spans="1:20" x14ac:dyDescent="0.3">
      <c r="A233">
        <f>VLOOKUP(Toss[[#This Row],[No用]],SetNo[[No.用]:[vlookup 用]],2,FALSE)</f>
        <v>85</v>
      </c>
      <c r="B233" t="s">
        <v>149</v>
      </c>
      <c r="C233" t="s">
        <v>89</v>
      </c>
      <c r="D233" t="s">
        <v>77</v>
      </c>
      <c r="E233" t="s">
        <v>78</v>
      </c>
      <c r="F233" t="s">
        <v>91</v>
      </c>
      <c r="G233" t="s">
        <v>71</v>
      </c>
      <c r="H233">
        <v>1</v>
      </c>
      <c r="I233" t="s">
        <v>244</v>
      </c>
      <c r="J233" s="3" t="s">
        <v>178</v>
      </c>
      <c r="K233" s="3" t="s">
        <v>173</v>
      </c>
      <c r="L233">
        <v>33</v>
      </c>
      <c r="T233" t="str">
        <f>Toss[[#This Row],[服装]]&amp;Toss[[#This Row],[名前]]&amp;Toss[[#This Row],[レアリティ]]</f>
        <v>制服照島游児ICONIC</v>
      </c>
    </row>
    <row r="234" spans="1:20" x14ac:dyDescent="0.3">
      <c r="A234">
        <f>VLOOKUP(Toss[[#This Row],[No用]],SetNo[[No.用]:[vlookup 用]],2,FALSE)</f>
        <v>86</v>
      </c>
      <c r="B234" t="s">
        <v>108</v>
      </c>
      <c r="C234" t="s">
        <v>92</v>
      </c>
      <c r="D234" t="s">
        <v>90</v>
      </c>
      <c r="E234" t="s">
        <v>82</v>
      </c>
      <c r="F234" t="s">
        <v>91</v>
      </c>
      <c r="G234" t="s">
        <v>71</v>
      </c>
      <c r="H234">
        <v>1</v>
      </c>
      <c r="I234" t="s">
        <v>244</v>
      </c>
      <c r="J234" s="3" t="s">
        <v>177</v>
      </c>
      <c r="K234" s="3" t="s">
        <v>173</v>
      </c>
      <c r="L234">
        <v>25</v>
      </c>
      <c r="T234" t="str">
        <f>Toss[[#This Row],[服装]]&amp;Toss[[#This Row],[名前]]&amp;Toss[[#This Row],[レアリティ]]</f>
        <v>ユニフォーム母畑和馬ICONIC</v>
      </c>
    </row>
    <row r="235" spans="1:20" x14ac:dyDescent="0.3">
      <c r="A235">
        <f>VLOOKUP(Toss[[#This Row],[No用]],SetNo[[No.用]:[vlookup 用]],2,FALSE)</f>
        <v>86</v>
      </c>
      <c r="B235" t="s">
        <v>108</v>
      </c>
      <c r="C235" t="s">
        <v>92</v>
      </c>
      <c r="D235" t="s">
        <v>90</v>
      </c>
      <c r="E235" t="s">
        <v>82</v>
      </c>
      <c r="F235" t="s">
        <v>91</v>
      </c>
      <c r="G235" t="s">
        <v>71</v>
      </c>
      <c r="H235">
        <v>1</v>
      </c>
      <c r="I235" t="s">
        <v>244</v>
      </c>
      <c r="J235" s="3" t="s">
        <v>178</v>
      </c>
      <c r="K235" s="3" t="s">
        <v>173</v>
      </c>
      <c r="L235">
        <v>25</v>
      </c>
      <c r="T235" t="str">
        <f>Toss[[#This Row],[服装]]&amp;Toss[[#This Row],[名前]]&amp;Toss[[#This Row],[レアリティ]]</f>
        <v>ユニフォーム母畑和馬ICONIC</v>
      </c>
    </row>
    <row r="236" spans="1:20" x14ac:dyDescent="0.3">
      <c r="A236" t="e">
        <f>VLOOKUP(Toss[[#This Row],[No用]],SetNo[[No.用]:[vlookup 用]],2,FALSE)</f>
        <v>#N/A</v>
      </c>
      <c r="G236" t="s">
        <v>71</v>
      </c>
      <c r="H236">
        <v>1</v>
      </c>
      <c r="I236" t="s">
        <v>244</v>
      </c>
      <c r="J236" s="3"/>
      <c r="K236" s="3"/>
      <c r="T236" t="str">
        <f>Toss[[#This Row],[服装]]&amp;Toss[[#This Row],[名前]]&amp;Toss[[#This Row],[レアリティ]]</f>
        <v>ICONIC</v>
      </c>
    </row>
    <row r="237" spans="1:20" x14ac:dyDescent="0.3">
      <c r="A237" t="e">
        <f>VLOOKUP(Toss[[#This Row],[No用]],SetNo[[No.用]:[vlookup 用]],2,FALSE)</f>
        <v>#N/A</v>
      </c>
      <c r="G237" t="s">
        <v>71</v>
      </c>
      <c r="H237">
        <v>1</v>
      </c>
      <c r="I237" t="s">
        <v>244</v>
      </c>
      <c r="J237" s="3"/>
      <c r="K237" s="3"/>
      <c r="T237" t="str">
        <f>Toss[[#This Row],[服装]]&amp;Toss[[#This Row],[名前]]&amp;Toss[[#This Row],[レアリティ]]</f>
        <v>ICONIC</v>
      </c>
    </row>
    <row r="238" spans="1:20" x14ac:dyDescent="0.3">
      <c r="A238" t="e">
        <f>VLOOKUP(Toss[[#This Row],[No用]],SetNo[[No.用]:[vlookup 用]],2,FALSE)</f>
        <v>#N/A</v>
      </c>
      <c r="G238" t="s">
        <v>71</v>
      </c>
      <c r="H238">
        <v>1</v>
      </c>
      <c r="I238" t="s">
        <v>244</v>
      </c>
      <c r="J238" s="3"/>
      <c r="K238" s="3"/>
      <c r="T238" t="str">
        <f>Toss[[#This Row],[服装]]&amp;Toss[[#This Row],[名前]]&amp;Toss[[#This Row],[レアリティ]]</f>
        <v>ICONIC</v>
      </c>
    </row>
    <row r="239" spans="1:20" x14ac:dyDescent="0.3">
      <c r="A239" t="e">
        <f>VLOOKUP(Toss[[#This Row],[No用]],SetNo[[No.用]:[vlookup 用]],2,FALSE)</f>
        <v>#N/A</v>
      </c>
      <c r="G239" t="s">
        <v>71</v>
      </c>
      <c r="H239">
        <v>1</v>
      </c>
      <c r="I239" t="s">
        <v>244</v>
      </c>
      <c r="J239" s="3"/>
      <c r="K239" s="3"/>
      <c r="T239" t="str">
        <f>Toss[[#This Row],[服装]]&amp;Toss[[#This Row],[名前]]&amp;Toss[[#This Row],[レアリティ]]</f>
        <v>ICONIC</v>
      </c>
    </row>
    <row r="240" spans="1:20" x14ac:dyDescent="0.3">
      <c r="A240" t="e">
        <f>VLOOKUP(Toss[[#This Row],[No用]],SetNo[[No.用]:[vlookup 用]],2,FALSE)</f>
        <v>#N/A</v>
      </c>
      <c r="G240" t="s">
        <v>71</v>
      </c>
      <c r="H240">
        <v>1</v>
      </c>
      <c r="I240" t="s">
        <v>244</v>
      </c>
      <c r="J240" s="3"/>
      <c r="K240" s="3"/>
      <c r="T240" t="str">
        <f>Toss[[#This Row],[服装]]&amp;Toss[[#This Row],[名前]]&amp;Toss[[#This Row],[レアリティ]]</f>
        <v>ICONIC</v>
      </c>
    </row>
    <row r="241" spans="1:20" x14ac:dyDescent="0.3">
      <c r="A241" t="e">
        <f>VLOOKUP(Toss[[#This Row],[No用]],SetNo[[No.用]:[vlookup 用]],2,FALSE)</f>
        <v>#N/A</v>
      </c>
      <c r="G241" t="s">
        <v>71</v>
      </c>
      <c r="H241">
        <v>1</v>
      </c>
      <c r="I241" t="s">
        <v>244</v>
      </c>
      <c r="J241" s="3"/>
      <c r="K241" s="3"/>
      <c r="T241" t="str">
        <f>Toss[[#This Row],[服装]]&amp;Toss[[#This Row],[名前]]&amp;Toss[[#This Row],[レアリティ]]</f>
        <v>ICONIC</v>
      </c>
    </row>
    <row r="242" spans="1:20" x14ac:dyDescent="0.3">
      <c r="A242" t="e">
        <f>VLOOKUP(Toss[[#This Row],[No用]],SetNo[[No.用]:[vlookup 用]],2,FALSE)</f>
        <v>#N/A</v>
      </c>
      <c r="G242" t="s">
        <v>71</v>
      </c>
      <c r="H242">
        <v>1</v>
      </c>
      <c r="I242" t="s">
        <v>244</v>
      </c>
      <c r="J242" s="3"/>
      <c r="K242" s="3"/>
      <c r="T242" t="str">
        <f>Toss[[#This Row],[服装]]&amp;Toss[[#This Row],[名前]]&amp;Toss[[#This Row],[レアリティ]]</f>
        <v>ICONIC</v>
      </c>
    </row>
    <row r="243" spans="1:20" x14ac:dyDescent="0.3">
      <c r="A243" t="e">
        <f>VLOOKUP(Toss[[#This Row],[No用]],SetNo[[No.用]:[vlookup 用]],2,FALSE)</f>
        <v>#N/A</v>
      </c>
      <c r="G243" t="s">
        <v>71</v>
      </c>
      <c r="H243">
        <v>1</v>
      </c>
      <c r="I243" t="s">
        <v>244</v>
      </c>
      <c r="J243" s="3"/>
      <c r="K243" s="3"/>
      <c r="T243" t="str">
        <f>Toss[[#This Row],[服装]]&amp;Toss[[#This Row],[名前]]&amp;Toss[[#This Row],[レアリティ]]</f>
        <v>ICONIC</v>
      </c>
    </row>
    <row r="244" spans="1:20" x14ac:dyDescent="0.3">
      <c r="A244" t="e">
        <f>VLOOKUP(Toss[[#This Row],[No用]],SetNo[[No.用]:[vlookup 用]],2,FALSE)</f>
        <v>#N/A</v>
      </c>
      <c r="G244" t="s">
        <v>71</v>
      </c>
      <c r="H244">
        <v>1</v>
      </c>
      <c r="I244" t="s">
        <v>244</v>
      </c>
      <c r="J244" s="3"/>
      <c r="K244" s="3"/>
      <c r="T244" t="str">
        <f>Toss[[#This Row],[服装]]&amp;Toss[[#This Row],[名前]]&amp;Toss[[#This Row],[レアリティ]]</f>
        <v>ICONIC</v>
      </c>
    </row>
    <row r="245" spans="1:20" x14ac:dyDescent="0.3">
      <c r="A245" t="e">
        <f>VLOOKUP(Toss[[#This Row],[No用]],SetNo[[No.用]:[vlookup 用]],2,FALSE)</f>
        <v>#N/A</v>
      </c>
      <c r="G245" t="s">
        <v>71</v>
      </c>
      <c r="H245">
        <v>1</v>
      </c>
      <c r="I245" t="s">
        <v>244</v>
      </c>
      <c r="J245" s="3"/>
      <c r="K245" s="3"/>
      <c r="T245" t="str">
        <f>Toss[[#This Row],[服装]]&amp;Toss[[#This Row],[名前]]&amp;Toss[[#This Row],[レアリティ]]</f>
        <v>ICONIC</v>
      </c>
    </row>
    <row r="246" spans="1:20" x14ac:dyDescent="0.3">
      <c r="A246" t="e">
        <f>VLOOKUP(Toss[[#This Row],[No用]],SetNo[[No.用]:[vlookup 用]],2,FALSE)</f>
        <v>#N/A</v>
      </c>
      <c r="G246" t="s">
        <v>71</v>
      </c>
      <c r="H246">
        <v>1</v>
      </c>
      <c r="I246" t="s">
        <v>244</v>
      </c>
      <c r="J246" s="3"/>
      <c r="K246" s="3"/>
      <c r="T246" t="str">
        <f>Toss[[#This Row],[服装]]&amp;Toss[[#This Row],[名前]]&amp;Toss[[#This Row],[レアリティ]]</f>
        <v>ICONIC</v>
      </c>
    </row>
    <row r="247" spans="1:20" x14ac:dyDescent="0.3">
      <c r="A247" t="e">
        <f>VLOOKUP(Toss[[#This Row],[No用]],SetNo[[No.用]:[vlookup 用]],2,FALSE)</f>
        <v>#N/A</v>
      </c>
      <c r="G247" t="s">
        <v>71</v>
      </c>
      <c r="H247">
        <v>1</v>
      </c>
      <c r="I247" t="s">
        <v>244</v>
      </c>
      <c r="J247" s="3"/>
      <c r="K247" s="3"/>
      <c r="T247" t="str">
        <f>Toss[[#This Row],[服装]]&amp;Toss[[#This Row],[名前]]&amp;Toss[[#This Row],[レアリティ]]</f>
        <v>ICONIC</v>
      </c>
    </row>
    <row r="248" spans="1:20" x14ac:dyDescent="0.3">
      <c r="A248" t="e">
        <f>VLOOKUP(Toss[[#This Row],[No用]],SetNo[[No.用]:[vlookup 用]],2,FALSE)</f>
        <v>#N/A</v>
      </c>
      <c r="G248" t="s">
        <v>71</v>
      </c>
      <c r="H248">
        <v>1</v>
      </c>
      <c r="I248" t="s">
        <v>244</v>
      </c>
      <c r="J248" s="3"/>
      <c r="K248" s="3"/>
      <c r="T248" t="str">
        <f>Toss[[#This Row],[服装]]&amp;Toss[[#This Row],[名前]]&amp;Toss[[#This Row],[レアリティ]]</f>
        <v>ICONIC</v>
      </c>
    </row>
    <row r="249" spans="1:20" x14ac:dyDescent="0.3">
      <c r="A249">
        <f>VLOOKUP(Toss[[#This Row],[No用]],SetNo[[No.用]:[vlookup 用]],2,FALSE)</f>
        <v>87</v>
      </c>
      <c r="B249" t="s">
        <v>108</v>
      </c>
      <c r="C249" t="s">
        <v>93</v>
      </c>
      <c r="D249" t="s">
        <v>73</v>
      </c>
      <c r="E249" t="s">
        <v>74</v>
      </c>
      <c r="F249" t="s">
        <v>91</v>
      </c>
      <c r="G249" t="s">
        <v>71</v>
      </c>
      <c r="H249">
        <v>1</v>
      </c>
      <c r="I249" t="s">
        <v>244</v>
      </c>
      <c r="J249" s="3"/>
      <c r="K249" s="3"/>
      <c r="T249" t="str">
        <f>Toss[[#This Row],[服装]]&amp;Toss[[#This Row],[名前]]&amp;Toss[[#This Row],[レアリティ]]</f>
        <v>ユニフォーム二岐丈晴ICONIC</v>
      </c>
    </row>
    <row r="250" spans="1:20" x14ac:dyDescent="0.3">
      <c r="A250">
        <f>VLOOKUP(Toss[[#This Row],[No用]],SetNo[[No.用]:[vlookup 用]],2,FALSE)</f>
        <v>88</v>
      </c>
      <c r="B250" t="s">
        <v>149</v>
      </c>
      <c r="C250" t="s">
        <v>93</v>
      </c>
      <c r="D250" t="s">
        <v>90</v>
      </c>
      <c r="E250" t="s">
        <v>74</v>
      </c>
      <c r="F250" t="s">
        <v>91</v>
      </c>
      <c r="G250" t="s">
        <v>71</v>
      </c>
      <c r="H250">
        <v>1</v>
      </c>
      <c r="I250" t="s">
        <v>244</v>
      </c>
      <c r="J250" s="3"/>
      <c r="K250" s="3"/>
      <c r="T250" t="str">
        <f>Toss[[#This Row],[服装]]&amp;Toss[[#This Row],[名前]]&amp;Toss[[#This Row],[レアリティ]]</f>
        <v>制服二岐丈晴ICONIC</v>
      </c>
    </row>
    <row r="251" spans="1:20" x14ac:dyDescent="0.3">
      <c r="A251">
        <f>VLOOKUP(Toss[[#This Row],[No用]],SetNo[[No.用]:[vlookup 用]],2,FALSE)</f>
        <v>89</v>
      </c>
      <c r="B251" t="s">
        <v>108</v>
      </c>
      <c r="C251" t="s">
        <v>99</v>
      </c>
      <c r="D251" t="s">
        <v>73</v>
      </c>
      <c r="E251" t="s">
        <v>78</v>
      </c>
      <c r="F251" t="s">
        <v>91</v>
      </c>
      <c r="G251" t="s">
        <v>71</v>
      </c>
      <c r="H251">
        <v>1</v>
      </c>
      <c r="I251" t="s">
        <v>244</v>
      </c>
      <c r="J251" s="3"/>
      <c r="K251" s="3"/>
      <c r="T251" t="str">
        <f>Toss[[#This Row],[服装]]&amp;Toss[[#This Row],[名前]]&amp;Toss[[#This Row],[レアリティ]]</f>
        <v>ユニフォーム沼尻凛太郎ICONIC</v>
      </c>
    </row>
    <row r="252" spans="1:20" x14ac:dyDescent="0.3">
      <c r="A252">
        <f>VLOOKUP(Toss[[#This Row],[No用]],SetNo[[No.用]:[vlookup 用]],2,FALSE)</f>
        <v>90</v>
      </c>
      <c r="B252" t="s">
        <v>108</v>
      </c>
      <c r="C252" t="s">
        <v>94</v>
      </c>
      <c r="D252" t="s">
        <v>90</v>
      </c>
      <c r="E252" t="s">
        <v>82</v>
      </c>
      <c r="F252" t="s">
        <v>91</v>
      </c>
      <c r="G252" t="s">
        <v>71</v>
      </c>
      <c r="H252">
        <v>1</v>
      </c>
      <c r="I252" t="s">
        <v>244</v>
      </c>
      <c r="J252" s="3"/>
      <c r="K252" s="3"/>
      <c r="T252" t="str">
        <f>Toss[[#This Row],[服装]]&amp;Toss[[#This Row],[名前]]&amp;Toss[[#This Row],[レアリティ]]</f>
        <v>ユニフォーム飯坂信義ICONIC</v>
      </c>
    </row>
    <row r="253" spans="1:20" x14ac:dyDescent="0.3">
      <c r="A253">
        <f>VLOOKUP(Toss[[#This Row],[No用]],SetNo[[No.用]:[vlookup 用]],2,FALSE)</f>
        <v>91</v>
      </c>
      <c r="B253" t="s">
        <v>108</v>
      </c>
      <c r="C253" t="s">
        <v>95</v>
      </c>
      <c r="D253" t="s">
        <v>90</v>
      </c>
      <c r="E253" t="s">
        <v>78</v>
      </c>
      <c r="F253" t="s">
        <v>91</v>
      </c>
      <c r="G253" t="s">
        <v>71</v>
      </c>
      <c r="H253">
        <v>1</v>
      </c>
      <c r="I253" t="s">
        <v>244</v>
      </c>
      <c r="J253" s="3"/>
      <c r="K253" s="3"/>
      <c r="T253" t="str">
        <f>Toss[[#This Row],[服装]]&amp;Toss[[#This Row],[名前]]&amp;Toss[[#This Row],[レアリティ]]</f>
        <v>ユニフォーム東山勝道ICONIC</v>
      </c>
    </row>
    <row r="254" spans="1:20" x14ac:dyDescent="0.3">
      <c r="A254">
        <f>VLOOKUP(Toss[[#This Row],[No用]],SetNo[[No.用]:[vlookup 用]],2,FALSE)</f>
        <v>92</v>
      </c>
      <c r="B254" t="s">
        <v>108</v>
      </c>
      <c r="C254" t="s">
        <v>96</v>
      </c>
      <c r="D254" t="s">
        <v>90</v>
      </c>
      <c r="E254" t="s">
        <v>80</v>
      </c>
      <c r="F254" t="s">
        <v>91</v>
      </c>
      <c r="G254" t="s">
        <v>71</v>
      </c>
      <c r="H254">
        <v>1</v>
      </c>
      <c r="I254" t="s">
        <v>244</v>
      </c>
      <c r="J254" s="3"/>
      <c r="K254" s="3"/>
      <c r="T254" t="str">
        <f>Toss[[#This Row],[服装]]&amp;Toss[[#This Row],[名前]]&amp;Toss[[#This Row],[レアリティ]]</f>
        <v>ユニフォーム土湯新ICONIC</v>
      </c>
    </row>
    <row r="255" spans="1:20" x14ac:dyDescent="0.3">
      <c r="A255" t="e">
        <f>VLOOKUP(Toss[[#This Row],[No用]],SetNo[[No.用]:[vlookup 用]],2,FALSE)</f>
        <v>#N/A</v>
      </c>
      <c r="G255" t="s">
        <v>71</v>
      </c>
      <c r="H255">
        <v>1</v>
      </c>
      <c r="I255" t="s">
        <v>244</v>
      </c>
      <c r="T255" t="str">
        <f>Toss[[#This Row],[服装]]&amp;Toss[[#This Row],[名前]]&amp;Toss[[#This Row],[レアリティ]]</f>
        <v>ICONIC</v>
      </c>
    </row>
    <row r="256" spans="1:20" x14ac:dyDescent="0.3">
      <c r="A256" t="e">
        <f>VLOOKUP(Toss[[#This Row],[No用]],SetNo[[No.用]:[vlookup 用]],2,FALSE)</f>
        <v>#N/A</v>
      </c>
      <c r="G256" t="s">
        <v>71</v>
      </c>
      <c r="H256">
        <v>1</v>
      </c>
      <c r="I256" t="s">
        <v>244</v>
      </c>
      <c r="T256" t="str">
        <f>Toss[[#This Row],[服装]]&amp;Toss[[#This Row],[名前]]&amp;Toss[[#This Row],[レアリティ]]</f>
        <v>ICONIC</v>
      </c>
    </row>
    <row r="257" spans="1:20" x14ac:dyDescent="0.3">
      <c r="A257" t="e">
        <f>VLOOKUP(Toss[[#This Row],[No用]],SetNo[[No.用]:[vlookup 用]],2,FALSE)</f>
        <v>#N/A</v>
      </c>
      <c r="G257" t="s">
        <v>71</v>
      </c>
      <c r="H257">
        <v>1</v>
      </c>
      <c r="I257" t="s">
        <v>244</v>
      </c>
      <c r="T257" t="str">
        <f>Toss[[#This Row],[服装]]&amp;Toss[[#This Row],[名前]]&amp;Toss[[#This Row],[レアリティ]]</f>
        <v>ICONIC</v>
      </c>
    </row>
    <row r="258" spans="1:20" x14ac:dyDescent="0.3">
      <c r="A258" t="e">
        <f>VLOOKUP(Toss[[#This Row],[No用]],SetNo[[No.用]:[vlookup 用]],2,FALSE)</f>
        <v>#N/A</v>
      </c>
      <c r="G258" t="s">
        <v>71</v>
      </c>
      <c r="H258">
        <v>1</v>
      </c>
      <c r="I258" t="s">
        <v>244</v>
      </c>
      <c r="T258" t="str">
        <f>Toss[[#This Row],[服装]]&amp;Toss[[#This Row],[名前]]&amp;Toss[[#This Row],[レアリティ]]</f>
        <v>ICONIC</v>
      </c>
    </row>
    <row r="259" spans="1:20" x14ac:dyDescent="0.3">
      <c r="A259" t="e">
        <f>VLOOKUP(Toss[[#This Row],[No用]],SetNo[[No.用]:[vlookup 用]],2,FALSE)</f>
        <v>#N/A</v>
      </c>
      <c r="G259" t="s">
        <v>71</v>
      </c>
      <c r="H259">
        <v>1</v>
      </c>
      <c r="I259" t="s">
        <v>244</v>
      </c>
      <c r="T259" t="str">
        <f>Toss[[#This Row],[服装]]&amp;Toss[[#This Row],[名前]]&amp;Toss[[#This Row],[レアリティ]]</f>
        <v>ICONIC</v>
      </c>
    </row>
    <row r="260" spans="1:20" x14ac:dyDescent="0.3">
      <c r="A260">
        <v>106</v>
      </c>
      <c r="B260" t="s">
        <v>408</v>
      </c>
      <c r="C260" t="s">
        <v>409</v>
      </c>
      <c r="D260" t="s">
        <v>24</v>
      </c>
      <c r="E260" t="s">
        <v>31</v>
      </c>
      <c r="F260" t="s">
        <v>159</v>
      </c>
      <c r="G260" t="s">
        <v>71</v>
      </c>
      <c r="H260">
        <v>1</v>
      </c>
      <c r="I260" t="s">
        <v>411</v>
      </c>
      <c r="J260" t="s">
        <v>412</v>
      </c>
      <c r="K260" t="s">
        <v>290</v>
      </c>
      <c r="L260">
        <v>34</v>
      </c>
      <c r="T260" t="str">
        <f>Toss[[#This Row],[服装]]&amp;Toss[[#This Row],[名前]]&amp;Toss[[#This Row],[レアリティ]]</f>
        <v>探偵白布賢二郎ICONIC</v>
      </c>
    </row>
    <row r="261" spans="1:20" x14ac:dyDescent="0.3">
      <c r="A261">
        <v>106</v>
      </c>
      <c r="B261" t="s">
        <v>408</v>
      </c>
      <c r="C261" t="s">
        <v>409</v>
      </c>
      <c r="D261" t="s">
        <v>24</v>
      </c>
      <c r="E261" t="s">
        <v>31</v>
      </c>
      <c r="F261" t="s">
        <v>159</v>
      </c>
      <c r="G261" t="s">
        <v>71</v>
      </c>
      <c r="H261">
        <v>1</v>
      </c>
      <c r="I261" t="s">
        <v>411</v>
      </c>
      <c r="J261" t="s">
        <v>413</v>
      </c>
      <c r="K261" t="s">
        <v>290</v>
      </c>
      <c r="L261">
        <v>34</v>
      </c>
      <c r="T261" t="str">
        <f>Toss[[#This Row],[服装]]&amp;Toss[[#This Row],[名前]]&amp;Toss[[#This Row],[レアリティ]]</f>
        <v>探偵白布賢二郎ICONIC</v>
      </c>
    </row>
    <row r="262" spans="1:20" x14ac:dyDescent="0.3">
      <c r="A262">
        <v>106</v>
      </c>
      <c r="B262" t="s">
        <v>408</v>
      </c>
      <c r="C262" t="s">
        <v>409</v>
      </c>
      <c r="D262" t="s">
        <v>24</v>
      </c>
      <c r="E262" t="s">
        <v>31</v>
      </c>
      <c r="F262" t="s">
        <v>159</v>
      </c>
      <c r="G262" t="s">
        <v>71</v>
      </c>
      <c r="H262">
        <v>1</v>
      </c>
      <c r="I262" t="s">
        <v>411</v>
      </c>
      <c r="J262" t="s">
        <v>414</v>
      </c>
      <c r="K262" t="s">
        <v>415</v>
      </c>
      <c r="L262">
        <v>31</v>
      </c>
      <c r="T262" t="str">
        <f>Toss[[#This Row],[服装]]&amp;Toss[[#This Row],[名前]]&amp;Toss[[#This Row],[レアリティ]]</f>
        <v>探偵白布賢二郎ICONIC</v>
      </c>
    </row>
    <row r="263" spans="1:20" x14ac:dyDescent="0.3">
      <c r="A263">
        <v>106</v>
      </c>
      <c r="B263" t="s">
        <v>408</v>
      </c>
      <c r="C263" t="s">
        <v>409</v>
      </c>
      <c r="D263" t="s">
        <v>24</v>
      </c>
      <c r="E263" t="s">
        <v>31</v>
      </c>
      <c r="F263" t="s">
        <v>159</v>
      </c>
      <c r="G263" t="s">
        <v>71</v>
      </c>
      <c r="H263">
        <v>1</v>
      </c>
      <c r="I263" t="s">
        <v>411</v>
      </c>
      <c r="J263" t="s">
        <v>416</v>
      </c>
      <c r="K263" t="s">
        <v>290</v>
      </c>
      <c r="L263">
        <v>36</v>
      </c>
      <c r="T263" t="str">
        <f>Toss[[#This Row],[服装]]&amp;Toss[[#This Row],[名前]]&amp;Toss[[#This Row],[レアリティ]]</f>
        <v>探偵白布賢二郎ICONIC</v>
      </c>
    </row>
    <row r="264" spans="1:20" x14ac:dyDescent="0.3">
      <c r="A264">
        <v>106</v>
      </c>
      <c r="B264" t="s">
        <v>408</v>
      </c>
      <c r="C264" t="s">
        <v>409</v>
      </c>
      <c r="D264" t="s">
        <v>24</v>
      </c>
      <c r="E264" t="s">
        <v>31</v>
      </c>
      <c r="F264" t="s">
        <v>159</v>
      </c>
      <c r="G264" t="s">
        <v>71</v>
      </c>
      <c r="H264">
        <v>1</v>
      </c>
      <c r="I264" t="s">
        <v>411</v>
      </c>
      <c r="J264" t="s">
        <v>417</v>
      </c>
      <c r="K264" t="s">
        <v>415</v>
      </c>
      <c r="L264">
        <v>37</v>
      </c>
      <c r="T264" t="str">
        <f>Toss[[#This Row],[服装]]&amp;Toss[[#This Row],[名前]]&amp;Toss[[#This Row],[レアリティ]]</f>
        <v>探偵白布賢二郎ICONIC</v>
      </c>
    </row>
    <row r="265" spans="1:20" x14ac:dyDescent="0.3">
      <c r="A265">
        <v>106</v>
      </c>
      <c r="B265" t="s">
        <v>408</v>
      </c>
      <c r="C265" t="s">
        <v>409</v>
      </c>
      <c r="D265" t="s">
        <v>24</v>
      </c>
      <c r="E265" t="s">
        <v>31</v>
      </c>
      <c r="F265" t="s">
        <v>159</v>
      </c>
      <c r="G265" t="s">
        <v>71</v>
      </c>
      <c r="H265">
        <v>1</v>
      </c>
      <c r="I265" t="s">
        <v>411</v>
      </c>
      <c r="J265" t="s">
        <v>418</v>
      </c>
      <c r="K265" t="s">
        <v>419</v>
      </c>
      <c r="L265">
        <v>49</v>
      </c>
      <c r="N265">
        <v>59</v>
      </c>
      <c r="T265" t="str">
        <f>Toss[[#This Row],[服装]]&amp;Toss[[#This Row],[名前]]&amp;Toss[[#This Row],[レアリティ]]</f>
        <v>探偵白布賢二郎ICONIC</v>
      </c>
    </row>
    <row r="266" spans="1:20" x14ac:dyDescent="0.3">
      <c r="A266">
        <f>VLOOKUP(Toss[[#This Row],[No用]],SetNo[[No.用]:[vlookup 用]],2,FALSE)</f>
        <v>118</v>
      </c>
      <c r="B266" s="3" t="s">
        <v>402</v>
      </c>
      <c r="C266" t="s">
        <v>123</v>
      </c>
      <c r="D266" s="3" t="s">
        <v>77</v>
      </c>
      <c r="E266" t="s">
        <v>78</v>
      </c>
      <c r="F266" t="s">
        <v>128</v>
      </c>
      <c r="G266" t="s">
        <v>71</v>
      </c>
      <c r="H266">
        <v>1</v>
      </c>
      <c r="I266" t="s">
        <v>411</v>
      </c>
      <c r="J266" s="3" t="s">
        <v>177</v>
      </c>
      <c r="K266" s="3" t="s">
        <v>173</v>
      </c>
      <c r="L266">
        <v>31</v>
      </c>
      <c r="T266" t="str">
        <f>Toss[[#This Row],[服装]]&amp;Toss[[#This Row],[名前]]&amp;Toss[[#This Row],[レアリティ]]</f>
        <v>探偵木葉秋紀ICONIC</v>
      </c>
    </row>
    <row r="267" spans="1:20" x14ac:dyDescent="0.3">
      <c r="A267">
        <f>VLOOKUP(Toss[[#This Row],[No用]],SetNo[[No.用]:[vlookup 用]],2,FALSE)</f>
        <v>118</v>
      </c>
      <c r="B267" s="3" t="s">
        <v>402</v>
      </c>
      <c r="C267" t="s">
        <v>123</v>
      </c>
      <c r="D267" s="3" t="s">
        <v>77</v>
      </c>
      <c r="E267" t="s">
        <v>78</v>
      </c>
      <c r="F267" t="s">
        <v>128</v>
      </c>
      <c r="G267" t="s">
        <v>71</v>
      </c>
      <c r="H267">
        <v>1</v>
      </c>
      <c r="I267" t="s">
        <v>411</v>
      </c>
      <c r="J267" s="3" t="s">
        <v>178</v>
      </c>
      <c r="K267" s="3" t="s">
        <v>173</v>
      </c>
      <c r="L267">
        <v>28</v>
      </c>
      <c r="T267" t="str">
        <f>Toss[[#This Row],[服装]]&amp;Toss[[#This Row],[名前]]&amp;Toss[[#This Row],[レアリティ]]</f>
        <v>探偵木葉秋紀ICONIC</v>
      </c>
    </row>
    <row r="268" spans="1:20" x14ac:dyDescent="0.3">
      <c r="A268" t="str">
        <f>VLOOKUP(Toss[[#This Row],[No用]],SetNo[[No.用]:[vlookup 用]],2,FALSE)</f>
        <v/>
      </c>
      <c r="H268">
        <v>1</v>
      </c>
      <c r="I268" t="s">
        <v>411</v>
      </c>
      <c r="T268" t="str">
        <f>Toss[[#This Row],[服装]]&amp;Toss[[#This Row],[名前]]&amp;Toss[[#This Row],[レアリティ]]</f>
        <v/>
      </c>
    </row>
    <row r="269" spans="1:20" x14ac:dyDescent="0.3">
      <c r="A269" t="str">
        <f>VLOOKUP(Toss[[#This Row],[No用]],SetNo[[No.用]:[vlookup 用]],2,FALSE)</f>
        <v/>
      </c>
      <c r="H269">
        <v>1</v>
      </c>
      <c r="I269" t="s">
        <v>411</v>
      </c>
      <c r="T269" t="str">
        <f>Toss[[#This Row],[服装]]&amp;Toss[[#This Row],[名前]]&amp;Toss[[#This Row],[レアリティ]]</f>
        <v/>
      </c>
    </row>
    <row r="270" spans="1:20" x14ac:dyDescent="0.3">
      <c r="A270" t="str">
        <f>VLOOKUP(Toss[[#This Row],[No用]],SetNo[[No.用]:[vlookup 用]],2,FALSE)</f>
        <v/>
      </c>
      <c r="H270">
        <v>1</v>
      </c>
      <c r="I270" t="s">
        <v>411</v>
      </c>
      <c r="T270" t="str">
        <f>Toss[[#This Row],[服装]]&amp;Toss[[#This Row],[名前]]&amp;Toss[[#This Row],[レアリティ]]</f>
        <v/>
      </c>
    </row>
    <row r="271" spans="1:20" x14ac:dyDescent="0.3">
      <c r="A271" t="str">
        <f>VLOOKUP(Toss[[#This Row],[No用]],SetNo[[No.用]:[vlookup 用]],2,FALSE)</f>
        <v/>
      </c>
      <c r="H271">
        <v>1</v>
      </c>
      <c r="I271" t="s">
        <v>411</v>
      </c>
      <c r="T271" t="str">
        <f>Toss[[#This Row],[服装]]&amp;Toss[[#This Row],[名前]]&amp;Toss[[#This Row],[レアリティ]]</f>
        <v/>
      </c>
    </row>
    <row r="272" spans="1:20" x14ac:dyDescent="0.3">
      <c r="A272" t="str">
        <f>VLOOKUP(Toss[[#This Row],[No用]],SetNo[[No.用]:[vlookup 用]],2,FALSE)</f>
        <v/>
      </c>
      <c r="H272">
        <v>1</v>
      </c>
      <c r="I272" t="s">
        <v>411</v>
      </c>
      <c r="T272" t="str">
        <f>Toss[[#This Row],[服装]]&amp;Toss[[#This Row],[名前]]&amp;Toss[[#This Row],[レアリティ]]</f>
        <v/>
      </c>
    </row>
    <row r="273" spans="1:20" x14ac:dyDescent="0.3">
      <c r="A273" t="str">
        <f>VLOOKUP(Toss[[#This Row],[No用]],SetNo[[No.用]:[vlookup 用]],2,FALSE)</f>
        <v/>
      </c>
      <c r="H273">
        <v>1</v>
      </c>
      <c r="I273" t="s">
        <v>411</v>
      </c>
      <c r="T273" t="str">
        <f>Toss[[#This Row],[服装]]&amp;Toss[[#This Row],[名前]]&amp;Toss[[#This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370"/>
  <sheetViews>
    <sheetView topLeftCell="A304" workbookViewId="0">
      <selection activeCell="B335" sqref="B335:F337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247</v>
      </c>
      <c r="J2" t="s">
        <v>179</v>
      </c>
      <c r="K2" t="s">
        <v>184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247</v>
      </c>
      <c r="J3" t="s">
        <v>180</v>
      </c>
      <c r="K3" t="s">
        <v>173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247</v>
      </c>
      <c r="J4" t="s">
        <v>181</v>
      </c>
      <c r="K4" t="s">
        <v>173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247</v>
      </c>
      <c r="J5" t="s">
        <v>182</v>
      </c>
      <c r="K5" t="s">
        <v>184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247</v>
      </c>
      <c r="J6" t="s">
        <v>183</v>
      </c>
      <c r="K6" t="s">
        <v>173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247</v>
      </c>
      <c r="J7" t="s">
        <v>180</v>
      </c>
      <c r="K7" t="s">
        <v>237</v>
      </c>
      <c r="L7">
        <v>39</v>
      </c>
      <c r="M7">
        <v>5</v>
      </c>
      <c r="N7">
        <v>49</v>
      </c>
      <c r="O7">
        <v>7</v>
      </c>
      <c r="P7" t="s">
        <v>294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247</v>
      </c>
      <c r="J8" t="s">
        <v>179</v>
      </c>
      <c r="K8" t="s">
        <v>184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247</v>
      </c>
      <c r="J9" t="s">
        <v>180</v>
      </c>
      <c r="K9" t="s">
        <v>173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247</v>
      </c>
      <c r="J10" t="s">
        <v>181</v>
      </c>
      <c r="K10" t="s">
        <v>173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247</v>
      </c>
      <c r="J11" t="s">
        <v>182</v>
      </c>
      <c r="K11" t="s">
        <v>184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149</v>
      </c>
      <c r="C12" t="s">
        <v>137</v>
      </c>
      <c r="D12" t="s">
        <v>77</v>
      </c>
      <c r="E12" t="s">
        <v>82</v>
      </c>
      <c r="F12" t="s">
        <v>136</v>
      </c>
      <c r="G12" t="s">
        <v>71</v>
      </c>
      <c r="H12">
        <v>1</v>
      </c>
      <c r="I12" t="s">
        <v>247</v>
      </c>
      <c r="J12" t="s">
        <v>183</v>
      </c>
      <c r="K12" t="s">
        <v>189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149</v>
      </c>
      <c r="C13" t="s">
        <v>137</v>
      </c>
      <c r="D13" t="s">
        <v>77</v>
      </c>
      <c r="E13" t="s">
        <v>82</v>
      </c>
      <c r="F13" t="s">
        <v>136</v>
      </c>
      <c r="G13" t="s">
        <v>71</v>
      </c>
      <c r="H13">
        <v>1</v>
      </c>
      <c r="I13" t="s">
        <v>247</v>
      </c>
      <c r="J13" t="s">
        <v>180</v>
      </c>
      <c r="K13" t="s">
        <v>237</v>
      </c>
      <c r="L13">
        <v>39</v>
      </c>
      <c r="M13">
        <v>5</v>
      </c>
      <c r="N13">
        <v>49</v>
      </c>
      <c r="O13">
        <v>7</v>
      </c>
      <c r="P13" t="s">
        <v>294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247</v>
      </c>
      <c r="J14" t="s">
        <v>179</v>
      </c>
      <c r="K14" t="s">
        <v>184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247</v>
      </c>
      <c r="J15" t="s">
        <v>180</v>
      </c>
      <c r="K15" t="s">
        <v>173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247</v>
      </c>
      <c r="J16" t="s">
        <v>181</v>
      </c>
      <c r="K16" t="s">
        <v>173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247</v>
      </c>
      <c r="J17" t="s">
        <v>182</v>
      </c>
      <c r="K17" t="s">
        <v>189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247</v>
      </c>
      <c r="J18" t="s">
        <v>183</v>
      </c>
      <c r="K18" t="s">
        <v>173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150</v>
      </c>
      <c r="C19" t="s">
        <v>137</v>
      </c>
      <c r="D19" t="s">
        <v>73</v>
      </c>
      <c r="E19" t="s">
        <v>82</v>
      </c>
      <c r="F19" t="s">
        <v>136</v>
      </c>
      <c r="G19" t="s">
        <v>71</v>
      </c>
      <c r="H19">
        <v>1</v>
      </c>
      <c r="I19" t="s">
        <v>247</v>
      </c>
      <c r="J19" t="s">
        <v>180</v>
      </c>
      <c r="K19" t="s">
        <v>237</v>
      </c>
      <c r="L19">
        <v>39</v>
      </c>
      <c r="M19">
        <v>5</v>
      </c>
      <c r="N19">
        <v>49</v>
      </c>
      <c r="O19">
        <v>7</v>
      </c>
      <c r="P19" t="s">
        <v>294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247</v>
      </c>
      <c r="J20" t="s">
        <v>179</v>
      </c>
      <c r="K20" t="s">
        <v>173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247</v>
      </c>
      <c r="J21" t="s">
        <v>180</v>
      </c>
      <c r="K21" t="s">
        <v>173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247</v>
      </c>
      <c r="J22" t="s">
        <v>182</v>
      </c>
      <c r="K22" t="s">
        <v>173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247</v>
      </c>
      <c r="J23" t="s">
        <v>183</v>
      </c>
      <c r="K23" t="s">
        <v>173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247</v>
      </c>
      <c r="J24" t="s">
        <v>179</v>
      </c>
      <c r="K24" t="s">
        <v>173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149</v>
      </c>
      <c r="C25" t="s">
        <v>138</v>
      </c>
      <c r="D25" t="s">
        <v>77</v>
      </c>
      <c r="E25" t="s">
        <v>74</v>
      </c>
      <c r="F25" t="s">
        <v>136</v>
      </c>
      <c r="G25" t="s">
        <v>71</v>
      </c>
      <c r="H25">
        <v>1</v>
      </c>
      <c r="I25" t="s">
        <v>247</v>
      </c>
      <c r="J25" t="s">
        <v>180</v>
      </c>
      <c r="K25" t="s">
        <v>173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149</v>
      </c>
      <c r="C26" t="s">
        <v>138</v>
      </c>
      <c r="D26" t="s">
        <v>77</v>
      </c>
      <c r="E26" t="s">
        <v>74</v>
      </c>
      <c r="F26" t="s">
        <v>136</v>
      </c>
      <c r="G26" t="s">
        <v>71</v>
      </c>
      <c r="H26">
        <v>1</v>
      </c>
      <c r="I26" t="s">
        <v>247</v>
      </c>
      <c r="J26" t="s">
        <v>182</v>
      </c>
      <c r="K26" t="s">
        <v>173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149</v>
      </c>
      <c r="C27" t="s">
        <v>138</v>
      </c>
      <c r="D27" t="s">
        <v>77</v>
      </c>
      <c r="E27" t="s">
        <v>74</v>
      </c>
      <c r="F27" t="s">
        <v>136</v>
      </c>
      <c r="G27" t="s">
        <v>71</v>
      </c>
      <c r="H27">
        <v>1</v>
      </c>
      <c r="I27" t="s">
        <v>247</v>
      </c>
      <c r="J27" t="s">
        <v>183</v>
      </c>
      <c r="K27" t="s">
        <v>173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150</v>
      </c>
      <c r="C28" t="s">
        <v>138</v>
      </c>
      <c r="D28" t="s">
        <v>73</v>
      </c>
      <c r="E28" t="s">
        <v>74</v>
      </c>
      <c r="F28" t="s">
        <v>136</v>
      </c>
      <c r="G28" t="s">
        <v>71</v>
      </c>
      <c r="H28">
        <v>1</v>
      </c>
      <c r="I28" t="s">
        <v>247</v>
      </c>
      <c r="J28" t="s">
        <v>179</v>
      </c>
      <c r="K28" t="s">
        <v>173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150</v>
      </c>
      <c r="C29" t="s">
        <v>138</v>
      </c>
      <c r="D29" t="s">
        <v>73</v>
      </c>
      <c r="E29" t="s">
        <v>74</v>
      </c>
      <c r="F29" t="s">
        <v>136</v>
      </c>
      <c r="G29" t="s">
        <v>71</v>
      </c>
      <c r="H29">
        <v>1</v>
      </c>
      <c r="I29" t="s">
        <v>247</v>
      </c>
      <c r="J29" t="s">
        <v>180</v>
      </c>
      <c r="K29" t="s">
        <v>173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150</v>
      </c>
      <c r="C30" t="s">
        <v>138</v>
      </c>
      <c r="D30" t="s">
        <v>73</v>
      </c>
      <c r="E30" t="s">
        <v>74</v>
      </c>
      <c r="F30" t="s">
        <v>136</v>
      </c>
      <c r="G30" t="s">
        <v>71</v>
      </c>
      <c r="H30">
        <v>1</v>
      </c>
      <c r="I30" t="s">
        <v>247</v>
      </c>
      <c r="J30" t="s">
        <v>182</v>
      </c>
      <c r="K30" t="s">
        <v>173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150</v>
      </c>
      <c r="C31" t="s">
        <v>138</v>
      </c>
      <c r="D31" t="s">
        <v>73</v>
      </c>
      <c r="E31" t="s">
        <v>74</v>
      </c>
      <c r="F31" t="s">
        <v>136</v>
      </c>
      <c r="G31" t="s">
        <v>71</v>
      </c>
      <c r="H31">
        <v>1</v>
      </c>
      <c r="I31" t="s">
        <v>247</v>
      </c>
      <c r="J31" t="s">
        <v>183</v>
      </c>
      <c r="K31" t="s">
        <v>173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247</v>
      </c>
      <c r="J32" t="s">
        <v>179</v>
      </c>
      <c r="K32" t="s">
        <v>173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139</v>
      </c>
      <c r="D33" t="s">
        <v>77</v>
      </c>
      <c r="E33" t="s">
        <v>82</v>
      </c>
      <c r="F33" t="s">
        <v>136</v>
      </c>
      <c r="G33" t="s">
        <v>71</v>
      </c>
      <c r="H33">
        <v>1</v>
      </c>
      <c r="I33" t="s">
        <v>247</v>
      </c>
      <c r="J33" t="s">
        <v>180</v>
      </c>
      <c r="K33" t="s">
        <v>173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139</v>
      </c>
      <c r="D34" t="s">
        <v>77</v>
      </c>
      <c r="E34" t="s">
        <v>82</v>
      </c>
      <c r="F34" t="s">
        <v>136</v>
      </c>
      <c r="G34" t="s">
        <v>71</v>
      </c>
      <c r="H34">
        <v>1</v>
      </c>
      <c r="I34" t="s">
        <v>247</v>
      </c>
      <c r="J34" t="s">
        <v>182</v>
      </c>
      <c r="K34" t="s">
        <v>184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247</v>
      </c>
      <c r="J35" t="s">
        <v>179</v>
      </c>
      <c r="K35" t="s">
        <v>173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247</v>
      </c>
      <c r="J36" t="s">
        <v>180</v>
      </c>
      <c r="K36" t="s">
        <v>173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247</v>
      </c>
      <c r="J37" t="s">
        <v>182</v>
      </c>
      <c r="K37" t="s">
        <v>184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140</v>
      </c>
      <c r="D38" t="s">
        <v>90</v>
      </c>
      <c r="E38" t="s">
        <v>82</v>
      </c>
      <c r="F38" t="s">
        <v>136</v>
      </c>
      <c r="G38" t="s">
        <v>71</v>
      </c>
      <c r="H38">
        <v>1</v>
      </c>
      <c r="I38" t="s">
        <v>247</v>
      </c>
      <c r="J38" t="s">
        <v>179</v>
      </c>
      <c r="K38" t="s">
        <v>173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140</v>
      </c>
      <c r="D39" t="s">
        <v>90</v>
      </c>
      <c r="E39" t="s">
        <v>82</v>
      </c>
      <c r="F39" t="s">
        <v>136</v>
      </c>
      <c r="G39" t="s">
        <v>71</v>
      </c>
      <c r="H39">
        <v>1</v>
      </c>
      <c r="I39" t="s">
        <v>247</v>
      </c>
      <c r="J39" t="s">
        <v>180</v>
      </c>
      <c r="K39" t="s">
        <v>173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247</v>
      </c>
      <c r="J40" t="s">
        <v>182</v>
      </c>
      <c r="K40" t="s">
        <v>189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247</v>
      </c>
      <c r="J41" t="s">
        <v>183</v>
      </c>
      <c r="K41" t="s">
        <v>173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116</v>
      </c>
      <c r="C42" t="s">
        <v>140</v>
      </c>
      <c r="D42" t="s">
        <v>77</v>
      </c>
      <c r="E42" t="s">
        <v>82</v>
      </c>
      <c r="F42" t="s">
        <v>136</v>
      </c>
      <c r="G42" t="s">
        <v>71</v>
      </c>
      <c r="H42">
        <v>1</v>
      </c>
      <c r="I42" t="s">
        <v>247</v>
      </c>
      <c r="J42" t="s">
        <v>179</v>
      </c>
      <c r="K42" t="s">
        <v>173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247</v>
      </c>
      <c r="J43" t="s">
        <v>180</v>
      </c>
      <c r="K43" t="s">
        <v>173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247</v>
      </c>
      <c r="J44" t="s">
        <v>182</v>
      </c>
      <c r="K44" t="s">
        <v>189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247</v>
      </c>
      <c r="J45" t="s">
        <v>183</v>
      </c>
      <c r="K45" t="s">
        <v>173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247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247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247</v>
      </c>
      <c r="J48" t="s">
        <v>179</v>
      </c>
      <c r="K48" t="s">
        <v>184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247</v>
      </c>
      <c r="J49" t="s">
        <v>180</v>
      </c>
      <c r="K49" t="s">
        <v>173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217</v>
      </c>
      <c r="C50" t="s">
        <v>142</v>
      </c>
      <c r="D50" t="s">
        <v>24</v>
      </c>
      <c r="E50" t="s">
        <v>25</v>
      </c>
      <c r="F50" t="s">
        <v>136</v>
      </c>
      <c r="G50" t="s">
        <v>71</v>
      </c>
      <c r="H50">
        <v>1</v>
      </c>
      <c r="I50" t="s">
        <v>247</v>
      </c>
      <c r="J50" t="s">
        <v>284</v>
      </c>
      <c r="K50" t="s">
        <v>184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217</v>
      </c>
      <c r="C51" t="s">
        <v>142</v>
      </c>
      <c r="D51" t="s">
        <v>24</v>
      </c>
      <c r="E51" t="s">
        <v>25</v>
      </c>
      <c r="F51" t="s">
        <v>136</v>
      </c>
      <c r="G51" t="s">
        <v>71</v>
      </c>
      <c r="H51">
        <v>1</v>
      </c>
      <c r="I51" t="s">
        <v>247</v>
      </c>
      <c r="J51" t="s">
        <v>194</v>
      </c>
      <c r="K51" t="s">
        <v>237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149</v>
      </c>
      <c r="C52" t="s">
        <v>142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247</v>
      </c>
      <c r="J52" t="s">
        <v>179</v>
      </c>
      <c r="K52" t="s">
        <v>184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149</v>
      </c>
      <c r="C53" t="s">
        <v>142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247</v>
      </c>
      <c r="J53" t="s">
        <v>180</v>
      </c>
      <c r="K53" t="s">
        <v>189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149</v>
      </c>
      <c r="C54" t="s">
        <v>142</v>
      </c>
      <c r="D54" t="s">
        <v>28</v>
      </c>
      <c r="E54" t="s">
        <v>25</v>
      </c>
      <c r="F54" t="s">
        <v>136</v>
      </c>
      <c r="G54" t="s">
        <v>71</v>
      </c>
      <c r="H54">
        <v>1</v>
      </c>
      <c r="I54" t="s">
        <v>247</v>
      </c>
      <c r="J54" t="s">
        <v>284</v>
      </c>
      <c r="K54" t="s">
        <v>184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149</v>
      </c>
      <c r="C55" t="s">
        <v>142</v>
      </c>
      <c r="D55" t="s">
        <v>28</v>
      </c>
      <c r="E55" t="s">
        <v>25</v>
      </c>
      <c r="F55" t="s">
        <v>136</v>
      </c>
      <c r="G55" t="s">
        <v>71</v>
      </c>
      <c r="H55">
        <v>1</v>
      </c>
      <c r="I55" t="s">
        <v>247</v>
      </c>
      <c r="J55" t="s">
        <v>194</v>
      </c>
      <c r="K55" t="s">
        <v>237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217</v>
      </c>
      <c r="C56" t="s">
        <v>143</v>
      </c>
      <c r="D56" t="s">
        <v>28</v>
      </c>
      <c r="E56" t="s">
        <v>25</v>
      </c>
      <c r="F56" t="s">
        <v>136</v>
      </c>
      <c r="G56" t="s">
        <v>71</v>
      </c>
      <c r="H56">
        <v>1</v>
      </c>
      <c r="I56" t="s">
        <v>247</v>
      </c>
      <c r="J56" t="s">
        <v>179</v>
      </c>
      <c r="K56" t="s">
        <v>173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217</v>
      </c>
      <c r="C57" t="s">
        <v>143</v>
      </c>
      <c r="D57" t="s">
        <v>28</v>
      </c>
      <c r="E57" t="s">
        <v>25</v>
      </c>
      <c r="F57" t="s">
        <v>136</v>
      </c>
      <c r="G57" t="s">
        <v>71</v>
      </c>
      <c r="H57">
        <v>1</v>
      </c>
      <c r="I57" t="s">
        <v>247</v>
      </c>
      <c r="J57" t="s">
        <v>180</v>
      </c>
      <c r="K57" t="s">
        <v>173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217</v>
      </c>
      <c r="C58" t="s">
        <v>143</v>
      </c>
      <c r="D58" t="s">
        <v>28</v>
      </c>
      <c r="E58" t="s">
        <v>25</v>
      </c>
      <c r="F58" t="s">
        <v>136</v>
      </c>
      <c r="G58" t="s">
        <v>71</v>
      </c>
      <c r="H58">
        <v>1</v>
      </c>
      <c r="I58" t="s">
        <v>247</v>
      </c>
      <c r="J58" t="s">
        <v>183</v>
      </c>
      <c r="K58" t="s">
        <v>173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117</v>
      </c>
      <c r="C59" t="s">
        <v>143</v>
      </c>
      <c r="D59" t="s">
        <v>23</v>
      </c>
      <c r="E59" t="s">
        <v>25</v>
      </c>
      <c r="F59" t="s">
        <v>136</v>
      </c>
      <c r="G59" t="s">
        <v>71</v>
      </c>
      <c r="H59">
        <v>1</v>
      </c>
      <c r="I59" t="s">
        <v>247</v>
      </c>
      <c r="J59" t="s">
        <v>179</v>
      </c>
      <c r="K59" t="s">
        <v>173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117</v>
      </c>
      <c r="C60" t="s">
        <v>143</v>
      </c>
      <c r="D60" t="s">
        <v>23</v>
      </c>
      <c r="E60" t="s">
        <v>25</v>
      </c>
      <c r="F60" t="s">
        <v>136</v>
      </c>
      <c r="G60" t="s">
        <v>71</v>
      </c>
      <c r="H60">
        <v>1</v>
      </c>
      <c r="I60" t="s">
        <v>247</v>
      </c>
      <c r="J60" t="s">
        <v>180</v>
      </c>
      <c r="K60" t="s">
        <v>173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117</v>
      </c>
      <c r="C61" t="s">
        <v>143</v>
      </c>
      <c r="D61" t="s">
        <v>23</v>
      </c>
      <c r="E61" t="s">
        <v>25</v>
      </c>
      <c r="F61" t="s">
        <v>136</v>
      </c>
      <c r="G61" t="s">
        <v>71</v>
      </c>
      <c r="H61">
        <v>1</v>
      </c>
      <c r="I61" t="s">
        <v>247</v>
      </c>
      <c r="J61" t="s">
        <v>183</v>
      </c>
      <c r="K61" t="s">
        <v>173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217</v>
      </c>
      <c r="C62" t="s">
        <v>144</v>
      </c>
      <c r="D62" t="s">
        <v>24</v>
      </c>
      <c r="E62" t="s">
        <v>31</v>
      </c>
      <c r="F62" t="s">
        <v>136</v>
      </c>
      <c r="G62" t="s">
        <v>71</v>
      </c>
      <c r="H62">
        <v>1</v>
      </c>
      <c r="I62" t="s">
        <v>247</v>
      </c>
      <c r="J62" t="s">
        <v>179</v>
      </c>
      <c r="K62" t="s">
        <v>173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217</v>
      </c>
      <c r="C63" t="s">
        <v>144</v>
      </c>
      <c r="D63" t="s">
        <v>24</v>
      </c>
      <c r="E63" t="s">
        <v>31</v>
      </c>
      <c r="F63" t="s">
        <v>136</v>
      </c>
      <c r="G63" t="s">
        <v>71</v>
      </c>
      <c r="H63">
        <v>1</v>
      </c>
      <c r="I63" t="s">
        <v>247</v>
      </c>
      <c r="J63" t="s">
        <v>180</v>
      </c>
      <c r="K63" t="s">
        <v>173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217</v>
      </c>
      <c r="C64" t="s">
        <v>144</v>
      </c>
      <c r="D64" t="s">
        <v>24</v>
      </c>
      <c r="E64" t="s">
        <v>31</v>
      </c>
      <c r="F64" t="s">
        <v>136</v>
      </c>
      <c r="G64" t="s">
        <v>71</v>
      </c>
      <c r="H64">
        <v>1</v>
      </c>
      <c r="I64" t="s">
        <v>247</v>
      </c>
      <c r="J64" t="s">
        <v>182</v>
      </c>
      <c r="K64" t="s">
        <v>173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217</v>
      </c>
      <c r="C65" t="s">
        <v>144</v>
      </c>
      <c r="D65" t="s">
        <v>24</v>
      </c>
      <c r="E65" t="s">
        <v>31</v>
      </c>
      <c r="F65" t="s">
        <v>136</v>
      </c>
      <c r="G65" t="s">
        <v>71</v>
      </c>
      <c r="H65">
        <v>1</v>
      </c>
      <c r="I65" t="s">
        <v>247</v>
      </c>
      <c r="J65" t="s">
        <v>183</v>
      </c>
      <c r="K65" t="s">
        <v>173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117</v>
      </c>
      <c r="C66" t="s">
        <v>144</v>
      </c>
      <c r="D66" t="s">
        <v>28</v>
      </c>
      <c r="E66" t="s">
        <v>31</v>
      </c>
      <c r="F66" t="s">
        <v>136</v>
      </c>
      <c r="G66" t="s">
        <v>71</v>
      </c>
      <c r="H66">
        <v>1</v>
      </c>
      <c r="I66" t="s">
        <v>247</v>
      </c>
      <c r="J66" t="s">
        <v>179</v>
      </c>
      <c r="K66" t="s">
        <v>173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117</v>
      </c>
      <c r="C67" t="s">
        <v>144</v>
      </c>
      <c r="D67" t="s">
        <v>28</v>
      </c>
      <c r="E67" t="s">
        <v>31</v>
      </c>
      <c r="F67" t="s">
        <v>136</v>
      </c>
      <c r="G67" t="s">
        <v>71</v>
      </c>
      <c r="H67">
        <v>1</v>
      </c>
      <c r="I67" t="s">
        <v>247</v>
      </c>
      <c r="J67" t="s">
        <v>180</v>
      </c>
      <c r="K67" t="s">
        <v>173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117</v>
      </c>
      <c r="C68" t="s">
        <v>144</v>
      </c>
      <c r="D68" t="s">
        <v>28</v>
      </c>
      <c r="E68" t="s">
        <v>31</v>
      </c>
      <c r="F68" t="s">
        <v>136</v>
      </c>
      <c r="G68" t="s">
        <v>71</v>
      </c>
      <c r="H68">
        <v>1</v>
      </c>
      <c r="I68" t="s">
        <v>247</v>
      </c>
      <c r="J68" t="s">
        <v>182</v>
      </c>
      <c r="K68" t="s">
        <v>173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117</v>
      </c>
      <c r="C69" t="s">
        <v>144</v>
      </c>
      <c r="D69" t="s">
        <v>28</v>
      </c>
      <c r="E69" t="s">
        <v>31</v>
      </c>
      <c r="F69" t="s">
        <v>136</v>
      </c>
      <c r="G69" t="s">
        <v>71</v>
      </c>
      <c r="H69">
        <v>1</v>
      </c>
      <c r="I69" t="s">
        <v>247</v>
      </c>
      <c r="J69" t="s">
        <v>183</v>
      </c>
      <c r="K69" t="s">
        <v>173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71</v>
      </c>
      <c r="H70">
        <v>1</v>
      </c>
      <c r="I70" t="s">
        <v>247</v>
      </c>
      <c r="J70" t="s">
        <v>179</v>
      </c>
      <c r="K70" t="s">
        <v>184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71</v>
      </c>
      <c r="H71">
        <v>1</v>
      </c>
      <c r="I71" t="s">
        <v>247</v>
      </c>
      <c r="J71" t="s">
        <v>180</v>
      </c>
      <c r="K71" t="s">
        <v>173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71</v>
      </c>
      <c r="H72">
        <v>1</v>
      </c>
      <c r="I72" t="s">
        <v>247</v>
      </c>
      <c r="J72" t="s">
        <v>181</v>
      </c>
      <c r="K72" t="s">
        <v>184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217</v>
      </c>
      <c r="C73" t="s">
        <v>145</v>
      </c>
      <c r="D73" t="s">
        <v>28</v>
      </c>
      <c r="E73" t="s">
        <v>25</v>
      </c>
      <c r="F73" t="s">
        <v>136</v>
      </c>
      <c r="G73" t="s">
        <v>71</v>
      </c>
      <c r="H73">
        <v>1</v>
      </c>
      <c r="I73" t="s">
        <v>247</v>
      </c>
      <c r="J73" t="s">
        <v>182</v>
      </c>
      <c r="K73" t="s">
        <v>173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217</v>
      </c>
      <c r="C74" t="s">
        <v>145</v>
      </c>
      <c r="D74" t="s">
        <v>28</v>
      </c>
      <c r="E74" t="s">
        <v>25</v>
      </c>
      <c r="F74" t="s">
        <v>136</v>
      </c>
      <c r="G74" t="s">
        <v>71</v>
      </c>
      <c r="H74">
        <v>1</v>
      </c>
      <c r="I74" t="s">
        <v>247</v>
      </c>
      <c r="J74" t="s">
        <v>194</v>
      </c>
      <c r="K74" t="s">
        <v>237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217</v>
      </c>
      <c r="C75" t="s">
        <v>145</v>
      </c>
      <c r="D75" t="s">
        <v>28</v>
      </c>
      <c r="E75" t="s">
        <v>25</v>
      </c>
      <c r="F75" t="s">
        <v>136</v>
      </c>
      <c r="G75" t="s">
        <v>71</v>
      </c>
      <c r="H75">
        <v>1</v>
      </c>
      <c r="I75" t="s">
        <v>247</v>
      </c>
      <c r="J75" t="s">
        <v>194</v>
      </c>
      <c r="K75" t="s">
        <v>237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217</v>
      </c>
      <c r="C76" t="s">
        <v>145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247</v>
      </c>
      <c r="J76" t="s">
        <v>183</v>
      </c>
      <c r="K76" t="s">
        <v>173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117</v>
      </c>
      <c r="C77" t="s">
        <v>145</v>
      </c>
      <c r="D77" t="s">
        <v>23</v>
      </c>
      <c r="E77" t="s">
        <v>25</v>
      </c>
      <c r="F77" t="s">
        <v>136</v>
      </c>
      <c r="G77" t="s">
        <v>71</v>
      </c>
      <c r="H77">
        <v>1</v>
      </c>
      <c r="I77" t="s">
        <v>247</v>
      </c>
      <c r="J77" t="s">
        <v>179</v>
      </c>
      <c r="K77" t="s">
        <v>184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117</v>
      </c>
      <c r="C78" t="s">
        <v>145</v>
      </c>
      <c r="D78" t="s">
        <v>23</v>
      </c>
      <c r="E78" t="s">
        <v>25</v>
      </c>
      <c r="F78" t="s">
        <v>136</v>
      </c>
      <c r="G78" t="s">
        <v>71</v>
      </c>
      <c r="H78">
        <v>1</v>
      </c>
      <c r="I78" t="s">
        <v>247</v>
      </c>
      <c r="J78" t="s">
        <v>180</v>
      </c>
      <c r="K78" t="s">
        <v>173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117</v>
      </c>
      <c r="C79" t="s">
        <v>145</v>
      </c>
      <c r="D79" t="s">
        <v>23</v>
      </c>
      <c r="E79" t="s">
        <v>25</v>
      </c>
      <c r="F79" t="s">
        <v>136</v>
      </c>
      <c r="G79" t="s">
        <v>71</v>
      </c>
      <c r="H79">
        <v>1</v>
      </c>
      <c r="I79" t="s">
        <v>247</v>
      </c>
      <c r="J79" t="s">
        <v>181</v>
      </c>
      <c r="K79" t="s">
        <v>184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117</v>
      </c>
      <c r="C80" t="s">
        <v>145</v>
      </c>
      <c r="D80" t="s">
        <v>23</v>
      </c>
      <c r="E80" t="s">
        <v>25</v>
      </c>
      <c r="F80" t="s">
        <v>136</v>
      </c>
      <c r="G80" t="s">
        <v>71</v>
      </c>
      <c r="H80">
        <v>1</v>
      </c>
      <c r="I80" t="s">
        <v>247</v>
      </c>
      <c r="J80" t="s">
        <v>182</v>
      </c>
      <c r="K80" t="s">
        <v>173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117</v>
      </c>
      <c r="C81" t="s">
        <v>145</v>
      </c>
      <c r="D81" t="s">
        <v>23</v>
      </c>
      <c r="E81" t="s">
        <v>25</v>
      </c>
      <c r="F81" t="s">
        <v>136</v>
      </c>
      <c r="G81" t="s">
        <v>71</v>
      </c>
      <c r="H81">
        <v>1</v>
      </c>
      <c r="I81" t="s">
        <v>247</v>
      </c>
      <c r="J81" t="s">
        <v>183</v>
      </c>
      <c r="K81" t="s">
        <v>173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217</v>
      </c>
      <c r="C82" t="s">
        <v>145</v>
      </c>
      <c r="D82" t="s">
        <v>28</v>
      </c>
      <c r="E82" t="s">
        <v>25</v>
      </c>
      <c r="F82" t="s">
        <v>136</v>
      </c>
      <c r="G82" t="s">
        <v>230</v>
      </c>
      <c r="H82">
        <v>1</v>
      </c>
      <c r="I82" t="s">
        <v>247</v>
      </c>
      <c r="J82" t="s">
        <v>179</v>
      </c>
      <c r="K82" t="s">
        <v>184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217</v>
      </c>
      <c r="C83" t="s">
        <v>145</v>
      </c>
      <c r="D83" t="s">
        <v>28</v>
      </c>
      <c r="E83" t="s">
        <v>25</v>
      </c>
      <c r="F83" t="s">
        <v>136</v>
      </c>
      <c r="G83" t="s">
        <v>230</v>
      </c>
      <c r="H83">
        <v>1</v>
      </c>
      <c r="I83" t="s">
        <v>247</v>
      </c>
      <c r="J83" t="s">
        <v>180</v>
      </c>
      <c r="K83" t="s">
        <v>173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217</v>
      </c>
      <c r="C84" t="s">
        <v>145</v>
      </c>
      <c r="D84" t="s">
        <v>28</v>
      </c>
      <c r="E84" t="s">
        <v>25</v>
      </c>
      <c r="F84" t="s">
        <v>136</v>
      </c>
      <c r="G84" t="s">
        <v>230</v>
      </c>
      <c r="H84">
        <v>1</v>
      </c>
      <c r="I84" t="s">
        <v>247</v>
      </c>
      <c r="J84" t="s">
        <v>181</v>
      </c>
      <c r="K84" t="s">
        <v>184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217</v>
      </c>
      <c r="C85" t="s">
        <v>145</v>
      </c>
      <c r="D85" t="s">
        <v>28</v>
      </c>
      <c r="E85" t="s">
        <v>25</v>
      </c>
      <c r="F85" t="s">
        <v>136</v>
      </c>
      <c r="G85" t="s">
        <v>230</v>
      </c>
      <c r="H85">
        <v>1</v>
      </c>
      <c r="I85" t="s">
        <v>247</v>
      </c>
      <c r="J85" t="s">
        <v>182</v>
      </c>
      <c r="K85" t="s">
        <v>173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217</v>
      </c>
      <c r="C86" t="s">
        <v>145</v>
      </c>
      <c r="D86" t="s">
        <v>28</v>
      </c>
      <c r="E86" t="s">
        <v>25</v>
      </c>
      <c r="F86" t="s">
        <v>136</v>
      </c>
      <c r="G86" t="s">
        <v>230</v>
      </c>
      <c r="H86">
        <v>1</v>
      </c>
      <c r="I86" t="s">
        <v>247</v>
      </c>
      <c r="J86" t="s">
        <v>194</v>
      </c>
      <c r="K86" t="s">
        <v>237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217</v>
      </c>
      <c r="C87" t="s">
        <v>145</v>
      </c>
      <c r="D87" t="s">
        <v>28</v>
      </c>
      <c r="E87" t="s">
        <v>25</v>
      </c>
      <c r="F87" t="s">
        <v>136</v>
      </c>
      <c r="G87" t="s">
        <v>230</v>
      </c>
      <c r="H87">
        <v>1</v>
      </c>
      <c r="I87" t="s">
        <v>247</v>
      </c>
      <c r="J87" t="s">
        <v>194</v>
      </c>
      <c r="K87" t="s">
        <v>237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217</v>
      </c>
      <c r="C88" t="s">
        <v>145</v>
      </c>
      <c r="D88" t="s">
        <v>28</v>
      </c>
      <c r="E88" t="s">
        <v>25</v>
      </c>
      <c r="F88" t="s">
        <v>136</v>
      </c>
      <c r="G88" t="s">
        <v>230</v>
      </c>
      <c r="H88">
        <v>1</v>
      </c>
      <c r="I88" t="s">
        <v>247</v>
      </c>
      <c r="J88" t="s">
        <v>183</v>
      </c>
      <c r="K88" t="s">
        <v>173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217</v>
      </c>
      <c r="C89" t="s">
        <v>146</v>
      </c>
      <c r="D89" t="s">
        <v>24</v>
      </c>
      <c r="E89" t="s">
        <v>25</v>
      </c>
      <c r="F89" t="s">
        <v>136</v>
      </c>
      <c r="G89" t="s">
        <v>71</v>
      </c>
      <c r="H89">
        <v>1</v>
      </c>
      <c r="I89" t="s">
        <v>247</v>
      </c>
      <c r="J89" t="s">
        <v>179</v>
      </c>
      <c r="K89" t="s">
        <v>189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217</v>
      </c>
      <c r="C90" t="s">
        <v>146</v>
      </c>
      <c r="D90" t="s">
        <v>24</v>
      </c>
      <c r="E90" t="s">
        <v>25</v>
      </c>
      <c r="F90" t="s">
        <v>136</v>
      </c>
      <c r="G90" t="s">
        <v>71</v>
      </c>
      <c r="H90">
        <v>1</v>
      </c>
      <c r="I90" t="s">
        <v>247</v>
      </c>
      <c r="J90" t="s">
        <v>180</v>
      </c>
      <c r="K90" t="s">
        <v>173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402</v>
      </c>
      <c r="C91" t="s">
        <v>146</v>
      </c>
      <c r="D91" t="s">
        <v>28</v>
      </c>
      <c r="E91" t="s">
        <v>25</v>
      </c>
      <c r="F91" t="s">
        <v>136</v>
      </c>
      <c r="G91" t="s">
        <v>71</v>
      </c>
      <c r="H91">
        <v>1</v>
      </c>
      <c r="I91" t="s">
        <v>247</v>
      </c>
      <c r="J91" s="3" t="s">
        <v>179</v>
      </c>
      <c r="K91" s="3" t="s">
        <v>189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402</v>
      </c>
      <c r="C92" t="s">
        <v>146</v>
      </c>
      <c r="D92" t="s">
        <v>28</v>
      </c>
      <c r="E92" t="s">
        <v>25</v>
      </c>
      <c r="F92" t="s">
        <v>136</v>
      </c>
      <c r="G92" t="s">
        <v>71</v>
      </c>
      <c r="H92">
        <v>1</v>
      </c>
      <c r="I92" t="s">
        <v>247</v>
      </c>
      <c r="J92" s="3" t="s">
        <v>180</v>
      </c>
      <c r="K92" s="3" t="s">
        <v>189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402</v>
      </c>
      <c r="C93" t="s">
        <v>146</v>
      </c>
      <c r="D93" t="s">
        <v>28</v>
      </c>
      <c r="E93" t="s">
        <v>25</v>
      </c>
      <c r="F93" t="s">
        <v>136</v>
      </c>
      <c r="G93" t="s">
        <v>71</v>
      </c>
      <c r="H93">
        <v>1</v>
      </c>
      <c r="I93" t="s">
        <v>247</v>
      </c>
      <c r="J93" s="3" t="s">
        <v>182</v>
      </c>
      <c r="K93" s="3" t="s">
        <v>184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402</v>
      </c>
      <c r="C94" t="s">
        <v>146</v>
      </c>
      <c r="D94" t="s">
        <v>28</v>
      </c>
      <c r="E94" t="s">
        <v>25</v>
      </c>
      <c r="F94" t="s">
        <v>136</v>
      </c>
      <c r="G94" t="s">
        <v>71</v>
      </c>
      <c r="H94">
        <v>1</v>
      </c>
      <c r="I94" t="s">
        <v>247</v>
      </c>
      <c r="J94" s="3" t="s">
        <v>194</v>
      </c>
      <c r="K94" s="3" t="s">
        <v>237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217</v>
      </c>
      <c r="C95" t="s">
        <v>147</v>
      </c>
      <c r="D95" t="s">
        <v>24</v>
      </c>
      <c r="E95" t="s">
        <v>25</v>
      </c>
      <c r="F95" t="s">
        <v>136</v>
      </c>
      <c r="G95" t="s">
        <v>71</v>
      </c>
      <c r="H95">
        <v>1</v>
      </c>
      <c r="I95" t="s">
        <v>247</v>
      </c>
      <c r="J95" t="s">
        <v>179</v>
      </c>
      <c r="K95" t="s">
        <v>184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217</v>
      </c>
      <c r="C96" t="s">
        <v>147</v>
      </c>
      <c r="D96" t="s">
        <v>24</v>
      </c>
      <c r="E96" t="s">
        <v>25</v>
      </c>
      <c r="F96" t="s">
        <v>136</v>
      </c>
      <c r="G96" t="s">
        <v>71</v>
      </c>
      <c r="H96">
        <v>1</v>
      </c>
      <c r="I96" t="s">
        <v>247</v>
      </c>
      <c r="J96" t="s">
        <v>180</v>
      </c>
      <c r="K96" t="s">
        <v>173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217</v>
      </c>
      <c r="C97" t="s">
        <v>147</v>
      </c>
      <c r="D97" t="s">
        <v>24</v>
      </c>
      <c r="E97" t="s">
        <v>25</v>
      </c>
      <c r="F97" t="s">
        <v>136</v>
      </c>
      <c r="G97" t="s">
        <v>71</v>
      </c>
      <c r="H97">
        <v>1</v>
      </c>
      <c r="I97" t="s">
        <v>247</v>
      </c>
      <c r="J97" t="s">
        <v>182</v>
      </c>
      <c r="K97" t="s">
        <v>184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217</v>
      </c>
      <c r="C98" t="s">
        <v>147</v>
      </c>
      <c r="D98" t="s">
        <v>24</v>
      </c>
      <c r="E98" t="s">
        <v>25</v>
      </c>
      <c r="F98" t="s">
        <v>136</v>
      </c>
      <c r="G98" t="s">
        <v>71</v>
      </c>
      <c r="H98">
        <v>1</v>
      </c>
      <c r="I98" t="s">
        <v>247</v>
      </c>
      <c r="J98" t="s">
        <v>183</v>
      </c>
      <c r="K98" t="s">
        <v>173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217</v>
      </c>
      <c r="C99" t="s">
        <v>148</v>
      </c>
      <c r="D99" t="s">
        <v>24</v>
      </c>
      <c r="E99" t="s">
        <v>26</v>
      </c>
      <c r="F99" t="s">
        <v>136</v>
      </c>
      <c r="G99" t="s">
        <v>71</v>
      </c>
      <c r="H99">
        <v>1</v>
      </c>
      <c r="I99" t="s">
        <v>247</v>
      </c>
      <c r="J99" t="s">
        <v>179</v>
      </c>
      <c r="K99" t="s">
        <v>173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217</v>
      </c>
      <c r="C100" t="s">
        <v>148</v>
      </c>
      <c r="D100" t="s">
        <v>24</v>
      </c>
      <c r="E100" t="s">
        <v>26</v>
      </c>
      <c r="F100" t="s">
        <v>136</v>
      </c>
      <c r="G100" t="s">
        <v>71</v>
      </c>
      <c r="H100">
        <v>1</v>
      </c>
      <c r="I100" t="s">
        <v>247</v>
      </c>
      <c r="J100" t="s">
        <v>180</v>
      </c>
      <c r="K100" t="s">
        <v>173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217</v>
      </c>
      <c r="C101" t="s">
        <v>148</v>
      </c>
      <c r="D101" t="s">
        <v>24</v>
      </c>
      <c r="E101" t="s">
        <v>26</v>
      </c>
      <c r="F101" t="s">
        <v>136</v>
      </c>
      <c r="G101" t="s">
        <v>71</v>
      </c>
      <c r="H101">
        <v>1</v>
      </c>
      <c r="I101" t="s">
        <v>247</v>
      </c>
      <c r="J101" t="s">
        <v>183</v>
      </c>
      <c r="K101" t="s">
        <v>173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217</v>
      </c>
      <c r="C102" t="s">
        <v>148</v>
      </c>
      <c r="D102" t="s">
        <v>24</v>
      </c>
      <c r="E102" t="s">
        <v>26</v>
      </c>
      <c r="F102" t="s">
        <v>136</v>
      </c>
      <c r="G102" t="s">
        <v>71</v>
      </c>
      <c r="H102">
        <v>1</v>
      </c>
      <c r="I102" t="s">
        <v>247</v>
      </c>
      <c r="J102" t="s">
        <v>182</v>
      </c>
      <c r="K102" t="s">
        <v>237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247</v>
      </c>
      <c r="J103" t="s">
        <v>179</v>
      </c>
      <c r="K103" t="s">
        <v>184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247</v>
      </c>
      <c r="J104" t="s">
        <v>180</v>
      </c>
      <c r="K104" t="s">
        <v>173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247</v>
      </c>
      <c r="J105" t="s">
        <v>182</v>
      </c>
      <c r="K105" t="s">
        <v>173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247</v>
      </c>
      <c r="J106" t="s">
        <v>183</v>
      </c>
      <c r="K106" t="s">
        <v>173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149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247</v>
      </c>
      <c r="J107" t="s">
        <v>179</v>
      </c>
      <c r="K107" t="s">
        <v>184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149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247</v>
      </c>
      <c r="J108" t="s">
        <v>180</v>
      </c>
      <c r="K108" t="s">
        <v>173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149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247</v>
      </c>
      <c r="J109" t="s">
        <v>182</v>
      </c>
      <c r="K109" t="s">
        <v>189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149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247</v>
      </c>
      <c r="J110" t="s">
        <v>183</v>
      </c>
      <c r="K110" t="s">
        <v>173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149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247</v>
      </c>
      <c r="J111" t="s">
        <v>182</v>
      </c>
      <c r="K111" t="s">
        <v>237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150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247</v>
      </c>
      <c r="J112" t="s">
        <v>179</v>
      </c>
      <c r="K112" t="s">
        <v>173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150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247</v>
      </c>
      <c r="J113" t="s">
        <v>180</v>
      </c>
      <c r="K113" t="s">
        <v>173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150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247</v>
      </c>
      <c r="J114" t="s">
        <v>182</v>
      </c>
      <c r="K114" t="s">
        <v>173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150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247</v>
      </c>
      <c r="J115" t="s">
        <v>183</v>
      </c>
      <c r="K115" t="s">
        <v>173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247</v>
      </c>
      <c r="J116" t="s">
        <v>179</v>
      </c>
      <c r="K116" t="s">
        <v>184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247</v>
      </c>
      <c r="J117" t="s">
        <v>180</v>
      </c>
      <c r="K117" t="s">
        <v>173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247</v>
      </c>
      <c r="J118" t="s">
        <v>284</v>
      </c>
      <c r="K118" t="s">
        <v>184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247</v>
      </c>
      <c r="J119" t="s">
        <v>182</v>
      </c>
      <c r="K119" t="s">
        <v>173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247</v>
      </c>
      <c r="J120" t="s">
        <v>183</v>
      </c>
      <c r="K120" t="s">
        <v>173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149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247</v>
      </c>
      <c r="J121" t="s">
        <v>179</v>
      </c>
      <c r="K121" t="s">
        <v>189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149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247</v>
      </c>
      <c r="J122" t="s">
        <v>180</v>
      </c>
      <c r="K122" t="s">
        <v>173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149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247</v>
      </c>
      <c r="J123" t="s">
        <v>284</v>
      </c>
      <c r="K123" t="s">
        <v>184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149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247</v>
      </c>
      <c r="J124" t="s">
        <v>182</v>
      </c>
      <c r="K124" t="s">
        <v>173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149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247</v>
      </c>
      <c r="J125" t="s">
        <v>183</v>
      </c>
      <c r="K125" t="s">
        <v>173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149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247</v>
      </c>
      <c r="J126" t="s">
        <v>182</v>
      </c>
      <c r="K126" t="s">
        <v>237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150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247</v>
      </c>
      <c r="J127" t="s">
        <v>179</v>
      </c>
      <c r="K127" t="s">
        <v>184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150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247</v>
      </c>
      <c r="J128" t="s">
        <v>180</v>
      </c>
      <c r="K128" t="s">
        <v>189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150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247</v>
      </c>
      <c r="J129" t="s">
        <v>284</v>
      </c>
      <c r="K129" t="s">
        <v>184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150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247</v>
      </c>
      <c r="J130" t="s">
        <v>182</v>
      </c>
      <c r="K130" t="s">
        <v>173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150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247</v>
      </c>
      <c r="J131" t="s">
        <v>183</v>
      </c>
      <c r="K131" t="s">
        <v>173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150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247</v>
      </c>
      <c r="J132" t="s">
        <v>194</v>
      </c>
      <c r="K132" t="s">
        <v>237</v>
      </c>
      <c r="L132">
        <v>44</v>
      </c>
      <c r="N132">
        <v>54</v>
      </c>
      <c r="P132" t="s">
        <v>298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247</v>
      </c>
      <c r="J133" t="s">
        <v>179</v>
      </c>
      <c r="K133" t="s">
        <v>173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247</v>
      </c>
      <c r="J134" t="s">
        <v>180</v>
      </c>
      <c r="K134" t="s">
        <v>173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247</v>
      </c>
      <c r="J135" t="s">
        <v>183</v>
      </c>
      <c r="K135" t="s">
        <v>173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402</v>
      </c>
      <c r="C136" t="s">
        <v>41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247</v>
      </c>
      <c r="J136" t="s">
        <v>179</v>
      </c>
      <c r="K136" s="3" t="s">
        <v>189</v>
      </c>
      <c r="L136">
        <v>33</v>
      </c>
      <c r="T136" t="str">
        <f>Attack[[#This Row],[服装]]&amp;Attack[[#This Row],[名前]]&amp;Attack[[#This Row],[レアリティ]]</f>
        <v>探偵灰羽リエーフICONIC</v>
      </c>
    </row>
    <row r="137" spans="1:20" x14ac:dyDescent="0.3">
      <c r="A137">
        <f>VLOOKUP(Attack[[#This Row],[No用]],SetNo[[No.用]:[vlookup 用]],2,FALSE)</f>
        <v>33</v>
      </c>
      <c r="B137" t="s">
        <v>402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247</v>
      </c>
      <c r="J137" t="s">
        <v>180</v>
      </c>
      <c r="K137" s="3" t="s">
        <v>189</v>
      </c>
      <c r="L137">
        <v>33</v>
      </c>
      <c r="T137" t="str">
        <f>Attack[[#This Row],[服装]]&amp;Attack[[#This Row],[名前]]&amp;Attack[[#This Row],[レアリティ]]</f>
        <v>探偵灰羽リエーフICONIC</v>
      </c>
    </row>
    <row r="138" spans="1:20" x14ac:dyDescent="0.3">
      <c r="A138">
        <f>VLOOKUP(Attack[[#This Row],[No用]],SetNo[[No.用]:[vlookup 用]],2,FALSE)</f>
        <v>33</v>
      </c>
      <c r="B138" t="s">
        <v>402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247</v>
      </c>
      <c r="J138" t="s">
        <v>183</v>
      </c>
      <c r="K138" t="s">
        <v>173</v>
      </c>
      <c r="L138">
        <v>29</v>
      </c>
      <c r="T138" t="str">
        <f>Attack[[#This Row],[服装]]&amp;Attack[[#This Row],[名前]]&amp;Attack[[#This Row],[レアリティ]]</f>
        <v>探偵灰羽リエーフICONIC</v>
      </c>
    </row>
    <row r="139" spans="1:20" x14ac:dyDescent="0.3">
      <c r="A139">
        <f>VLOOKUP(Attack[[#This Row],[No用]],SetNo[[No.用]:[vlookup 用]],2,FALSE)</f>
        <v>33</v>
      </c>
      <c r="B139" t="s">
        <v>402</v>
      </c>
      <c r="C139" t="s">
        <v>41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247</v>
      </c>
      <c r="J139" s="3" t="s">
        <v>194</v>
      </c>
      <c r="K139" s="3" t="s">
        <v>237</v>
      </c>
      <c r="L139">
        <v>46</v>
      </c>
      <c r="N139">
        <v>56</v>
      </c>
      <c r="T139" t="str">
        <f>Attack[[#This Row],[服装]]&amp;Attack[[#This Row],[名前]]&amp;Attack[[#This Row],[レアリティ]]</f>
        <v>探偵灰羽リエーフICONIC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42</v>
      </c>
      <c r="D140" t="s">
        <v>24</v>
      </c>
      <c r="E140" t="s">
        <v>21</v>
      </c>
      <c r="F140" t="s">
        <v>27</v>
      </c>
      <c r="G140" t="s">
        <v>71</v>
      </c>
      <c r="H140">
        <v>1</v>
      </c>
      <c r="I140" t="s">
        <v>247</v>
      </c>
      <c r="T140" t="str">
        <f>Attack[[#This Row],[服装]]&amp;Attack[[#This Row],[名前]]&amp;Attack[[#This Row],[レアリティ]]</f>
        <v>ユニフォーム夜久衛輔ICONIC</v>
      </c>
    </row>
    <row r="141" spans="1:20" x14ac:dyDescent="0.3">
      <c r="A141">
        <f>VLOOKUP(Attack[[#This Row],[No用]],SetNo[[No.用]:[vlookup 用]],2,FALSE)</f>
        <v>35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247</v>
      </c>
      <c r="J141" t="s">
        <v>179</v>
      </c>
      <c r="K141" t="s">
        <v>184</v>
      </c>
      <c r="L141">
        <v>32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35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247</v>
      </c>
      <c r="J142" t="s">
        <v>180</v>
      </c>
      <c r="K142" t="s">
        <v>184</v>
      </c>
      <c r="L142">
        <v>32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43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247</v>
      </c>
      <c r="J143" t="s">
        <v>182</v>
      </c>
      <c r="K143" t="s">
        <v>173</v>
      </c>
      <c r="L143">
        <v>12</v>
      </c>
      <c r="T143" t="str">
        <f>Attack[[#This Row],[服装]]&amp;Attack[[#This Row],[名前]]&amp;Attack[[#This Row],[レアリティ]]</f>
        <v>ユニフォーム福永招平ICONIC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43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247</v>
      </c>
      <c r="J144" t="s">
        <v>300</v>
      </c>
      <c r="K144" t="s">
        <v>184</v>
      </c>
      <c r="L144">
        <v>36</v>
      </c>
      <c r="T144" t="str">
        <f>Attack[[#This Row],[服装]]&amp;Attack[[#This Row],[名前]]&amp;Attack[[#This Row],[レアリティ]]</f>
        <v>ユニフォーム福永招平ICONIC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247</v>
      </c>
      <c r="J145" t="s">
        <v>183</v>
      </c>
      <c r="K145" t="s">
        <v>173</v>
      </c>
      <c r="L145">
        <v>27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247</v>
      </c>
      <c r="J146" t="s">
        <v>194</v>
      </c>
      <c r="K146" t="s">
        <v>237</v>
      </c>
      <c r="L146">
        <v>46</v>
      </c>
      <c r="N146">
        <v>56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44</v>
      </c>
      <c r="D147" t="s">
        <v>24</v>
      </c>
      <c r="E147" t="s">
        <v>26</v>
      </c>
      <c r="F147" t="s">
        <v>27</v>
      </c>
      <c r="G147" t="s">
        <v>71</v>
      </c>
      <c r="H147">
        <v>1</v>
      </c>
      <c r="I147" t="s">
        <v>247</v>
      </c>
      <c r="J147" t="s">
        <v>179</v>
      </c>
      <c r="K147" t="s">
        <v>173</v>
      </c>
      <c r="L147">
        <v>25</v>
      </c>
      <c r="T147" t="str">
        <f>Attack[[#This Row],[服装]]&amp;Attack[[#This Row],[名前]]&amp;Attack[[#This Row],[レアリティ]]</f>
        <v>ユニフォーム犬岡走ICONIC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44</v>
      </c>
      <c r="D148" t="s">
        <v>24</v>
      </c>
      <c r="E148" t="s">
        <v>26</v>
      </c>
      <c r="F148" t="s">
        <v>27</v>
      </c>
      <c r="G148" t="s">
        <v>71</v>
      </c>
      <c r="H148">
        <v>1</v>
      </c>
      <c r="I148" t="s">
        <v>247</v>
      </c>
      <c r="J148" t="s">
        <v>180</v>
      </c>
      <c r="K148" t="s">
        <v>173</v>
      </c>
      <c r="L148">
        <v>25</v>
      </c>
      <c r="T148" t="str">
        <f>Attack[[#This Row],[服装]]&amp;Attack[[#This Row],[名前]]&amp;Attack[[#This Row],[レアリティ]]</f>
        <v>ユニフォーム犬岡走ICONIC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44</v>
      </c>
      <c r="D149" t="s">
        <v>24</v>
      </c>
      <c r="E149" t="s">
        <v>26</v>
      </c>
      <c r="F149" t="s">
        <v>27</v>
      </c>
      <c r="G149" t="s">
        <v>71</v>
      </c>
      <c r="H149">
        <v>1</v>
      </c>
      <c r="I149" t="s">
        <v>247</v>
      </c>
      <c r="J149" t="s">
        <v>181</v>
      </c>
      <c r="K149" t="s">
        <v>184</v>
      </c>
      <c r="L149">
        <v>38</v>
      </c>
      <c r="T149" t="str">
        <f>Attack[[#This Row],[服装]]&amp;Attack[[#This Row],[名前]]&amp;Attack[[#This Row],[レアリティ]]</f>
        <v>ユニフォーム犬岡走ICONIC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44</v>
      </c>
      <c r="D150" t="s">
        <v>24</v>
      </c>
      <c r="E150" t="s">
        <v>26</v>
      </c>
      <c r="F150" t="s">
        <v>27</v>
      </c>
      <c r="G150" t="s">
        <v>71</v>
      </c>
      <c r="H150">
        <v>1</v>
      </c>
      <c r="I150" t="s">
        <v>247</v>
      </c>
      <c r="J150" t="s">
        <v>183</v>
      </c>
      <c r="K150" t="s">
        <v>173</v>
      </c>
      <c r="L150">
        <v>25</v>
      </c>
      <c r="T150" t="str">
        <f>Attack[[#This Row],[服装]]&amp;Attack[[#This Row],[名前]]&amp;Attack[[#This Row],[レアリティ]]</f>
        <v>ユニフォーム犬岡走ICONIC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247</v>
      </c>
      <c r="J151" t="s">
        <v>179</v>
      </c>
      <c r="K151" t="s">
        <v>184</v>
      </c>
      <c r="L151">
        <v>37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45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247</v>
      </c>
      <c r="J152" t="s">
        <v>180</v>
      </c>
      <c r="K152" t="s">
        <v>184</v>
      </c>
      <c r="L152">
        <v>35</v>
      </c>
      <c r="T152" t="str">
        <f>Attack[[#This Row],[服装]]&amp;Attack[[#This Row],[名前]]&amp;Attack[[#This Row],[レアリティ]]</f>
        <v>ユニフォーム山本猛虎ICONIC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45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247</v>
      </c>
      <c r="J153" t="s">
        <v>284</v>
      </c>
      <c r="K153" t="s">
        <v>184</v>
      </c>
      <c r="L153">
        <v>36</v>
      </c>
      <c r="T153" t="str">
        <f>Attack[[#This Row],[服装]]&amp;Attack[[#This Row],[名前]]&amp;Attack[[#This Row],[レアリティ]]</f>
        <v>ユニフォーム山本猛虎ICONIC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45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247</v>
      </c>
      <c r="J154" t="s">
        <v>183</v>
      </c>
      <c r="K154" t="s">
        <v>173</v>
      </c>
      <c r="L154">
        <v>28</v>
      </c>
      <c r="T154" t="str">
        <f>Attack[[#This Row],[服装]]&amp;Attack[[#This Row],[名前]]&amp;Attack[[#This Row],[レアリティ]]</f>
        <v>ユニフォーム山本猛虎ICONIC</v>
      </c>
    </row>
    <row r="155" spans="1:20" x14ac:dyDescent="0.3">
      <c r="A155">
        <f>VLOOKUP(Attack[[#This Row],[No用]],SetNo[[No.用]:[vlookup 用]],2,FALSE)</f>
        <v>37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247</v>
      </c>
      <c r="J155" t="s">
        <v>194</v>
      </c>
      <c r="K155" t="s">
        <v>237</v>
      </c>
      <c r="L155">
        <v>45</v>
      </c>
      <c r="N155">
        <v>55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46</v>
      </c>
      <c r="D156" t="s">
        <v>24</v>
      </c>
      <c r="E156" t="s">
        <v>21</v>
      </c>
      <c r="F156" t="s">
        <v>27</v>
      </c>
      <c r="G156" t="s">
        <v>71</v>
      </c>
      <c r="H156">
        <v>1</v>
      </c>
      <c r="I156" t="s">
        <v>247</v>
      </c>
      <c r="T156" t="str">
        <f>Attack[[#This Row],[服装]]&amp;Attack[[#This Row],[名前]]&amp;Attack[[#This Row],[レアリティ]]</f>
        <v>ユニフォーム芝山優生ICONIC</v>
      </c>
    </row>
    <row r="157" spans="1:20" x14ac:dyDescent="0.3">
      <c r="A157">
        <f>VLOOKUP(Attack[[#This Row],[No用]],SetNo[[No.用]:[vlookup 用]],2,FALSE)</f>
        <v>39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247</v>
      </c>
      <c r="J157" t="s">
        <v>179</v>
      </c>
      <c r="K157" t="s">
        <v>184</v>
      </c>
      <c r="L157">
        <v>34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39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247</v>
      </c>
      <c r="J158" t="s">
        <v>180</v>
      </c>
      <c r="K158" t="s">
        <v>184</v>
      </c>
      <c r="L158">
        <v>33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247</v>
      </c>
      <c r="J159" t="s">
        <v>300</v>
      </c>
      <c r="K159" t="s">
        <v>184</v>
      </c>
      <c r="L159">
        <v>37</v>
      </c>
      <c r="T159" t="str">
        <f>Attack[[#This Row],[服装]]&amp;Attack[[#This Row],[名前]]&amp;Attack[[#This Row],[レアリティ]]</f>
        <v>ユニフォーム海信之ICONIC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24</v>
      </c>
      <c r="E160" t="s">
        <v>25</v>
      </c>
      <c r="F160" t="s">
        <v>27</v>
      </c>
      <c r="G160" t="s">
        <v>71</v>
      </c>
      <c r="H160">
        <v>1</v>
      </c>
      <c r="I160" t="s">
        <v>247</v>
      </c>
      <c r="J160" t="s">
        <v>302</v>
      </c>
      <c r="K160" t="s">
        <v>184</v>
      </c>
      <c r="L160">
        <v>40</v>
      </c>
      <c r="T160" t="str">
        <f>Attack[[#This Row],[服装]]&amp;Attack[[#This Row],[名前]]&amp;Attack[[#This Row],[レアリティ]]</f>
        <v>ユニフォーム海信之ICONIC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247</v>
      </c>
      <c r="J161" t="s">
        <v>183</v>
      </c>
      <c r="K161" t="s">
        <v>173</v>
      </c>
      <c r="L161">
        <v>28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247</v>
      </c>
      <c r="J162" t="s">
        <v>194</v>
      </c>
      <c r="K162" t="s">
        <v>237</v>
      </c>
      <c r="L162">
        <v>45</v>
      </c>
      <c r="N162">
        <v>55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151</v>
      </c>
      <c r="H163">
        <v>1</v>
      </c>
      <c r="I163" t="s">
        <v>247</v>
      </c>
      <c r="J163" t="s">
        <v>179</v>
      </c>
      <c r="K163" t="s">
        <v>173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40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151</v>
      </c>
      <c r="H164">
        <v>1</v>
      </c>
      <c r="I164" t="s">
        <v>247</v>
      </c>
      <c r="J164" t="s">
        <v>180</v>
      </c>
      <c r="K164" t="s">
        <v>173</v>
      </c>
      <c r="L164">
        <v>27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108</v>
      </c>
      <c r="C165" t="s">
        <v>47</v>
      </c>
      <c r="D165" t="s">
        <v>90</v>
      </c>
      <c r="E165" t="s">
        <v>78</v>
      </c>
      <c r="F165" t="s">
        <v>27</v>
      </c>
      <c r="G165" t="s">
        <v>151</v>
      </c>
      <c r="H165">
        <v>1</v>
      </c>
      <c r="I165" t="s">
        <v>247</v>
      </c>
      <c r="J165" t="s">
        <v>300</v>
      </c>
      <c r="K165" t="s">
        <v>173</v>
      </c>
      <c r="L165">
        <v>31</v>
      </c>
      <c r="T165" t="str">
        <f>Attack[[#This Row],[服装]]&amp;Attack[[#This Row],[名前]]&amp;Attack[[#This Row],[レアリティ]]</f>
        <v>ユニフォーム海信之YELL</v>
      </c>
    </row>
    <row r="166" spans="1:20" x14ac:dyDescent="0.3">
      <c r="A166">
        <f>VLOOKUP(Attack[[#This Row],[No用]],SetNo[[No.用]:[vlookup 用]],2,FALSE)</f>
        <v>40</v>
      </c>
      <c r="B166" t="s">
        <v>108</v>
      </c>
      <c r="C166" t="s">
        <v>47</v>
      </c>
      <c r="D166" t="s">
        <v>90</v>
      </c>
      <c r="E166" t="s">
        <v>78</v>
      </c>
      <c r="F166" t="s">
        <v>27</v>
      </c>
      <c r="G166" t="s">
        <v>151</v>
      </c>
      <c r="H166">
        <v>1</v>
      </c>
      <c r="I166" t="s">
        <v>247</v>
      </c>
      <c r="J166" t="s">
        <v>302</v>
      </c>
      <c r="K166" t="s">
        <v>173</v>
      </c>
      <c r="L166">
        <v>34</v>
      </c>
      <c r="T166" t="str">
        <f>Attack[[#This Row],[服装]]&amp;Attack[[#This Row],[名前]]&amp;Attack[[#This Row],[レアリティ]]</f>
        <v>ユニフォーム海信之YELL</v>
      </c>
    </row>
    <row r="167" spans="1:20" x14ac:dyDescent="0.3">
      <c r="A167">
        <f>VLOOKUP(Attack[[#This Row],[No用]],SetNo[[No.用]:[vlookup 用]],2,FALSE)</f>
        <v>40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151</v>
      </c>
      <c r="H167">
        <v>1</v>
      </c>
      <c r="I167" t="s">
        <v>247</v>
      </c>
      <c r="J167" t="s">
        <v>183</v>
      </c>
      <c r="K167" t="s">
        <v>173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40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151</v>
      </c>
      <c r="H168">
        <v>1</v>
      </c>
      <c r="I168" t="s">
        <v>247</v>
      </c>
      <c r="J168" t="s">
        <v>194</v>
      </c>
      <c r="K168" t="s">
        <v>237</v>
      </c>
      <c r="L168">
        <v>45</v>
      </c>
      <c r="N168">
        <v>55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 t="s">
        <v>217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247</v>
      </c>
      <c r="J169" t="s">
        <v>179</v>
      </c>
      <c r="K169" t="s">
        <v>173</v>
      </c>
      <c r="L169">
        <v>28</v>
      </c>
      <c r="T169" t="str">
        <f>Attack[[#This Row],[服装]]&amp;Attack[[#This Row],[名前]]&amp;Attack[[#This Row],[レアリティ]]</f>
        <v>ユニフォーム青根高伸ICONIC</v>
      </c>
    </row>
    <row r="170" spans="1:20" x14ac:dyDescent="0.3">
      <c r="A170">
        <f>VLOOKUP(Attack[[#This Row],[No用]],SetNo[[No.用]:[vlookup 用]],2,FALSE)</f>
        <v>41</v>
      </c>
      <c r="B170" t="s">
        <v>217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247</v>
      </c>
      <c r="J170" t="s">
        <v>180</v>
      </c>
      <c r="K170" t="s">
        <v>173</v>
      </c>
      <c r="L170">
        <v>28</v>
      </c>
      <c r="T170" t="str">
        <f>Attack[[#This Row],[服装]]&amp;Attack[[#This Row],[名前]]&amp;Attack[[#This Row],[レアリティ]]</f>
        <v>ユニフォーム青根高伸ICONIC</v>
      </c>
    </row>
    <row r="171" spans="1:20" x14ac:dyDescent="0.3">
      <c r="A171">
        <f>VLOOKUP(Attack[[#This Row],[No用]],SetNo[[No.用]:[vlookup 用]],2,FALSE)</f>
        <v>41</v>
      </c>
      <c r="B171" t="s">
        <v>217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247</v>
      </c>
      <c r="J171" t="s">
        <v>181</v>
      </c>
      <c r="K171" t="s">
        <v>184</v>
      </c>
      <c r="L171">
        <v>41</v>
      </c>
      <c r="T171" t="str">
        <f>Attack[[#This Row],[服装]]&amp;Attack[[#This Row],[名前]]&amp;Attack[[#This Row],[レアリティ]]</f>
        <v>ユニフォーム青根高伸ICONIC</v>
      </c>
    </row>
    <row r="172" spans="1:20" x14ac:dyDescent="0.3">
      <c r="A172">
        <f>VLOOKUP(Attack[[#This Row],[No用]],SetNo[[No.用]:[vlookup 用]],2,FALSE)</f>
        <v>41</v>
      </c>
      <c r="B172" t="s">
        <v>217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247</v>
      </c>
      <c r="J172" t="s">
        <v>183</v>
      </c>
      <c r="K172" t="s">
        <v>173</v>
      </c>
      <c r="L172">
        <v>26</v>
      </c>
      <c r="T172" t="str">
        <f>Attack[[#This Row],[服装]]&amp;Attack[[#This Row],[名前]]&amp;Attack[[#This Row],[レアリティ]]</f>
        <v>ユニフォーム青根高伸ICONIC</v>
      </c>
    </row>
    <row r="173" spans="1:20" x14ac:dyDescent="0.3">
      <c r="A173">
        <f>VLOOKUP(Attack[[#This Row],[No用]],SetNo[[No.用]:[vlookup 用]],2,FALSE)</f>
        <v>42</v>
      </c>
      <c r="B173" t="s">
        <v>149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247</v>
      </c>
      <c r="J173" t="s">
        <v>179</v>
      </c>
      <c r="K173" t="s">
        <v>173</v>
      </c>
      <c r="L173">
        <v>28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149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247</v>
      </c>
      <c r="J174" t="s">
        <v>180</v>
      </c>
      <c r="K174" t="s">
        <v>173</v>
      </c>
      <c r="L174">
        <v>28</v>
      </c>
      <c r="T174" t="str">
        <f>Attack[[#This Row],[服装]]&amp;Attack[[#This Row],[名前]]&amp;Attack[[#This Row],[レアリティ]]</f>
        <v>制服青根高伸ICONIC</v>
      </c>
    </row>
    <row r="175" spans="1:20" x14ac:dyDescent="0.3">
      <c r="A175">
        <f>VLOOKUP(Attack[[#This Row],[No用]],SetNo[[No.用]:[vlookup 用]],2,FALSE)</f>
        <v>42</v>
      </c>
      <c r="B175" t="s">
        <v>149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247</v>
      </c>
      <c r="J175" t="s">
        <v>181</v>
      </c>
      <c r="K175" t="s">
        <v>184</v>
      </c>
      <c r="L175">
        <v>41</v>
      </c>
      <c r="T175" t="str">
        <f>Attack[[#This Row],[服装]]&amp;Attack[[#This Row],[名前]]&amp;Attack[[#This Row],[レアリティ]]</f>
        <v>制服青根高伸ICONIC</v>
      </c>
    </row>
    <row r="176" spans="1:20" x14ac:dyDescent="0.3">
      <c r="A176">
        <f>VLOOKUP(Attack[[#This Row],[No用]],SetNo[[No.用]:[vlookup 用]],2,FALSE)</f>
        <v>42</v>
      </c>
      <c r="B176" t="s">
        <v>149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247</v>
      </c>
      <c r="J176" t="s">
        <v>183</v>
      </c>
      <c r="K176" t="s">
        <v>173</v>
      </c>
      <c r="L176">
        <v>26</v>
      </c>
      <c r="T176" t="str">
        <f>Attack[[#This Row],[服装]]&amp;Attack[[#This Row],[名前]]&amp;Attack[[#This Row],[レアリティ]]</f>
        <v>制服青根高伸ICONIC</v>
      </c>
    </row>
    <row r="177" spans="1:20" x14ac:dyDescent="0.3">
      <c r="A177">
        <f>VLOOKUP(Attack[[#This Row],[No用]],SetNo[[No.用]:[vlookup 用]],2,FALSE)</f>
        <v>42</v>
      </c>
      <c r="B177" t="s">
        <v>149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247</v>
      </c>
      <c r="J177" t="s">
        <v>194</v>
      </c>
      <c r="K177" t="s">
        <v>237</v>
      </c>
      <c r="L177">
        <v>43</v>
      </c>
      <c r="N177">
        <v>53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 t="s">
        <v>117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247</v>
      </c>
      <c r="J178" t="s">
        <v>179</v>
      </c>
      <c r="K178" t="s">
        <v>189</v>
      </c>
      <c r="L178">
        <v>31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117</v>
      </c>
      <c r="C179" t="s">
        <v>48</v>
      </c>
      <c r="D179" t="s">
        <v>24</v>
      </c>
      <c r="E179" t="s">
        <v>26</v>
      </c>
      <c r="F179" t="s">
        <v>49</v>
      </c>
      <c r="G179" t="s">
        <v>71</v>
      </c>
      <c r="H179">
        <v>1</v>
      </c>
      <c r="I179" t="s">
        <v>247</v>
      </c>
      <c r="J179" t="s">
        <v>180</v>
      </c>
      <c r="K179" t="s">
        <v>184</v>
      </c>
      <c r="L179">
        <v>35</v>
      </c>
      <c r="T179" t="str">
        <f>Attack[[#This Row],[服装]]&amp;Attack[[#This Row],[名前]]&amp;Attack[[#This Row],[レアリティ]]</f>
        <v>プール掃除青根高伸ICONIC</v>
      </c>
    </row>
    <row r="180" spans="1:20" x14ac:dyDescent="0.3">
      <c r="A180">
        <f>VLOOKUP(Attack[[#This Row],[No用]],SetNo[[No.用]:[vlookup 用]],2,FALSE)</f>
        <v>43</v>
      </c>
      <c r="B180" t="s">
        <v>117</v>
      </c>
      <c r="C180" t="s">
        <v>48</v>
      </c>
      <c r="D180" t="s">
        <v>24</v>
      </c>
      <c r="E180" t="s">
        <v>26</v>
      </c>
      <c r="F180" t="s">
        <v>49</v>
      </c>
      <c r="G180" t="s">
        <v>71</v>
      </c>
      <c r="H180">
        <v>1</v>
      </c>
      <c r="I180" t="s">
        <v>247</v>
      </c>
      <c r="J180" t="s">
        <v>181</v>
      </c>
      <c r="K180" t="s">
        <v>184</v>
      </c>
      <c r="L180">
        <v>41</v>
      </c>
      <c r="T180" t="str">
        <f>Attack[[#This Row],[服装]]&amp;Attack[[#This Row],[名前]]&amp;Attack[[#This Row],[レアリティ]]</f>
        <v>プール掃除青根高伸ICONIC</v>
      </c>
    </row>
    <row r="181" spans="1:20" x14ac:dyDescent="0.3">
      <c r="A181">
        <f>VLOOKUP(Attack[[#This Row],[No用]],SetNo[[No.用]:[vlookup 用]],2,FALSE)</f>
        <v>43</v>
      </c>
      <c r="B181" t="s">
        <v>117</v>
      </c>
      <c r="C181" t="s">
        <v>48</v>
      </c>
      <c r="D181" t="s">
        <v>24</v>
      </c>
      <c r="E181" t="s">
        <v>26</v>
      </c>
      <c r="F181" t="s">
        <v>49</v>
      </c>
      <c r="G181" t="s">
        <v>71</v>
      </c>
      <c r="H181">
        <v>1</v>
      </c>
      <c r="I181" t="s">
        <v>247</v>
      </c>
      <c r="J181" t="s">
        <v>183</v>
      </c>
      <c r="K181" t="s">
        <v>173</v>
      </c>
      <c r="L181">
        <v>26</v>
      </c>
      <c r="T181" t="str">
        <f>Attack[[#This Row],[服装]]&amp;Attack[[#This Row],[名前]]&amp;Attack[[#This Row],[レアリティ]]</f>
        <v>プール掃除青根高伸ICONIC</v>
      </c>
    </row>
    <row r="182" spans="1:20" x14ac:dyDescent="0.3">
      <c r="A182">
        <f>VLOOKUP(Attack[[#This Row],[No用]],SetNo[[No.用]:[vlookup 用]],2,FALSE)</f>
        <v>43</v>
      </c>
      <c r="B182" t="s">
        <v>117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247</v>
      </c>
      <c r="J182" t="s">
        <v>194</v>
      </c>
      <c r="K182" t="s">
        <v>237</v>
      </c>
      <c r="L182">
        <v>51</v>
      </c>
      <c r="M182">
        <v>5</v>
      </c>
      <c r="N182">
        <v>61</v>
      </c>
      <c r="O182">
        <v>7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 t="s">
        <v>217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247</v>
      </c>
      <c r="J183" t="s">
        <v>179</v>
      </c>
      <c r="K183" t="s">
        <v>184</v>
      </c>
      <c r="L183">
        <v>36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217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247</v>
      </c>
      <c r="J184" t="s">
        <v>180</v>
      </c>
      <c r="K184" t="s">
        <v>184</v>
      </c>
      <c r="L184">
        <v>36</v>
      </c>
      <c r="T184" t="str">
        <f>Attack[[#This Row],[服装]]&amp;Attack[[#This Row],[名前]]&amp;Attack[[#This Row],[レアリティ]]</f>
        <v>ユニフォーム二口堅治ICONIC</v>
      </c>
    </row>
    <row r="185" spans="1:20" x14ac:dyDescent="0.3">
      <c r="A185">
        <f>VLOOKUP(Attack[[#This Row],[No用]],SetNo[[No.用]:[vlookup 用]],2,FALSE)</f>
        <v>44</v>
      </c>
      <c r="B185" t="s">
        <v>217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247</v>
      </c>
      <c r="J185" t="s">
        <v>182</v>
      </c>
      <c r="K185" t="s">
        <v>173</v>
      </c>
      <c r="L185">
        <v>32</v>
      </c>
      <c r="T185" t="str">
        <f>Attack[[#This Row],[服装]]&amp;Attack[[#This Row],[名前]]&amp;Attack[[#This Row],[レアリティ]]</f>
        <v>ユニフォーム二口堅治ICONIC</v>
      </c>
    </row>
    <row r="186" spans="1:20" x14ac:dyDescent="0.3">
      <c r="A186">
        <f>VLOOKUP(Attack[[#This Row],[No用]],SetNo[[No.用]:[vlookup 用]],2,FALSE)</f>
        <v>44</v>
      </c>
      <c r="B186" t="s">
        <v>217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247</v>
      </c>
      <c r="J186" t="s">
        <v>300</v>
      </c>
      <c r="K186" t="s">
        <v>184</v>
      </c>
      <c r="L186">
        <v>41</v>
      </c>
      <c r="T186" t="str">
        <f>Attack[[#This Row],[服装]]&amp;Attack[[#This Row],[名前]]&amp;Attack[[#This Row],[レアリティ]]</f>
        <v>ユニフォーム二口堅治ICONIC</v>
      </c>
    </row>
    <row r="187" spans="1:20" x14ac:dyDescent="0.3">
      <c r="A187">
        <f>VLOOKUP(Attack[[#This Row],[No用]],SetNo[[No.用]:[vlookup 用]],2,FALSE)</f>
        <v>44</v>
      </c>
      <c r="B187" t="s">
        <v>217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247</v>
      </c>
      <c r="J187" t="s">
        <v>194</v>
      </c>
      <c r="K187" t="s">
        <v>237</v>
      </c>
      <c r="L187">
        <v>43</v>
      </c>
      <c r="N187">
        <v>53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 t="s">
        <v>149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247</v>
      </c>
      <c r="J188" t="s">
        <v>179</v>
      </c>
      <c r="K188" t="s">
        <v>184</v>
      </c>
      <c r="L188">
        <v>36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149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247</v>
      </c>
      <c r="J189" t="s">
        <v>180</v>
      </c>
      <c r="K189" t="s">
        <v>184</v>
      </c>
      <c r="L189">
        <v>36</v>
      </c>
      <c r="T189" t="str">
        <f>Attack[[#This Row],[服装]]&amp;Attack[[#This Row],[名前]]&amp;Attack[[#This Row],[レアリティ]]</f>
        <v>制服二口堅治ICONIC</v>
      </c>
    </row>
    <row r="190" spans="1:20" x14ac:dyDescent="0.3">
      <c r="A190">
        <f>VLOOKUP(Attack[[#This Row],[No用]],SetNo[[No.用]:[vlookup 用]],2,FALSE)</f>
        <v>45</v>
      </c>
      <c r="B190" t="s">
        <v>149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247</v>
      </c>
      <c r="J190" t="s">
        <v>182</v>
      </c>
      <c r="K190" t="s">
        <v>173</v>
      </c>
      <c r="L190">
        <v>32</v>
      </c>
      <c r="T190" t="str">
        <f>Attack[[#This Row],[服装]]&amp;Attack[[#This Row],[名前]]&amp;Attack[[#This Row],[レアリティ]]</f>
        <v>制服二口堅治ICONIC</v>
      </c>
    </row>
    <row r="191" spans="1:20" x14ac:dyDescent="0.3">
      <c r="A191">
        <f>VLOOKUP(Attack[[#This Row],[No用]],SetNo[[No.用]:[vlookup 用]],2,FALSE)</f>
        <v>45</v>
      </c>
      <c r="B191" t="s">
        <v>149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247</v>
      </c>
      <c r="J191" t="s">
        <v>300</v>
      </c>
      <c r="K191" t="s">
        <v>184</v>
      </c>
      <c r="L191">
        <v>41</v>
      </c>
      <c r="T191" t="str">
        <f>Attack[[#This Row],[服装]]&amp;Attack[[#This Row],[名前]]&amp;Attack[[#This Row],[レアリティ]]</f>
        <v>制服二口堅治ICONIC</v>
      </c>
    </row>
    <row r="192" spans="1:20" x14ac:dyDescent="0.3">
      <c r="A192">
        <f>VLOOKUP(Attack[[#This Row],[No用]],SetNo[[No.用]:[vlookup 用]],2,FALSE)</f>
        <v>45</v>
      </c>
      <c r="B192" t="s">
        <v>149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247</v>
      </c>
      <c r="J192" t="s">
        <v>194</v>
      </c>
      <c r="K192" t="s">
        <v>237</v>
      </c>
      <c r="L192">
        <v>43</v>
      </c>
      <c r="N192">
        <v>53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 t="s">
        <v>117</v>
      </c>
      <c r="C193" t="s">
        <v>50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247</v>
      </c>
      <c r="J193" t="s">
        <v>179</v>
      </c>
      <c r="K193" t="s">
        <v>184</v>
      </c>
      <c r="L193">
        <v>36</v>
      </c>
      <c r="T193" t="str">
        <f>Attack[[#This Row],[服装]]&amp;Attack[[#This Row],[名前]]&amp;Attack[[#This Row],[レアリティ]]</f>
        <v>プール掃除二口堅治ICONIC</v>
      </c>
    </row>
    <row r="194" spans="1:20" x14ac:dyDescent="0.3">
      <c r="A194">
        <f>VLOOKUP(Attack[[#This Row],[No用]],SetNo[[No.用]:[vlookup 用]],2,FALSE)</f>
        <v>46</v>
      </c>
      <c r="B194" t="s">
        <v>117</v>
      </c>
      <c r="C194" t="s">
        <v>50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247</v>
      </c>
      <c r="J194" t="s">
        <v>180</v>
      </c>
      <c r="K194" t="s">
        <v>184</v>
      </c>
      <c r="L194">
        <v>36</v>
      </c>
      <c r="T194" t="str">
        <f>Attack[[#This Row],[服装]]&amp;Attack[[#This Row],[名前]]&amp;Attack[[#This Row],[レアリティ]]</f>
        <v>プール掃除二口堅治ICONIC</v>
      </c>
    </row>
    <row r="195" spans="1:20" x14ac:dyDescent="0.3">
      <c r="A195">
        <f>VLOOKUP(Attack[[#This Row],[No用]],SetNo[[No.用]:[vlookup 用]],2,FALSE)</f>
        <v>46</v>
      </c>
      <c r="B195" t="s">
        <v>117</v>
      </c>
      <c r="C195" t="s">
        <v>50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247</v>
      </c>
      <c r="J195" t="s">
        <v>182</v>
      </c>
      <c r="K195" t="s">
        <v>173</v>
      </c>
      <c r="L195">
        <v>32</v>
      </c>
      <c r="T195" t="str">
        <f>Attack[[#This Row],[服装]]&amp;Attack[[#This Row],[名前]]&amp;Attack[[#This Row],[レアリティ]]</f>
        <v>プール掃除二口堅治ICONIC</v>
      </c>
    </row>
    <row r="196" spans="1:20" x14ac:dyDescent="0.3">
      <c r="A196">
        <f>VLOOKUP(Attack[[#This Row],[No用]],SetNo[[No.用]:[vlookup 用]],2,FALSE)</f>
        <v>46</v>
      </c>
      <c r="B196" t="s">
        <v>117</v>
      </c>
      <c r="C196" t="s">
        <v>50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247</v>
      </c>
      <c r="J196" t="s">
        <v>300</v>
      </c>
      <c r="K196" t="s">
        <v>173</v>
      </c>
      <c r="L196">
        <v>35</v>
      </c>
      <c r="T196" t="str">
        <f>Attack[[#This Row],[服装]]&amp;Attack[[#This Row],[名前]]&amp;Attack[[#This Row],[レアリティ]]</f>
        <v>プール掃除二口堅治ICONIC</v>
      </c>
    </row>
    <row r="197" spans="1:20" x14ac:dyDescent="0.3">
      <c r="A197">
        <f>VLOOKUP(Attack[[#This Row],[No用]],SetNo[[No.用]:[vlookup 用]],2,FALSE)</f>
        <v>47</v>
      </c>
      <c r="B197" t="s">
        <v>217</v>
      </c>
      <c r="C197" t="s">
        <v>400</v>
      </c>
      <c r="D197" t="s">
        <v>23</v>
      </c>
      <c r="E197" t="s">
        <v>31</v>
      </c>
      <c r="F197" t="s">
        <v>49</v>
      </c>
      <c r="G197" t="s">
        <v>71</v>
      </c>
      <c r="H197">
        <v>1</v>
      </c>
      <c r="I197" t="s">
        <v>247</v>
      </c>
      <c r="J197" s="3" t="s">
        <v>179</v>
      </c>
      <c r="K197" t="s">
        <v>173</v>
      </c>
      <c r="L197">
        <v>27</v>
      </c>
      <c r="T197" t="str">
        <f>Attack[[#This Row],[服装]]&amp;Attack[[#This Row],[名前]]&amp;Attack[[#This Row],[レアリティ]]</f>
        <v>ユニフォーム黄金川貫至ICONIC</v>
      </c>
    </row>
    <row r="198" spans="1:20" x14ac:dyDescent="0.3">
      <c r="A198">
        <f>VLOOKUP(Attack[[#This Row],[No用]],SetNo[[No.用]:[vlookup 用]],2,FALSE)</f>
        <v>47</v>
      </c>
      <c r="B198" t="s">
        <v>217</v>
      </c>
      <c r="C198" t="s">
        <v>400</v>
      </c>
      <c r="D198" t="s">
        <v>23</v>
      </c>
      <c r="E198" t="s">
        <v>31</v>
      </c>
      <c r="F198" t="s">
        <v>49</v>
      </c>
      <c r="G198" t="s">
        <v>71</v>
      </c>
      <c r="H198">
        <v>1</v>
      </c>
      <c r="I198" t="s">
        <v>247</v>
      </c>
      <c r="J198" s="3" t="s">
        <v>180</v>
      </c>
      <c r="K198" t="s">
        <v>173</v>
      </c>
      <c r="L198">
        <v>27</v>
      </c>
      <c r="T198" t="str">
        <f>Attack[[#This Row],[服装]]&amp;Attack[[#This Row],[名前]]&amp;Attack[[#This Row],[レアリティ]]</f>
        <v>ユニフォーム黄金川貫至ICONIC</v>
      </c>
    </row>
    <row r="199" spans="1:20" x14ac:dyDescent="0.3">
      <c r="A199">
        <f>VLOOKUP(Attack[[#This Row],[No用]],SetNo[[No.用]:[vlookup 用]],2,FALSE)</f>
        <v>48</v>
      </c>
      <c r="B199" t="s">
        <v>149</v>
      </c>
      <c r="C199" t="s">
        <v>400</v>
      </c>
      <c r="D199" t="s">
        <v>23</v>
      </c>
      <c r="E199" t="s">
        <v>31</v>
      </c>
      <c r="F199" t="s">
        <v>49</v>
      </c>
      <c r="G199" t="s">
        <v>71</v>
      </c>
      <c r="H199">
        <v>1</v>
      </c>
      <c r="I199" t="s">
        <v>247</v>
      </c>
      <c r="J199" s="3" t="s">
        <v>179</v>
      </c>
      <c r="K199" t="s">
        <v>173</v>
      </c>
      <c r="L199">
        <v>27</v>
      </c>
      <c r="T199" t="str">
        <f>Attack[[#This Row],[服装]]&amp;Attack[[#This Row],[名前]]&amp;Attack[[#This Row],[レアリティ]]</f>
        <v>制服黄金川貫至ICONIC</v>
      </c>
    </row>
    <row r="200" spans="1:20" x14ac:dyDescent="0.3">
      <c r="A200">
        <f>VLOOKUP(Attack[[#This Row],[No用]],SetNo[[No.用]:[vlookup 用]],2,FALSE)</f>
        <v>48</v>
      </c>
      <c r="B200" t="s">
        <v>149</v>
      </c>
      <c r="C200" t="s">
        <v>400</v>
      </c>
      <c r="D200" t="s">
        <v>23</v>
      </c>
      <c r="E200" t="s">
        <v>31</v>
      </c>
      <c r="F200" t="s">
        <v>49</v>
      </c>
      <c r="G200" t="s">
        <v>71</v>
      </c>
      <c r="H200">
        <v>1</v>
      </c>
      <c r="I200" t="s">
        <v>247</v>
      </c>
      <c r="J200" s="3" t="s">
        <v>180</v>
      </c>
      <c r="K200" t="s">
        <v>173</v>
      </c>
      <c r="L200">
        <v>27</v>
      </c>
      <c r="T200" t="str">
        <f>Attack[[#This Row],[服装]]&amp;Attack[[#This Row],[名前]]&amp;Attack[[#This Row],[レアリティ]]</f>
        <v>制服黄金川貫至ICONIC</v>
      </c>
    </row>
    <row r="201" spans="1:20" x14ac:dyDescent="0.3">
      <c r="A201">
        <f>VLOOKUP(Attack[[#This Row],[No用]],SetNo[[No.用]:[vlookup 用]],2,FALSE)</f>
        <v>49</v>
      </c>
      <c r="B201" t="s">
        <v>217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247</v>
      </c>
      <c r="J201" s="3" t="s">
        <v>179</v>
      </c>
      <c r="K201" s="3" t="s">
        <v>184</v>
      </c>
      <c r="L201">
        <v>31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Row],[No用]],SetNo[[No.用]:[vlookup 用]],2,FALSE)</f>
        <v>49</v>
      </c>
      <c r="B202" t="s">
        <v>217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247</v>
      </c>
      <c r="J202" s="3" t="s">
        <v>180</v>
      </c>
      <c r="K202" s="3" t="s">
        <v>184</v>
      </c>
      <c r="L202">
        <v>31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Row],[No用]],SetNo[[No.用]:[vlookup 用]],2,FALSE)</f>
        <v>49</v>
      </c>
      <c r="B203" t="s">
        <v>217</v>
      </c>
      <c r="C203" t="s">
        <v>51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247</v>
      </c>
      <c r="J203" s="3" t="s">
        <v>181</v>
      </c>
      <c r="K203" s="3" t="s">
        <v>184</v>
      </c>
      <c r="L203">
        <v>37</v>
      </c>
      <c r="T203" t="str">
        <f>Attack[[#This Row],[服装]]&amp;Attack[[#This Row],[名前]]&amp;Attack[[#This Row],[レアリティ]]</f>
        <v>ユニフォーム小原豊ICONIC</v>
      </c>
    </row>
    <row r="204" spans="1:20" x14ac:dyDescent="0.3">
      <c r="A204">
        <f>VLOOKUP(Attack[[#This Row],[No用]],SetNo[[No.用]:[vlookup 用]],2,FALSE)</f>
        <v>49</v>
      </c>
      <c r="B204" t="s">
        <v>217</v>
      </c>
      <c r="C204" t="s">
        <v>51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247</v>
      </c>
      <c r="J204" s="3" t="s">
        <v>182</v>
      </c>
      <c r="K204" s="3" t="s">
        <v>184</v>
      </c>
      <c r="L204">
        <v>37</v>
      </c>
      <c r="T204" t="str">
        <f>Attack[[#This Row],[服装]]&amp;Attack[[#This Row],[名前]]&amp;Attack[[#This Row],[レアリティ]]</f>
        <v>ユニフォーム小原豊ICONIC</v>
      </c>
    </row>
    <row r="205" spans="1:20" x14ac:dyDescent="0.3">
      <c r="A205">
        <f>VLOOKUP(Attack[[#This Row],[No用]],SetNo[[No.用]:[vlookup 用]],2,FALSE)</f>
        <v>49</v>
      </c>
      <c r="B205" t="s">
        <v>217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247</v>
      </c>
      <c r="J205" s="3" t="s">
        <v>183</v>
      </c>
      <c r="K205" s="3" t="s">
        <v>173</v>
      </c>
      <c r="L205">
        <v>27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Row],[No用]],SetNo[[No.用]:[vlookup 用]],2,FALSE)</f>
        <v>49</v>
      </c>
      <c r="B206" t="s">
        <v>217</v>
      </c>
      <c r="C206" t="s">
        <v>51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247</v>
      </c>
      <c r="J206" s="3" t="s">
        <v>194</v>
      </c>
      <c r="K206" s="3" t="s">
        <v>237</v>
      </c>
      <c r="L206">
        <v>41</v>
      </c>
      <c r="N206">
        <v>51</v>
      </c>
      <c r="T206" t="str">
        <f>Attack[[#This Row],[服装]]&amp;Attack[[#This Row],[名前]]&amp;Attack[[#This Row],[レアリティ]]</f>
        <v>ユニフォーム小原豊ICONIC</v>
      </c>
    </row>
    <row r="207" spans="1:20" x14ac:dyDescent="0.3">
      <c r="A207">
        <f>VLOOKUP(Attack[[#This Row],[No用]],SetNo[[No.用]:[vlookup 用]],2,FALSE)</f>
        <v>50</v>
      </c>
      <c r="B207" t="s">
        <v>217</v>
      </c>
      <c r="C207" t="s">
        <v>52</v>
      </c>
      <c r="D207" t="s">
        <v>23</v>
      </c>
      <c r="E207" t="s">
        <v>25</v>
      </c>
      <c r="F207" t="s">
        <v>49</v>
      </c>
      <c r="G207" t="s">
        <v>71</v>
      </c>
      <c r="H207">
        <v>1</v>
      </c>
      <c r="I207" t="s">
        <v>247</v>
      </c>
      <c r="J207" s="3" t="s">
        <v>179</v>
      </c>
      <c r="K207" s="3" t="s">
        <v>184</v>
      </c>
      <c r="L207">
        <v>33</v>
      </c>
      <c r="T207" t="str">
        <f>Attack[[#This Row],[服装]]&amp;Attack[[#This Row],[名前]]&amp;Attack[[#This Row],[レアリティ]]</f>
        <v>ユニフォーム女川太郎ICONIC</v>
      </c>
    </row>
    <row r="208" spans="1:20" x14ac:dyDescent="0.3">
      <c r="A208">
        <f>VLOOKUP(Attack[[#This Row],[No用]],SetNo[[No.用]:[vlookup 用]],2,FALSE)</f>
        <v>50</v>
      </c>
      <c r="B208" t="s">
        <v>217</v>
      </c>
      <c r="C208" t="s">
        <v>52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247</v>
      </c>
      <c r="J208" s="3" t="s">
        <v>180</v>
      </c>
      <c r="K208" s="3" t="s">
        <v>184</v>
      </c>
      <c r="L208">
        <v>33</v>
      </c>
      <c r="T208" t="str">
        <f>Attack[[#This Row],[服装]]&amp;Attack[[#This Row],[名前]]&amp;Attack[[#This Row],[レアリティ]]</f>
        <v>ユニフォーム女川太郎ICONIC</v>
      </c>
    </row>
    <row r="209" spans="1:20" x14ac:dyDescent="0.3">
      <c r="A209">
        <f>VLOOKUP(Attack[[#This Row],[No用]],SetNo[[No.用]:[vlookup 用]],2,FALSE)</f>
        <v>50</v>
      </c>
      <c r="B209" t="s">
        <v>217</v>
      </c>
      <c r="C209" t="s">
        <v>52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247</v>
      </c>
      <c r="J209" s="3" t="s">
        <v>181</v>
      </c>
      <c r="K209" s="3" t="s">
        <v>184</v>
      </c>
      <c r="L209">
        <v>39</v>
      </c>
      <c r="T209" t="str">
        <f>Attack[[#This Row],[服装]]&amp;Attack[[#This Row],[名前]]&amp;Attack[[#This Row],[レアリティ]]</f>
        <v>ユニフォーム女川太郎ICONIC</v>
      </c>
    </row>
    <row r="210" spans="1:20" x14ac:dyDescent="0.3">
      <c r="A210">
        <f>VLOOKUP(Attack[[#This Row],[No用]],SetNo[[No.用]:[vlookup 用]],2,FALSE)</f>
        <v>50</v>
      </c>
      <c r="B210" t="s">
        <v>217</v>
      </c>
      <c r="C210" t="s">
        <v>52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247</v>
      </c>
      <c r="J210" s="3" t="s">
        <v>182</v>
      </c>
      <c r="K210" s="3" t="s">
        <v>184</v>
      </c>
      <c r="L210">
        <v>41</v>
      </c>
      <c r="T210" t="str">
        <f>Attack[[#This Row],[服装]]&amp;Attack[[#This Row],[名前]]&amp;Attack[[#This Row],[レアリティ]]</f>
        <v>ユニフォーム女川太郎ICONIC</v>
      </c>
    </row>
    <row r="211" spans="1:20" x14ac:dyDescent="0.3">
      <c r="A211">
        <f>VLOOKUP(Attack[[#This Row],[No用]],SetNo[[No.用]:[vlookup 用]],2,FALSE)</f>
        <v>51</v>
      </c>
      <c r="B211" t="s">
        <v>217</v>
      </c>
      <c r="C211" t="s">
        <v>53</v>
      </c>
      <c r="D211" t="s">
        <v>23</v>
      </c>
      <c r="E211" t="s">
        <v>21</v>
      </c>
      <c r="F211" t="s">
        <v>49</v>
      </c>
      <c r="G211" t="s">
        <v>71</v>
      </c>
      <c r="H211">
        <v>1</v>
      </c>
      <c r="I211" t="s">
        <v>247</v>
      </c>
      <c r="T211" t="str">
        <f>Attack[[#This Row],[服装]]&amp;Attack[[#This Row],[名前]]&amp;Attack[[#This Row],[レアリティ]]</f>
        <v>ユニフォーム作並浩輔ICONIC</v>
      </c>
    </row>
    <row r="212" spans="1:20" x14ac:dyDescent="0.3">
      <c r="A212">
        <f>VLOOKUP(Attack[[#This Row],[No用]],SetNo[[No.用]:[vlookup 用]],2,FALSE)</f>
        <v>52</v>
      </c>
      <c r="B212" t="s">
        <v>217</v>
      </c>
      <c r="C212" t="s">
        <v>54</v>
      </c>
      <c r="D212" t="s">
        <v>23</v>
      </c>
      <c r="E212" t="s">
        <v>26</v>
      </c>
      <c r="F212" t="s">
        <v>49</v>
      </c>
      <c r="G212" t="s">
        <v>71</v>
      </c>
      <c r="H212">
        <v>1</v>
      </c>
      <c r="I212" t="s">
        <v>247</v>
      </c>
      <c r="J212" s="3" t="s">
        <v>179</v>
      </c>
      <c r="K212" s="3" t="s">
        <v>173</v>
      </c>
      <c r="L212">
        <v>27</v>
      </c>
      <c r="T212" t="str">
        <f>Attack[[#This Row],[服装]]&amp;Attack[[#This Row],[名前]]&amp;Attack[[#This Row],[レアリティ]]</f>
        <v>ユニフォーム吹上仁悟ICONIC</v>
      </c>
    </row>
    <row r="213" spans="1:20" x14ac:dyDescent="0.3">
      <c r="A213">
        <f>VLOOKUP(Attack[[#This Row],[No用]],SetNo[[No.用]:[vlookup 用]],2,FALSE)</f>
        <v>52</v>
      </c>
      <c r="B213" t="s">
        <v>217</v>
      </c>
      <c r="C213" t="s">
        <v>54</v>
      </c>
      <c r="D213" t="s">
        <v>23</v>
      </c>
      <c r="E213" t="s">
        <v>26</v>
      </c>
      <c r="F213" t="s">
        <v>49</v>
      </c>
      <c r="G213" t="s">
        <v>71</v>
      </c>
      <c r="H213">
        <v>1</v>
      </c>
      <c r="I213" t="s">
        <v>247</v>
      </c>
      <c r="J213" s="3" t="s">
        <v>180</v>
      </c>
      <c r="K213" s="3" t="s">
        <v>173</v>
      </c>
      <c r="L213">
        <v>25</v>
      </c>
      <c r="T213" t="str">
        <f>Attack[[#This Row],[服装]]&amp;Attack[[#This Row],[名前]]&amp;Attack[[#This Row],[レアリティ]]</f>
        <v>ユニフォーム吹上仁悟ICONIC</v>
      </c>
    </row>
    <row r="214" spans="1:20" x14ac:dyDescent="0.3">
      <c r="A214">
        <f>VLOOKUP(Attack[[#This Row],[No用]],SetNo[[No.用]:[vlookup 用]],2,FALSE)</f>
        <v>52</v>
      </c>
      <c r="B214" t="s">
        <v>217</v>
      </c>
      <c r="C214" t="s">
        <v>54</v>
      </c>
      <c r="D214" t="s">
        <v>23</v>
      </c>
      <c r="E214" t="s">
        <v>26</v>
      </c>
      <c r="F214" t="s">
        <v>49</v>
      </c>
      <c r="G214" t="s">
        <v>71</v>
      </c>
      <c r="H214">
        <v>1</v>
      </c>
      <c r="I214" t="s">
        <v>247</v>
      </c>
      <c r="J214" s="3" t="s">
        <v>183</v>
      </c>
      <c r="K214" s="3" t="s">
        <v>173</v>
      </c>
      <c r="L214">
        <v>25</v>
      </c>
      <c r="T214" t="str">
        <f>Attack[[#This Row],[服装]]&amp;Attack[[#This Row],[名前]]&amp;Attack[[#This Row],[レアリティ]]</f>
        <v>ユニフォーム吹上仁悟ICONIC</v>
      </c>
    </row>
    <row r="215" spans="1:20" x14ac:dyDescent="0.3">
      <c r="A215">
        <f>VLOOKUP(Attack[[#This Row],[No用]],SetNo[[No.用]:[vlookup 用]],2,FALSE)</f>
        <v>53</v>
      </c>
      <c r="B215" t="s">
        <v>217</v>
      </c>
      <c r="C215" t="s">
        <v>30</v>
      </c>
      <c r="D215" t="s">
        <v>23</v>
      </c>
      <c r="E215" t="s">
        <v>31</v>
      </c>
      <c r="F215" t="s">
        <v>20</v>
      </c>
      <c r="G215" t="s">
        <v>71</v>
      </c>
      <c r="H215">
        <v>1</v>
      </c>
      <c r="I215" t="s">
        <v>247</v>
      </c>
      <c r="J215" s="3" t="s">
        <v>179</v>
      </c>
      <c r="K215" s="3" t="s">
        <v>173</v>
      </c>
      <c r="L215">
        <v>33</v>
      </c>
      <c r="T215" t="str">
        <f>Attack[[#This Row],[服装]]&amp;Attack[[#This Row],[名前]]&amp;Attack[[#This Row],[レアリティ]]</f>
        <v>ユニフォーム及川徹ICONIC</v>
      </c>
    </row>
    <row r="216" spans="1:20" x14ac:dyDescent="0.3">
      <c r="A216">
        <f>VLOOKUP(Attack[[#This Row],[No用]],SetNo[[No.用]:[vlookup 用]],2,FALSE)</f>
        <v>53</v>
      </c>
      <c r="B216" t="s">
        <v>217</v>
      </c>
      <c r="C216" t="s">
        <v>30</v>
      </c>
      <c r="D216" t="s">
        <v>23</v>
      </c>
      <c r="E216" t="s">
        <v>31</v>
      </c>
      <c r="F216" t="s">
        <v>20</v>
      </c>
      <c r="G216" t="s">
        <v>71</v>
      </c>
      <c r="H216">
        <v>1</v>
      </c>
      <c r="I216" t="s">
        <v>247</v>
      </c>
      <c r="J216" s="3" t="s">
        <v>180</v>
      </c>
      <c r="K216" s="3" t="s">
        <v>173</v>
      </c>
      <c r="L216">
        <v>33</v>
      </c>
      <c r="T216" t="str">
        <f>Attack[[#This Row],[服装]]&amp;Attack[[#This Row],[名前]]&amp;Attack[[#This Row],[レアリティ]]</f>
        <v>ユニフォーム及川徹ICONIC</v>
      </c>
    </row>
    <row r="217" spans="1:20" x14ac:dyDescent="0.3">
      <c r="A217">
        <f>VLOOKUP(Attack[[#This Row],[No用]],SetNo[[No.用]:[vlookup 用]],2,FALSE)</f>
        <v>53</v>
      </c>
      <c r="B217" t="s">
        <v>217</v>
      </c>
      <c r="C217" t="s">
        <v>30</v>
      </c>
      <c r="D217" t="s">
        <v>23</v>
      </c>
      <c r="E217" t="s">
        <v>31</v>
      </c>
      <c r="F217" t="s">
        <v>20</v>
      </c>
      <c r="G217" t="s">
        <v>71</v>
      </c>
      <c r="H217">
        <v>1</v>
      </c>
      <c r="I217" t="s">
        <v>247</v>
      </c>
      <c r="J217" s="3" t="s">
        <v>182</v>
      </c>
      <c r="K217" s="3" t="s">
        <v>173</v>
      </c>
      <c r="L217">
        <v>33</v>
      </c>
      <c r="T217" t="str">
        <f>Attack[[#This Row],[服装]]&amp;Attack[[#This Row],[名前]]&amp;Attack[[#This Row],[レアリティ]]</f>
        <v>ユニフォーム及川徹ICONIC</v>
      </c>
    </row>
    <row r="218" spans="1:20" x14ac:dyDescent="0.3">
      <c r="A218">
        <f>VLOOKUP(Attack[[#This Row],[No用]],SetNo[[No.用]:[vlookup 用]],2,FALSE)</f>
        <v>53</v>
      </c>
      <c r="B218" t="s">
        <v>217</v>
      </c>
      <c r="C218" t="s">
        <v>30</v>
      </c>
      <c r="D218" t="s">
        <v>23</v>
      </c>
      <c r="E218" t="s">
        <v>31</v>
      </c>
      <c r="F218" t="s">
        <v>20</v>
      </c>
      <c r="G218" t="s">
        <v>71</v>
      </c>
      <c r="H218">
        <v>1</v>
      </c>
      <c r="I218" t="s">
        <v>247</v>
      </c>
      <c r="J218" s="3" t="s">
        <v>183</v>
      </c>
      <c r="K218" s="3" t="s">
        <v>173</v>
      </c>
      <c r="L218">
        <v>33</v>
      </c>
      <c r="T218" t="str">
        <f>Attack[[#This Row],[服装]]&amp;Attack[[#This Row],[名前]]&amp;Attack[[#This Row],[レアリティ]]</f>
        <v>ユニフォーム及川徹ICONIC</v>
      </c>
    </row>
    <row r="219" spans="1:20" x14ac:dyDescent="0.3">
      <c r="A219">
        <f>VLOOKUP(Attack[[#This Row],[No用]],SetNo[[No.用]:[vlookup 用]],2,FALSE)</f>
        <v>54</v>
      </c>
      <c r="B219" t="s">
        <v>117</v>
      </c>
      <c r="C219" t="s">
        <v>30</v>
      </c>
      <c r="D219" t="s">
        <v>24</v>
      </c>
      <c r="E219" t="s">
        <v>31</v>
      </c>
      <c r="F219" t="s">
        <v>20</v>
      </c>
      <c r="G219" t="s">
        <v>71</v>
      </c>
      <c r="H219">
        <v>1</v>
      </c>
      <c r="I219" t="s">
        <v>247</v>
      </c>
      <c r="J219" s="3" t="s">
        <v>179</v>
      </c>
      <c r="K219" s="3" t="s">
        <v>173</v>
      </c>
      <c r="L219">
        <v>33</v>
      </c>
      <c r="T219" t="str">
        <f>Attack[[#This Row],[服装]]&amp;Attack[[#This Row],[名前]]&amp;Attack[[#This Row],[レアリティ]]</f>
        <v>プール掃除及川徹ICONIC</v>
      </c>
    </row>
    <row r="220" spans="1:20" x14ac:dyDescent="0.3">
      <c r="A220">
        <f>VLOOKUP(Attack[[#This Row],[No用]],SetNo[[No.用]:[vlookup 用]],2,FALSE)</f>
        <v>54</v>
      </c>
      <c r="B220" t="s">
        <v>117</v>
      </c>
      <c r="C220" t="s">
        <v>30</v>
      </c>
      <c r="D220" t="s">
        <v>24</v>
      </c>
      <c r="E220" t="s">
        <v>31</v>
      </c>
      <c r="F220" t="s">
        <v>20</v>
      </c>
      <c r="G220" t="s">
        <v>71</v>
      </c>
      <c r="H220">
        <v>1</v>
      </c>
      <c r="I220" t="s">
        <v>247</v>
      </c>
      <c r="J220" s="3" t="s">
        <v>180</v>
      </c>
      <c r="K220" s="3" t="s">
        <v>173</v>
      </c>
      <c r="L220">
        <v>33</v>
      </c>
      <c r="T220" t="str">
        <f>Attack[[#This Row],[服装]]&amp;Attack[[#This Row],[名前]]&amp;Attack[[#This Row],[レアリティ]]</f>
        <v>プール掃除及川徹ICONIC</v>
      </c>
    </row>
    <row r="221" spans="1:20" x14ac:dyDescent="0.3">
      <c r="A221">
        <f>VLOOKUP(Attack[[#This Row],[No用]],SetNo[[No.用]:[vlookup 用]],2,FALSE)</f>
        <v>54</v>
      </c>
      <c r="B221" t="s">
        <v>117</v>
      </c>
      <c r="C221" t="s">
        <v>30</v>
      </c>
      <c r="D221" t="s">
        <v>24</v>
      </c>
      <c r="E221" t="s">
        <v>31</v>
      </c>
      <c r="F221" t="s">
        <v>20</v>
      </c>
      <c r="G221" t="s">
        <v>71</v>
      </c>
      <c r="H221">
        <v>1</v>
      </c>
      <c r="I221" t="s">
        <v>247</v>
      </c>
      <c r="J221" s="3" t="s">
        <v>182</v>
      </c>
      <c r="K221" s="3" t="s">
        <v>173</v>
      </c>
      <c r="L221">
        <v>33</v>
      </c>
      <c r="T221" t="str">
        <f>Attack[[#This Row],[服装]]&amp;Attack[[#This Row],[名前]]&amp;Attack[[#This Row],[レアリティ]]</f>
        <v>プール掃除及川徹ICONIC</v>
      </c>
    </row>
    <row r="222" spans="1:20" x14ac:dyDescent="0.3">
      <c r="A222">
        <f>VLOOKUP(Attack[[#This Row],[No用]],SetNo[[No.用]:[vlookup 用]],2,FALSE)</f>
        <v>54</v>
      </c>
      <c r="B222" t="s">
        <v>117</v>
      </c>
      <c r="C222" t="s">
        <v>30</v>
      </c>
      <c r="D222" t="s">
        <v>24</v>
      </c>
      <c r="E222" t="s">
        <v>31</v>
      </c>
      <c r="F222" t="s">
        <v>20</v>
      </c>
      <c r="G222" t="s">
        <v>71</v>
      </c>
      <c r="H222">
        <v>1</v>
      </c>
      <c r="I222" t="s">
        <v>247</v>
      </c>
      <c r="J222" s="3" t="s">
        <v>183</v>
      </c>
      <c r="K222" s="3" t="s">
        <v>173</v>
      </c>
      <c r="L222">
        <v>33</v>
      </c>
      <c r="T222" t="str">
        <f>Attack[[#This Row],[服装]]&amp;Attack[[#This Row],[名前]]&amp;Attack[[#This Row],[レアリティ]]</f>
        <v>プール掃除及川徹ICONIC</v>
      </c>
    </row>
    <row r="223" spans="1:20" x14ac:dyDescent="0.3">
      <c r="A223">
        <f>VLOOKUP(Attack[[#This Row],[No用]],SetNo[[No.用]:[vlookup 用]],2,FALSE)</f>
        <v>55</v>
      </c>
      <c r="B223" t="s">
        <v>217</v>
      </c>
      <c r="C223" t="s">
        <v>32</v>
      </c>
      <c r="D223" t="s">
        <v>28</v>
      </c>
      <c r="E223" t="s">
        <v>25</v>
      </c>
      <c r="F223" t="s">
        <v>20</v>
      </c>
      <c r="G223" t="s">
        <v>71</v>
      </c>
      <c r="H223">
        <v>1</v>
      </c>
      <c r="I223" t="s">
        <v>247</v>
      </c>
      <c r="J223" s="3" t="s">
        <v>179</v>
      </c>
      <c r="K223" s="3" t="s">
        <v>184</v>
      </c>
      <c r="L223">
        <v>35</v>
      </c>
      <c r="T223" t="str">
        <f>Attack[[#This Row],[服装]]&amp;Attack[[#This Row],[名前]]&amp;Attack[[#This Row],[レアリティ]]</f>
        <v>ユニフォーム岩泉一ICONIC</v>
      </c>
    </row>
    <row r="224" spans="1:20" x14ac:dyDescent="0.3">
      <c r="A224">
        <f>VLOOKUP(Attack[[#This Row],[No用]],SetNo[[No.用]:[vlookup 用]],2,FALSE)</f>
        <v>55</v>
      </c>
      <c r="B224" t="s">
        <v>217</v>
      </c>
      <c r="C224" t="s">
        <v>32</v>
      </c>
      <c r="D224" t="s">
        <v>28</v>
      </c>
      <c r="E224" t="s">
        <v>25</v>
      </c>
      <c r="F224" t="s">
        <v>20</v>
      </c>
      <c r="G224" t="s">
        <v>71</v>
      </c>
      <c r="H224">
        <v>1</v>
      </c>
      <c r="I224" t="s">
        <v>247</v>
      </c>
      <c r="J224" s="3" t="s">
        <v>180</v>
      </c>
      <c r="K224" s="3" t="s">
        <v>184</v>
      </c>
      <c r="L224">
        <v>35</v>
      </c>
      <c r="T224" t="str">
        <f>Attack[[#This Row],[服装]]&amp;Attack[[#This Row],[名前]]&amp;Attack[[#This Row],[レアリティ]]</f>
        <v>ユニフォーム岩泉一ICONIC</v>
      </c>
    </row>
    <row r="225" spans="1:20" x14ac:dyDescent="0.3">
      <c r="A225">
        <f>VLOOKUP(Attack[[#This Row],[No用]],SetNo[[No.用]:[vlookup 用]],2,FALSE)</f>
        <v>55</v>
      </c>
      <c r="B225" t="s">
        <v>217</v>
      </c>
      <c r="C225" t="s">
        <v>32</v>
      </c>
      <c r="D225" t="s">
        <v>28</v>
      </c>
      <c r="E225" t="s">
        <v>25</v>
      </c>
      <c r="F225" t="s">
        <v>20</v>
      </c>
      <c r="G225" t="s">
        <v>71</v>
      </c>
      <c r="H225">
        <v>1</v>
      </c>
      <c r="I225" t="s">
        <v>247</v>
      </c>
      <c r="J225" s="3" t="s">
        <v>284</v>
      </c>
      <c r="K225" s="3" t="s">
        <v>184</v>
      </c>
      <c r="L225">
        <v>39</v>
      </c>
      <c r="T225" t="str">
        <f>Attack[[#This Row],[服装]]&amp;Attack[[#This Row],[名前]]&amp;Attack[[#This Row],[レアリティ]]</f>
        <v>ユニフォーム岩泉一ICONIC</v>
      </c>
    </row>
    <row r="226" spans="1:20" x14ac:dyDescent="0.3">
      <c r="A226">
        <f>VLOOKUP(Attack[[#This Row],[No用]],SetNo[[No.用]:[vlookup 用]],2,FALSE)</f>
        <v>55</v>
      </c>
      <c r="B226" t="s">
        <v>217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247</v>
      </c>
      <c r="J226" s="3" t="s">
        <v>182</v>
      </c>
      <c r="K226" s="3" t="s">
        <v>184</v>
      </c>
      <c r="L226">
        <v>42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Row],[No用]],SetNo[[No.用]:[vlookup 用]],2,FALSE)</f>
        <v>55</v>
      </c>
      <c r="B227" t="s">
        <v>217</v>
      </c>
      <c r="C227" t="s">
        <v>32</v>
      </c>
      <c r="D227" t="s">
        <v>28</v>
      </c>
      <c r="E227" t="s">
        <v>25</v>
      </c>
      <c r="F227" t="s">
        <v>20</v>
      </c>
      <c r="G227" t="s">
        <v>71</v>
      </c>
      <c r="H227">
        <v>1</v>
      </c>
      <c r="I227" t="s">
        <v>247</v>
      </c>
      <c r="J227" s="3" t="s">
        <v>194</v>
      </c>
      <c r="K227" s="3" t="s">
        <v>237</v>
      </c>
      <c r="L227">
        <v>47</v>
      </c>
      <c r="N227">
        <v>57</v>
      </c>
      <c r="T227" t="str">
        <f>Attack[[#This Row],[服装]]&amp;Attack[[#This Row],[名前]]&amp;Attack[[#This Row],[レアリティ]]</f>
        <v>ユニフォーム岩泉一ICONIC</v>
      </c>
    </row>
    <row r="228" spans="1:20" x14ac:dyDescent="0.3">
      <c r="A228">
        <f>VLOOKUP(Attack[[#This Row],[No用]],SetNo[[No.用]:[vlookup 用]],2,FALSE)</f>
        <v>56</v>
      </c>
      <c r="B228" t="s">
        <v>117</v>
      </c>
      <c r="C228" t="s">
        <v>32</v>
      </c>
      <c r="D228" t="s">
        <v>23</v>
      </c>
      <c r="E228" t="s">
        <v>25</v>
      </c>
      <c r="F228" t="s">
        <v>20</v>
      </c>
      <c r="G228" t="s">
        <v>71</v>
      </c>
      <c r="H228">
        <v>1</v>
      </c>
      <c r="I228" t="s">
        <v>247</v>
      </c>
      <c r="J228" s="3" t="s">
        <v>179</v>
      </c>
      <c r="K228" s="3" t="s">
        <v>184</v>
      </c>
      <c r="L228">
        <v>35</v>
      </c>
      <c r="T228" t="str">
        <f>Attack[[#This Row],[服装]]&amp;Attack[[#This Row],[名前]]&amp;Attack[[#This Row],[レアリティ]]</f>
        <v>プール掃除岩泉一ICONIC</v>
      </c>
    </row>
    <row r="229" spans="1:20" x14ac:dyDescent="0.3">
      <c r="A229">
        <f>VLOOKUP(Attack[[#This Row],[No用]],SetNo[[No.用]:[vlookup 用]],2,FALSE)</f>
        <v>56</v>
      </c>
      <c r="B229" t="s">
        <v>117</v>
      </c>
      <c r="C229" t="s">
        <v>32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247</v>
      </c>
      <c r="J229" s="3" t="s">
        <v>180</v>
      </c>
      <c r="K229" s="3" t="s">
        <v>184</v>
      </c>
      <c r="L229">
        <v>35</v>
      </c>
      <c r="T229" t="str">
        <f>Attack[[#This Row],[服装]]&amp;Attack[[#This Row],[名前]]&amp;Attack[[#This Row],[レアリティ]]</f>
        <v>プール掃除岩泉一ICONIC</v>
      </c>
    </row>
    <row r="230" spans="1:20" x14ac:dyDescent="0.3">
      <c r="A230">
        <f>VLOOKUP(Attack[[#This Row],[No用]],SetNo[[No.用]:[vlookup 用]],2,FALSE)</f>
        <v>56</v>
      </c>
      <c r="B230" t="s">
        <v>117</v>
      </c>
      <c r="C230" t="s">
        <v>32</v>
      </c>
      <c r="D230" t="s">
        <v>23</v>
      </c>
      <c r="E230" t="s">
        <v>25</v>
      </c>
      <c r="F230" t="s">
        <v>20</v>
      </c>
      <c r="G230" t="s">
        <v>71</v>
      </c>
      <c r="H230">
        <v>1</v>
      </c>
      <c r="I230" t="s">
        <v>247</v>
      </c>
      <c r="J230" s="3" t="s">
        <v>284</v>
      </c>
      <c r="K230" s="3" t="s">
        <v>184</v>
      </c>
      <c r="L230">
        <v>39</v>
      </c>
      <c r="T230" t="str">
        <f>Attack[[#This Row],[服装]]&amp;Attack[[#This Row],[名前]]&amp;Attack[[#This Row],[レアリティ]]</f>
        <v>プール掃除岩泉一ICONIC</v>
      </c>
    </row>
    <row r="231" spans="1:20" x14ac:dyDescent="0.3">
      <c r="A231">
        <f>VLOOKUP(Attack[[#This Row],[No用]],SetNo[[No.用]:[vlookup 用]],2,FALSE)</f>
        <v>56</v>
      </c>
      <c r="B231" t="s">
        <v>117</v>
      </c>
      <c r="C231" t="s">
        <v>32</v>
      </c>
      <c r="D231" t="s">
        <v>23</v>
      </c>
      <c r="E231" t="s">
        <v>25</v>
      </c>
      <c r="F231" t="s">
        <v>20</v>
      </c>
      <c r="G231" t="s">
        <v>71</v>
      </c>
      <c r="H231">
        <v>1</v>
      </c>
      <c r="I231" t="s">
        <v>247</v>
      </c>
      <c r="J231" s="3" t="s">
        <v>182</v>
      </c>
      <c r="K231" s="3" t="s">
        <v>184</v>
      </c>
      <c r="L231">
        <v>42</v>
      </c>
      <c r="T231" t="str">
        <f>Attack[[#This Row],[服装]]&amp;Attack[[#This Row],[名前]]&amp;Attack[[#This Row],[レアリティ]]</f>
        <v>プール掃除岩泉一ICONIC</v>
      </c>
    </row>
    <row r="232" spans="1:20" x14ac:dyDescent="0.3">
      <c r="A232">
        <f>VLOOKUP(Attack[[#This Row],[No用]],SetNo[[No.用]:[vlookup 用]],2,FALSE)</f>
        <v>56</v>
      </c>
      <c r="B232" t="s">
        <v>117</v>
      </c>
      <c r="C232" t="s">
        <v>32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247</v>
      </c>
      <c r="J232" s="3" t="s">
        <v>194</v>
      </c>
      <c r="K232" s="3" t="s">
        <v>237</v>
      </c>
      <c r="L232">
        <v>47</v>
      </c>
      <c r="N232">
        <v>57</v>
      </c>
      <c r="T232" t="str">
        <f>Attack[[#This Row],[服装]]&amp;Attack[[#This Row],[名前]]&amp;Attack[[#This Row],[レアリティ]]</f>
        <v>プール掃除岩泉一ICONIC</v>
      </c>
    </row>
    <row r="233" spans="1:20" x14ac:dyDescent="0.3">
      <c r="A233">
        <f>VLOOKUP(Attack[[#This Row],[No用]],SetNo[[No.用]:[vlookup 用]],2,FALSE)</f>
        <v>56</v>
      </c>
      <c r="B233" t="s">
        <v>117</v>
      </c>
      <c r="C233" t="s">
        <v>32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247</v>
      </c>
      <c r="J233" s="3" t="s">
        <v>194</v>
      </c>
      <c r="K233" s="3" t="s">
        <v>237</v>
      </c>
      <c r="L233">
        <v>47</v>
      </c>
      <c r="N233">
        <v>57</v>
      </c>
      <c r="P233" s="3" t="s">
        <v>405</v>
      </c>
      <c r="T233" t="str">
        <f>Attack[[#This Row],[服装]]&amp;Attack[[#This Row],[名前]]&amp;Attack[[#This Row],[レアリティ]]</f>
        <v>プール掃除岩泉一ICONIC</v>
      </c>
    </row>
    <row r="234" spans="1:20" x14ac:dyDescent="0.3">
      <c r="A234">
        <f>VLOOKUP(Attack[[#This Row],[No用]],SetNo[[No.用]:[vlookup 用]],2,FALSE)</f>
        <v>57</v>
      </c>
      <c r="B234" t="s">
        <v>217</v>
      </c>
      <c r="C234" t="s">
        <v>33</v>
      </c>
      <c r="D234" t="s">
        <v>24</v>
      </c>
      <c r="E234" t="s">
        <v>26</v>
      </c>
      <c r="F234" t="s">
        <v>20</v>
      </c>
      <c r="G234" t="s">
        <v>71</v>
      </c>
      <c r="H234">
        <v>1</v>
      </c>
      <c r="I234" t="s">
        <v>247</v>
      </c>
      <c r="J234" s="3" t="s">
        <v>179</v>
      </c>
      <c r="K234" s="3" t="s">
        <v>173</v>
      </c>
      <c r="L234">
        <v>28</v>
      </c>
      <c r="T234" t="str">
        <f>Attack[[#This Row],[服装]]&amp;Attack[[#This Row],[名前]]&amp;Attack[[#This Row],[レアリティ]]</f>
        <v>ユニフォーム金田一勇太郎ICONIC</v>
      </c>
    </row>
    <row r="235" spans="1:20" x14ac:dyDescent="0.3">
      <c r="A235">
        <f>VLOOKUP(Attack[[#This Row],[No用]],SetNo[[No.用]:[vlookup 用]],2,FALSE)</f>
        <v>57</v>
      </c>
      <c r="B235" t="s">
        <v>217</v>
      </c>
      <c r="C235" t="s">
        <v>33</v>
      </c>
      <c r="D235" t="s">
        <v>24</v>
      </c>
      <c r="E235" t="s">
        <v>26</v>
      </c>
      <c r="F235" t="s">
        <v>20</v>
      </c>
      <c r="G235" t="s">
        <v>71</v>
      </c>
      <c r="H235">
        <v>1</v>
      </c>
      <c r="I235" t="s">
        <v>247</v>
      </c>
      <c r="J235" s="3" t="s">
        <v>180</v>
      </c>
      <c r="K235" s="3" t="s">
        <v>173</v>
      </c>
      <c r="L235">
        <v>27</v>
      </c>
      <c r="T235" t="str">
        <f>Attack[[#This Row],[服装]]&amp;Attack[[#This Row],[名前]]&amp;Attack[[#This Row],[レアリティ]]</f>
        <v>ユニフォーム金田一勇太郎ICONIC</v>
      </c>
    </row>
    <row r="236" spans="1:20" x14ac:dyDescent="0.3">
      <c r="A236">
        <f>VLOOKUP(Attack[[#This Row],[No用]],SetNo[[No.用]:[vlookup 用]],2,FALSE)</f>
        <v>57</v>
      </c>
      <c r="B236" t="s">
        <v>217</v>
      </c>
      <c r="C236" t="s">
        <v>33</v>
      </c>
      <c r="D236" t="s">
        <v>24</v>
      </c>
      <c r="E236" t="s">
        <v>26</v>
      </c>
      <c r="F236" t="s">
        <v>20</v>
      </c>
      <c r="G236" t="s">
        <v>71</v>
      </c>
      <c r="H236">
        <v>1</v>
      </c>
      <c r="I236" t="s">
        <v>247</v>
      </c>
      <c r="J236" s="3" t="s">
        <v>183</v>
      </c>
      <c r="K236" s="3" t="s">
        <v>173</v>
      </c>
      <c r="L236">
        <v>26</v>
      </c>
      <c r="T236" t="str">
        <f>Attack[[#This Row],[服装]]&amp;Attack[[#This Row],[名前]]&amp;Attack[[#This Row],[レアリティ]]</f>
        <v>ユニフォーム金田一勇太郎ICONIC</v>
      </c>
    </row>
    <row r="237" spans="1:20" x14ac:dyDescent="0.3">
      <c r="A237">
        <f>VLOOKUP(Attack[[#This Row],[No用]],SetNo[[No.用]:[vlookup 用]],2,FALSE)</f>
        <v>57</v>
      </c>
      <c r="B237" t="s">
        <v>217</v>
      </c>
      <c r="C237" t="s">
        <v>33</v>
      </c>
      <c r="D237" t="s">
        <v>24</v>
      </c>
      <c r="E237" t="s">
        <v>26</v>
      </c>
      <c r="F237" t="s">
        <v>20</v>
      </c>
      <c r="G237" t="s">
        <v>71</v>
      </c>
      <c r="H237">
        <v>1</v>
      </c>
      <c r="I237" t="s">
        <v>247</v>
      </c>
      <c r="J237" s="3" t="s">
        <v>194</v>
      </c>
      <c r="K237" s="3" t="s">
        <v>237</v>
      </c>
      <c r="L237">
        <v>43</v>
      </c>
      <c r="N237">
        <v>53</v>
      </c>
      <c r="T237" t="str">
        <f>Attack[[#This Row],[服装]]&amp;Attack[[#This Row],[名前]]&amp;Attack[[#This Row],[レアリティ]]</f>
        <v>ユニフォーム金田一勇太郎ICONIC</v>
      </c>
    </row>
    <row r="238" spans="1:20" x14ac:dyDescent="0.3">
      <c r="A238">
        <f>VLOOKUP(Attack[[#This Row],[No用]],SetNo[[No.用]:[vlookup 用]],2,FALSE)</f>
        <v>58</v>
      </c>
      <c r="B238" t="s">
        <v>217</v>
      </c>
      <c r="C238" t="s">
        <v>34</v>
      </c>
      <c r="D238" t="s">
        <v>28</v>
      </c>
      <c r="E238" t="s">
        <v>25</v>
      </c>
      <c r="F238" t="s">
        <v>20</v>
      </c>
      <c r="G238" t="s">
        <v>71</v>
      </c>
      <c r="H238">
        <v>1</v>
      </c>
      <c r="I238" t="s">
        <v>247</v>
      </c>
      <c r="J238" s="3" t="s">
        <v>179</v>
      </c>
      <c r="K238" s="3" t="s">
        <v>184</v>
      </c>
      <c r="L238">
        <v>37</v>
      </c>
      <c r="T238" t="str">
        <f>Attack[[#This Row],[服装]]&amp;Attack[[#This Row],[名前]]&amp;Attack[[#This Row],[レアリティ]]</f>
        <v>ユニフォーム京谷賢太郎ICONIC</v>
      </c>
    </row>
    <row r="239" spans="1:20" x14ac:dyDescent="0.3">
      <c r="A239">
        <f>VLOOKUP(Attack[[#This Row],[No用]],SetNo[[No.用]:[vlookup 用]],2,FALSE)</f>
        <v>58</v>
      </c>
      <c r="B239" t="s">
        <v>217</v>
      </c>
      <c r="C239" t="s">
        <v>34</v>
      </c>
      <c r="D239" t="s">
        <v>28</v>
      </c>
      <c r="E239" t="s">
        <v>25</v>
      </c>
      <c r="F239" t="s">
        <v>20</v>
      </c>
      <c r="G239" t="s">
        <v>71</v>
      </c>
      <c r="H239">
        <v>1</v>
      </c>
      <c r="I239" t="s">
        <v>247</v>
      </c>
      <c r="J239" s="3" t="s">
        <v>180</v>
      </c>
      <c r="K239" s="3" t="s">
        <v>184</v>
      </c>
      <c r="L239">
        <v>37</v>
      </c>
      <c r="T239" t="str">
        <f>Attack[[#This Row],[服装]]&amp;Attack[[#This Row],[名前]]&amp;Attack[[#This Row],[レアリティ]]</f>
        <v>ユニフォーム京谷賢太郎ICONIC</v>
      </c>
    </row>
    <row r="240" spans="1:20" x14ac:dyDescent="0.3">
      <c r="A240">
        <f>VLOOKUP(Attack[[#This Row],[No用]],SetNo[[No.用]:[vlookup 用]],2,FALSE)</f>
        <v>58</v>
      </c>
      <c r="B240" t="s">
        <v>217</v>
      </c>
      <c r="C240" t="s">
        <v>34</v>
      </c>
      <c r="D240" t="s">
        <v>28</v>
      </c>
      <c r="E240" t="s">
        <v>25</v>
      </c>
      <c r="F240" t="s">
        <v>20</v>
      </c>
      <c r="G240" t="s">
        <v>71</v>
      </c>
      <c r="H240">
        <v>1</v>
      </c>
      <c r="I240" t="s">
        <v>247</v>
      </c>
      <c r="J240" s="3" t="s">
        <v>284</v>
      </c>
      <c r="K240" s="3" t="s">
        <v>184</v>
      </c>
      <c r="L240">
        <v>37</v>
      </c>
      <c r="T240" t="str">
        <f>Attack[[#This Row],[服装]]&amp;Attack[[#This Row],[名前]]&amp;Attack[[#This Row],[レアリティ]]</f>
        <v>ユニフォーム京谷賢太郎ICONIC</v>
      </c>
    </row>
    <row r="241" spans="1:20" x14ac:dyDescent="0.3">
      <c r="A241">
        <f>VLOOKUP(Attack[[#This Row],[No用]],SetNo[[No.用]:[vlookup 用]],2,FALSE)</f>
        <v>58</v>
      </c>
      <c r="B241" t="s">
        <v>217</v>
      </c>
      <c r="C241" t="s">
        <v>34</v>
      </c>
      <c r="D241" t="s">
        <v>28</v>
      </c>
      <c r="E241" t="s">
        <v>25</v>
      </c>
      <c r="F241" t="s">
        <v>20</v>
      </c>
      <c r="G241" t="s">
        <v>71</v>
      </c>
      <c r="H241">
        <v>1</v>
      </c>
      <c r="I241" t="s">
        <v>247</v>
      </c>
      <c r="J241" s="3" t="s">
        <v>183</v>
      </c>
      <c r="K241" s="3" t="s">
        <v>173</v>
      </c>
      <c r="L241">
        <v>35</v>
      </c>
      <c r="T241" t="str">
        <f>Attack[[#This Row],[服装]]&amp;Attack[[#This Row],[名前]]&amp;Attack[[#This Row],[レアリティ]]</f>
        <v>ユニフォーム京谷賢太郎ICONIC</v>
      </c>
    </row>
    <row r="242" spans="1:20" x14ac:dyDescent="0.3">
      <c r="A242">
        <f>VLOOKUP(Attack[[#This Row],[No用]],SetNo[[No.用]:[vlookup 用]],2,FALSE)</f>
        <v>58</v>
      </c>
      <c r="B242" t="s">
        <v>217</v>
      </c>
      <c r="C242" t="s">
        <v>34</v>
      </c>
      <c r="D242" t="s">
        <v>28</v>
      </c>
      <c r="E242" t="s">
        <v>25</v>
      </c>
      <c r="F242" t="s">
        <v>20</v>
      </c>
      <c r="G242" t="s">
        <v>71</v>
      </c>
      <c r="H242">
        <v>1</v>
      </c>
      <c r="I242" t="s">
        <v>247</v>
      </c>
      <c r="J242" s="3" t="s">
        <v>194</v>
      </c>
      <c r="K242" s="3" t="s">
        <v>237</v>
      </c>
      <c r="L242">
        <v>49</v>
      </c>
      <c r="N242">
        <v>59</v>
      </c>
      <c r="T242" t="str">
        <f>Attack[[#This Row],[服装]]&amp;Attack[[#This Row],[名前]]&amp;Attack[[#This Row],[レアリティ]]</f>
        <v>ユニフォーム京谷賢太郎ICONIC</v>
      </c>
    </row>
    <row r="243" spans="1:20" x14ac:dyDescent="0.3">
      <c r="A243">
        <f>VLOOKUP(Attack[[#This Row],[No用]],SetNo[[No.用]:[vlookup 用]],2,FALSE)</f>
        <v>59</v>
      </c>
      <c r="B243" t="s">
        <v>217</v>
      </c>
      <c r="C243" t="s">
        <v>35</v>
      </c>
      <c r="D243" t="s">
        <v>23</v>
      </c>
      <c r="E243" t="s">
        <v>25</v>
      </c>
      <c r="F243" t="s">
        <v>20</v>
      </c>
      <c r="G243" t="s">
        <v>71</v>
      </c>
      <c r="H243">
        <v>1</v>
      </c>
      <c r="I243" t="s">
        <v>247</v>
      </c>
      <c r="J243" s="3" t="s">
        <v>179</v>
      </c>
      <c r="K243" s="3" t="s">
        <v>189</v>
      </c>
      <c r="L243">
        <v>32</v>
      </c>
      <c r="T243" t="str">
        <f>Attack[[#This Row],[服装]]&amp;Attack[[#This Row],[名前]]&amp;Attack[[#This Row],[レアリティ]]</f>
        <v>ユニフォーム国見英ICONIC</v>
      </c>
    </row>
    <row r="244" spans="1:20" x14ac:dyDescent="0.3">
      <c r="A244">
        <f>VLOOKUP(Attack[[#This Row],[No用]],SetNo[[No.用]:[vlookup 用]],2,FALSE)</f>
        <v>59</v>
      </c>
      <c r="B244" t="s">
        <v>217</v>
      </c>
      <c r="C244" t="s">
        <v>35</v>
      </c>
      <c r="D244" t="s">
        <v>23</v>
      </c>
      <c r="E244" t="s">
        <v>25</v>
      </c>
      <c r="F244" t="s">
        <v>20</v>
      </c>
      <c r="G244" t="s">
        <v>71</v>
      </c>
      <c r="H244">
        <v>1</v>
      </c>
      <c r="I244" t="s">
        <v>247</v>
      </c>
      <c r="J244" s="3" t="s">
        <v>180</v>
      </c>
      <c r="K244" s="3" t="s">
        <v>184</v>
      </c>
      <c r="L244">
        <v>32</v>
      </c>
      <c r="T244" t="str">
        <f>Attack[[#This Row],[服装]]&amp;Attack[[#This Row],[名前]]&amp;Attack[[#This Row],[レアリティ]]</f>
        <v>ユニフォーム国見英ICONIC</v>
      </c>
    </row>
    <row r="245" spans="1:20" x14ac:dyDescent="0.3">
      <c r="A245">
        <f>VLOOKUP(Attack[[#This Row],[No用]],SetNo[[No.用]:[vlookup 用]],2,FALSE)</f>
        <v>59</v>
      </c>
      <c r="B245" t="s">
        <v>217</v>
      </c>
      <c r="C245" t="s">
        <v>35</v>
      </c>
      <c r="D245" t="s">
        <v>23</v>
      </c>
      <c r="E245" t="s">
        <v>25</v>
      </c>
      <c r="F245" t="s">
        <v>20</v>
      </c>
      <c r="G245" t="s">
        <v>71</v>
      </c>
      <c r="H245">
        <v>1</v>
      </c>
      <c r="I245" t="s">
        <v>247</v>
      </c>
      <c r="J245" s="3" t="s">
        <v>181</v>
      </c>
      <c r="K245" s="3" t="s">
        <v>184</v>
      </c>
      <c r="L245">
        <v>32</v>
      </c>
      <c r="T245" t="str">
        <f>Attack[[#This Row],[服装]]&amp;Attack[[#This Row],[名前]]&amp;Attack[[#This Row],[レアリティ]]</f>
        <v>ユニフォーム国見英ICONIC</v>
      </c>
    </row>
    <row r="246" spans="1:20" x14ac:dyDescent="0.3">
      <c r="A246">
        <f>VLOOKUP(Attack[[#This Row],[No用]],SetNo[[No.用]:[vlookup 用]],2,FALSE)</f>
        <v>59</v>
      </c>
      <c r="B246" t="s">
        <v>217</v>
      </c>
      <c r="C246" t="s">
        <v>35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247</v>
      </c>
      <c r="J246" s="3" t="s">
        <v>182</v>
      </c>
      <c r="K246" s="3" t="s">
        <v>184</v>
      </c>
      <c r="L246">
        <v>42</v>
      </c>
      <c r="T246" t="str">
        <f>Attack[[#This Row],[服装]]&amp;Attack[[#This Row],[名前]]&amp;Attack[[#This Row],[レアリティ]]</f>
        <v>ユニフォーム国見英ICONIC</v>
      </c>
    </row>
    <row r="247" spans="1:20" x14ac:dyDescent="0.3">
      <c r="A247">
        <f>VLOOKUP(Attack[[#This Row],[No用]],SetNo[[No.用]:[vlookup 用]],2,FALSE)</f>
        <v>59</v>
      </c>
      <c r="B247" t="s">
        <v>217</v>
      </c>
      <c r="C247" t="s">
        <v>35</v>
      </c>
      <c r="D247" t="s">
        <v>23</v>
      </c>
      <c r="E247" t="s">
        <v>25</v>
      </c>
      <c r="F247" t="s">
        <v>20</v>
      </c>
      <c r="G247" t="s">
        <v>71</v>
      </c>
      <c r="H247">
        <v>1</v>
      </c>
      <c r="I247" t="s">
        <v>247</v>
      </c>
      <c r="J247" s="3" t="s">
        <v>183</v>
      </c>
      <c r="K247" s="3" t="s">
        <v>173</v>
      </c>
      <c r="L247">
        <v>30</v>
      </c>
      <c r="T247" t="str">
        <f>Attack[[#This Row],[服装]]&amp;Attack[[#This Row],[名前]]&amp;Attack[[#This Row],[レアリティ]]</f>
        <v>ユニフォーム国見英ICONIC</v>
      </c>
    </row>
    <row r="248" spans="1:20" x14ac:dyDescent="0.3">
      <c r="A248">
        <f>VLOOKUP(Attack[[#This Row],[No用]],SetNo[[No.用]:[vlookup 用]],2,FALSE)</f>
        <v>59</v>
      </c>
      <c r="B248" t="s">
        <v>217</v>
      </c>
      <c r="C248" t="s">
        <v>35</v>
      </c>
      <c r="D248" t="s">
        <v>23</v>
      </c>
      <c r="E248" t="s">
        <v>25</v>
      </c>
      <c r="F248" t="s">
        <v>20</v>
      </c>
      <c r="G248" t="s">
        <v>71</v>
      </c>
      <c r="H248">
        <v>1</v>
      </c>
      <c r="I248" t="s">
        <v>247</v>
      </c>
      <c r="J248" s="3" t="s">
        <v>194</v>
      </c>
      <c r="K248" s="3" t="s">
        <v>237</v>
      </c>
      <c r="L248">
        <v>44</v>
      </c>
      <c r="N248">
        <v>54</v>
      </c>
      <c r="T248" t="str">
        <f>Attack[[#This Row],[服装]]&amp;Attack[[#This Row],[名前]]&amp;Attack[[#This Row],[レアリティ]]</f>
        <v>ユニフォーム国見英ICONIC</v>
      </c>
    </row>
    <row r="249" spans="1:20" x14ac:dyDescent="0.3">
      <c r="A249">
        <f>VLOOKUP(Attack[[#This Row],[No用]],SetNo[[No.用]:[vlookup 用]],2,FALSE)</f>
        <v>60</v>
      </c>
      <c r="B249" t="s">
        <v>217</v>
      </c>
      <c r="C249" t="s">
        <v>36</v>
      </c>
      <c r="D249" t="s">
        <v>23</v>
      </c>
      <c r="E249" t="s">
        <v>21</v>
      </c>
      <c r="F249" t="s">
        <v>20</v>
      </c>
      <c r="G249" t="s">
        <v>71</v>
      </c>
      <c r="H249">
        <v>1</v>
      </c>
      <c r="I249" t="s">
        <v>247</v>
      </c>
      <c r="J249" s="3"/>
      <c r="K249" s="3"/>
      <c r="T249" t="str">
        <f>Attack[[#This Row],[服装]]&amp;Attack[[#This Row],[名前]]&amp;Attack[[#This Row],[レアリティ]]</f>
        <v>ユニフォーム渡親治ICONIC</v>
      </c>
    </row>
    <row r="250" spans="1:20" x14ac:dyDescent="0.3">
      <c r="A250">
        <f>VLOOKUP(Attack[[#This Row],[No用]],SetNo[[No.用]:[vlookup 用]],2,FALSE)</f>
        <v>61</v>
      </c>
      <c r="B250" t="s">
        <v>217</v>
      </c>
      <c r="C250" t="s">
        <v>37</v>
      </c>
      <c r="D250" t="s">
        <v>23</v>
      </c>
      <c r="E250" t="s">
        <v>26</v>
      </c>
      <c r="F250" t="s">
        <v>20</v>
      </c>
      <c r="G250" t="s">
        <v>71</v>
      </c>
      <c r="H250">
        <v>1</v>
      </c>
      <c r="I250" t="s">
        <v>247</v>
      </c>
      <c r="J250" s="3" t="s">
        <v>179</v>
      </c>
      <c r="K250" s="3" t="s">
        <v>173</v>
      </c>
      <c r="L250">
        <v>27</v>
      </c>
      <c r="T250" t="str">
        <f>Attack[[#This Row],[服装]]&amp;Attack[[#This Row],[名前]]&amp;Attack[[#This Row],[レアリティ]]</f>
        <v>ユニフォーム松川一静ICONIC</v>
      </c>
    </row>
    <row r="251" spans="1:20" x14ac:dyDescent="0.3">
      <c r="A251">
        <f>VLOOKUP(Attack[[#This Row],[No用]],SetNo[[No.用]:[vlookup 用]],2,FALSE)</f>
        <v>61</v>
      </c>
      <c r="B251" t="s">
        <v>217</v>
      </c>
      <c r="C251" t="s">
        <v>37</v>
      </c>
      <c r="D251" t="s">
        <v>23</v>
      </c>
      <c r="E251" t="s">
        <v>26</v>
      </c>
      <c r="F251" t="s">
        <v>20</v>
      </c>
      <c r="G251" t="s">
        <v>71</v>
      </c>
      <c r="H251">
        <v>1</v>
      </c>
      <c r="I251" t="s">
        <v>247</v>
      </c>
      <c r="J251" s="3" t="s">
        <v>180</v>
      </c>
      <c r="K251" s="3" t="s">
        <v>173</v>
      </c>
      <c r="L251">
        <v>25</v>
      </c>
      <c r="T251" t="str">
        <f>Attack[[#This Row],[服装]]&amp;Attack[[#This Row],[名前]]&amp;Attack[[#This Row],[レアリティ]]</f>
        <v>ユニフォーム松川一静ICONIC</v>
      </c>
    </row>
    <row r="252" spans="1:20" x14ac:dyDescent="0.3">
      <c r="A252">
        <f>VLOOKUP(Attack[[#This Row],[No用]],SetNo[[No.用]:[vlookup 用]],2,FALSE)</f>
        <v>61</v>
      </c>
      <c r="B252" t="s">
        <v>217</v>
      </c>
      <c r="C252" t="s">
        <v>37</v>
      </c>
      <c r="D252" t="s">
        <v>23</v>
      </c>
      <c r="E252" t="s">
        <v>26</v>
      </c>
      <c r="F252" t="s">
        <v>20</v>
      </c>
      <c r="G252" t="s">
        <v>71</v>
      </c>
      <c r="H252">
        <v>1</v>
      </c>
      <c r="I252" t="s">
        <v>247</v>
      </c>
      <c r="J252" s="3" t="s">
        <v>183</v>
      </c>
      <c r="K252" s="3" t="s">
        <v>173</v>
      </c>
      <c r="L252">
        <v>25</v>
      </c>
      <c r="T252" t="str">
        <f>Attack[[#This Row],[服装]]&amp;Attack[[#This Row],[名前]]&amp;Attack[[#This Row],[レアリティ]]</f>
        <v>ユニフォーム松川一静ICONIC</v>
      </c>
    </row>
    <row r="253" spans="1:20" x14ac:dyDescent="0.3">
      <c r="A253">
        <f>VLOOKUP(Attack[[#This Row],[No用]],SetNo[[No.用]:[vlookup 用]],2,FALSE)</f>
        <v>62</v>
      </c>
      <c r="B253" t="s">
        <v>217</v>
      </c>
      <c r="C253" t="s">
        <v>38</v>
      </c>
      <c r="D253" t="s">
        <v>23</v>
      </c>
      <c r="E253" t="s">
        <v>25</v>
      </c>
      <c r="F253" t="s">
        <v>20</v>
      </c>
      <c r="G253" t="s">
        <v>71</v>
      </c>
      <c r="H253">
        <v>1</v>
      </c>
      <c r="I253" t="s">
        <v>247</v>
      </c>
      <c r="J253" s="3" t="s">
        <v>179</v>
      </c>
      <c r="K253" s="3" t="s">
        <v>184</v>
      </c>
      <c r="L253">
        <v>35</v>
      </c>
      <c r="T253" t="str">
        <f>Attack[[#This Row],[服装]]&amp;Attack[[#This Row],[名前]]&amp;Attack[[#This Row],[レアリティ]]</f>
        <v>ユニフォーム花巻貴大ICONIC</v>
      </c>
    </row>
    <row r="254" spans="1:20" x14ac:dyDescent="0.3">
      <c r="A254">
        <f>VLOOKUP(Attack[[#This Row],[No用]],SetNo[[No.用]:[vlookup 用]],2,FALSE)</f>
        <v>62</v>
      </c>
      <c r="B254" t="s">
        <v>217</v>
      </c>
      <c r="C254" t="s">
        <v>38</v>
      </c>
      <c r="D254" t="s">
        <v>23</v>
      </c>
      <c r="E254" t="s">
        <v>25</v>
      </c>
      <c r="F254" t="s">
        <v>20</v>
      </c>
      <c r="G254" t="s">
        <v>71</v>
      </c>
      <c r="H254">
        <v>1</v>
      </c>
      <c r="I254" t="s">
        <v>247</v>
      </c>
      <c r="J254" s="3" t="s">
        <v>180</v>
      </c>
      <c r="K254" s="3" t="s">
        <v>184</v>
      </c>
      <c r="L254">
        <v>35</v>
      </c>
      <c r="T254" t="str">
        <f>Attack[[#This Row],[服装]]&amp;Attack[[#This Row],[名前]]&amp;Attack[[#This Row],[レアリティ]]</f>
        <v>ユニフォーム花巻貴大ICONIC</v>
      </c>
    </row>
    <row r="255" spans="1:20" x14ac:dyDescent="0.3">
      <c r="A255">
        <f>VLOOKUP(Attack[[#This Row],[No用]],SetNo[[No.用]:[vlookup 用]],2,FALSE)</f>
        <v>62</v>
      </c>
      <c r="B255" t="s">
        <v>217</v>
      </c>
      <c r="C255" t="s">
        <v>38</v>
      </c>
      <c r="D255" t="s">
        <v>23</v>
      </c>
      <c r="E255" t="s">
        <v>25</v>
      </c>
      <c r="F255" t="s">
        <v>20</v>
      </c>
      <c r="G255" t="s">
        <v>71</v>
      </c>
      <c r="H255">
        <v>1</v>
      </c>
      <c r="I255" t="s">
        <v>247</v>
      </c>
      <c r="J255" s="3" t="s">
        <v>181</v>
      </c>
      <c r="K255" s="3" t="s">
        <v>184</v>
      </c>
      <c r="L255">
        <v>38</v>
      </c>
      <c r="T255" t="str">
        <f>Attack[[#This Row],[服装]]&amp;Attack[[#This Row],[名前]]&amp;Attack[[#This Row],[レアリティ]]</f>
        <v>ユニフォーム花巻貴大ICONIC</v>
      </c>
    </row>
    <row r="256" spans="1:20" x14ac:dyDescent="0.3">
      <c r="A256">
        <f>VLOOKUP(Attack[[#This Row],[No用]],SetNo[[No.用]:[vlookup 用]],2,FALSE)</f>
        <v>62</v>
      </c>
      <c r="B256" t="s">
        <v>217</v>
      </c>
      <c r="C256" t="s">
        <v>38</v>
      </c>
      <c r="D256" t="s">
        <v>23</v>
      </c>
      <c r="E256" t="s">
        <v>25</v>
      </c>
      <c r="F256" t="s">
        <v>20</v>
      </c>
      <c r="G256" t="s">
        <v>71</v>
      </c>
      <c r="H256">
        <v>1</v>
      </c>
      <c r="I256" t="s">
        <v>247</v>
      </c>
      <c r="J256" s="3" t="s">
        <v>182</v>
      </c>
      <c r="K256" s="3" t="s">
        <v>184</v>
      </c>
      <c r="L256">
        <v>42</v>
      </c>
      <c r="T256" t="str">
        <f>Attack[[#This Row],[服装]]&amp;Attack[[#This Row],[名前]]&amp;Attack[[#This Row],[レアリティ]]</f>
        <v>ユニフォーム花巻貴大ICONIC</v>
      </c>
    </row>
    <row r="257" spans="1:20" x14ac:dyDescent="0.3">
      <c r="A257">
        <f>VLOOKUP(Attack[[#This Row],[No用]],SetNo[[No.用]:[vlookup 用]],2,FALSE)</f>
        <v>62</v>
      </c>
      <c r="B257" t="s">
        <v>217</v>
      </c>
      <c r="C257" t="s">
        <v>38</v>
      </c>
      <c r="D257" t="s">
        <v>23</v>
      </c>
      <c r="E257" t="s">
        <v>25</v>
      </c>
      <c r="F257" t="s">
        <v>20</v>
      </c>
      <c r="G257" t="s">
        <v>71</v>
      </c>
      <c r="H257">
        <v>1</v>
      </c>
      <c r="I257" t="s">
        <v>247</v>
      </c>
      <c r="J257" s="3" t="s">
        <v>183</v>
      </c>
      <c r="K257" s="3" t="s">
        <v>173</v>
      </c>
      <c r="L257">
        <v>30</v>
      </c>
      <c r="T257" t="str">
        <f>Attack[[#This Row],[服装]]&amp;Attack[[#This Row],[名前]]&amp;Attack[[#This Row],[レアリティ]]</f>
        <v>ユニフォーム花巻貴大ICONIC</v>
      </c>
    </row>
    <row r="258" spans="1:20" x14ac:dyDescent="0.3">
      <c r="A258">
        <f>VLOOKUP(Attack[[#This Row],[No用]],SetNo[[No.用]:[vlookup 用]],2,FALSE)</f>
        <v>63</v>
      </c>
      <c r="B258" t="s">
        <v>217</v>
      </c>
      <c r="C258" t="s">
        <v>55</v>
      </c>
      <c r="D258" t="s">
        <v>23</v>
      </c>
      <c r="E258" t="s">
        <v>25</v>
      </c>
      <c r="F258" t="s">
        <v>56</v>
      </c>
      <c r="G258" t="s">
        <v>71</v>
      </c>
      <c r="H258">
        <v>1</v>
      </c>
      <c r="I258" t="s">
        <v>247</v>
      </c>
      <c r="J258" s="3" t="s">
        <v>179</v>
      </c>
      <c r="K258" s="3" t="s">
        <v>184</v>
      </c>
      <c r="L258">
        <v>29</v>
      </c>
      <c r="T258" t="str">
        <f>Attack[[#This Row],[服装]]&amp;Attack[[#This Row],[名前]]&amp;Attack[[#This Row],[レアリティ]]</f>
        <v>ユニフォーム駒木輝ICONIC</v>
      </c>
    </row>
    <row r="259" spans="1:20" x14ac:dyDescent="0.3">
      <c r="A259">
        <f>VLOOKUP(Attack[[#This Row],[No用]],SetNo[[No.用]:[vlookup 用]],2,FALSE)</f>
        <v>63</v>
      </c>
      <c r="B259" t="s">
        <v>217</v>
      </c>
      <c r="C259" t="s">
        <v>55</v>
      </c>
      <c r="D259" t="s">
        <v>23</v>
      </c>
      <c r="E259" t="s">
        <v>25</v>
      </c>
      <c r="F259" t="s">
        <v>56</v>
      </c>
      <c r="G259" t="s">
        <v>71</v>
      </c>
      <c r="H259">
        <v>1</v>
      </c>
      <c r="I259" t="s">
        <v>247</v>
      </c>
      <c r="J259" s="3" t="s">
        <v>180</v>
      </c>
      <c r="K259" s="3" t="s">
        <v>184</v>
      </c>
      <c r="L259">
        <v>29</v>
      </c>
      <c r="T259" t="str">
        <f>Attack[[#This Row],[服装]]&amp;Attack[[#This Row],[名前]]&amp;Attack[[#This Row],[レアリティ]]</f>
        <v>ユニフォーム駒木輝ICONIC</v>
      </c>
    </row>
    <row r="260" spans="1:20" x14ac:dyDescent="0.3">
      <c r="A260">
        <f>VLOOKUP(Attack[[#This Row],[No用]],SetNo[[No.用]:[vlookup 用]],2,FALSE)</f>
        <v>63</v>
      </c>
      <c r="B260" t="s">
        <v>217</v>
      </c>
      <c r="C260" t="s">
        <v>55</v>
      </c>
      <c r="D260" t="s">
        <v>23</v>
      </c>
      <c r="E260" t="s">
        <v>25</v>
      </c>
      <c r="F260" t="s">
        <v>56</v>
      </c>
      <c r="G260" t="s">
        <v>71</v>
      </c>
      <c r="H260">
        <v>1</v>
      </c>
      <c r="I260" t="s">
        <v>247</v>
      </c>
      <c r="J260" s="3" t="s">
        <v>302</v>
      </c>
      <c r="K260" s="3" t="s">
        <v>184</v>
      </c>
      <c r="L260">
        <v>41</v>
      </c>
      <c r="T260" t="str">
        <f>Attack[[#This Row],[服装]]&amp;Attack[[#This Row],[名前]]&amp;Attack[[#This Row],[レアリティ]]</f>
        <v>ユニフォーム駒木輝ICONIC</v>
      </c>
    </row>
    <row r="261" spans="1:20" x14ac:dyDescent="0.3">
      <c r="A261">
        <f>VLOOKUP(Attack[[#This Row],[No用]],SetNo[[No.用]:[vlookup 用]],2,FALSE)</f>
        <v>63</v>
      </c>
      <c r="B261" t="s">
        <v>217</v>
      </c>
      <c r="C261" t="s">
        <v>55</v>
      </c>
      <c r="D261" t="s">
        <v>23</v>
      </c>
      <c r="E261" t="s">
        <v>25</v>
      </c>
      <c r="F261" t="s">
        <v>56</v>
      </c>
      <c r="G261" t="s">
        <v>71</v>
      </c>
      <c r="H261">
        <v>1</v>
      </c>
      <c r="I261" t="s">
        <v>247</v>
      </c>
      <c r="J261" s="3" t="s">
        <v>183</v>
      </c>
      <c r="K261" s="3" t="s">
        <v>173</v>
      </c>
      <c r="L261">
        <v>29</v>
      </c>
      <c r="T261" t="str">
        <f>Attack[[#This Row],[服装]]&amp;Attack[[#This Row],[名前]]&amp;Attack[[#This Row],[レアリティ]]</f>
        <v>ユニフォーム駒木輝ICONIC</v>
      </c>
    </row>
    <row r="262" spans="1:20" x14ac:dyDescent="0.3">
      <c r="A262">
        <f>VLOOKUP(Attack[[#This Row],[No用]],SetNo[[No.用]:[vlookup 用]],2,FALSE)</f>
        <v>63</v>
      </c>
      <c r="B262" t="s">
        <v>217</v>
      </c>
      <c r="C262" t="s">
        <v>55</v>
      </c>
      <c r="D262" t="s">
        <v>23</v>
      </c>
      <c r="E262" t="s">
        <v>25</v>
      </c>
      <c r="F262" t="s">
        <v>56</v>
      </c>
      <c r="G262" t="s">
        <v>71</v>
      </c>
      <c r="H262">
        <v>1</v>
      </c>
      <c r="I262" t="s">
        <v>247</v>
      </c>
      <c r="J262" s="3" t="s">
        <v>182</v>
      </c>
      <c r="K262" s="3" t="s">
        <v>237</v>
      </c>
      <c r="L262">
        <v>44</v>
      </c>
      <c r="N262">
        <v>54</v>
      </c>
      <c r="T262" t="str">
        <f>Attack[[#This Row],[服装]]&amp;Attack[[#This Row],[名前]]&amp;Attack[[#This Row],[レアリティ]]</f>
        <v>ユニフォーム駒木輝ICONIC</v>
      </c>
    </row>
    <row r="263" spans="1:20" x14ac:dyDescent="0.3">
      <c r="A263">
        <f>VLOOKUP(Attack[[#This Row],[No用]],SetNo[[No.用]:[vlookup 用]],2,FALSE)</f>
        <v>64</v>
      </c>
      <c r="B263" t="s">
        <v>217</v>
      </c>
      <c r="C263" t="s">
        <v>57</v>
      </c>
      <c r="D263" t="s">
        <v>24</v>
      </c>
      <c r="E263" t="s">
        <v>26</v>
      </c>
      <c r="F263" t="s">
        <v>56</v>
      </c>
      <c r="G263" t="s">
        <v>71</v>
      </c>
      <c r="H263">
        <v>1</v>
      </c>
      <c r="I263" t="s">
        <v>247</v>
      </c>
      <c r="J263" s="3" t="s">
        <v>179</v>
      </c>
      <c r="K263" s="3" t="s">
        <v>173</v>
      </c>
      <c r="L263">
        <v>25</v>
      </c>
      <c r="T263" t="str">
        <f>Attack[[#This Row],[服装]]&amp;Attack[[#This Row],[名前]]&amp;Attack[[#This Row],[レアリティ]]</f>
        <v>ユニフォーム茶屋和馬ICONIC</v>
      </c>
    </row>
    <row r="264" spans="1:20" x14ac:dyDescent="0.3">
      <c r="A264">
        <f>VLOOKUP(Attack[[#This Row],[No用]],SetNo[[No.用]:[vlookup 用]],2,FALSE)</f>
        <v>64</v>
      </c>
      <c r="B264" t="s">
        <v>217</v>
      </c>
      <c r="C264" t="s">
        <v>57</v>
      </c>
      <c r="D264" t="s">
        <v>24</v>
      </c>
      <c r="E264" t="s">
        <v>26</v>
      </c>
      <c r="F264" t="s">
        <v>56</v>
      </c>
      <c r="G264" t="s">
        <v>71</v>
      </c>
      <c r="H264">
        <v>1</v>
      </c>
      <c r="I264" t="s">
        <v>247</v>
      </c>
      <c r="J264" s="3" t="s">
        <v>180</v>
      </c>
      <c r="K264" s="3" t="s">
        <v>173</v>
      </c>
      <c r="L264">
        <v>23</v>
      </c>
      <c r="T264" t="str">
        <f>Attack[[#This Row],[服装]]&amp;Attack[[#This Row],[名前]]&amp;Attack[[#This Row],[レアリティ]]</f>
        <v>ユニフォーム茶屋和馬ICONIC</v>
      </c>
    </row>
    <row r="265" spans="1:20" x14ac:dyDescent="0.3">
      <c r="A265">
        <f>VLOOKUP(Attack[[#This Row],[No用]],SetNo[[No.用]:[vlookup 用]],2,FALSE)</f>
        <v>65</v>
      </c>
      <c r="B265" t="s">
        <v>217</v>
      </c>
      <c r="C265" t="s">
        <v>58</v>
      </c>
      <c r="D265" t="s">
        <v>24</v>
      </c>
      <c r="E265" t="s">
        <v>25</v>
      </c>
      <c r="F265" t="s">
        <v>56</v>
      </c>
      <c r="G265" t="s">
        <v>71</v>
      </c>
      <c r="H265">
        <v>1</v>
      </c>
      <c r="I265" t="s">
        <v>247</v>
      </c>
      <c r="J265" s="3" t="s">
        <v>179</v>
      </c>
      <c r="K265" s="3" t="s">
        <v>184</v>
      </c>
      <c r="L265">
        <v>31</v>
      </c>
      <c r="T265" t="str">
        <f>Attack[[#This Row],[服装]]&amp;Attack[[#This Row],[名前]]&amp;Attack[[#This Row],[レアリティ]]</f>
        <v>ユニフォーム玉川弘樹ICONIC</v>
      </c>
    </row>
    <row r="266" spans="1:20" x14ac:dyDescent="0.3">
      <c r="A266">
        <f>VLOOKUP(Attack[[#This Row],[No用]],SetNo[[No.用]:[vlookup 用]],2,FALSE)</f>
        <v>65</v>
      </c>
      <c r="B266" t="s">
        <v>217</v>
      </c>
      <c r="C266" t="s">
        <v>58</v>
      </c>
      <c r="D266" t="s">
        <v>24</v>
      </c>
      <c r="E266" t="s">
        <v>25</v>
      </c>
      <c r="F266" t="s">
        <v>56</v>
      </c>
      <c r="G266" t="s">
        <v>71</v>
      </c>
      <c r="H266">
        <v>1</v>
      </c>
      <c r="I266" t="s">
        <v>247</v>
      </c>
      <c r="J266" s="3" t="s">
        <v>180</v>
      </c>
      <c r="K266" s="3" t="s">
        <v>184</v>
      </c>
      <c r="L266">
        <v>31</v>
      </c>
      <c r="T266" t="str">
        <f>Attack[[#This Row],[服装]]&amp;Attack[[#This Row],[名前]]&amp;Attack[[#This Row],[レアリティ]]</f>
        <v>ユニフォーム玉川弘樹ICONIC</v>
      </c>
    </row>
    <row r="267" spans="1:20" x14ac:dyDescent="0.3">
      <c r="A267">
        <f>VLOOKUP(Attack[[#This Row],[No用]],SetNo[[No.用]:[vlookup 用]],2,FALSE)</f>
        <v>65</v>
      </c>
      <c r="B267" t="s">
        <v>217</v>
      </c>
      <c r="C267" t="s">
        <v>58</v>
      </c>
      <c r="D267" t="s">
        <v>24</v>
      </c>
      <c r="E267" t="s">
        <v>25</v>
      </c>
      <c r="F267" t="s">
        <v>56</v>
      </c>
      <c r="G267" t="s">
        <v>71</v>
      </c>
      <c r="H267">
        <v>1</v>
      </c>
      <c r="I267" t="s">
        <v>247</v>
      </c>
      <c r="J267" s="3" t="s">
        <v>300</v>
      </c>
      <c r="K267" s="3" t="s">
        <v>184</v>
      </c>
      <c r="L267">
        <v>36</v>
      </c>
      <c r="T267" t="str">
        <f>Attack[[#This Row],[服装]]&amp;Attack[[#This Row],[名前]]&amp;Attack[[#This Row],[レアリティ]]</f>
        <v>ユニフォーム玉川弘樹ICONIC</v>
      </c>
    </row>
    <row r="268" spans="1:20" x14ac:dyDescent="0.3">
      <c r="A268">
        <f>VLOOKUP(Attack[[#This Row],[No用]],SetNo[[No.用]:[vlookup 用]],2,FALSE)</f>
        <v>65</v>
      </c>
      <c r="B268" t="s">
        <v>217</v>
      </c>
      <c r="C268" t="s">
        <v>58</v>
      </c>
      <c r="D268" t="s">
        <v>24</v>
      </c>
      <c r="E268" t="s">
        <v>25</v>
      </c>
      <c r="F268" t="s">
        <v>56</v>
      </c>
      <c r="G268" t="s">
        <v>71</v>
      </c>
      <c r="H268">
        <v>1</v>
      </c>
      <c r="I268" t="s">
        <v>247</v>
      </c>
      <c r="J268" s="3" t="s">
        <v>183</v>
      </c>
      <c r="K268" s="3" t="s">
        <v>173</v>
      </c>
      <c r="L268">
        <v>29</v>
      </c>
      <c r="T268" t="str">
        <f>Attack[[#This Row],[服装]]&amp;Attack[[#This Row],[名前]]&amp;Attack[[#This Row],[レアリティ]]</f>
        <v>ユニフォーム玉川弘樹ICONIC</v>
      </c>
    </row>
    <row r="269" spans="1:20" x14ac:dyDescent="0.3">
      <c r="A269">
        <f>VLOOKUP(Attack[[#This Row],[No用]],SetNo[[No.用]:[vlookup 用]],2,FALSE)</f>
        <v>65</v>
      </c>
      <c r="B269" t="s">
        <v>217</v>
      </c>
      <c r="C269" t="s">
        <v>58</v>
      </c>
      <c r="D269" t="s">
        <v>24</v>
      </c>
      <c r="E269" t="s">
        <v>25</v>
      </c>
      <c r="F269" t="s">
        <v>56</v>
      </c>
      <c r="G269" t="s">
        <v>71</v>
      </c>
      <c r="H269">
        <v>1</v>
      </c>
      <c r="I269" t="s">
        <v>247</v>
      </c>
      <c r="J269" s="3" t="s">
        <v>182</v>
      </c>
      <c r="K269" s="3" t="s">
        <v>237</v>
      </c>
      <c r="L269">
        <v>43</v>
      </c>
      <c r="N269">
        <v>53</v>
      </c>
      <c r="T269" t="str">
        <f>Attack[[#This Row],[服装]]&amp;Attack[[#This Row],[名前]]&amp;Attack[[#This Row],[レアリティ]]</f>
        <v>ユニフォーム玉川弘樹ICONIC</v>
      </c>
    </row>
    <row r="270" spans="1:20" x14ac:dyDescent="0.3">
      <c r="A270">
        <f>VLOOKUP(Attack[[#This Row],[No用]],SetNo[[No.用]:[vlookup 用]],2,FALSE)</f>
        <v>66</v>
      </c>
      <c r="B270" t="s">
        <v>217</v>
      </c>
      <c r="C270" t="s">
        <v>59</v>
      </c>
      <c r="D270" t="s">
        <v>24</v>
      </c>
      <c r="E270" t="s">
        <v>21</v>
      </c>
      <c r="F270" t="s">
        <v>56</v>
      </c>
      <c r="G270" t="s">
        <v>71</v>
      </c>
      <c r="H270">
        <v>1</v>
      </c>
      <c r="I270" t="s">
        <v>247</v>
      </c>
      <c r="T270" t="str">
        <f>Attack[[#This Row],[服装]]&amp;Attack[[#This Row],[名前]]&amp;Attack[[#This Row],[レアリティ]]</f>
        <v>ユニフォーム桜井大河ICONIC</v>
      </c>
    </row>
    <row r="271" spans="1:20" x14ac:dyDescent="0.3">
      <c r="A271">
        <f>VLOOKUP(Attack[[#This Row],[No用]],SetNo[[No.用]:[vlookup 用]],2,FALSE)</f>
        <v>67</v>
      </c>
      <c r="B271" t="s">
        <v>217</v>
      </c>
      <c r="C271" t="s">
        <v>60</v>
      </c>
      <c r="D271" t="s">
        <v>24</v>
      </c>
      <c r="E271" t="s">
        <v>31</v>
      </c>
      <c r="F271" t="s">
        <v>56</v>
      </c>
      <c r="G271" t="s">
        <v>71</v>
      </c>
      <c r="H271">
        <v>1</v>
      </c>
      <c r="I271" t="s">
        <v>247</v>
      </c>
      <c r="J271" s="3" t="s">
        <v>179</v>
      </c>
      <c r="K271" s="3" t="s">
        <v>173</v>
      </c>
      <c r="L271">
        <v>26</v>
      </c>
      <c r="T271" t="str">
        <f>Attack[[#This Row],[服装]]&amp;Attack[[#This Row],[名前]]&amp;Attack[[#This Row],[レアリティ]]</f>
        <v>ユニフォーム芳賀良治ICONIC</v>
      </c>
    </row>
    <row r="272" spans="1:20" x14ac:dyDescent="0.3">
      <c r="A272">
        <f>VLOOKUP(Attack[[#This Row],[No用]],SetNo[[No.用]:[vlookup 用]],2,FALSE)</f>
        <v>67</v>
      </c>
      <c r="B272" t="s">
        <v>217</v>
      </c>
      <c r="C272" t="s">
        <v>60</v>
      </c>
      <c r="D272" t="s">
        <v>24</v>
      </c>
      <c r="E272" t="s">
        <v>31</v>
      </c>
      <c r="F272" t="s">
        <v>56</v>
      </c>
      <c r="G272" t="s">
        <v>71</v>
      </c>
      <c r="H272">
        <v>1</v>
      </c>
      <c r="I272" t="s">
        <v>247</v>
      </c>
      <c r="J272" s="3" t="s">
        <v>180</v>
      </c>
      <c r="K272" s="3" t="s">
        <v>173</v>
      </c>
      <c r="L272">
        <v>26</v>
      </c>
      <c r="T272" t="str">
        <f>Attack[[#This Row],[服装]]&amp;Attack[[#This Row],[名前]]&amp;Attack[[#This Row],[レアリティ]]</f>
        <v>ユニフォーム芳賀良治ICONIC</v>
      </c>
    </row>
    <row r="273" spans="1:20" x14ac:dyDescent="0.3">
      <c r="A273">
        <f>VLOOKUP(Attack[[#This Row],[No用]],SetNo[[No.用]:[vlookup 用]],2,FALSE)</f>
        <v>68</v>
      </c>
      <c r="B273" t="s">
        <v>217</v>
      </c>
      <c r="C273" t="s">
        <v>61</v>
      </c>
      <c r="D273" t="s">
        <v>24</v>
      </c>
      <c r="E273" t="s">
        <v>26</v>
      </c>
      <c r="F273" t="s">
        <v>56</v>
      </c>
      <c r="G273" t="s">
        <v>71</v>
      </c>
      <c r="H273">
        <v>1</v>
      </c>
      <c r="I273" t="s">
        <v>247</v>
      </c>
      <c r="J273" s="3" t="s">
        <v>179</v>
      </c>
      <c r="K273" s="3" t="s">
        <v>173</v>
      </c>
      <c r="L273">
        <v>26</v>
      </c>
      <c r="T273" t="str">
        <f>Attack[[#This Row],[服装]]&amp;Attack[[#This Row],[名前]]&amp;Attack[[#This Row],[レアリティ]]</f>
        <v>ユニフォーム渋谷陸斗ICONIC</v>
      </c>
    </row>
    <row r="274" spans="1:20" x14ac:dyDescent="0.3">
      <c r="A274">
        <f>VLOOKUP(Attack[[#This Row],[No用]],SetNo[[No.用]:[vlookup 用]],2,FALSE)</f>
        <v>68</v>
      </c>
      <c r="B274" t="s">
        <v>217</v>
      </c>
      <c r="C274" t="s">
        <v>61</v>
      </c>
      <c r="D274" t="s">
        <v>24</v>
      </c>
      <c r="E274" t="s">
        <v>26</v>
      </c>
      <c r="F274" t="s">
        <v>56</v>
      </c>
      <c r="G274" t="s">
        <v>71</v>
      </c>
      <c r="H274">
        <v>1</v>
      </c>
      <c r="I274" t="s">
        <v>247</v>
      </c>
      <c r="J274" s="3" t="s">
        <v>180</v>
      </c>
      <c r="K274" s="3" t="s">
        <v>173</v>
      </c>
      <c r="L274">
        <v>24</v>
      </c>
      <c r="T274" t="str">
        <f>Attack[[#This Row],[服装]]&amp;Attack[[#This Row],[名前]]&amp;Attack[[#This Row],[レアリティ]]</f>
        <v>ユニフォーム渋谷陸斗ICONIC</v>
      </c>
    </row>
    <row r="275" spans="1:20" x14ac:dyDescent="0.3">
      <c r="A275">
        <f>VLOOKUP(Attack[[#This Row],[No用]],SetNo[[No.用]:[vlookup 用]],2,FALSE)</f>
        <v>68</v>
      </c>
      <c r="B275" t="s">
        <v>217</v>
      </c>
      <c r="C275" t="s">
        <v>61</v>
      </c>
      <c r="D275" t="s">
        <v>24</v>
      </c>
      <c r="E275" t="s">
        <v>26</v>
      </c>
      <c r="F275" t="s">
        <v>56</v>
      </c>
      <c r="G275" t="s">
        <v>71</v>
      </c>
      <c r="H275">
        <v>1</v>
      </c>
      <c r="I275" t="s">
        <v>247</v>
      </c>
      <c r="J275" s="3" t="s">
        <v>183</v>
      </c>
      <c r="K275" s="3" t="s">
        <v>173</v>
      </c>
      <c r="L275">
        <v>24</v>
      </c>
      <c r="T275" t="str">
        <f>Attack[[#This Row],[服装]]&amp;Attack[[#This Row],[名前]]&amp;Attack[[#This Row],[レアリティ]]</f>
        <v>ユニフォーム渋谷陸斗ICONIC</v>
      </c>
    </row>
    <row r="276" spans="1:20" x14ac:dyDescent="0.3">
      <c r="A276">
        <f>VLOOKUP(Attack[[#This Row],[No用]],SetNo[[No.用]:[vlookup 用]],2,FALSE)</f>
        <v>69</v>
      </c>
      <c r="B276" t="s">
        <v>217</v>
      </c>
      <c r="C276" t="s">
        <v>62</v>
      </c>
      <c r="D276" t="s">
        <v>24</v>
      </c>
      <c r="E276" t="s">
        <v>25</v>
      </c>
      <c r="F276" t="s">
        <v>56</v>
      </c>
      <c r="G276" t="s">
        <v>71</v>
      </c>
      <c r="H276">
        <v>1</v>
      </c>
      <c r="I276" t="s">
        <v>247</v>
      </c>
      <c r="J276" s="3" t="s">
        <v>179</v>
      </c>
      <c r="K276" s="3" t="s">
        <v>184</v>
      </c>
      <c r="L276">
        <v>33</v>
      </c>
      <c r="T276" t="str">
        <f>Attack[[#This Row],[服装]]&amp;Attack[[#This Row],[名前]]&amp;Attack[[#This Row],[レアリティ]]</f>
        <v>ユニフォーム池尻隼人ICONIC</v>
      </c>
    </row>
    <row r="277" spans="1:20" x14ac:dyDescent="0.3">
      <c r="A277">
        <f>VLOOKUP(Attack[[#This Row],[No用]],SetNo[[No.用]:[vlookup 用]],2,FALSE)</f>
        <v>69</v>
      </c>
      <c r="B277" t="s">
        <v>217</v>
      </c>
      <c r="C277" t="s">
        <v>62</v>
      </c>
      <c r="D277" t="s">
        <v>24</v>
      </c>
      <c r="E277" t="s">
        <v>25</v>
      </c>
      <c r="F277" t="s">
        <v>56</v>
      </c>
      <c r="G277" t="s">
        <v>71</v>
      </c>
      <c r="H277">
        <v>1</v>
      </c>
      <c r="I277" t="s">
        <v>247</v>
      </c>
      <c r="J277" s="3" t="s">
        <v>180</v>
      </c>
      <c r="K277" s="3" t="s">
        <v>184</v>
      </c>
      <c r="L277">
        <v>33</v>
      </c>
      <c r="T277" t="str">
        <f>Attack[[#This Row],[服装]]&amp;Attack[[#This Row],[名前]]&amp;Attack[[#This Row],[レアリティ]]</f>
        <v>ユニフォーム池尻隼人ICONIC</v>
      </c>
    </row>
    <row r="278" spans="1:20" x14ac:dyDescent="0.3">
      <c r="A278">
        <f>VLOOKUP(Attack[[#This Row],[No用]],SetNo[[No.用]:[vlookup 用]],2,FALSE)</f>
        <v>69</v>
      </c>
      <c r="B278" t="s">
        <v>217</v>
      </c>
      <c r="C278" t="s">
        <v>62</v>
      </c>
      <c r="D278" t="s">
        <v>24</v>
      </c>
      <c r="E278" t="s">
        <v>25</v>
      </c>
      <c r="F278" t="s">
        <v>56</v>
      </c>
      <c r="G278" t="s">
        <v>71</v>
      </c>
      <c r="H278">
        <v>1</v>
      </c>
      <c r="I278" t="s">
        <v>247</v>
      </c>
      <c r="J278" s="3" t="s">
        <v>302</v>
      </c>
      <c r="K278" s="3" t="s">
        <v>184</v>
      </c>
      <c r="L278">
        <v>42</v>
      </c>
      <c r="T278" t="str">
        <f>Attack[[#This Row],[服装]]&amp;Attack[[#This Row],[名前]]&amp;Attack[[#This Row],[レアリティ]]</f>
        <v>ユニフォーム池尻隼人ICONIC</v>
      </c>
    </row>
    <row r="279" spans="1:20" x14ac:dyDescent="0.3">
      <c r="A279">
        <f>VLOOKUP(Attack[[#This Row],[No用]],SetNo[[No.用]:[vlookup 用]],2,FALSE)</f>
        <v>69</v>
      </c>
      <c r="B279" t="s">
        <v>217</v>
      </c>
      <c r="C279" t="s">
        <v>62</v>
      </c>
      <c r="D279" t="s">
        <v>24</v>
      </c>
      <c r="E279" t="s">
        <v>25</v>
      </c>
      <c r="F279" t="s">
        <v>56</v>
      </c>
      <c r="G279" t="s">
        <v>71</v>
      </c>
      <c r="H279">
        <v>1</v>
      </c>
      <c r="I279" t="s">
        <v>247</v>
      </c>
      <c r="J279" s="3" t="s">
        <v>183</v>
      </c>
      <c r="K279" s="3" t="s">
        <v>173</v>
      </c>
      <c r="L279">
        <v>30</v>
      </c>
      <c r="T279" t="str">
        <f>Attack[[#This Row],[服装]]&amp;Attack[[#This Row],[名前]]&amp;Attack[[#This Row],[レアリティ]]</f>
        <v>ユニフォーム池尻隼人ICONIC</v>
      </c>
    </row>
    <row r="280" spans="1:20" x14ac:dyDescent="0.3">
      <c r="A280">
        <f>VLOOKUP(Attack[[#This Row],[No用]],SetNo[[No.用]:[vlookup 用]],2,FALSE)</f>
        <v>69</v>
      </c>
      <c r="B280" t="s">
        <v>217</v>
      </c>
      <c r="C280" t="s">
        <v>62</v>
      </c>
      <c r="D280" t="s">
        <v>24</v>
      </c>
      <c r="E280" t="s">
        <v>25</v>
      </c>
      <c r="F280" t="s">
        <v>56</v>
      </c>
      <c r="G280" t="s">
        <v>71</v>
      </c>
      <c r="H280">
        <v>1</v>
      </c>
      <c r="I280" t="s">
        <v>247</v>
      </c>
      <c r="J280" s="3" t="s">
        <v>194</v>
      </c>
      <c r="K280" s="3" t="s">
        <v>237</v>
      </c>
      <c r="L280">
        <v>45</v>
      </c>
      <c r="N280">
        <v>55</v>
      </c>
      <c r="T280" t="str">
        <f>Attack[[#This Row],[服装]]&amp;Attack[[#This Row],[名前]]&amp;Attack[[#This Row],[レアリティ]]</f>
        <v>ユニフォーム池尻隼人ICONIC</v>
      </c>
    </row>
    <row r="281" spans="1:20" x14ac:dyDescent="0.3">
      <c r="A281">
        <f>VLOOKUP(Attack[[#This Row],[No用]],SetNo[[No.用]:[vlookup 用]],2,FALSE)</f>
        <v>70</v>
      </c>
      <c r="B281" t="s">
        <v>217</v>
      </c>
      <c r="C281" t="s">
        <v>63</v>
      </c>
      <c r="D281" t="s">
        <v>28</v>
      </c>
      <c r="E281" t="s">
        <v>25</v>
      </c>
      <c r="F281" t="s">
        <v>64</v>
      </c>
      <c r="G281" t="s">
        <v>71</v>
      </c>
      <c r="H281">
        <v>1</v>
      </c>
      <c r="I281" t="s">
        <v>247</v>
      </c>
      <c r="J281" s="3" t="s">
        <v>179</v>
      </c>
      <c r="K281" s="3" t="s">
        <v>184</v>
      </c>
      <c r="L281">
        <v>30</v>
      </c>
      <c r="T281" t="str">
        <f>Attack[[#This Row],[服装]]&amp;Attack[[#This Row],[名前]]&amp;Attack[[#This Row],[レアリティ]]</f>
        <v>ユニフォーム十和田良樹ICONIC</v>
      </c>
    </row>
    <row r="282" spans="1:20" x14ac:dyDescent="0.3">
      <c r="A282">
        <f>VLOOKUP(Attack[[#This Row],[No用]],SetNo[[No.用]:[vlookup 用]],2,FALSE)</f>
        <v>70</v>
      </c>
      <c r="B282" t="s">
        <v>217</v>
      </c>
      <c r="C282" t="s">
        <v>63</v>
      </c>
      <c r="D282" t="s">
        <v>28</v>
      </c>
      <c r="E282" t="s">
        <v>25</v>
      </c>
      <c r="F282" t="s">
        <v>64</v>
      </c>
      <c r="G282" t="s">
        <v>71</v>
      </c>
      <c r="H282">
        <v>1</v>
      </c>
      <c r="I282" t="s">
        <v>247</v>
      </c>
      <c r="J282" s="3" t="s">
        <v>180</v>
      </c>
      <c r="K282" s="3" t="s">
        <v>184</v>
      </c>
      <c r="L282">
        <v>30</v>
      </c>
      <c r="T282" t="str">
        <f>Attack[[#This Row],[服装]]&amp;Attack[[#This Row],[名前]]&amp;Attack[[#This Row],[レアリティ]]</f>
        <v>ユニフォーム十和田良樹ICONIC</v>
      </c>
    </row>
    <row r="283" spans="1:20" x14ac:dyDescent="0.3">
      <c r="A283">
        <f>VLOOKUP(Attack[[#This Row],[No用]],SetNo[[No.用]:[vlookup 用]],2,FALSE)</f>
        <v>70</v>
      </c>
      <c r="B283" t="s">
        <v>217</v>
      </c>
      <c r="C283" t="s">
        <v>63</v>
      </c>
      <c r="D283" t="s">
        <v>28</v>
      </c>
      <c r="E283" t="s">
        <v>25</v>
      </c>
      <c r="F283" t="s">
        <v>64</v>
      </c>
      <c r="G283" t="s">
        <v>71</v>
      </c>
      <c r="H283">
        <v>1</v>
      </c>
      <c r="I283" t="s">
        <v>247</v>
      </c>
      <c r="J283" s="3" t="s">
        <v>300</v>
      </c>
      <c r="K283" s="3" t="s">
        <v>184</v>
      </c>
      <c r="L283">
        <v>42</v>
      </c>
      <c r="T283" t="str">
        <f>Attack[[#This Row],[服装]]&amp;Attack[[#This Row],[名前]]&amp;Attack[[#This Row],[レアリティ]]</f>
        <v>ユニフォーム十和田良樹ICONIC</v>
      </c>
    </row>
    <row r="284" spans="1:20" x14ac:dyDescent="0.3">
      <c r="A284">
        <f>VLOOKUP(Attack[[#This Row],[No用]],SetNo[[No.用]:[vlookup 用]],2,FALSE)</f>
        <v>70</v>
      </c>
      <c r="B284" t="s">
        <v>217</v>
      </c>
      <c r="C284" t="s">
        <v>63</v>
      </c>
      <c r="D284" t="s">
        <v>28</v>
      </c>
      <c r="E284" t="s">
        <v>25</v>
      </c>
      <c r="F284" t="s">
        <v>64</v>
      </c>
      <c r="G284" t="s">
        <v>71</v>
      </c>
      <c r="H284">
        <v>1</v>
      </c>
      <c r="I284" t="s">
        <v>247</v>
      </c>
      <c r="J284" s="3" t="s">
        <v>183</v>
      </c>
      <c r="K284" s="3" t="s">
        <v>173</v>
      </c>
      <c r="L284">
        <v>30</v>
      </c>
      <c r="T284" t="str">
        <f>Attack[[#This Row],[服装]]&amp;Attack[[#This Row],[名前]]&amp;Attack[[#This Row],[レアリティ]]</f>
        <v>ユニフォーム十和田良樹ICONIC</v>
      </c>
    </row>
    <row r="285" spans="1:20" x14ac:dyDescent="0.3">
      <c r="A285">
        <f>VLOOKUP(Attack[[#This Row],[No用]],SetNo[[No.用]:[vlookup 用]],2,FALSE)</f>
        <v>70</v>
      </c>
      <c r="B285" t="s">
        <v>217</v>
      </c>
      <c r="C285" t="s">
        <v>63</v>
      </c>
      <c r="D285" t="s">
        <v>28</v>
      </c>
      <c r="E285" t="s">
        <v>25</v>
      </c>
      <c r="F285" t="s">
        <v>64</v>
      </c>
      <c r="G285" t="s">
        <v>71</v>
      </c>
      <c r="H285">
        <v>1</v>
      </c>
      <c r="I285" t="s">
        <v>247</v>
      </c>
      <c r="J285" s="3" t="s">
        <v>194</v>
      </c>
      <c r="K285" s="3" t="s">
        <v>237</v>
      </c>
      <c r="L285">
        <v>47</v>
      </c>
      <c r="N285">
        <v>57</v>
      </c>
      <c r="T285" t="str">
        <f>Attack[[#This Row],[服装]]&amp;Attack[[#This Row],[名前]]&amp;Attack[[#This Row],[レアリティ]]</f>
        <v>ユニフォーム十和田良樹ICONIC</v>
      </c>
    </row>
    <row r="286" spans="1:20" x14ac:dyDescent="0.3">
      <c r="A286">
        <f>VLOOKUP(Attack[[#This Row],[No用]],SetNo[[No.用]:[vlookup 用]],2,FALSE)</f>
        <v>71</v>
      </c>
      <c r="B286" t="s">
        <v>217</v>
      </c>
      <c r="C286" t="s">
        <v>65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247</v>
      </c>
      <c r="J286" s="3" t="s">
        <v>179</v>
      </c>
      <c r="K286" s="3" t="s">
        <v>173</v>
      </c>
      <c r="L286">
        <v>26</v>
      </c>
      <c r="T286" t="str">
        <f>Attack[[#This Row],[服装]]&amp;Attack[[#This Row],[名前]]&amp;Attack[[#This Row],[レアリティ]]</f>
        <v>ユニフォーム森岳歩ICONIC</v>
      </c>
    </row>
    <row r="287" spans="1:20" x14ac:dyDescent="0.3">
      <c r="A287">
        <f>VLOOKUP(Attack[[#This Row],[No用]],SetNo[[No.用]:[vlookup 用]],2,FALSE)</f>
        <v>71</v>
      </c>
      <c r="B287" t="s">
        <v>217</v>
      </c>
      <c r="C287" t="s">
        <v>65</v>
      </c>
      <c r="D287" t="s">
        <v>28</v>
      </c>
      <c r="E287" t="s">
        <v>26</v>
      </c>
      <c r="F287" t="s">
        <v>64</v>
      </c>
      <c r="G287" t="s">
        <v>71</v>
      </c>
      <c r="H287">
        <v>1</v>
      </c>
      <c r="I287" t="s">
        <v>247</v>
      </c>
      <c r="J287" s="3" t="s">
        <v>180</v>
      </c>
      <c r="K287" s="3" t="s">
        <v>173</v>
      </c>
      <c r="L287">
        <v>24</v>
      </c>
      <c r="T287" t="str">
        <f>Attack[[#This Row],[服装]]&amp;Attack[[#This Row],[名前]]&amp;Attack[[#This Row],[レアリティ]]</f>
        <v>ユニフォーム森岳歩ICONIC</v>
      </c>
    </row>
    <row r="288" spans="1:20" x14ac:dyDescent="0.3">
      <c r="A288">
        <f>VLOOKUP(Attack[[#This Row],[No用]],SetNo[[No.用]:[vlookup 用]],2,FALSE)</f>
        <v>71</v>
      </c>
      <c r="B288" t="s">
        <v>217</v>
      </c>
      <c r="C288" t="s">
        <v>65</v>
      </c>
      <c r="D288" t="s">
        <v>28</v>
      </c>
      <c r="E288" t="s">
        <v>26</v>
      </c>
      <c r="F288" t="s">
        <v>64</v>
      </c>
      <c r="G288" t="s">
        <v>71</v>
      </c>
      <c r="H288">
        <v>1</v>
      </c>
      <c r="I288" t="s">
        <v>247</v>
      </c>
      <c r="J288" s="3" t="s">
        <v>183</v>
      </c>
      <c r="K288" s="3" t="s">
        <v>173</v>
      </c>
      <c r="L288">
        <v>24</v>
      </c>
      <c r="T288" t="str">
        <f>Attack[[#This Row],[服装]]&amp;Attack[[#This Row],[名前]]&amp;Attack[[#This Row],[レアリティ]]</f>
        <v>ユニフォーム森岳歩ICONIC</v>
      </c>
    </row>
    <row r="289" spans="1:20" x14ac:dyDescent="0.3">
      <c r="A289">
        <f>VLOOKUP(Attack[[#This Row],[No用]],SetNo[[No.用]:[vlookup 用]],2,FALSE)</f>
        <v>72</v>
      </c>
      <c r="B289" t="s">
        <v>217</v>
      </c>
      <c r="C289" t="s">
        <v>66</v>
      </c>
      <c r="D289" t="s">
        <v>24</v>
      </c>
      <c r="E289" t="s">
        <v>25</v>
      </c>
      <c r="F289" t="s">
        <v>64</v>
      </c>
      <c r="G289" t="s">
        <v>71</v>
      </c>
      <c r="H289">
        <v>1</v>
      </c>
      <c r="I289" t="s">
        <v>247</v>
      </c>
      <c r="J289" s="3" t="s">
        <v>179</v>
      </c>
      <c r="K289" s="3" t="s">
        <v>184</v>
      </c>
      <c r="L289">
        <v>33</v>
      </c>
      <c r="T289" t="str">
        <f>Attack[[#This Row],[服装]]&amp;Attack[[#This Row],[名前]]&amp;Attack[[#This Row],[レアリティ]]</f>
        <v>ユニフォーム唐松拓巳ICONIC</v>
      </c>
    </row>
    <row r="290" spans="1:20" x14ac:dyDescent="0.3">
      <c r="A290">
        <f>VLOOKUP(Attack[[#This Row],[No用]],SetNo[[No.用]:[vlookup 用]],2,FALSE)</f>
        <v>72</v>
      </c>
      <c r="B290" t="s">
        <v>217</v>
      </c>
      <c r="C290" t="s">
        <v>66</v>
      </c>
      <c r="D290" t="s">
        <v>24</v>
      </c>
      <c r="E290" t="s">
        <v>25</v>
      </c>
      <c r="F290" t="s">
        <v>64</v>
      </c>
      <c r="G290" t="s">
        <v>71</v>
      </c>
      <c r="H290">
        <v>1</v>
      </c>
      <c r="I290" t="s">
        <v>247</v>
      </c>
      <c r="J290" s="3" t="s">
        <v>180</v>
      </c>
      <c r="K290" s="3" t="s">
        <v>184</v>
      </c>
      <c r="L290">
        <v>33</v>
      </c>
      <c r="T290" t="str">
        <f>Attack[[#This Row],[服装]]&amp;Attack[[#This Row],[名前]]&amp;Attack[[#This Row],[レアリティ]]</f>
        <v>ユニフォーム唐松拓巳ICONIC</v>
      </c>
    </row>
    <row r="291" spans="1:20" x14ac:dyDescent="0.3">
      <c r="A291">
        <f>VLOOKUP(Attack[[#This Row],[No用]],SetNo[[No.用]:[vlookup 用]],2,FALSE)</f>
        <v>72</v>
      </c>
      <c r="B291" t="s">
        <v>217</v>
      </c>
      <c r="C291" t="s">
        <v>66</v>
      </c>
      <c r="D291" t="s">
        <v>24</v>
      </c>
      <c r="E291" t="s">
        <v>25</v>
      </c>
      <c r="F291" t="s">
        <v>64</v>
      </c>
      <c r="G291" t="s">
        <v>71</v>
      </c>
      <c r="H291">
        <v>1</v>
      </c>
      <c r="I291" t="s">
        <v>247</v>
      </c>
      <c r="J291" s="3" t="s">
        <v>284</v>
      </c>
      <c r="K291" s="3" t="s">
        <v>184</v>
      </c>
      <c r="L291">
        <v>42</v>
      </c>
      <c r="T291" t="str">
        <f>Attack[[#This Row],[服装]]&amp;Attack[[#This Row],[名前]]&amp;Attack[[#This Row],[レアリティ]]</f>
        <v>ユニフォーム唐松拓巳ICONIC</v>
      </c>
    </row>
    <row r="292" spans="1:20" x14ac:dyDescent="0.3">
      <c r="A292">
        <f>VLOOKUP(Attack[[#This Row],[No用]],SetNo[[No.用]:[vlookup 用]],2,FALSE)</f>
        <v>72</v>
      </c>
      <c r="B292" t="s">
        <v>217</v>
      </c>
      <c r="C292" t="s">
        <v>66</v>
      </c>
      <c r="D292" t="s">
        <v>24</v>
      </c>
      <c r="E292" t="s">
        <v>25</v>
      </c>
      <c r="F292" t="s">
        <v>64</v>
      </c>
      <c r="G292" t="s">
        <v>71</v>
      </c>
      <c r="H292">
        <v>1</v>
      </c>
      <c r="I292" t="s">
        <v>247</v>
      </c>
      <c r="J292" s="3" t="s">
        <v>183</v>
      </c>
      <c r="K292" s="3" t="s">
        <v>173</v>
      </c>
      <c r="L292">
        <v>30</v>
      </c>
      <c r="T292" t="str">
        <f>Attack[[#This Row],[服装]]&amp;Attack[[#This Row],[名前]]&amp;Attack[[#This Row],[レアリティ]]</f>
        <v>ユニフォーム唐松拓巳ICONIC</v>
      </c>
    </row>
    <row r="293" spans="1:20" x14ac:dyDescent="0.3">
      <c r="A293">
        <f>VLOOKUP(Attack[[#This Row],[No用]],SetNo[[No.用]:[vlookup 用]],2,FALSE)</f>
        <v>72</v>
      </c>
      <c r="B293" t="s">
        <v>217</v>
      </c>
      <c r="C293" t="s">
        <v>66</v>
      </c>
      <c r="D293" t="s">
        <v>24</v>
      </c>
      <c r="E293" t="s">
        <v>25</v>
      </c>
      <c r="F293" t="s">
        <v>64</v>
      </c>
      <c r="G293" t="s">
        <v>71</v>
      </c>
      <c r="H293">
        <v>1</v>
      </c>
      <c r="I293" t="s">
        <v>247</v>
      </c>
      <c r="J293" s="3" t="s">
        <v>194</v>
      </c>
      <c r="K293" s="3" t="s">
        <v>237</v>
      </c>
      <c r="L293">
        <v>45</v>
      </c>
      <c r="N293">
        <v>55</v>
      </c>
      <c r="T293" t="str">
        <f>Attack[[#This Row],[服装]]&amp;Attack[[#This Row],[名前]]&amp;Attack[[#This Row],[レアリティ]]</f>
        <v>ユニフォーム唐松拓巳ICONIC</v>
      </c>
    </row>
    <row r="294" spans="1:20" x14ac:dyDescent="0.3">
      <c r="A294">
        <f>VLOOKUP(Attack[[#This Row],[No用]],SetNo[[No.用]:[vlookup 用]],2,FALSE)</f>
        <v>73</v>
      </c>
      <c r="B294" t="s">
        <v>217</v>
      </c>
      <c r="C294" t="s">
        <v>67</v>
      </c>
      <c r="D294" t="s">
        <v>28</v>
      </c>
      <c r="E294" t="s">
        <v>25</v>
      </c>
      <c r="F294" t="s">
        <v>64</v>
      </c>
      <c r="G294" t="s">
        <v>71</v>
      </c>
      <c r="H294">
        <v>1</v>
      </c>
      <c r="I294" t="s">
        <v>247</v>
      </c>
      <c r="J294" s="3" t="s">
        <v>179</v>
      </c>
      <c r="K294" s="3" t="s">
        <v>184</v>
      </c>
      <c r="L294">
        <v>35</v>
      </c>
      <c r="T294" t="str">
        <f>Attack[[#This Row],[服装]]&amp;Attack[[#This Row],[名前]]&amp;Attack[[#This Row],[レアリティ]]</f>
        <v>ユニフォーム田沢裕樹ICONIC</v>
      </c>
    </row>
    <row r="295" spans="1:20" x14ac:dyDescent="0.3">
      <c r="A295">
        <f>VLOOKUP(Attack[[#This Row],[No用]],SetNo[[No.用]:[vlookup 用]],2,FALSE)</f>
        <v>73</v>
      </c>
      <c r="B295" t="s">
        <v>217</v>
      </c>
      <c r="C295" t="s">
        <v>67</v>
      </c>
      <c r="D295" t="s">
        <v>28</v>
      </c>
      <c r="E295" t="s">
        <v>25</v>
      </c>
      <c r="F295" t="s">
        <v>64</v>
      </c>
      <c r="G295" t="s">
        <v>71</v>
      </c>
      <c r="H295">
        <v>1</v>
      </c>
      <c r="I295" t="s">
        <v>247</v>
      </c>
      <c r="J295" s="3" t="s">
        <v>180</v>
      </c>
      <c r="K295" s="3" t="s">
        <v>184</v>
      </c>
      <c r="L295">
        <v>35</v>
      </c>
      <c r="T295" t="str">
        <f>Attack[[#This Row],[服装]]&amp;Attack[[#This Row],[名前]]&amp;Attack[[#This Row],[レアリティ]]</f>
        <v>ユニフォーム田沢裕樹ICONIC</v>
      </c>
    </row>
    <row r="296" spans="1:20" x14ac:dyDescent="0.3">
      <c r="A296">
        <f>VLOOKUP(Attack[[#This Row],[No用]],SetNo[[No.用]:[vlookup 用]],2,FALSE)</f>
        <v>73</v>
      </c>
      <c r="B296" t="s">
        <v>217</v>
      </c>
      <c r="C296" t="s">
        <v>67</v>
      </c>
      <c r="D296" t="s">
        <v>28</v>
      </c>
      <c r="E296" t="s">
        <v>25</v>
      </c>
      <c r="F296" t="s">
        <v>64</v>
      </c>
      <c r="G296" t="s">
        <v>71</v>
      </c>
      <c r="H296">
        <v>1</v>
      </c>
      <c r="I296" t="s">
        <v>247</v>
      </c>
      <c r="J296" s="3" t="s">
        <v>181</v>
      </c>
      <c r="K296" s="3" t="s">
        <v>184</v>
      </c>
      <c r="L296">
        <v>42</v>
      </c>
      <c r="T296" t="str">
        <f>Attack[[#This Row],[服装]]&amp;Attack[[#This Row],[名前]]&amp;Attack[[#This Row],[レアリティ]]</f>
        <v>ユニフォーム田沢裕樹ICONIC</v>
      </c>
    </row>
    <row r="297" spans="1:20" x14ac:dyDescent="0.3">
      <c r="A297">
        <f>VLOOKUP(Attack[[#This Row],[No用]],SetNo[[No.用]:[vlookup 用]],2,FALSE)</f>
        <v>73</v>
      </c>
      <c r="B297" t="s">
        <v>217</v>
      </c>
      <c r="C297" t="s">
        <v>67</v>
      </c>
      <c r="D297" t="s">
        <v>28</v>
      </c>
      <c r="E297" t="s">
        <v>25</v>
      </c>
      <c r="F297" t="s">
        <v>64</v>
      </c>
      <c r="G297" t="s">
        <v>71</v>
      </c>
      <c r="H297">
        <v>1</v>
      </c>
      <c r="I297" t="s">
        <v>247</v>
      </c>
      <c r="J297" s="3" t="s">
        <v>183</v>
      </c>
      <c r="K297" s="3" t="s">
        <v>173</v>
      </c>
      <c r="L297">
        <v>30</v>
      </c>
      <c r="T297" t="str">
        <f>Attack[[#This Row],[服装]]&amp;Attack[[#This Row],[名前]]&amp;Attack[[#This Row],[レアリティ]]</f>
        <v>ユニフォーム田沢裕樹ICONIC</v>
      </c>
    </row>
    <row r="298" spans="1:20" x14ac:dyDescent="0.3">
      <c r="A298">
        <f>VLOOKUP(Attack[[#This Row],[No用]],SetNo[[No.用]:[vlookup 用]],2,FALSE)</f>
        <v>73</v>
      </c>
      <c r="B298" t="s">
        <v>217</v>
      </c>
      <c r="C298" t="s">
        <v>67</v>
      </c>
      <c r="D298" t="s">
        <v>28</v>
      </c>
      <c r="E298" t="s">
        <v>25</v>
      </c>
      <c r="F298" t="s">
        <v>64</v>
      </c>
      <c r="G298" t="s">
        <v>71</v>
      </c>
      <c r="H298">
        <v>1</v>
      </c>
      <c r="I298" t="s">
        <v>247</v>
      </c>
      <c r="J298" s="3" t="s">
        <v>182</v>
      </c>
      <c r="K298" s="3" t="s">
        <v>237</v>
      </c>
      <c r="L298">
        <v>45</v>
      </c>
      <c r="N298">
        <v>55</v>
      </c>
      <c r="T298" t="str">
        <f>Attack[[#This Row],[服装]]&amp;Attack[[#This Row],[名前]]&amp;Attack[[#This Row],[レアリティ]]</f>
        <v>ユニフォーム田沢裕樹ICONIC</v>
      </c>
    </row>
    <row r="299" spans="1:20" x14ac:dyDescent="0.3">
      <c r="A299">
        <f>VLOOKUP(Attack[[#This Row],[No用]],SetNo[[No.用]:[vlookup 用]],2,FALSE)</f>
        <v>74</v>
      </c>
      <c r="B299" t="s">
        <v>217</v>
      </c>
      <c r="C299" t="s">
        <v>68</v>
      </c>
      <c r="D299" t="s">
        <v>28</v>
      </c>
      <c r="E299" t="s">
        <v>26</v>
      </c>
      <c r="F299" t="s">
        <v>64</v>
      </c>
      <c r="G299" t="s">
        <v>71</v>
      </c>
      <c r="H299">
        <v>1</v>
      </c>
      <c r="I299" t="s">
        <v>247</v>
      </c>
      <c r="J299" s="3" t="s">
        <v>179</v>
      </c>
      <c r="K299" s="3" t="s">
        <v>173</v>
      </c>
      <c r="L299">
        <v>27</v>
      </c>
      <c r="T299" t="str">
        <f>Attack[[#This Row],[服装]]&amp;Attack[[#This Row],[名前]]&amp;Attack[[#This Row],[レアリティ]]</f>
        <v>ユニフォーム子安颯真ICONIC</v>
      </c>
    </row>
    <row r="300" spans="1:20" x14ac:dyDescent="0.3">
      <c r="A300">
        <f>VLOOKUP(Attack[[#This Row],[No用]],SetNo[[No.用]:[vlookup 用]],2,FALSE)</f>
        <v>74</v>
      </c>
      <c r="B300" t="s">
        <v>217</v>
      </c>
      <c r="C300" t="s">
        <v>68</v>
      </c>
      <c r="D300" t="s">
        <v>28</v>
      </c>
      <c r="E300" t="s">
        <v>26</v>
      </c>
      <c r="F300" t="s">
        <v>64</v>
      </c>
      <c r="G300" t="s">
        <v>71</v>
      </c>
      <c r="H300">
        <v>1</v>
      </c>
      <c r="I300" t="s">
        <v>247</v>
      </c>
      <c r="J300" s="3" t="s">
        <v>180</v>
      </c>
      <c r="K300" s="3" t="s">
        <v>173</v>
      </c>
      <c r="L300">
        <v>27</v>
      </c>
      <c r="T300" t="str">
        <f>Attack[[#This Row],[服装]]&amp;Attack[[#This Row],[名前]]&amp;Attack[[#This Row],[レアリティ]]</f>
        <v>ユニフォーム子安颯真ICONIC</v>
      </c>
    </row>
    <row r="301" spans="1:20" x14ac:dyDescent="0.3">
      <c r="A301">
        <f>VLOOKUP(Attack[[#This Row],[No用]],SetNo[[No.用]:[vlookup 用]],2,FALSE)</f>
        <v>74</v>
      </c>
      <c r="B301" t="s">
        <v>217</v>
      </c>
      <c r="C301" t="s">
        <v>68</v>
      </c>
      <c r="D301" t="s">
        <v>28</v>
      </c>
      <c r="E301" t="s">
        <v>26</v>
      </c>
      <c r="F301" t="s">
        <v>64</v>
      </c>
      <c r="G301" t="s">
        <v>71</v>
      </c>
      <c r="H301">
        <v>1</v>
      </c>
      <c r="I301" t="s">
        <v>247</v>
      </c>
      <c r="J301" s="3" t="s">
        <v>183</v>
      </c>
      <c r="K301" s="3" t="s">
        <v>173</v>
      </c>
      <c r="L301">
        <v>25</v>
      </c>
      <c r="T301" t="str">
        <f>Attack[[#This Row],[服装]]&amp;Attack[[#This Row],[名前]]&amp;Attack[[#This Row],[レアリティ]]</f>
        <v>ユニフォーム子安颯真ICONIC</v>
      </c>
    </row>
    <row r="302" spans="1:20" x14ac:dyDescent="0.3">
      <c r="A302">
        <f>VLOOKUP(Attack[[#This Row],[No用]],SetNo[[No.用]:[vlookup 用]],2,FALSE)</f>
        <v>75</v>
      </c>
      <c r="B302" t="s">
        <v>217</v>
      </c>
      <c r="C302" t="s">
        <v>69</v>
      </c>
      <c r="D302" t="s">
        <v>28</v>
      </c>
      <c r="E302" t="s">
        <v>21</v>
      </c>
      <c r="F302" t="s">
        <v>64</v>
      </c>
      <c r="G302" t="s">
        <v>71</v>
      </c>
      <c r="H302">
        <v>1</v>
      </c>
      <c r="I302" t="s">
        <v>247</v>
      </c>
      <c r="J302" s="3"/>
      <c r="K302" s="3"/>
      <c r="T302" t="str">
        <f>Attack[[#This Row],[服装]]&amp;Attack[[#This Row],[名前]]&amp;Attack[[#This Row],[レアリティ]]</f>
        <v>ユニフォーム横手駿ICONIC</v>
      </c>
    </row>
    <row r="303" spans="1:20" x14ac:dyDescent="0.3">
      <c r="A303">
        <f>VLOOKUP(Attack[[#This Row],[No用]],SetNo[[No.用]:[vlookup 用]],2,FALSE)</f>
        <v>76</v>
      </c>
      <c r="B303" t="s">
        <v>217</v>
      </c>
      <c r="C303" t="s">
        <v>70</v>
      </c>
      <c r="D303" t="s">
        <v>28</v>
      </c>
      <c r="E303" t="s">
        <v>31</v>
      </c>
      <c r="F303" t="s">
        <v>64</v>
      </c>
      <c r="G303" t="s">
        <v>71</v>
      </c>
      <c r="H303">
        <v>1</v>
      </c>
      <c r="I303" t="s">
        <v>247</v>
      </c>
      <c r="J303" s="3" t="s">
        <v>179</v>
      </c>
      <c r="K303" s="3" t="s">
        <v>173</v>
      </c>
      <c r="L303">
        <v>27</v>
      </c>
      <c r="T303" t="str">
        <f>Attack[[#This Row],[服装]]&amp;Attack[[#This Row],[名前]]&amp;Attack[[#This Row],[レアリティ]]</f>
        <v>ユニフォーム夏瀬伊吹ICONIC</v>
      </c>
    </row>
    <row r="304" spans="1:20" x14ac:dyDescent="0.3">
      <c r="A304">
        <f>VLOOKUP(Attack[[#This Row],[No用]],SetNo[[No.用]:[vlookup 用]],2,FALSE)</f>
        <v>76</v>
      </c>
      <c r="B304" t="s">
        <v>217</v>
      </c>
      <c r="C304" t="s">
        <v>70</v>
      </c>
      <c r="D304" t="s">
        <v>28</v>
      </c>
      <c r="E304" t="s">
        <v>31</v>
      </c>
      <c r="F304" t="s">
        <v>64</v>
      </c>
      <c r="G304" t="s">
        <v>71</v>
      </c>
      <c r="H304">
        <v>1</v>
      </c>
      <c r="I304" t="s">
        <v>247</v>
      </c>
      <c r="J304" s="3" t="s">
        <v>180</v>
      </c>
      <c r="K304" s="3" t="s">
        <v>173</v>
      </c>
      <c r="L304">
        <v>27</v>
      </c>
      <c r="T304" t="str">
        <f>Attack[[#This Row],[服装]]&amp;Attack[[#This Row],[名前]]&amp;Attack[[#This Row],[レアリティ]]</f>
        <v>ユニフォーム夏瀬伊吹ICONIC</v>
      </c>
    </row>
    <row r="305" spans="1:20" x14ac:dyDescent="0.3">
      <c r="A305">
        <f>VLOOKUP(Attack[[#This Row],[No用]],SetNo[[No.用]:[vlookup 用]],2,FALSE)</f>
        <v>77</v>
      </c>
      <c r="B305" t="s">
        <v>217</v>
      </c>
      <c r="C305" t="s">
        <v>72</v>
      </c>
      <c r="D305" t="s">
        <v>23</v>
      </c>
      <c r="E305" t="s">
        <v>31</v>
      </c>
      <c r="F305" t="s">
        <v>75</v>
      </c>
      <c r="G305" t="s">
        <v>71</v>
      </c>
      <c r="H305">
        <v>1</v>
      </c>
      <c r="I305" t="s">
        <v>247</v>
      </c>
      <c r="J305" s="3" t="s">
        <v>179</v>
      </c>
      <c r="K305" s="3" t="s">
        <v>173</v>
      </c>
      <c r="L305">
        <v>27</v>
      </c>
      <c r="T305" t="str">
        <f>Attack[[#This Row],[服装]]&amp;Attack[[#This Row],[名前]]&amp;Attack[[#This Row],[レアリティ]]</f>
        <v>ユニフォーム古牧譲ICONIC</v>
      </c>
    </row>
    <row r="306" spans="1:20" x14ac:dyDescent="0.3">
      <c r="A306">
        <f>VLOOKUP(Attack[[#This Row],[No用]],SetNo[[No.用]:[vlookup 用]],2,FALSE)</f>
        <v>77</v>
      </c>
      <c r="B306" t="s">
        <v>217</v>
      </c>
      <c r="C306" t="s">
        <v>72</v>
      </c>
      <c r="D306" t="s">
        <v>23</v>
      </c>
      <c r="E306" t="s">
        <v>31</v>
      </c>
      <c r="F306" t="s">
        <v>75</v>
      </c>
      <c r="G306" t="s">
        <v>71</v>
      </c>
      <c r="H306">
        <v>1</v>
      </c>
      <c r="I306" t="s">
        <v>247</v>
      </c>
      <c r="J306" s="3" t="s">
        <v>180</v>
      </c>
      <c r="K306" s="3" t="s">
        <v>173</v>
      </c>
      <c r="L306">
        <v>27</v>
      </c>
      <c r="T306" t="str">
        <f>Attack[[#This Row],[服装]]&amp;Attack[[#This Row],[名前]]&amp;Attack[[#This Row],[レアリティ]]</f>
        <v>ユニフォーム古牧譲ICONIC</v>
      </c>
    </row>
    <row r="307" spans="1:20" x14ac:dyDescent="0.3">
      <c r="A307">
        <f>VLOOKUP(Attack[[#This Row],[No用]],SetNo[[No.用]:[vlookup 用]],2,FALSE)</f>
        <v>78</v>
      </c>
      <c r="B307" t="s">
        <v>217</v>
      </c>
      <c r="C307" t="s">
        <v>76</v>
      </c>
      <c r="D307" t="s">
        <v>28</v>
      </c>
      <c r="E307" t="s">
        <v>25</v>
      </c>
      <c r="F307" t="s">
        <v>75</v>
      </c>
      <c r="G307" t="s">
        <v>71</v>
      </c>
      <c r="H307">
        <v>1</v>
      </c>
      <c r="I307" t="s">
        <v>247</v>
      </c>
      <c r="J307" s="3" t="s">
        <v>179</v>
      </c>
      <c r="K307" s="3" t="s">
        <v>184</v>
      </c>
      <c r="L307">
        <v>35</v>
      </c>
      <c r="T307" t="str">
        <f>Attack[[#This Row],[服装]]&amp;Attack[[#This Row],[名前]]&amp;Attack[[#This Row],[レアリティ]]</f>
        <v>ユニフォーム浅虫快人ICONIC</v>
      </c>
    </row>
    <row r="308" spans="1:20" x14ac:dyDescent="0.3">
      <c r="A308">
        <f>VLOOKUP(Attack[[#This Row],[No用]],SetNo[[No.用]:[vlookup 用]],2,FALSE)</f>
        <v>78</v>
      </c>
      <c r="B308" t="s">
        <v>217</v>
      </c>
      <c r="C308" t="s">
        <v>76</v>
      </c>
      <c r="D308" t="s">
        <v>28</v>
      </c>
      <c r="E308" t="s">
        <v>25</v>
      </c>
      <c r="F308" t="s">
        <v>75</v>
      </c>
      <c r="G308" t="s">
        <v>71</v>
      </c>
      <c r="H308">
        <v>1</v>
      </c>
      <c r="I308" t="s">
        <v>247</v>
      </c>
      <c r="J308" s="3" t="s">
        <v>180</v>
      </c>
      <c r="K308" s="3" t="s">
        <v>184</v>
      </c>
      <c r="L308">
        <v>35</v>
      </c>
      <c r="T308" t="str">
        <f>Attack[[#This Row],[服装]]&amp;Attack[[#This Row],[名前]]&amp;Attack[[#This Row],[レアリティ]]</f>
        <v>ユニフォーム浅虫快人ICONIC</v>
      </c>
    </row>
    <row r="309" spans="1:20" x14ac:dyDescent="0.3">
      <c r="A309">
        <f>VLOOKUP(Attack[[#This Row],[No用]],SetNo[[No.用]:[vlookup 用]],2,FALSE)</f>
        <v>78</v>
      </c>
      <c r="B309" t="s">
        <v>217</v>
      </c>
      <c r="C309" t="s">
        <v>76</v>
      </c>
      <c r="D309" t="s">
        <v>28</v>
      </c>
      <c r="E309" t="s">
        <v>25</v>
      </c>
      <c r="F309" t="s">
        <v>75</v>
      </c>
      <c r="G309" t="s">
        <v>71</v>
      </c>
      <c r="H309">
        <v>1</v>
      </c>
      <c r="I309" t="s">
        <v>247</v>
      </c>
      <c r="J309" s="3" t="s">
        <v>181</v>
      </c>
      <c r="K309" s="3" t="s">
        <v>184</v>
      </c>
      <c r="L309">
        <v>43</v>
      </c>
      <c r="T309" t="str">
        <f>Attack[[#This Row],[服装]]&amp;Attack[[#This Row],[名前]]&amp;Attack[[#This Row],[レアリティ]]</f>
        <v>ユニフォーム浅虫快人ICONIC</v>
      </c>
    </row>
    <row r="310" spans="1:20" x14ac:dyDescent="0.3">
      <c r="A310">
        <f>VLOOKUP(Attack[[#This Row],[No用]],SetNo[[No.用]:[vlookup 用]],2,FALSE)</f>
        <v>78</v>
      </c>
      <c r="B310" t="s">
        <v>217</v>
      </c>
      <c r="C310" t="s">
        <v>76</v>
      </c>
      <c r="D310" t="s">
        <v>28</v>
      </c>
      <c r="E310" t="s">
        <v>25</v>
      </c>
      <c r="F310" t="s">
        <v>75</v>
      </c>
      <c r="G310" t="s">
        <v>71</v>
      </c>
      <c r="H310">
        <v>1</v>
      </c>
      <c r="I310" t="s">
        <v>247</v>
      </c>
      <c r="J310" s="3" t="s">
        <v>183</v>
      </c>
      <c r="K310" s="3" t="s">
        <v>173</v>
      </c>
      <c r="L310">
        <v>31</v>
      </c>
      <c r="T310" t="str">
        <f>Attack[[#This Row],[服装]]&amp;Attack[[#This Row],[名前]]&amp;Attack[[#This Row],[レアリティ]]</f>
        <v>ユニフォーム浅虫快人ICONIC</v>
      </c>
    </row>
    <row r="311" spans="1:20" x14ac:dyDescent="0.3">
      <c r="A311">
        <f>VLOOKUP(Attack[[#This Row],[No用]],SetNo[[No.用]:[vlookup 用]],2,FALSE)</f>
        <v>78</v>
      </c>
      <c r="B311" t="s">
        <v>217</v>
      </c>
      <c r="C311" t="s">
        <v>76</v>
      </c>
      <c r="D311" t="s">
        <v>28</v>
      </c>
      <c r="E311" t="s">
        <v>25</v>
      </c>
      <c r="F311" t="s">
        <v>75</v>
      </c>
      <c r="G311" t="s">
        <v>71</v>
      </c>
      <c r="H311">
        <v>1</v>
      </c>
      <c r="I311" t="s">
        <v>247</v>
      </c>
      <c r="J311" s="3" t="s">
        <v>194</v>
      </c>
      <c r="K311" s="3" t="s">
        <v>237</v>
      </c>
      <c r="L311">
        <v>46</v>
      </c>
      <c r="N311">
        <v>56</v>
      </c>
      <c r="T311" t="str">
        <f>Attack[[#This Row],[服装]]&amp;Attack[[#This Row],[名前]]&amp;Attack[[#This Row],[レアリティ]]</f>
        <v>ユニフォーム浅虫快人ICONIC</v>
      </c>
    </row>
    <row r="312" spans="1:20" x14ac:dyDescent="0.3">
      <c r="A312">
        <f>VLOOKUP(Attack[[#This Row],[No用]],SetNo[[No.用]:[vlookup 用]],2,FALSE)</f>
        <v>79</v>
      </c>
      <c r="B312" t="s">
        <v>217</v>
      </c>
      <c r="C312" t="s">
        <v>79</v>
      </c>
      <c r="D312" t="s">
        <v>23</v>
      </c>
      <c r="E312" t="s">
        <v>21</v>
      </c>
      <c r="F312" t="s">
        <v>75</v>
      </c>
      <c r="G312" t="s">
        <v>71</v>
      </c>
      <c r="H312">
        <v>1</v>
      </c>
      <c r="I312" t="s">
        <v>247</v>
      </c>
      <c r="J312" s="3"/>
      <c r="K312" s="3"/>
      <c r="T312" t="str">
        <f>Attack[[#This Row],[服装]]&amp;Attack[[#This Row],[名前]]&amp;Attack[[#This Row],[レアリティ]]</f>
        <v>ユニフォーム南田大志ICONIC</v>
      </c>
    </row>
    <row r="313" spans="1:20" x14ac:dyDescent="0.3">
      <c r="A313">
        <f>VLOOKUP(Attack[[#This Row],[No用]],SetNo[[No.用]:[vlookup 用]],2,FALSE)</f>
        <v>80</v>
      </c>
      <c r="B313" t="s">
        <v>217</v>
      </c>
      <c r="C313" t="s">
        <v>81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247</v>
      </c>
      <c r="J313" s="3" t="s">
        <v>179</v>
      </c>
      <c r="K313" s="3" t="s">
        <v>173</v>
      </c>
      <c r="L313">
        <v>27</v>
      </c>
      <c r="T313" t="str">
        <f>Attack[[#This Row],[服装]]&amp;Attack[[#This Row],[名前]]&amp;Attack[[#This Row],[レアリティ]]</f>
        <v>ユニフォーム湯川良明ICONIC</v>
      </c>
    </row>
    <row r="314" spans="1:20" x14ac:dyDescent="0.3">
      <c r="A314">
        <f>VLOOKUP(Attack[[#This Row],[No用]],SetNo[[No.用]:[vlookup 用]],2,FALSE)</f>
        <v>80</v>
      </c>
      <c r="B314" t="s">
        <v>217</v>
      </c>
      <c r="C314" t="s">
        <v>81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247</v>
      </c>
      <c r="J314" s="3" t="s">
        <v>180</v>
      </c>
      <c r="K314" s="3" t="s">
        <v>173</v>
      </c>
      <c r="L314">
        <v>25</v>
      </c>
      <c r="T314" t="str">
        <f>Attack[[#This Row],[服装]]&amp;Attack[[#This Row],[名前]]&amp;Attack[[#This Row],[レアリティ]]</f>
        <v>ユニフォーム湯川良明ICONIC</v>
      </c>
    </row>
    <row r="315" spans="1:20" x14ac:dyDescent="0.3">
      <c r="A315">
        <f>VLOOKUP(Attack[[#This Row],[No用]],SetNo[[No.用]:[vlookup 用]],2,FALSE)</f>
        <v>80</v>
      </c>
      <c r="B315" t="s">
        <v>217</v>
      </c>
      <c r="C315" t="s">
        <v>81</v>
      </c>
      <c r="D315" t="s">
        <v>23</v>
      </c>
      <c r="E315" t="s">
        <v>26</v>
      </c>
      <c r="F315" t="s">
        <v>75</v>
      </c>
      <c r="G315" t="s">
        <v>71</v>
      </c>
      <c r="H315">
        <v>1</v>
      </c>
      <c r="I315" t="s">
        <v>247</v>
      </c>
      <c r="J315" s="3" t="s">
        <v>183</v>
      </c>
      <c r="K315" s="3" t="s">
        <v>173</v>
      </c>
      <c r="L315">
        <v>25</v>
      </c>
      <c r="T315" t="str">
        <f>Attack[[#This Row],[服装]]&amp;Attack[[#This Row],[名前]]&amp;Attack[[#This Row],[レアリティ]]</f>
        <v>ユニフォーム湯川良明ICONIC</v>
      </c>
    </row>
    <row r="316" spans="1:20" x14ac:dyDescent="0.3">
      <c r="A316">
        <f>VLOOKUP(Attack[[#This Row],[No用]],SetNo[[No.用]:[vlookup 用]],2,FALSE)</f>
        <v>81</v>
      </c>
      <c r="B316" t="s">
        <v>217</v>
      </c>
      <c r="C316" t="s">
        <v>83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247</v>
      </c>
      <c r="J316" s="3" t="s">
        <v>179</v>
      </c>
      <c r="K316" s="3" t="s">
        <v>184</v>
      </c>
      <c r="L316">
        <v>33</v>
      </c>
      <c r="T316" t="str">
        <f>Attack[[#This Row],[服装]]&amp;Attack[[#This Row],[名前]]&amp;Attack[[#This Row],[レアリティ]]</f>
        <v>ユニフォーム稲垣功ICONIC</v>
      </c>
    </row>
    <row r="317" spans="1:20" x14ac:dyDescent="0.3">
      <c r="A317">
        <f>VLOOKUP(Attack[[#This Row],[No用]],SetNo[[No.用]:[vlookup 用]],2,FALSE)</f>
        <v>81</v>
      </c>
      <c r="B317" t="s">
        <v>217</v>
      </c>
      <c r="C317" t="s">
        <v>83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247</v>
      </c>
      <c r="J317" s="3" t="s">
        <v>180</v>
      </c>
      <c r="K317" s="3" t="s">
        <v>184</v>
      </c>
      <c r="L317">
        <v>33</v>
      </c>
      <c r="T317" t="str">
        <f>Attack[[#This Row],[服装]]&amp;Attack[[#This Row],[名前]]&amp;Attack[[#This Row],[レアリティ]]</f>
        <v>ユニフォーム稲垣功ICONIC</v>
      </c>
    </row>
    <row r="318" spans="1:20" x14ac:dyDescent="0.3">
      <c r="A318">
        <f>VLOOKUP(Attack[[#This Row],[No用]],SetNo[[No.用]:[vlookup 用]],2,FALSE)</f>
        <v>81</v>
      </c>
      <c r="B318" t="s">
        <v>217</v>
      </c>
      <c r="C318" t="s">
        <v>83</v>
      </c>
      <c r="D318" t="s">
        <v>23</v>
      </c>
      <c r="E318" t="s">
        <v>25</v>
      </c>
      <c r="F318" t="s">
        <v>75</v>
      </c>
      <c r="G318" t="s">
        <v>71</v>
      </c>
      <c r="H318">
        <v>1</v>
      </c>
      <c r="I318" t="s">
        <v>247</v>
      </c>
      <c r="J318" s="3" t="s">
        <v>300</v>
      </c>
      <c r="K318" s="3" t="s">
        <v>184</v>
      </c>
      <c r="L318">
        <v>43</v>
      </c>
      <c r="T318" t="str">
        <f>Attack[[#This Row],[服装]]&amp;Attack[[#This Row],[名前]]&amp;Attack[[#This Row],[レアリティ]]</f>
        <v>ユニフォーム稲垣功ICONIC</v>
      </c>
    </row>
    <row r="319" spans="1:20" x14ac:dyDescent="0.3">
      <c r="A319">
        <f>VLOOKUP(Attack[[#This Row],[No用]],SetNo[[No.用]:[vlookup 用]],2,FALSE)</f>
        <v>81</v>
      </c>
      <c r="B319" t="s">
        <v>217</v>
      </c>
      <c r="C319" t="s">
        <v>83</v>
      </c>
      <c r="D319" t="s">
        <v>23</v>
      </c>
      <c r="E319" t="s">
        <v>25</v>
      </c>
      <c r="F319" t="s">
        <v>75</v>
      </c>
      <c r="G319" t="s">
        <v>71</v>
      </c>
      <c r="H319">
        <v>1</v>
      </c>
      <c r="I319" t="s">
        <v>247</v>
      </c>
      <c r="J319" s="3" t="s">
        <v>183</v>
      </c>
      <c r="K319" s="3" t="s">
        <v>173</v>
      </c>
      <c r="L319">
        <v>31</v>
      </c>
      <c r="T319" t="str">
        <f>Attack[[#This Row],[服装]]&amp;Attack[[#This Row],[名前]]&amp;Attack[[#This Row],[レアリティ]]</f>
        <v>ユニフォーム稲垣功ICONIC</v>
      </c>
    </row>
    <row r="320" spans="1:20" x14ac:dyDescent="0.3">
      <c r="A320">
        <f>VLOOKUP(Attack[[#This Row],[No用]],SetNo[[No.用]:[vlookup 用]],2,FALSE)</f>
        <v>81</v>
      </c>
      <c r="B320" t="s">
        <v>217</v>
      </c>
      <c r="C320" t="s">
        <v>83</v>
      </c>
      <c r="D320" t="s">
        <v>23</v>
      </c>
      <c r="E320" t="s">
        <v>25</v>
      </c>
      <c r="F320" t="s">
        <v>75</v>
      </c>
      <c r="G320" t="s">
        <v>71</v>
      </c>
      <c r="H320">
        <v>1</v>
      </c>
      <c r="I320" t="s">
        <v>247</v>
      </c>
      <c r="J320" s="3" t="s">
        <v>194</v>
      </c>
      <c r="K320" s="3" t="s">
        <v>237</v>
      </c>
      <c r="L320">
        <v>44</v>
      </c>
      <c r="N320">
        <v>54</v>
      </c>
      <c r="T320" t="str">
        <f>Attack[[#This Row],[服装]]&amp;Attack[[#This Row],[名前]]&amp;Attack[[#This Row],[レアリティ]]</f>
        <v>ユニフォーム稲垣功ICONIC</v>
      </c>
    </row>
    <row r="321" spans="1:20" x14ac:dyDescent="0.3">
      <c r="A321">
        <f>VLOOKUP(Attack[[#This Row],[No用]],SetNo[[No.用]:[vlookup 用]],2,FALSE)</f>
        <v>82</v>
      </c>
      <c r="B321" t="s">
        <v>217</v>
      </c>
      <c r="C321" t="s">
        <v>86</v>
      </c>
      <c r="D321" t="s">
        <v>23</v>
      </c>
      <c r="E321" t="s">
        <v>26</v>
      </c>
      <c r="F321" t="s">
        <v>75</v>
      </c>
      <c r="G321" t="s">
        <v>71</v>
      </c>
      <c r="H321">
        <v>1</v>
      </c>
      <c r="I321" t="s">
        <v>247</v>
      </c>
      <c r="J321" s="3" t="s">
        <v>179</v>
      </c>
      <c r="K321" s="3" t="s">
        <v>173</v>
      </c>
      <c r="L321">
        <v>27</v>
      </c>
      <c r="T321" t="str">
        <f>Attack[[#This Row],[服装]]&amp;Attack[[#This Row],[名前]]&amp;Attack[[#This Row],[レアリティ]]</f>
        <v>ユニフォーム馬門英治ICONIC</v>
      </c>
    </row>
    <row r="322" spans="1:20" x14ac:dyDescent="0.3">
      <c r="A322">
        <f>VLOOKUP(Attack[[#This Row],[No用]],SetNo[[No.用]:[vlookup 用]],2,FALSE)</f>
        <v>82</v>
      </c>
      <c r="B322" t="s">
        <v>217</v>
      </c>
      <c r="C322" t="s">
        <v>86</v>
      </c>
      <c r="D322" t="s">
        <v>23</v>
      </c>
      <c r="E322" t="s">
        <v>26</v>
      </c>
      <c r="F322" t="s">
        <v>75</v>
      </c>
      <c r="G322" t="s">
        <v>71</v>
      </c>
      <c r="H322">
        <v>1</v>
      </c>
      <c r="I322" t="s">
        <v>247</v>
      </c>
      <c r="J322" s="3" t="s">
        <v>180</v>
      </c>
      <c r="K322" s="3" t="s">
        <v>173</v>
      </c>
      <c r="L322">
        <v>25</v>
      </c>
      <c r="T322" t="str">
        <f>Attack[[#This Row],[服装]]&amp;Attack[[#This Row],[名前]]&amp;Attack[[#This Row],[レアリティ]]</f>
        <v>ユニフォーム馬門英治ICONIC</v>
      </c>
    </row>
    <row r="323" spans="1:20" x14ac:dyDescent="0.3">
      <c r="A323">
        <f>VLOOKUP(Attack[[#This Row],[No用]],SetNo[[No.用]:[vlookup 用]],2,FALSE)</f>
        <v>82</v>
      </c>
      <c r="B323" t="s">
        <v>217</v>
      </c>
      <c r="C323" t="s">
        <v>86</v>
      </c>
      <c r="D323" t="s">
        <v>23</v>
      </c>
      <c r="E323" t="s">
        <v>26</v>
      </c>
      <c r="F323" t="s">
        <v>75</v>
      </c>
      <c r="G323" t="s">
        <v>71</v>
      </c>
      <c r="H323">
        <v>1</v>
      </c>
      <c r="I323" t="s">
        <v>247</v>
      </c>
      <c r="J323" s="3" t="s">
        <v>183</v>
      </c>
      <c r="K323" s="3" t="s">
        <v>173</v>
      </c>
      <c r="L323">
        <v>25</v>
      </c>
      <c r="T323" t="str">
        <f>Attack[[#This Row],[服装]]&amp;Attack[[#This Row],[名前]]&amp;Attack[[#This Row],[レアリティ]]</f>
        <v>ユニフォーム馬門英治ICONIC</v>
      </c>
    </row>
    <row r="324" spans="1:20" x14ac:dyDescent="0.3">
      <c r="A324">
        <f>VLOOKUP(Attack[[#This Row],[No用]],SetNo[[No.用]:[vlookup 用]],2,FALSE)</f>
        <v>83</v>
      </c>
      <c r="B324" t="s">
        <v>217</v>
      </c>
      <c r="C324" t="s">
        <v>88</v>
      </c>
      <c r="D324" t="s">
        <v>23</v>
      </c>
      <c r="E324" t="s">
        <v>25</v>
      </c>
      <c r="F324" t="s">
        <v>75</v>
      </c>
      <c r="G324" t="s">
        <v>71</v>
      </c>
      <c r="H324">
        <v>1</v>
      </c>
      <c r="I324" t="s">
        <v>247</v>
      </c>
      <c r="J324" s="3" t="s">
        <v>179</v>
      </c>
      <c r="K324" s="3" t="s">
        <v>184</v>
      </c>
      <c r="L324">
        <v>33</v>
      </c>
      <c r="T324" t="str">
        <f>Attack[[#This Row],[服装]]&amp;Attack[[#This Row],[名前]]&amp;Attack[[#This Row],[レアリティ]]</f>
        <v>ユニフォーム百沢雄大ICONIC</v>
      </c>
    </row>
    <row r="325" spans="1:20" x14ac:dyDescent="0.3">
      <c r="A325">
        <f>VLOOKUP(Attack[[#This Row],[No用]],SetNo[[No.用]:[vlookup 用]],2,FALSE)</f>
        <v>83</v>
      </c>
      <c r="B325" t="s">
        <v>217</v>
      </c>
      <c r="C325" t="s">
        <v>88</v>
      </c>
      <c r="D325" t="s">
        <v>23</v>
      </c>
      <c r="E325" t="s">
        <v>25</v>
      </c>
      <c r="F325" t="s">
        <v>75</v>
      </c>
      <c r="G325" t="s">
        <v>71</v>
      </c>
      <c r="H325">
        <v>1</v>
      </c>
      <c r="I325" t="s">
        <v>247</v>
      </c>
      <c r="J325" s="3" t="s">
        <v>180</v>
      </c>
      <c r="K325" s="3" t="s">
        <v>173</v>
      </c>
      <c r="L325">
        <v>12</v>
      </c>
      <c r="T325" t="str">
        <f>Attack[[#This Row],[服装]]&amp;Attack[[#This Row],[名前]]&amp;Attack[[#This Row],[レアリティ]]</f>
        <v>ユニフォーム百沢雄大ICONIC</v>
      </c>
    </row>
    <row r="326" spans="1:20" x14ac:dyDescent="0.3">
      <c r="A326">
        <f>VLOOKUP(Attack[[#This Row],[No用]],SetNo[[No.用]:[vlookup 用]],2,FALSE)</f>
        <v>83</v>
      </c>
      <c r="B326" t="s">
        <v>217</v>
      </c>
      <c r="C326" t="s">
        <v>88</v>
      </c>
      <c r="D326" t="s">
        <v>23</v>
      </c>
      <c r="E326" t="s">
        <v>25</v>
      </c>
      <c r="F326" t="s">
        <v>75</v>
      </c>
      <c r="G326" t="s">
        <v>71</v>
      </c>
      <c r="H326">
        <v>1</v>
      </c>
      <c r="I326" t="s">
        <v>247</v>
      </c>
      <c r="J326" s="3" t="s">
        <v>194</v>
      </c>
      <c r="K326" s="3" t="s">
        <v>237</v>
      </c>
      <c r="L326">
        <v>50</v>
      </c>
      <c r="M326">
        <v>5</v>
      </c>
      <c r="N326">
        <v>60</v>
      </c>
      <c r="O326">
        <v>8</v>
      </c>
      <c r="T326" t="str">
        <f>Attack[[#This Row],[服装]]&amp;Attack[[#This Row],[名前]]&amp;Attack[[#This Row],[レアリティ]]</f>
        <v>ユニフォーム百沢雄大ICONIC</v>
      </c>
    </row>
    <row r="327" spans="1:20" x14ac:dyDescent="0.3">
      <c r="A327">
        <f>VLOOKUP(Attack[[#This Row],[No用]],SetNo[[No.用]:[vlookup 用]],2,FALSE)</f>
        <v>84</v>
      </c>
      <c r="B327" t="s">
        <v>108</v>
      </c>
      <c r="C327" t="s">
        <v>89</v>
      </c>
      <c r="D327" t="s">
        <v>90</v>
      </c>
      <c r="E327" t="s">
        <v>78</v>
      </c>
      <c r="F327" t="s">
        <v>91</v>
      </c>
      <c r="G327" t="s">
        <v>71</v>
      </c>
      <c r="H327">
        <v>1</v>
      </c>
      <c r="I327" t="s">
        <v>247</v>
      </c>
      <c r="J327" s="3" t="s">
        <v>179</v>
      </c>
      <c r="K327" s="3" t="s">
        <v>184</v>
      </c>
      <c r="L327">
        <v>39</v>
      </c>
      <c r="T327" t="str">
        <f>Attack[[#This Row],[服装]]&amp;Attack[[#This Row],[名前]]&amp;Attack[[#This Row],[レアリティ]]</f>
        <v>ユニフォーム照島游児ICONIC</v>
      </c>
    </row>
    <row r="328" spans="1:20" x14ac:dyDescent="0.3">
      <c r="A328">
        <f>VLOOKUP(Attack[[#This Row],[No用]],SetNo[[No.用]:[vlookup 用]],2,FALSE)</f>
        <v>84</v>
      </c>
      <c r="B328" t="s">
        <v>108</v>
      </c>
      <c r="C328" t="s">
        <v>89</v>
      </c>
      <c r="D328" t="s">
        <v>90</v>
      </c>
      <c r="E328" t="s">
        <v>78</v>
      </c>
      <c r="F328" t="s">
        <v>91</v>
      </c>
      <c r="G328" t="s">
        <v>71</v>
      </c>
      <c r="H328">
        <v>1</v>
      </c>
      <c r="I328" t="s">
        <v>247</v>
      </c>
      <c r="J328" s="3" t="s">
        <v>180</v>
      </c>
      <c r="K328" s="3" t="s">
        <v>184</v>
      </c>
      <c r="L328">
        <v>39</v>
      </c>
      <c r="T328" t="str">
        <f>Attack[[#This Row],[服装]]&amp;Attack[[#This Row],[名前]]&amp;Attack[[#This Row],[レアリティ]]</f>
        <v>ユニフォーム照島游児ICONIC</v>
      </c>
    </row>
    <row r="329" spans="1:20" x14ac:dyDescent="0.3">
      <c r="A329">
        <f>VLOOKUP(Attack[[#This Row],[No用]],SetNo[[No.用]:[vlookup 用]],2,FALSE)</f>
        <v>84</v>
      </c>
      <c r="B329" t="s">
        <v>108</v>
      </c>
      <c r="C329" t="s">
        <v>89</v>
      </c>
      <c r="D329" t="s">
        <v>90</v>
      </c>
      <c r="E329" t="s">
        <v>78</v>
      </c>
      <c r="F329" t="s">
        <v>91</v>
      </c>
      <c r="G329" t="s">
        <v>71</v>
      </c>
      <c r="H329">
        <v>1</v>
      </c>
      <c r="I329" t="s">
        <v>247</v>
      </c>
      <c r="J329" s="3" t="s">
        <v>182</v>
      </c>
      <c r="K329" s="3" t="s">
        <v>184</v>
      </c>
      <c r="L329">
        <v>38</v>
      </c>
      <c r="T329" t="str">
        <f>Attack[[#This Row],[服装]]&amp;Attack[[#This Row],[名前]]&amp;Attack[[#This Row],[レアリティ]]</f>
        <v>ユニフォーム照島游児ICONIC</v>
      </c>
    </row>
    <row r="330" spans="1:20" x14ac:dyDescent="0.3">
      <c r="A330">
        <f>VLOOKUP(Attack[[#This Row],[No用]],SetNo[[No.用]:[vlookup 用]],2,FALSE)</f>
        <v>84</v>
      </c>
      <c r="B330" t="s">
        <v>108</v>
      </c>
      <c r="C330" t="s">
        <v>89</v>
      </c>
      <c r="D330" t="s">
        <v>90</v>
      </c>
      <c r="E330" t="s">
        <v>78</v>
      </c>
      <c r="F330" t="s">
        <v>91</v>
      </c>
      <c r="G330" t="s">
        <v>71</v>
      </c>
      <c r="H330">
        <v>1</v>
      </c>
      <c r="I330" t="s">
        <v>247</v>
      </c>
      <c r="J330" s="3" t="s">
        <v>183</v>
      </c>
      <c r="K330" s="3" t="s">
        <v>173</v>
      </c>
      <c r="L330">
        <v>33</v>
      </c>
      <c r="T330" t="str">
        <f>Attack[[#This Row],[服装]]&amp;Attack[[#This Row],[名前]]&amp;Attack[[#This Row],[レアリティ]]</f>
        <v>ユニフォーム照島游児ICONIC</v>
      </c>
    </row>
    <row r="331" spans="1:20" x14ac:dyDescent="0.3">
      <c r="A331">
        <f>VLOOKUP(Attack[[#This Row],[No用]],SetNo[[No.用]:[vlookup 用]],2,FALSE)</f>
        <v>85</v>
      </c>
      <c r="B331" t="s">
        <v>149</v>
      </c>
      <c r="C331" t="s">
        <v>89</v>
      </c>
      <c r="D331" t="s">
        <v>77</v>
      </c>
      <c r="E331" t="s">
        <v>78</v>
      </c>
      <c r="F331" t="s">
        <v>91</v>
      </c>
      <c r="G331" t="s">
        <v>71</v>
      </c>
      <c r="H331">
        <v>1</v>
      </c>
      <c r="I331" t="s">
        <v>247</v>
      </c>
      <c r="J331" s="3" t="s">
        <v>179</v>
      </c>
      <c r="K331" s="3" t="s">
        <v>184</v>
      </c>
      <c r="L331">
        <v>39</v>
      </c>
      <c r="T331" t="str">
        <f>Attack[[#This Row],[服装]]&amp;Attack[[#This Row],[名前]]&amp;Attack[[#This Row],[レアリティ]]</f>
        <v>制服照島游児ICONIC</v>
      </c>
    </row>
    <row r="332" spans="1:20" x14ac:dyDescent="0.3">
      <c r="A332">
        <f>VLOOKUP(Attack[[#This Row],[No用]],SetNo[[No.用]:[vlookup 用]],2,FALSE)</f>
        <v>85</v>
      </c>
      <c r="B332" t="s">
        <v>149</v>
      </c>
      <c r="C332" t="s">
        <v>89</v>
      </c>
      <c r="D332" t="s">
        <v>77</v>
      </c>
      <c r="E332" t="s">
        <v>78</v>
      </c>
      <c r="F332" t="s">
        <v>91</v>
      </c>
      <c r="G332" t="s">
        <v>71</v>
      </c>
      <c r="H332">
        <v>1</v>
      </c>
      <c r="I332" t="s">
        <v>247</v>
      </c>
      <c r="J332" s="3" t="s">
        <v>180</v>
      </c>
      <c r="K332" s="3" t="s">
        <v>184</v>
      </c>
      <c r="L332">
        <v>39</v>
      </c>
      <c r="T332" t="str">
        <f>Attack[[#This Row],[服装]]&amp;Attack[[#This Row],[名前]]&amp;Attack[[#This Row],[レアリティ]]</f>
        <v>制服照島游児ICONIC</v>
      </c>
    </row>
    <row r="333" spans="1:20" x14ac:dyDescent="0.3">
      <c r="A333">
        <f>VLOOKUP(Attack[[#This Row],[No用]],SetNo[[No.用]:[vlookup 用]],2,FALSE)</f>
        <v>85</v>
      </c>
      <c r="B333" t="s">
        <v>149</v>
      </c>
      <c r="C333" t="s">
        <v>89</v>
      </c>
      <c r="D333" t="s">
        <v>77</v>
      </c>
      <c r="E333" t="s">
        <v>78</v>
      </c>
      <c r="F333" t="s">
        <v>91</v>
      </c>
      <c r="G333" t="s">
        <v>71</v>
      </c>
      <c r="H333">
        <v>1</v>
      </c>
      <c r="I333" t="s">
        <v>247</v>
      </c>
      <c r="J333" s="3" t="s">
        <v>182</v>
      </c>
      <c r="K333" s="3" t="s">
        <v>184</v>
      </c>
      <c r="L333">
        <v>38</v>
      </c>
      <c r="T333" t="str">
        <f>Attack[[#This Row],[服装]]&amp;Attack[[#This Row],[名前]]&amp;Attack[[#This Row],[レアリティ]]</f>
        <v>制服照島游児ICONIC</v>
      </c>
    </row>
    <row r="334" spans="1:20" x14ac:dyDescent="0.3">
      <c r="A334">
        <f>VLOOKUP(Attack[[#This Row],[No用]],SetNo[[No.用]:[vlookup 用]],2,FALSE)</f>
        <v>85</v>
      </c>
      <c r="B334" t="s">
        <v>149</v>
      </c>
      <c r="C334" t="s">
        <v>89</v>
      </c>
      <c r="D334" t="s">
        <v>77</v>
      </c>
      <c r="E334" t="s">
        <v>78</v>
      </c>
      <c r="F334" t="s">
        <v>91</v>
      </c>
      <c r="G334" t="s">
        <v>71</v>
      </c>
      <c r="H334">
        <v>1</v>
      </c>
      <c r="I334" t="s">
        <v>247</v>
      </c>
      <c r="J334" s="3" t="s">
        <v>183</v>
      </c>
      <c r="K334" s="3" t="s">
        <v>173</v>
      </c>
      <c r="L334">
        <v>33</v>
      </c>
      <c r="T334" t="str">
        <f>Attack[[#This Row],[服装]]&amp;Attack[[#This Row],[名前]]&amp;Attack[[#This Row],[レアリティ]]</f>
        <v>制服照島游児ICONIC</v>
      </c>
    </row>
    <row r="335" spans="1:20" x14ac:dyDescent="0.3">
      <c r="A335">
        <f>VLOOKUP(Attack[[#This Row],[No用]],SetNo[[No.用]:[vlookup 用]],2,FALSE)</f>
        <v>86</v>
      </c>
      <c r="B335" t="s">
        <v>108</v>
      </c>
      <c r="C335" t="s">
        <v>92</v>
      </c>
      <c r="D335" t="s">
        <v>90</v>
      </c>
      <c r="E335" t="s">
        <v>82</v>
      </c>
      <c r="F335" t="s">
        <v>91</v>
      </c>
      <c r="G335" t="s">
        <v>71</v>
      </c>
      <c r="H335">
        <v>1</v>
      </c>
      <c r="I335" t="s">
        <v>247</v>
      </c>
      <c r="J335" s="3" t="s">
        <v>179</v>
      </c>
      <c r="K335" s="3" t="s">
        <v>173</v>
      </c>
      <c r="L335">
        <v>27</v>
      </c>
      <c r="T335" t="str">
        <f>Attack[[#This Row],[服装]]&amp;Attack[[#This Row],[名前]]&amp;Attack[[#This Row],[レアリティ]]</f>
        <v>ユニフォーム母畑和馬ICONIC</v>
      </c>
    </row>
    <row r="336" spans="1:20" x14ac:dyDescent="0.3">
      <c r="A336">
        <f>VLOOKUP(Attack[[#This Row],[No用]],SetNo[[No.用]:[vlookup 用]],2,FALSE)</f>
        <v>86</v>
      </c>
      <c r="B336" t="s">
        <v>108</v>
      </c>
      <c r="C336" t="s">
        <v>92</v>
      </c>
      <c r="D336" t="s">
        <v>90</v>
      </c>
      <c r="E336" t="s">
        <v>82</v>
      </c>
      <c r="F336" t="s">
        <v>91</v>
      </c>
      <c r="G336" t="s">
        <v>71</v>
      </c>
      <c r="H336">
        <v>1</v>
      </c>
      <c r="I336" t="s">
        <v>247</v>
      </c>
      <c r="J336" s="3" t="s">
        <v>180</v>
      </c>
      <c r="K336" s="3" t="s">
        <v>173</v>
      </c>
      <c r="L336">
        <v>25</v>
      </c>
      <c r="T336" t="str">
        <f>Attack[[#This Row],[服装]]&amp;Attack[[#This Row],[名前]]&amp;Attack[[#This Row],[レアリティ]]</f>
        <v>ユニフォーム母畑和馬ICONIC</v>
      </c>
    </row>
    <row r="337" spans="1:20" x14ac:dyDescent="0.3">
      <c r="A337">
        <f>VLOOKUP(Attack[[#This Row],[No用]],SetNo[[No.用]:[vlookup 用]],2,FALSE)</f>
        <v>86</v>
      </c>
      <c r="B337" t="s">
        <v>108</v>
      </c>
      <c r="C337" t="s">
        <v>92</v>
      </c>
      <c r="D337" t="s">
        <v>90</v>
      </c>
      <c r="E337" t="s">
        <v>82</v>
      </c>
      <c r="F337" t="s">
        <v>91</v>
      </c>
      <c r="G337" t="s">
        <v>71</v>
      </c>
      <c r="H337">
        <v>1</v>
      </c>
      <c r="I337" t="s">
        <v>247</v>
      </c>
      <c r="J337" s="3" t="s">
        <v>183</v>
      </c>
      <c r="K337" s="3" t="s">
        <v>173</v>
      </c>
      <c r="L337">
        <v>25</v>
      </c>
      <c r="T337" t="str">
        <f>Attack[[#This Row],[服装]]&amp;Attack[[#This Row],[名前]]&amp;Attack[[#This Row],[レアリティ]]</f>
        <v>ユニフォーム母畑和馬ICONIC</v>
      </c>
    </row>
    <row r="338" spans="1:20" x14ac:dyDescent="0.3">
      <c r="A338" t="e">
        <f>VLOOKUP(Attack[[#This Row],[No用]],SetNo[[No.用]:[vlookup 用]],2,FALSE)</f>
        <v>#N/A</v>
      </c>
      <c r="G338" t="s">
        <v>71</v>
      </c>
      <c r="H338">
        <v>1</v>
      </c>
      <c r="I338" t="s">
        <v>247</v>
      </c>
      <c r="T338" t="str">
        <f>Attack[[#This Row],[服装]]&amp;Attack[[#This Row],[名前]]&amp;Attack[[#This Row],[レアリティ]]</f>
        <v>ICONIC</v>
      </c>
    </row>
    <row r="339" spans="1:20" x14ac:dyDescent="0.3">
      <c r="A339" t="e">
        <f>VLOOKUP(Attack[[#This Row],[No用]],SetNo[[No.用]:[vlookup 用]],2,FALSE)</f>
        <v>#N/A</v>
      </c>
      <c r="G339" t="s">
        <v>71</v>
      </c>
      <c r="H339">
        <v>1</v>
      </c>
      <c r="I339" t="s">
        <v>247</v>
      </c>
      <c r="T339" t="str">
        <f>Attack[[#This Row],[服装]]&amp;Attack[[#This Row],[名前]]&amp;Attack[[#This Row],[レアリティ]]</f>
        <v>ICONIC</v>
      </c>
    </row>
    <row r="340" spans="1:20" x14ac:dyDescent="0.3">
      <c r="A340" t="e">
        <f>VLOOKUP(Attack[[#This Row],[No用]],SetNo[[No.用]:[vlookup 用]],2,FALSE)</f>
        <v>#N/A</v>
      </c>
      <c r="G340" t="s">
        <v>71</v>
      </c>
      <c r="H340">
        <v>1</v>
      </c>
      <c r="I340" t="s">
        <v>247</v>
      </c>
      <c r="T340" t="str">
        <f>Attack[[#This Row],[服装]]&amp;Attack[[#This Row],[名前]]&amp;Attack[[#This Row],[レアリティ]]</f>
        <v>ICONIC</v>
      </c>
    </row>
    <row r="341" spans="1:20" x14ac:dyDescent="0.3">
      <c r="A341" t="e">
        <f>VLOOKUP(Attack[[#This Row],[No用]],SetNo[[No.用]:[vlookup 用]],2,FALSE)</f>
        <v>#N/A</v>
      </c>
      <c r="G341" t="s">
        <v>71</v>
      </c>
      <c r="H341">
        <v>1</v>
      </c>
      <c r="I341" t="s">
        <v>247</v>
      </c>
      <c r="T341" t="str">
        <f>Attack[[#This Row],[服装]]&amp;Attack[[#This Row],[名前]]&amp;Attack[[#This Row],[レアリティ]]</f>
        <v>ICONIC</v>
      </c>
    </row>
    <row r="342" spans="1:20" x14ac:dyDescent="0.3">
      <c r="A342" t="e">
        <f>VLOOKUP(Attack[[#This Row],[No用]],SetNo[[No.用]:[vlookup 用]],2,FALSE)</f>
        <v>#N/A</v>
      </c>
      <c r="G342" t="s">
        <v>71</v>
      </c>
      <c r="H342">
        <v>1</v>
      </c>
      <c r="I342" t="s">
        <v>247</v>
      </c>
      <c r="T342" t="str">
        <f>Attack[[#This Row],[服装]]&amp;Attack[[#This Row],[名前]]&amp;Attack[[#This Row],[レアリティ]]</f>
        <v>ICONIC</v>
      </c>
    </row>
    <row r="343" spans="1:20" x14ac:dyDescent="0.3">
      <c r="A343" t="e">
        <f>VLOOKUP(Attack[[#This Row],[No用]],SetNo[[No.用]:[vlookup 用]],2,FALSE)</f>
        <v>#N/A</v>
      </c>
      <c r="G343" t="s">
        <v>71</v>
      </c>
      <c r="H343">
        <v>1</v>
      </c>
      <c r="I343" t="s">
        <v>247</v>
      </c>
      <c r="T343" t="str">
        <f>Attack[[#This Row],[服装]]&amp;Attack[[#This Row],[名前]]&amp;Attack[[#This Row],[レアリティ]]</f>
        <v>ICONIC</v>
      </c>
    </row>
    <row r="344" spans="1:20" x14ac:dyDescent="0.3">
      <c r="A344" t="e">
        <f>VLOOKUP(Attack[[#This Row],[No用]],SetNo[[No.用]:[vlookup 用]],2,FALSE)</f>
        <v>#N/A</v>
      </c>
      <c r="G344" t="s">
        <v>71</v>
      </c>
      <c r="H344">
        <v>1</v>
      </c>
      <c r="I344" t="s">
        <v>247</v>
      </c>
      <c r="T344" t="str">
        <f>Attack[[#This Row],[服装]]&amp;Attack[[#This Row],[名前]]&amp;Attack[[#This Row],[レアリティ]]</f>
        <v>ICONIC</v>
      </c>
    </row>
    <row r="345" spans="1:20" x14ac:dyDescent="0.3">
      <c r="A345" t="e">
        <f>VLOOKUP(Attack[[#This Row],[No用]],SetNo[[No.用]:[vlookup 用]],2,FALSE)</f>
        <v>#N/A</v>
      </c>
      <c r="G345" t="s">
        <v>71</v>
      </c>
      <c r="H345">
        <v>1</v>
      </c>
      <c r="I345" t="s">
        <v>247</v>
      </c>
      <c r="T345" t="str">
        <f>Attack[[#This Row],[服装]]&amp;Attack[[#This Row],[名前]]&amp;Attack[[#This Row],[レアリティ]]</f>
        <v>ICONIC</v>
      </c>
    </row>
    <row r="346" spans="1:20" x14ac:dyDescent="0.3">
      <c r="A346" t="e">
        <f>VLOOKUP(Attack[[#This Row],[No用]],SetNo[[No.用]:[vlookup 用]],2,FALSE)</f>
        <v>#N/A</v>
      </c>
      <c r="G346" t="s">
        <v>71</v>
      </c>
      <c r="H346">
        <v>1</v>
      </c>
      <c r="I346" t="s">
        <v>247</v>
      </c>
      <c r="T346" t="str">
        <f>Attack[[#This Row],[服装]]&amp;Attack[[#This Row],[名前]]&amp;Attack[[#This Row],[レアリティ]]</f>
        <v>ICONIC</v>
      </c>
    </row>
    <row r="347" spans="1:20" x14ac:dyDescent="0.3">
      <c r="A347" t="e">
        <f>VLOOKUP(Attack[[#This Row],[No用]],SetNo[[No.用]:[vlookup 用]],2,FALSE)</f>
        <v>#N/A</v>
      </c>
      <c r="G347" t="s">
        <v>71</v>
      </c>
      <c r="H347">
        <v>1</v>
      </c>
      <c r="I347" t="s">
        <v>247</v>
      </c>
      <c r="T347" t="str">
        <f>Attack[[#This Row],[服装]]&amp;Attack[[#This Row],[名前]]&amp;Attack[[#This Row],[レアリティ]]</f>
        <v>ICONIC</v>
      </c>
    </row>
    <row r="348" spans="1:20" x14ac:dyDescent="0.3">
      <c r="A348" t="e">
        <f>VLOOKUP(Attack[[#This Row],[No用]],SetNo[[No.用]:[vlookup 用]],2,FALSE)</f>
        <v>#N/A</v>
      </c>
      <c r="G348" t="s">
        <v>71</v>
      </c>
      <c r="H348">
        <v>1</v>
      </c>
      <c r="I348" t="s">
        <v>247</v>
      </c>
      <c r="T348" t="str">
        <f>Attack[[#This Row],[服装]]&amp;Attack[[#This Row],[名前]]&amp;Attack[[#This Row],[レアリティ]]</f>
        <v>ICONIC</v>
      </c>
    </row>
    <row r="349" spans="1:20" x14ac:dyDescent="0.3">
      <c r="A349">
        <f>VLOOKUP(Attack[[#This Row],[No用]],SetNo[[No.用]:[vlookup 用]],2,FALSE)</f>
        <v>87</v>
      </c>
      <c r="B349" t="s">
        <v>108</v>
      </c>
      <c r="C349" t="s">
        <v>93</v>
      </c>
      <c r="D349" t="s">
        <v>73</v>
      </c>
      <c r="E349" t="s">
        <v>74</v>
      </c>
      <c r="F349" t="s">
        <v>91</v>
      </c>
      <c r="G349" t="s">
        <v>71</v>
      </c>
      <c r="H349">
        <v>1</v>
      </c>
      <c r="I349" t="s">
        <v>247</v>
      </c>
      <c r="T349" t="str">
        <f>Attack[[#This Row],[服装]]&amp;Attack[[#This Row],[名前]]&amp;Attack[[#This Row],[レアリティ]]</f>
        <v>ユニフォーム二岐丈晴ICONIC</v>
      </c>
    </row>
    <row r="350" spans="1:20" x14ac:dyDescent="0.3">
      <c r="A350">
        <f>VLOOKUP(Attack[[#This Row],[No用]],SetNo[[No.用]:[vlookup 用]],2,FALSE)</f>
        <v>88</v>
      </c>
      <c r="B350" t="s">
        <v>149</v>
      </c>
      <c r="C350" t="s">
        <v>93</v>
      </c>
      <c r="D350" t="s">
        <v>90</v>
      </c>
      <c r="E350" t="s">
        <v>74</v>
      </c>
      <c r="F350" t="s">
        <v>91</v>
      </c>
      <c r="G350" t="s">
        <v>71</v>
      </c>
      <c r="H350">
        <v>1</v>
      </c>
      <c r="I350" t="s">
        <v>247</v>
      </c>
      <c r="T350" t="str">
        <f>Attack[[#This Row],[服装]]&amp;Attack[[#This Row],[名前]]&amp;Attack[[#This Row],[レアリティ]]</f>
        <v>制服二岐丈晴ICONIC</v>
      </c>
    </row>
    <row r="351" spans="1:20" x14ac:dyDescent="0.3">
      <c r="A351">
        <f>VLOOKUP(Attack[[#This Row],[No用]],SetNo[[No.用]:[vlookup 用]],2,FALSE)</f>
        <v>89</v>
      </c>
      <c r="B351" t="s">
        <v>108</v>
      </c>
      <c r="C351" t="s">
        <v>99</v>
      </c>
      <c r="D351" t="s">
        <v>73</v>
      </c>
      <c r="E351" t="s">
        <v>78</v>
      </c>
      <c r="F351" t="s">
        <v>91</v>
      </c>
      <c r="G351" t="s">
        <v>71</v>
      </c>
      <c r="H351">
        <v>1</v>
      </c>
      <c r="I351" t="s">
        <v>247</v>
      </c>
      <c r="T351" t="str">
        <f>Attack[[#This Row],[服装]]&amp;Attack[[#This Row],[名前]]&amp;Attack[[#This Row],[レアリティ]]</f>
        <v>ユニフォーム沼尻凛太郎ICONIC</v>
      </c>
    </row>
    <row r="352" spans="1:20" x14ac:dyDescent="0.3">
      <c r="A352">
        <f>VLOOKUP(Attack[[#This Row],[No用]],SetNo[[No.用]:[vlookup 用]],2,FALSE)</f>
        <v>90</v>
      </c>
      <c r="B352" t="s">
        <v>108</v>
      </c>
      <c r="C352" t="s">
        <v>94</v>
      </c>
      <c r="D352" t="s">
        <v>90</v>
      </c>
      <c r="E352" t="s">
        <v>82</v>
      </c>
      <c r="F352" t="s">
        <v>91</v>
      </c>
      <c r="G352" t="s">
        <v>71</v>
      </c>
      <c r="H352">
        <v>1</v>
      </c>
      <c r="I352" t="s">
        <v>247</v>
      </c>
      <c r="T352" t="str">
        <f>Attack[[#This Row],[服装]]&amp;Attack[[#This Row],[名前]]&amp;Attack[[#This Row],[レアリティ]]</f>
        <v>ユニフォーム飯坂信義ICONIC</v>
      </c>
    </row>
    <row r="353" spans="1:20" x14ac:dyDescent="0.3">
      <c r="A353">
        <f>VLOOKUP(Attack[[#This Row],[No用]],SetNo[[No.用]:[vlookup 用]],2,FALSE)</f>
        <v>91</v>
      </c>
      <c r="B353" t="s">
        <v>108</v>
      </c>
      <c r="C353" t="s">
        <v>95</v>
      </c>
      <c r="D353" t="s">
        <v>90</v>
      </c>
      <c r="E353" t="s">
        <v>78</v>
      </c>
      <c r="F353" t="s">
        <v>91</v>
      </c>
      <c r="G353" t="s">
        <v>71</v>
      </c>
      <c r="H353">
        <v>1</v>
      </c>
      <c r="I353" t="s">
        <v>247</v>
      </c>
      <c r="T353" t="str">
        <f>Attack[[#This Row],[服装]]&amp;Attack[[#This Row],[名前]]&amp;Attack[[#This Row],[レアリティ]]</f>
        <v>ユニフォーム東山勝道ICONIC</v>
      </c>
    </row>
    <row r="354" spans="1:20" x14ac:dyDescent="0.3">
      <c r="A354">
        <f>VLOOKUP(Attack[[#This Row],[No用]],SetNo[[No.用]:[vlookup 用]],2,FALSE)</f>
        <v>92</v>
      </c>
      <c r="B354" t="s">
        <v>108</v>
      </c>
      <c r="C354" t="s">
        <v>96</v>
      </c>
      <c r="D354" t="s">
        <v>90</v>
      </c>
      <c r="E354" t="s">
        <v>80</v>
      </c>
      <c r="F354" t="s">
        <v>91</v>
      </c>
      <c r="G354" t="s">
        <v>71</v>
      </c>
      <c r="H354">
        <v>1</v>
      </c>
      <c r="I354" t="s">
        <v>247</v>
      </c>
      <c r="T354" t="str">
        <f>Attack[[#This Row],[服装]]&amp;Attack[[#This Row],[名前]]&amp;Attack[[#This Row],[レアリティ]]</f>
        <v>ユニフォーム土湯新ICONIC</v>
      </c>
    </row>
    <row r="355" spans="1:20" x14ac:dyDescent="0.3">
      <c r="A355" t="e">
        <f>VLOOKUP(Attack[[#This Row],[No用]],SetNo[[No.用]:[vlookup 用]],2,FALSE)</f>
        <v>#N/A</v>
      </c>
      <c r="G355" t="s">
        <v>71</v>
      </c>
      <c r="H355">
        <v>1</v>
      </c>
      <c r="I355" t="s">
        <v>247</v>
      </c>
      <c r="T355" t="str">
        <f>Attack[[#This Row],[服装]]&amp;Attack[[#This Row],[名前]]&amp;Attack[[#This Row],[レアリティ]]</f>
        <v>ICONIC</v>
      </c>
    </row>
    <row r="356" spans="1:20" x14ac:dyDescent="0.3">
      <c r="A356" t="e">
        <f>VLOOKUP(Attack[[#This Row],[No用]],SetNo[[No.用]:[vlookup 用]],2,FALSE)</f>
        <v>#N/A</v>
      </c>
      <c r="G356" t="s">
        <v>71</v>
      </c>
      <c r="H356">
        <v>1</v>
      </c>
      <c r="I356" t="s">
        <v>247</v>
      </c>
      <c r="T356" t="str">
        <f>Attack[[#This Row],[服装]]&amp;Attack[[#This Row],[名前]]&amp;Attack[[#This Row],[レアリティ]]</f>
        <v>ICONIC</v>
      </c>
    </row>
    <row r="357" spans="1:20" x14ac:dyDescent="0.3">
      <c r="A357" t="e">
        <f>VLOOKUP(Attack[[#This Row],[No用]],SetNo[[No.用]:[vlookup 用]],2,FALSE)</f>
        <v>#N/A</v>
      </c>
      <c r="G357" t="s">
        <v>71</v>
      </c>
      <c r="H357">
        <v>1</v>
      </c>
      <c r="I357" t="s">
        <v>247</v>
      </c>
      <c r="T357" t="str">
        <f>Attack[[#This Row],[服装]]&amp;Attack[[#This Row],[名前]]&amp;Attack[[#This Row],[レアリティ]]</f>
        <v>ICONIC</v>
      </c>
    </row>
    <row r="358" spans="1:20" x14ac:dyDescent="0.3">
      <c r="A358" t="e">
        <f>VLOOKUP(Attack[[#This Row],[No用]],SetNo[[No.用]:[vlookup 用]],2,FALSE)</f>
        <v>#N/A</v>
      </c>
      <c r="G358" t="s">
        <v>71</v>
      </c>
      <c r="H358">
        <v>1</v>
      </c>
      <c r="I358" t="s">
        <v>247</v>
      </c>
      <c r="T358" t="str">
        <f>Attack[[#This Row],[服装]]&amp;Attack[[#This Row],[名前]]&amp;Attack[[#This Row],[レアリティ]]</f>
        <v>ICONIC</v>
      </c>
    </row>
    <row r="359" spans="1:20" x14ac:dyDescent="0.3">
      <c r="A359" t="e">
        <f>VLOOKUP(Attack[[#This Row],[No用]],SetNo[[No.用]:[vlookup 用]],2,FALSE)</f>
        <v>#N/A</v>
      </c>
      <c r="G359" t="s">
        <v>71</v>
      </c>
      <c r="H359">
        <v>1</v>
      </c>
      <c r="I359" t="s">
        <v>247</v>
      </c>
      <c r="T359" t="str">
        <f>Attack[[#This Row],[服装]]&amp;Attack[[#This Row],[名前]]&amp;Attack[[#This Row],[レアリティ]]</f>
        <v>ICONIC</v>
      </c>
    </row>
    <row r="360" spans="1:20" x14ac:dyDescent="0.3">
      <c r="A360" t="e">
        <f>VLOOKUP(Attack[[#This Row],[No用]],SetNo[[No.用]:[vlookup 用]],2,FALSE)</f>
        <v>#N/A</v>
      </c>
      <c r="G360" t="s">
        <v>71</v>
      </c>
      <c r="H360">
        <v>1</v>
      </c>
      <c r="I360" t="s">
        <v>247</v>
      </c>
      <c r="T360" t="str">
        <f>Attack[[#This Row],[服装]]&amp;Attack[[#This Row],[名前]]&amp;Attack[[#This Row],[レアリティ]]</f>
        <v>ICONIC</v>
      </c>
    </row>
    <row r="361" spans="1:20" x14ac:dyDescent="0.3">
      <c r="A361" t="e">
        <f>VLOOKUP(Attack[[#This Row],[No用]],SetNo[[No.用]:[vlookup 用]],2,FALSE)</f>
        <v>#N/A</v>
      </c>
      <c r="G361" t="s">
        <v>71</v>
      </c>
      <c r="H361">
        <v>1</v>
      </c>
      <c r="I361" t="s">
        <v>247</v>
      </c>
      <c r="T361" t="str">
        <f>Attack[[#This Row],[服装]]&amp;Attack[[#This Row],[名前]]&amp;Attack[[#This Row],[レアリティ]]</f>
        <v>ICONIC</v>
      </c>
    </row>
    <row r="362" spans="1:20" x14ac:dyDescent="0.3">
      <c r="A362">
        <v>106</v>
      </c>
      <c r="B362" t="s">
        <v>408</v>
      </c>
      <c r="C362" t="s">
        <v>409</v>
      </c>
      <c r="D362" t="s">
        <v>24</v>
      </c>
      <c r="E362" t="s">
        <v>31</v>
      </c>
      <c r="F362" t="s">
        <v>159</v>
      </c>
      <c r="G362" t="s">
        <v>71</v>
      </c>
      <c r="H362">
        <v>1</v>
      </c>
      <c r="I362" t="s">
        <v>420</v>
      </c>
      <c r="J362" t="s">
        <v>9</v>
      </c>
      <c r="K362" t="s">
        <v>415</v>
      </c>
      <c r="L362">
        <v>27</v>
      </c>
      <c r="T362" t="str">
        <f>Attack[[#This Row],[服装]]&amp;Attack[[#This Row],[名前]]&amp;Attack[[#This Row],[レアリティ]]</f>
        <v>探偵白布賢二郎ICONIC</v>
      </c>
    </row>
    <row r="363" spans="1:20" x14ac:dyDescent="0.3">
      <c r="A363">
        <v>106</v>
      </c>
      <c r="B363" t="s">
        <v>408</v>
      </c>
      <c r="C363" t="s">
        <v>409</v>
      </c>
      <c r="D363" t="s">
        <v>24</v>
      </c>
      <c r="E363" t="s">
        <v>31</v>
      </c>
      <c r="F363" t="s">
        <v>159</v>
      </c>
      <c r="G363" t="s">
        <v>71</v>
      </c>
      <c r="H363">
        <v>1</v>
      </c>
      <c r="I363" t="s">
        <v>420</v>
      </c>
      <c r="J363" t="s">
        <v>413</v>
      </c>
      <c r="K363" t="s">
        <v>415</v>
      </c>
      <c r="L363">
        <v>27</v>
      </c>
      <c r="T363" t="str">
        <f>Attack[[#This Row],[服装]]&amp;Attack[[#This Row],[名前]]&amp;Attack[[#This Row],[レアリティ]]</f>
        <v>探偵白布賢二郎ICONIC</v>
      </c>
    </row>
    <row r="364" spans="1:20" x14ac:dyDescent="0.3">
      <c r="A364">
        <f>VLOOKUP(Attack[[#This Row],[No用]],SetNo[[No.用]:[vlookup 用]],2,FALSE)</f>
        <v>118</v>
      </c>
      <c r="B364" s="3" t="s">
        <v>402</v>
      </c>
      <c r="C364" t="s">
        <v>123</v>
      </c>
      <c r="D364" s="3" t="s">
        <v>77</v>
      </c>
      <c r="E364" t="s">
        <v>78</v>
      </c>
      <c r="F364" t="s">
        <v>128</v>
      </c>
      <c r="G364" t="s">
        <v>71</v>
      </c>
      <c r="H364">
        <v>1</v>
      </c>
      <c r="I364" t="s">
        <v>247</v>
      </c>
      <c r="J364" s="3" t="s">
        <v>179</v>
      </c>
      <c r="K364" s="3" t="s">
        <v>184</v>
      </c>
      <c r="L364">
        <v>33</v>
      </c>
      <c r="T364" t="str">
        <f>Attack[[#This Row],[服装]]&amp;Attack[[#This Row],[名前]]&amp;Attack[[#This Row],[レアリティ]]</f>
        <v>探偵木葉秋紀ICONIC</v>
      </c>
    </row>
    <row r="365" spans="1:20" x14ac:dyDescent="0.3">
      <c r="A365">
        <f>VLOOKUP(Attack[[#This Row],[No用]],SetNo[[No.用]:[vlookup 用]],2,FALSE)</f>
        <v>118</v>
      </c>
      <c r="B365" s="3" t="s">
        <v>402</v>
      </c>
      <c r="C365" t="s">
        <v>123</v>
      </c>
      <c r="D365" s="3" t="s">
        <v>77</v>
      </c>
      <c r="E365" t="s">
        <v>78</v>
      </c>
      <c r="F365" t="s">
        <v>128</v>
      </c>
      <c r="G365" t="s">
        <v>71</v>
      </c>
      <c r="H365">
        <v>1</v>
      </c>
      <c r="I365" t="s">
        <v>247</v>
      </c>
      <c r="J365" s="3" t="s">
        <v>180</v>
      </c>
      <c r="K365" s="3" t="s">
        <v>189</v>
      </c>
      <c r="L365">
        <v>31</v>
      </c>
      <c r="T365" t="str">
        <f>Attack[[#This Row],[服装]]&amp;Attack[[#This Row],[名前]]&amp;Attack[[#This Row],[レアリティ]]</f>
        <v>探偵木葉秋紀ICONIC</v>
      </c>
    </row>
    <row r="366" spans="1:20" x14ac:dyDescent="0.3">
      <c r="A366">
        <f>VLOOKUP(Attack[[#This Row],[No用]],SetNo[[No.用]:[vlookup 用]],2,FALSE)</f>
        <v>118</v>
      </c>
      <c r="B366" s="3" t="s">
        <v>402</v>
      </c>
      <c r="C366" t="s">
        <v>123</v>
      </c>
      <c r="D366" s="3" t="s">
        <v>77</v>
      </c>
      <c r="E366" t="s">
        <v>78</v>
      </c>
      <c r="F366" t="s">
        <v>128</v>
      </c>
      <c r="G366" t="s">
        <v>71</v>
      </c>
      <c r="H366">
        <v>1</v>
      </c>
      <c r="I366" t="s">
        <v>420</v>
      </c>
      <c r="J366" s="3" t="s">
        <v>182</v>
      </c>
      <c r="K366" s="3" t="s">
        <v>184</v>
      </c>
      <c r="L366">
        <v>36</v>
      </c>
      <c r="T366" t="str">
        <f>Attack[[#This Row],[服装]]&amp;Attack[[#This Row],[名前]]&amp;Attack[[#This Row],[レアリティ]]</f>
        <v>探偵木葉秋紀ICONIC</v>
      </c>
    </row>
    <row r="367" spans="1:20" x14ac:dyDescent="0.3">
      <c r="A367">
        <f>VLOOKUP(Attack[[#This Row],[No用]],SetNo[[No.用]:[vlookup 用]],2,FALSE)</f>
        <v>118</v>
      </c>
      <c r="B367" s="3" t="s">
        <v>402</v>
      </c>
      <c r="C367" t="s">
        <v>123</v>
      </c>
      <c r="D367" s="3" t="s">
        <v>77</v>
      </c>
      <c r="E367" t="s">
        <v>78</v>
      </c>
      <c r="F367" t="s">
        <v>128</v>
      </c>
      <c r="G367" t="s">
        <v>71</v>
      </c>
      <c r="H367">
        <v>1</v>
      </c>
      <c r="I367" t="s">
        <v>420</v>
      </c>
      <c r="J367" s="3" t="s">
        <v>183</v>
      </c>
      <c r="K367" s="3" t="s">
        <v>189</v>
      </c>
      <c r="L367">
        <v>31</v>
      </c>
      <c r="T367" t="str">
        <f>Attack[[#This Row],[服装]]&amp;Attack[[#This Row],[名前]]&amp;Attack[[#This Row],[レアリティ]]</f>
        <v>探偵木葉秋紀ICONIC</v>
      </c>
    </row>
    <row r="368" spans="1:20" x14ac:dyDescent="0.3">
      <c r="A368">
        <f>VLOOKUP(Attack[[#This Row],[No用]],SetNo[[No.用]:[vlookup 用]],2,FALSE)</f>
        <v>118</v>
      </c>
      <c r="B368" s="3" t="s">
        <v>402</v>
      </c>
      <c r="C368" t="s">
        <v>123</v>
      </c>
      <c r="D368" s="3" t="s">
        <v>77</v>
      </c>
      <c r="E368" t="s">
        <v>78</v>
      </c>
      <c r="F368" t="s">
        <v>128</v>
      </c>
      <c r="G368" t="s">
        <v>71</v>
      </c>
      <c r="H368">
        <v>1</v>
      </c>
      <c r="I368" t="s">
        <v>247</v>
      </c>
      <c r="J368" s="3" t="s">
        <v>194</v>
      </c>
      <c r="K368" s="3" t="s">
        <v>237</v>
      </c>
      <c r="L368">
        <v>49</v>
      </c>
      <c r="N368">
        <v>59</v>
      </c>
      <c r="T368" t="str">
        <f>Attack[[#This Row],[服装]]&amp;Attack[[#This Row],[名前]]&amp;Attack[[#This Row],[レアリティ]]</f>
        <v>探偵木葉秋紀ICONIC</v>
      </c>
    </row>
    <row r="369" spans="1:20" x14ac:dyDescent="0.3">
      <c r="A369" t="str">
        <f>VLOOKUP(Attack[[#This Row],[No用]],SetNo[[No.用]:[vlookup 用]],2,FALSE)</f>
        <v/>
      </c>
      <c r="H369">
        <v>1</v>
      </c>
      <c r="I369" t="s">
        <v>247</v>
      </c>
      <c r="T369" t="str">
        <f>Attack[[#This Row],[服装]]&amp;Attack[[#This Row],[名前]]&amp;Attack[[#This Row],[レアリティ]]</f>
        <v/>
      </c>
    </row>
    <row r="370" spans="1:20" x14ac:dyDescent="0.3">
      <c r="A370" t="str">
        <f>VLOOKUP(Attack[[#This Row],[No用]],SetNo[[No.用]:[vlookup 用]],2,FALSE)</f>
        <v/>
      </c>
      <c r="H370">
        <v>1</v>
      </c>
      <c r="I370" t="s">
        <v>420</v>
      </c>
      <c r="T370" t="str">
        <f>Attack[[#This Row],[服装]]&amp;Attack[[#This Row],[名前]]&amp;Attack[[#This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355"/>
  <sheetViews>
    <sheetView topLeftCell="A303" workbookViewId="0">
      <selection activeCell="B324" sqref="B324:F329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261</v>
      </c>
      <c r="J2" t="s">
        <v>185</v>
      </c>
      <c r="K2" t="s">
        <v>173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261</v>
      </c>
      <c r="J3" t="s">
        <v>186</v>
      </c>
      <c r="K3" t="s">
        <v>173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261</v>
      </c>
      <c r="J4" t="s">
        <v>187</v>
      </c>
      <c r="K4" t="s">
        <v>184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261</v>
      </c>
      <c r="J5" t="s">
        <v>188</v>
      </c>
      <c r="K5" t="s">
        <v>173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261</v>
      </c>
      <c r="J6" s="3" t="s">
        <v>262</v>
      </c>
      <c r="K6" t="s">
        <v>173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149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261</v>
      </c>
      <c r="J7" t="s">
        <v>185</v>
      </c>
      <c r="K7" t="s">
        <v>173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261</v>
      </c>
      <c r="J8" t="s">
        <v>186</v>
      </c>
      <c r="K8" t="s">
        <v>173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261</v>
      </c>
      <c r="J9" t="s">
        <v>187</v>
      </c>
      <c r="K9" t="s">
        <v>184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261</v>
      </c>
      <c r="J10" t="s">
        <v>188</v>
      </c>
      <c r="K10" t="s">
        <v>189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261</v>
      </c>
      <c r="J11" s="3" t="s">
        <v>262</v>
      </c>
      <c r="K11" t="s">
        <v>173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150</v>
      </c>
      <c r="C12" t="s">
        <v>137</v>
      </c>
      <c r="D12" t="s">
        <v>73</v>
      </c>
      <c r="E12" t="s">
        <v>82</v>
      </c>
      <c r="F12" t="s">
        <v>136</v>
      </c>
      <c r="G12" t="s">
        <v>71</v>
      </c>
      <c r="H12">
        <v>1</v>
      </c>
      <c r="I12" t="s">
        <v>261</v>
      </c>
      <c r="J12" t="s">
        <v>185</v>
      </c>
      <c r="K12" t="s">
        <v>184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150</v>
      </c>
      <c r="C13" t="s">
        <v>137</v>
      </c>
      <c r="D13" t="s">
        <v>73</v>
      </c>
      <c r="E13" t="s">
        <v>82</v>
      </c>
      <c r="F13" t="s">
        <v>136</v>
      </c>
      <c r="G13" t="s">
        <v>71</v>
      </c>
      <c r="H13">
        <v>1</v>
      </c>
      <c r="I13" t="s">
        <v>261</v>
      </c>
      <c r="J13" t="s">
        <v>186</v>
      </c>
      <c r="K13" t="s">
        <v>184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261</v>
      </c>
      <c r="J14" t="s">
        <v>187</v>
      </c>
      <c r="K14" t="s">
        <v>189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261</v>
      </c>
      <c r="J15" t="s">
        <v>190</v>
      </c>
      <c r="K15" t="s">
        <v>189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261</v>
      </c>
      <c r="J16" t="s">
        <v>188</v>
      </c>
      <c r="K16" t="s">
        <v>173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261</v>
      </c>
      <c r="J17" s="3" t="s">
        <v>262</v>
      </c>
      <c r="K17" t="s">
        <v>173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261</v>
      </c>
      <c r="J18" t="s">
        <v>187</v>
      </c>
      <c r="K18" t="s">
        <v>237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138</v>
      </c>
      <c r="D19" t="s">
        <v>77</v>
      </c>
      <c r="E19" t="s">
        <v>74</v>
      </c>
      <c r="F19" t="s">
        <v>136</v>
      </c>
      <c r="G19" t="s">
        <v>71</v>
      </c>
      <c r="H19">
        <v>1</v>
      </c>
      <c r="I19" t="s">
        <v>261</v>
      </c>
      <c r="J19" t="s">
        <v>185</v>
      </c>
      <c r="K19" t="s">
        <v>173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261</v>
      </c>
      <c r="J20" t="s">
        <v>186</v>
      </c>
      <c r="K20" t="s">
        <v>173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261</v>
      </c>
      <c r="J21" s="3" t="s">
        <v>262</v>
      </c>
      <c r="K21" t="s">
        <v>173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149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261</v>
      </c>
      <c r="J22" t="s">
        <v>185</v>
      </c>
      <c r="K22" t="s">
        <v>173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149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261</v>
      </c>
      <c r="J23" t="s">
        <v>186</v>
      </c>
      <c r="K23" t="s">
        <v>173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261</v>
      </c>
      <c r="J24" s="3" t="s">
        <v>262</v>
      </c>
      <c r="K24" t="s">
        <v>173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150</v>
      </c>
      <c r="C25" t="s">
        <v>138</v>
      </c>
      <c r="D25" t="s">
        <v>73</v>
      </c>
      <c r="E25" t="s">
        <v>74</v>
      </c>
      <c r="F25" t="s">
        <v>136</v>
      </c>
      <c r="G25" t="s">
        <v>71</v>
      </c>
      <c r="H25">
        <v>1</v>
      </c>
      <c r="I25" t="s">
        <v>261</v>
      </c>
      <c r="J25" t="s">
        <v>185</v>
      </c>
      <c r="K25" t="s">
        <v>173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150</v>
      </c>
      <c r="C26" t="s">
        <v>138</v>
      </c>
      <c r="D26" t="s">
        <v>73</v>
      </c>
      <c r="E26" t="s">
        <v>74</v>
      </c>
      <c r="F26" t="s">
        <v>136</v>
      </c>
      <c r="G26" t="s">
        <v>71</v>
      </c>
      <c r="H26">
        <v>1</v>
      </c>
      <c r="I26" t="s">
        <v>261</v>
      </c>
      <c r="J26" t="s">
        <v>186</v>
      </c>
      <c r="K26" t="s">
        <v>173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150</v>
      </c>
      <c r="C27" t="s">
        <v>138</v>
      </c>
      <c r="D27" t="s">
        <v>73</v>
      </c>
      <c r="E27" t="s">
        <v>74</v>
      </c>
      <c r="F27" t="s">
        <v>136</v>
      </c>
      <c r="G27" t="s">
        <v>71</v>
      </c>
      <c r="H27">
        <v>1</v>
      </c>
      <c r="I27" t="s">
        <v>261</v>
      </c>
      <c r="J27" s="3" t="s">
        <v>262</v>
      </c>
      <c r="K27" t="s">
        <v>173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139</v>
      </c>
      <c r="D28" t="s">
        <v>77</v>
      </c>
      <c r="E28" t="s">
        <v>82</v>
      </c>
      <c r="F28" t="s">
        <v>136</v>
      </c>
      <c r="G28" t="s">
        <v>71</v>
      </c>
      <c r="H28">
        <v>1</v>
      </c>
      <c r="I28" t="s">
        <v>261</v>
      </c>
      <c r="J28" t="s">
        <v>185</v>
      </c>
      <c r="K28" t="s">
        <v>173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139</v>
      </c>
      <c r="D29" t="s">
        <v>77</v>
      </c>
      <c r="E29" t="s">
        <v>82</v>
      </c>
      <c r="F29" t="s">
        <v>136</v>
      </c>
      <c r="G29" t="s">
        <v>71</v>
      </c>
      <c r="H29">
        <v>1</v>
      </c>
      <c r="I29" t="s">
        <v>261</v>
      </c>
      <c r="J29" t="s">
        <v>186</v>
      </c>
      <c r="K29" t="s">
        <v>173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139</v>
      </c>
      <c r="D30" t="s">
        <v>77</v>
      </c>
      <c r="E30" t="s">
        <v>82</v>
      </c>
      <c r="F30" t="s">
        <v>136</v>
      </c>
      <c r="G30" t="s">
        <v>71</v>
      </c>
      <c r="H30">
        <v>1</v>
      </c>
      <c r="I30" t="s">
        <v>261</v>
      </c>
      <c r="J30" t="s">
        <v>203</v>
      </c>
      <c r="K30" t="s">
        <v>184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139</v>
      </c>
      <c r="D31" t="s">
        <v>77</v>
      </c>
      <c r="E31" t="s">
        <v>82</v>
      </c>
      <c r="F31" t="s">
        <v>136</v>
      </c>
      <c r="G31" t="s">
        <v>71</v>
      </c>
      <c r="H31">
        <v>1</v>
      </c>
      <c r="I31" t="s">
        <v>261</v>
      </c>
      <c r="J31" s="3" t="s">
        <v>262</v>
      </c>
      <c r="K31" t="s">
        <v>173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261</v>
      </c>
      <c r="J32" t="s">
        <v>194</v>
      </c>
      <c r="K32" t="s">
        <v>237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116</v>
      </c>
      <c r="C33" t="s">
        <v>139</v>
      </c>
      <c r="D33" t="s">
        <v>73</v>
      </c>
      <c r="E33" t="s">
        <v>82</v>
      </c>
      <c r="F33" t="s">
        <v>136</v>
      </c>
      <c r="G33" t="s">
        <v>71</v>
      </c>
      <c r="H33">
        <v>1</v>
      </c>
      <c r="I33" t="s">
        <v>261</v>
      </c>
      <c r="J33" t="s">
        <v>185</v>
      </c>
      <c r="K33" t="s">
        <v>189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116</v>
      </c>
      <c r="C34" t="s">
        <v>139</v>
      </c>
      <c r="D34" t="s">
        <v>73</v>
      </c>
      <c r="E34" t="s">
        <v>82</v>
      </c>
      <c r="F34" t="s">
        <v>136</v>
      </c>
      <c r="G34" t="s">
        <v>71</v>
      </c>
      <c r="H34">
        <v>1</v>
      </c>
      <c r="I34" t="s">
        <v>261</v>
      </c>
      <c r="J34" t="s">
        <v>186</v>
      </c>
      <c r="K34" t="s">
        <v>189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261</v>
      </c>
      <c r="J35" t="s">
        <v>190</v>
      </c>
      <c r="K35" t="s">
        <v>189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261</v>
      </c>
      <c r="J36" t="s">
        <v>203</v>
      </c>
      <c r="K36" t="s">
        <v>184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261</v>
      </c>
      <c r="J37" s="3" t="s">
        <v>262</v>
      </c>
      <c r="K37" t="s">
        <v>173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116</v>
      </c>
      <c r="C38" t="s">
        <v>139</v>
      </c>
      <c r="D38" t="s">
        <v>73</v>
      </c>
      <c r="E38" t="s">
        <v>82</v>
      </c>
      <c r="F38" t="s">
        <v>136</v>
      </c>
      <c r="G38" t="s">
        <v>71</v>
      </c>
      <c r="H38">
        <v>1</v>
      </c>
      <c r="I38" t="s">
        <v>261</v>
      </c>
      <c r="J38" t="s">
        <v>194</v>
      </c>
      <c r="K38" t="s">
        <v>237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116</v>
      </c>
      <c r="C39" t="s">
        <v>139</v>
      </c>
      <c r="D39" t="s">
        <v>73</v>
      </c>
      <c r="E39" t="s">
        <v>82</v>
      </c>
      <c r="F39" t="s">
        <v>136</v>
      </c>
      <c r="G39" t="s">
        <v>71</v>
      </c>
      <c r="H39">
        <v>1</v>
      </c>
      <c r="I39" t="s">
        <v>261</v>
      </c>
      <c r="J39" t="s">
        <v>190</v>
      </c>
      <c r="K39" t="s">
        <v>237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261</v>
      </c>
      <c r="J40" t="s">
        <v>185</v>
      </c>
      <c r="K40" t="s">
        <v>173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261</v>
      </c>
      <c r="J41" t="s">
        <v>186</v>
      </c>
      <c r="K41" t="s">
        <v>173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140</v>
      </c>
      <c r="D42" t="s">
        <v>90</v>
      </c>
      <c r="E42" t="s">
        <v>82</v>
      </c>
      <c r="F42" t="s">
        <v>136</v>
      </c>
      <c r="G42" t="s">
        <v>71</v>
      </c>
      <c r="H42">
        <v>1</v>
      </c>
      <c r="I42" t="s">
        <v>261</v>
      </c>
      <c r="J42" s="3" t="s">
        <v>262</v>
      </c>
      <c r="K42" t="s">
        <v>173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261</v>
      </c>
      <c r="J43" t="s">
        <v>185</v>
      </c>
      <c r="K43" t="s">
        <v>173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261</v>
      </c>
      <c r="J44" t="s">
        <v>186</v>
      </c>
      <c r="K44" t="s">
        <v>173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261</v>
      </c>
      <c r="J45" s="3" t="s">
        <v>262</v>
      </c>
      <c r="K45" t="s">
        <v>173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261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261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261</v>
      </c>
      <c r="J48" t="s">
        <v>185</v>
      </c>
      <c r="K48" t="s">
        <v>173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261</v>
      </c>
      <c r="J49" t="s">
        <v>186</v>
      </c>
      <c r="K49" t="s">
        <v>173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149</v>
      </c>
      <c r="C50" t="s">
        <v>142</v>
      </c>
      <c r="D50" t="s">
        <v>28</v>
      </c>
      <c r="E50" t="s">
        <v>25</v>
      </c>
      <c r="F50" t="s">
        <v>136</v>
      </c>
      <c r="G50" t="s">
        <v>71</v>
      </c>
      <c r="H50">
        <v>1</v>
      </c>
      <c r="I50" t="s">
        <v>261</v>
      </c>
      <c r="J50" t="s">
        <v>185</v>
      </c>
      <c r="K50" t="s">
        <v>173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149</v>
      </c>
      <c r="C51" t="s">
        <v>142</v>
      </c>
      <c r="D51" t="s">
        <v>28</v>
      </c>
      <c r="E51" t="s">
        <v>25</v>
      </c>
      <c r="F51" t="s">
        <v>136</v>
      </c>
      <c r="G51" t="s">
        <v>71</v>
      </c>
      <c r="H51">
        <v>1</v>
      </c>
      <c r="I51" t="s">
        <v>261</v>
      </c>
      <c r="J51" t="s">
        <v>186</v>
      </c>
      <c r="K51" t="s">
        <v>173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217</v>
      </c>
      <c r="C52" t="s">
        <v>143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261</v>
      </c>
      <c r="J52" t="s">
        <v>185</v>
      </c>
      <c r="K52" t="s">
        <v>173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217</v>
      </c>
      <c r="C53" t="s">
        <v>143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261</v>
      </c>
      <c r="J53" t="s">
        <v>186</v>
      </c>
      <c r="K53" t="s">
        <v>173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117</v>
      </c>
      <c r="C54" t="s">
        <v>143</v>
      </c>
      <c r="D54" t="s">
        <v>23</v>
      </c>
      <c r="E54" t="s">
        <v>25</v>
      </c>
      <c r="F54" t="s">
        <v>136</v>
      </c>
      <c r="G54" t="s">
        <v>71</v>
      </c>
      <c r="H54">
        <v>1</v>
      </c>
      <c r="I54" t="s">
        <v>261</v>
      </c>
      <c r="J54" t="s">
        <v>185</v>
      </c>
      <c r="K54" t="s">
        <v>189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117</v>
      </c>
      <c r="C55" t="s">
        <v>143</v>
      </c>
      <c r="D55" t="s">
        <v>23</v>
      </c>
      <c r="E55" t="s">
        <v>25</v>
      </c>
      <c r="F55" t="s">
        <v>136</v>
      </c>
      <c r="G55" t="s">
        <v>71</v>
      </c>
      <c r="H55">
        <v>1</v>
      </c>
      <c r="I55" t="s">
        <v>261</v>
      </c>
      <c r="J55" t="s">
        <v>186</v>
      </c>
      <c r="K55" t="s">
        <v>189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217</v>
      </c>
      <c r="C56" t="s">
        <v>144</v>
      </c>
      <c r="D56" t="s">
        <v>24</v>
      </c>
      <c r="E56" t="s">
        <v>31</v>
      </c>
      <c r="F56" t="s">
        <v>136</v>
      </c>
      <c r="G56" t="s">
        <v>71</v>
      </c>
      <c r="H56">
        <v>1</v>
      </c>
      <c r="I56" t="s">
        <v>261</v>
      </c>
      <c r="J56" t="s">
        <v>185</v>
      </c>
      <c r="K56" t="s">
        <v>173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217</v>
      </c>
      <c r="C57" t="s">
        <v>144</v>
      </c>
      <c r="D57" t="s">
        <v>24</v>
      </c>
      <c r="E57" t="s">
        <v>31</v>
      </c>
      <c r="F57" t="s">
        <v>136</v>
      </c>
      <c r="G57" t="s">
        <v>71</v>
      </c>
      <c r="H57">
        <v>1</v>
      </c>
      <c r="I57" t="s">
        <v>261</v>
      </c>
      <c r="J57" t="s">
        <v>186</v>
      </c>
      <c r="K57" t="s">
        <v>173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217</v>
      </c>
      <c r="C58" t="s">
        <v>144</v>
      </c>
      <c r="D58" t="s">
        <v>24</v>
      </c>
      <c r="E58" t="s">
        <v>31</v>
      </c>
      <c r="F58" t="s">
        <v>136</v>
      </c>
      <c r="G58" t="s">
        <v>71</v>
      </c>
      <c r="H58">
        <v>1</v>
      </c>
      <c r="I58" t="s">
        <v>261</v>
      </c>
      <c r="J58" t="s">
        <v>188</v>
      </c>
      <c r="K58" t="s">
        <v>173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217</v>
      </c>
      <c r="C59" t="s">
        <v>144</v>
      </c>
      <c r="D59" t="s">
        <v>24</v>
      </c>
      <c r="E59" t="s">
        <v>31</v>
      </c>
      <c r="F59" t="s">
        <v>136</v>
      </c>
      <c r="G59" t="s">
        <v>71</v>
      </c>
      <c r="H59">
        <v>1</v>
      </c>
      <c r="I59" t="s">
        <v>261</v>
      </c>
      <c r="J59" s="3" t="s">
        <v>262</v>
      </c>
      <c r="K59" t="s">
        <v>173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261</v>
      </c>
      <c r="J60" t="s">
        <v>185</v>
      </c>
      <c r="K60" t="s">
        <v>173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261</v>
      </c>
      <c r="J61" t="s">
        <v>186</v>
      </c>
      <c r="K61" t="s">
        <v>173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117</v>
      </c>
      <c r="C62" t="s">
        <v>144</v>
      </c>
      <c r="D62" t="s">
        <v>28</v>
      </c>
      <c r="E62" t="s">
        <v>31</v>
      </c>
      <c r="F62" t="s">
        <v>136</v>
      </c>
      <c r="G62" t="s">
        <v>71</v>
      </c>
      <c r="H62">
        <v>1</v>
      </c>
      <c r="I62" t="s">
        <v>261</v>
      </c>
      <c r="J62" t="s">
        <v>188</v>
      </c>
      <c r="K62" t="s">
        <v>173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117</v>
      </c>
      <c r="C63" t="s">
        <v>144</v>
      </c>
      <c r="D63" t="s">
        <v>28</v>
      </c>
      <c r="E63" t="s">
        <v>31</v>
      </c>
      <c r="F63" t="s">
        <v>136</v>
      </c>
      <c r="G63" t="s">
        <v>71</v>
      </c>
      <c r="H63">
        <v>1</v>
      </c>
      <c r="I63" t="s">
        <v>261</v>
      </c>
      <c r="J63" s="3" t="s">
        <v>262</v>
      </c>
      <c r="K63" t="s">
        <v>173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217</v>
      </c>
      <c r="C64" t="s">
        <v>145</v>
      </c>
      <c r="D64" t="s">
        <v>28</v>
      </c>
      <c r="E64" t="s">
        <v>25</v>
      </c>
      <c r="F64" t="s">
        <v>136</v>
      </c>
      <c r="G64" t="s">
        <v>71</v>
      </c>
      <c r="H64">
        <v>1</v>
      </c>
      <c r="I64" t="s">
        <v>261</v>
      </c>
      <c r="J64" t="s">
        <v>185</v>
      </c>
      <c r="K64" t="s">
        <v>173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217</v>
      </c>
      <c r="C65" t="s">
        <v>145</v>
      </c>
      <c r="D65" t="s">
        <v>28</v>
      </c>
      <c r="E65" t="s">
        <v>25</v>
      </c>
      <c r="F65" t="s">
        <v>136</v>
      </c>
      <c r="G65" t="s">
        <v>71</v>
      </c>
      <c r="H65">
        <v>1</v>
      </c>
      <c r="I65" t="s">
        <v>261</v>
      </c>
      <c r="J65" t="s">
        <v>186</v>
      </c>
      <c r="K65" t="s">
        <v>173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71</v>
      </c>
      <c r="H66">
        <v>1</v>
      </c>
      <c r="I66" t="s">
        <v>261</v>
      </c>
      <c r="J66" s="3" t="s">
        <v>262</v>
      </c>
      <c r="K66" t="s">
        <v>173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117</v>
      </c>
      <c r="C67" t="s">
        <v>145</v>
      </c>
      <c r="D67" t="s">
        <v>23</v>
      </c>
      <c r="E67" t="s">
        <v>25</v>
      </c>
      <c r="F67" t="s">
        <v>136</v>
      </c>
      <c r="G67" t="s">
        <v>71</v>
      </c>
      <c r="H67">
        <v>1</v>
      </c>
      <c r="I67" t="s">
        <v>261</v>
      </c>
      <c r="J67" t="s">
        <v>185</v>
      </c>
      <c r="K67" t="s">
        <v>173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117</v>
      </c>
      <c r="C68" t="s">
        <v>145</v>
      </c>
      <c r="D68" t="s">
        <v>23</v>
      </c>
      <c r="E68" t="s">
        <v>25</v>
      </c>
      <c r="F68" t="s">
        <v>136</v>
      </c>
      <c r="G68" t="s">
        <v>71</v>
      </c>
      <c r="H68">
        <v>1</v>
      </c>
      <c r="I68" t="s">
        <v>261</v>
      </c>
      <c r="J68" t="s">
        <v>186</v>
      </c>
      <c r="K68" t="s">
        <v>173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117</v>
      </c>
      <c r="C69" t="s">
        <v>145</v>
      </c>
      <c r="D69" t="s">
        <v>23</v>
      </c>
      <c r="E69" t="s">
        <v>25</v>
      </c>
      <c r="F69" t="s">
        <v>136</v>
      </c>
      <c r="G69" t="s">
        <v>71</v>
      </c>
      <c r="H69">
        <v>1</v>
      </c>
      <c r="I69" t="s">
        <v>261</v>
      </c>
      <c r="J69" s="3" t="s">
        <v>262</v>
      </c>
      <c r="K69" t="s">
        <v>173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230</v>
      </c>
      <c r="H70">
        <v>1</v>
      </c>
      <c r="I70" t="s">
        <v>261</v>
      </c>
      <c r="J70" t="s">
        <v>185</v>
      </c>
      <c r="K70" t="s">
        <v>173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230</v>
      </c>
      <c r="H71">
        <v>1</v>
      </c>
      <c r="I71" t="s">
        <v>261</v>
      </c>
      <c r="J71" t="s">
        <v>186</v>
      </c>
      <c r="K71" t="s">
        <v>173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230</v>
      </c>
      <c r="H72">
        <v>1</v>
      </c>
      <c r="I72" t="s">
        <v>261</v>
      </c>
      <c r="J72" s="3" t="s">
        <v>262</v>
      </c>
      <c r="K72" t="s">
        <v>173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217</v>
      </c>
      <c r="C73" t="s">
        <v>146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261</v>
      </c>
      <c r="J73" t="s">
        <v>185</v>
      </c>
      <c r="K73" t="s">
        <v>173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217</v>
      </c>
      <c r="C74" t="s">
        <v>146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261</v>
      </c>
      <c r="J74" t="s">
        <v>186</v>
      </c>
      <c r="K74" t="s">
        <v>173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217</v>
      </c>
      <c r="C75" t="s">
        <v>146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261</v>
      </c>
      <c r="J75" t="s">
        <v>188</v>
      </c>
      <c r="K75" t="s">
        <v>173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217</v>
      </c>
      <c r="C76" t="s">
        <v>146</v>
      </c>
      <c r="D76" t="s">
        <v>24</v>
      </c>
      <c r="E76" t="s">
        <v>25</v>
      </c>
      <c r="F76" t="s">
        <v>136</v>
      </c>
      <c r="G76" t="s">
        <v>71</v>
      </c>
      <c r="H76">
        <v>1</v>
      </c>
      <c r="I76" t="s">
        <v>261</v>
      </c>
      <c r="J76" s="3" t="s">
        <v>262</v>
      </c>
      <c r="K76" t="s">
        <v>173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402</v>
      </c>
      <c r="C77" t="s">
        <v>146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261</v>
      </c>
      <c r="J77" t="s">
        <v>185</v>
      </c>
      <c r="K77" t="s">
        <v>173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402</v>
      </c>
      <c r="C78" t="s">
        <v>146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261</v>
      </c>
      <c r="J78" t="s">
        <v>186</v>
      </c>
      <c r="K78" t="s">
        <v>173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402</v>
      </c>
      <c r="C79" t="s">
        <v>146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261</v>
      </c>
      <c r="J79" t="s">
        <v>188</v>
      </c>
      <c r="K79" t="s">
        <v>173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402</v>
      </c>
      <c r="C80" t="s">
        <v>146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261</v>
      </c>
      <c r="J80" s="3" t="s">
        <v>262</v>
      </c>
      <c r="K80" t="s">
        <v>173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217</v>
      </c>
      <c r="C81" t="s">
        <v>147</v>
      </c>
      <c r="D81" t="s">
        <v>24</v>
      </c>
      <c r="E81" t="s">
        <v>25</v>
      </c>
      <c r="F81" t="s">
        <v>136</v>
      </c>
      <c r="G81" t="s">
        <v>71</v>
      </c>
      <c r="H81">
        <v>1</v>
      </c>
      <c r="I81" t="s">
        <v>261</v>
      </c>
      <c r="J81" t="s">
        <v>185</v>
      </c>
      <c r="K81" t="s">
        <v>173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217</v>
      </c>
      <c r="C82" t="s">
        <v>147</v>
      </c>
      <c r="D82" t="s">
        <v>24</v>
      </c>
      <c r="E82" t="s">
        <v>25</v>
      </c>
      <c r="F82" t="s">
        <v>136</v>
      </c>
      <c r="G82" t="s">
        <v>71</v>
      </c>
      <c r="H82">
        <v>1</v>
      </c>
      <c r="I82" t="s">
        <v>261</v>
      </c>
      <c r="J82" t="s">
        <v>186</v>
      </c>
      <c r="K82" t="s">
        <v>173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217</v>
      </c>
      <c r="C83" t="s">
        <v>147</v>
      </c>
      <c r="D83" t="s">
        <v>24</v>
      </c>
      <c r="E83" t="s">
        <v>25</v>
      </c>
      <c r="F83" t="s">
        <v>136</v>
      </c>
      <c r="G83" t="s">
        <v>71</v>
      </c>
      <c r="H83">
        <v>1</v>
      </c>
      <c r="I83" t="s">
        <v>261</v>
      </c>
      <c r="J83" s="3" t="s">
        <v>262</v>
      </c>
      <c r="K83" t="s">
        <v>173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217</v>
      </c>
      <c r="C84" t="s">
        <v>148</v>
      </c>
      <c r="D84" t="s">
        <v>24</v>
      </c>
      <c r="E84" t="s">
        <v>26</v>
      </c>
      <c r="F84" t="s">
        <v>136</v>
      </c>
      <c r="G84" t="s">
        <v>71</v>
      </c>
      <c r="H84">
        <v>1</v>
      </c>
      <c r="I84" t="s">
        <v>261</v>
      </c>
      <c r="J84" t="s">
        <v>185</v>
      </c>
      <c r="K84" t="s">
        <v>184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217</v>
      </c>
      <c r="C85" t="s">
        <v>148</v>
      </c>
      <c r="D85" t="s">
        <v>24</v>
      </c>
      <c r="E85" t="s">
        <v>26</v>
      </c>
      <c r="F85" t="s">
        <v>136</v>
      </c>
      <c r="G85" t="s">
        <v>71</v>
      </c>
      <c r="H85">
        <v>1</v>
      </c>
      <c r="I85" t="s">
        <v>261</v>
      </c>
      <c r="J85" t="s">
        <v>186</v>
      </c>
      <c r="K85" t="s">
        <v>184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217</v>
      </c>
      <c r="C86" t="s">
        <v>148</v>
      </c>
      <c r="D86" t="s">
        <v>24</v>
      </c>
      <c r="E86" t="s">
        <v>26</v>
      </c>
      <c r="F86" t="s">
        <v>136</v>
      </c>
      <c r="G86" t="s">
        <v>71</v>
      </c>
      <c r="H86">
        <v>1</v>
      </c>
      <c r="I86" t="s">
        <v>261</v>
      </c>
      <c r="J86" t="s">
        <v>246</v>
      </c>
      <c r="K86" t="s">
        <v>184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217</v>
      </c>
      <c r="C87" t="s">
        <v>148</v>
      </c>
      <c r="D87" t="s">
        <v>24</v>
      </c>
      <c r="E87" t="s">
        <v>26</v>
      </c>
      <c r="F87" t="s">
        <v>136</v>
      </c>
      <c r="G87" t="s">
        <v>71</v>
      </c>
      <c r="H87">
        <v>1</v>
      </c>
      <c r="I87" t="s">
        <v>261</v>
      </c>
      <c r="J87" t="s">
        <v>188</v>
      </c>
      <c r="K87" t="s">
        <v>173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217</v>
      </c>
      <c r="C88" t="s">
        <v>148</v>
      </c>
      <c r="D88" t="s">
        <v>24</v>
      </c>
      <c r="E88" t="s">
        <v>26</v>
      </c>
      <c r="F88" t="s">
        <v>136</v>
      </c>
      <c r="G88" t="s">
        <v>71</v>
      </c>
      <c r="H88">
        <v>1</v>
      </c>
      <c r="I88" t="s">
        <v>261</v>
      </c>
      <c r="J88" s="3" t="s">
        <v>262</v>
      </c>
      <c r="K88" t="s">
        <v>173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261</v>
      </c>
      <c r="J89" t="s">
        <v>185</v>
      </c>
      <c r="K89" t="s">
        <v>173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261</v>
      </c>
      <c r="J90" t="s">
        <v>186</v>
      </c>
      <c r="K90" t="s">
        <v>173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261</v>
      </c>
      <c r="J91" s="3" t="s">
        <v>262</v>
      </c>
      <c r="K91" t="s">
        <v>173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149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261</v>
      </c>
      <c r="J92" t="s">
        <v>185</v>
      </c>
      <c r="K92" t="s">
        <v>173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149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261</v>
      </c>
      <c r="J93" t="s">
        <v>186</v>
      </c>
      <c r="K93" t="s">
        <v>173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149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261</v>
      </c>
      <c r="J94" s="3" t="s">
        <v>262</v>
      </c>
      <c r="K94" t="s">
        <v>173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150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261</v>
      </c>
      <c r="J95" t="s">
        <v>185</v>
      </c>
      <c r="K95" t="s">
        <v>173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150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261</v>
      </c>
      <c r="J96" t="s">
        <v>186</v>
      </c>
      <c r="K96" t="s">
        <v>173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150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261</v>
      </c>
      <c r="J97" s="3" t="s">
        <v>262</v>
      </c>
      <c r="K97" t="s">
        <v>173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261</v>
      </c>
      <c r="J98" t="s">
        <v>185</v>
      </c>
      <c r="K98" t="s">
        <v>173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261</v>
      </c>
      <c r="J99" t="s">
        <v>186</v>
      </c>
      <c r="K99" t="s">
        <v>173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261</v>
      </c>
      <c r="J100" t="s">
        <v>187</v>
      </c>
      <c r="K100" t="s">
        <v>173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261</v>
      </c>
      <c r="J101" t="s">
        <v>203</v>
      </c>
      <c r="K101" t="s">
        <v>173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261</v>
      </c>
      <c r="J102" t="s">
        <v>188</v>
      </c>
      <c r="K102" t="s">
        <v>173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261</v>
      </c>
      <c r="J103" s="3" t="s">
        <v>262</v>
      </c>
      <c r="K103" t="s">
        <v>173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261</v>
      </c>
      <c r="J104" t="s">
        <v>186</v>
      </c>
      <c r="K104" t="s">
        <v>237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149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261</v>
      </c>
      <c r="J105" t="s">
        <v>185</v>
      </c>
      <c r="K105" t="s">
        <v>189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149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261</v>
      </c>
      <c r="J106" t="s">
        <v>186</v>
      </c>
      <c r="K106" t="s">
        <v>189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149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261</v>
      </c>
      <c r="J107" t="s">
        <v>187</v>
      </c>
      <c r="K107" t="s">
        <v>173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149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261</v>
      </c>
      <c r="J108" t="s">
        <v>203</v>
      </c>
      <c r="K108" t="s">
        <v>173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149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261</v>
      </c>
      <c r="J109" t="s">
        <v>188</v>
      </c>
      <c r="K109" t="s">
        <v>173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149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261</v>
      </c>
      <c r="J110" s="3" t="s">
        <v>262</v>
      </c>
      <c r="K110" t="s">
        <v>173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149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261</v>
      </c>
      <c r="J111" t="s">
        <v>186</v>
      </c>
      <c r="K111" t="s">
        <v>237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150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261</v>
      </c>
      <c r="J112" t="s">
        <v>185</v>
      </c>
      <c r="K112" t="s">
        <v>173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150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261</v>
      </c>
      <c r="J113" t="s">
        <v>186</v>
      </c>
      <c r="K113" t="s">
        <v>189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150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261</v>
      </c>
      <c r="J114" t="s">
        <v>187</v>
      </c>
      <c r="K114" t="s">
        <v>173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150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261</v>
      </c>
      <c r="J115" t="s">
        <v>297</v>
      </c>
      <c r="K115" t="s">
        <v>173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150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261</v>
      </c>
      <c r="J116" t="s">
        <v>188</v>
      </c>
      <c r="K116" t="s">
        <v>173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150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261</v>
      </c>
      <c r="J117" s="3" t="s">
        <v>262</v>
      </c>
      <c r="K117" t="s">
        <v>173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261</v>
      </c>
      <c r="J118" t="s">
        <v>185</v>
      </c>
      <c r="K118" t="s">
        <v>184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261</v>
      </c>
      <c r="J119" t="s">
        <v>186</v>
      </c>
      <c r="K119" t="s">
        <v>184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261</v>
      </c>
      <c r="J120" t="s">
        <v>246</v>
      </c>
      <c r="K120" t="s">
        <v>184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261</v>
      </c>
      <c r="J121" t="s">
        <v>188</v>
      </c>
      <c r="K121" t="s">
        <v>173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261</v>
      </c>
      <c r="J122" s="3" t="s">
        <v>262</v>
      </c>
      <c r="K122" t="s">
        <v>173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261</v>
      </c>
      <c r="J123" t="s">
        <v>194</v>
      </c>
      <c r="K123" t="s">
        <v>237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402</v>
      </c>
      <c r="C124" t="s">
        <v>41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261</v>
      </c>
      <c r="J124" t="s">
        <v>185</v>
      </c>
      <c r="K124" t="s">
        <v>184</v>
      </c>
      <c r="L124">
        <v>33</v>
      </c>
      <c r="T124" t="str">
        <f>Block[[#This Row],[服装]]&amp;Block[[#This Row],[名前]]&amp;Block[[#This Row],[レアリティ]]</f>
        <v>探偵灰羽リエーフICONIC</v>
      </c>
    </row>
    <row r="125" spans="1:20" x14ac:dyDescent="0.3">
      <c r="A125">
        <f>VLOOKUP(Block[[#This Row],[No用]],SetNo[[No.用]:[vlookup 用]],2,FALSE)</f>
        <v>33</v>
      </c>
      <c r="B125" t="s">
        <v>402</v>
      </c>
      <c r="C125" t="s">
        <v>41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261</v>
      </c>
      <c r="J125" t="s">
        <v>186</v>
      </c>
      <c r="K125" t="s">
        <v>184</v>
      </c>
      <c r="L125">
        <v>33</v>
      </c>
      <c r="T125" t="str">
        <f>Block[[#This Row],[服装]]&amp;Block[[#This Row],[名前]]&amp;Block[[#This Row],[レアリティ]]</f>
        <v>探偵灰羽リエーフICONIC</v>
      </c>
    </row>
    <row r="126" spans="1:20" x14ac:dyDescent="0.3">
      <c r="A126">
        <f>VLOOKUP(Block[[#This Row],[No用]],SetNo[[No.用]:[vlookup 用]],2,FALSE)</f>
        <v>33</v>
      </c>
      <c r="B126" t="s">
        <v>402</v>
      </c>
      <c r="C126" t="s">
        <v>41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261</v>
      </c>
      <c r="J126" t="s">
        <v>246</v>
      </c>
      <c r="K126" t="s">
        <v>184</v>
      </c>
      <c r="L126">
        <v>35</v>
      </c>
      <c r="T126" t="str">
        <f>Block[[#This Row],[服装]]&amp;Block[[#This Row],[名前]]&amp;Block[[#This Row],[レアリティ]]</f>
        <v>探偵灰羽リエーフICONIC</v>
      </c>
    </row>
    <row r="127" spans="1:20" x14ac:dyDescent="0.3">
      <c r="A127">
        <f>VLOOKUP(Block[[#This Row],[No用]],SetNo[[No.用]:[vlookup 用]],2,FALSE)</f>
        <v>33</v>
      </c>
      <c r="B127" t="s">
        <v>402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261</v>
      </c>
      <c r="J127" t="s">
        <v>188</v>
      </c>
      <c r="K127" t="s">
        <v>173</v>
      </c>
      <c r="L127">
        <v>32</v>
      </c>
      <c r="T127" t="str">
        <f>Block[[#This Row],[服装]]&amp;Block[[#This Row],[名前]]&amp;Block[[#This Row],[レアリティ]]</f>
        <v>探偵灰羽リエーフICONIC</v>
      </c>
    </row>
    <row r="128" spans="1:20" x14ac:dyDescent="0.3">
      <c r="A128">
        <f>VLOOKUP(Block[[#This Row],[No用]],SetNo[[No.用]:[vlookup 用]],2,FALSE)</f>
        <v>33</v>
      </c>
      <c r="B128" t="s">
        <v>402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261</v>
      </c>
      <c r="J128" s="3" t="s">
        <v>262</v>
      </c>
      <c r="K128" t="s">
        <v>173</v>
      </c>
      <c r="L128">
        <v>27</v>
      </c>
      <c r="T128" t="str">
        <f>Block[[#This Row],[服装]]&amp;Block[[#This Row],[名前]]&amp;Block[[#This Row],[レアリティ]]</f>
        <v>探偵灰羽リエーフICONIC</v>
      </c>
    </row>
    <row r="129" spans="1:20" x14ac:dyDescent="0.3">
      <c r="A129">
        <f>VLOOKUP(Block[[#This Row],[No用]],SetNo[[No.用]:[vlookup 用]],2,FALSE)</f>
        <v>33</v>
      </c>
      <c r="B129" t="s">
        <v>402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261</v>
      </c>
      <c r="J129" t="s">
        <v>194</v>
      </c>
      <c r="K129" t="s">
        <v>237</v>
      </c>
      <c r="L129">
        <v>46</v>
      </c>
      <c r="N129">
        <v>56</v>
      </c>
      <c r="T129" t="str">
        <f>Block[[#This Row],[服装]]&amp;Block[[#This Row],[名前]]&amp;Block[[#This Row],[レアリティ]]</f>
        <v>探偵灰羽リエーフICONIC</v>
      </c>
    </row>
    <row r="130" spans="1:20" x14ac:dyDescent="0.3">
      <c r="A130">
        <f>VLOOKUP(Block[[#This Row],[No用]],SetNo[[No.用]:[vlookup 用]],2,FALSE)</f>
        <v>34</v>
      </c>
      <c r="B130" t="s">
        <v>108</v>
      </c>
      <c r="C130" t="s">
        <v>42</v>
      </c>
      <c r="D130" t="s">
        <v>24</v>
      </c>
      <c r="E130" t="s">
        <v>21</v>
      </c>
      <c r="F130" t="s">
        <v>27</v>
      </c>
      <c r="G130" t="s">
        <v>71</v>
      </c>
      <c r="H130">
        <v>1</v>
      </c>
      <c r="I130" t="s">
        <v>261</v>
      </c>
      <c r="T130" t="str">
        <f>Block[[#This Row],[服装]]&amp;Block[[#This Row],[名前]]&amp;Block[[#This Row],[レアリティ]]</f>
        <v>ユニフォーム夜久衛輔ICONIC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43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261</v>
      </c>
      <c r="J131" t="s">
        <v>185</v>
      </c>
      <c r="K131" t="s">
        <v>173</v>
      </c>
      <c r="L131">
        <v>24</v>
      </c>
      <c r="T131" t="str">
        <f>Block[[#This Row],[服装]]&amp;Block[[#This Row],[名前]]&amp;Block[[#This Row],[レアリティ]]</f>
        <v>ユニフォーム福永招平ICONIC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43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261</v>
      </c>
      <c r="J132" t="s">
        <v>186</v>
      </c>
      <c r="K132" t="s">
        <v>173</v>
      </c>
      <c r="L132">
        <v>24</v>
      </c>
      <c r="T132" t="str">
        <f>Block[[#This Row],[服装]]&amp;Block[[#This Row],[名前]]&amp;Block[[#This Row],[レアリティ]]</f>
        <v>ユニフォーム福永招平ICONIC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261</v>
      </c>
      <c r="J133" s="3" t="s">
        <v>262</v>
      </c>
      <c r="K133" t="s">
        <v>173</v>
      </c>
      <c r="L133">
        <v>24</v>
      </c>
      <c r="T133" t="str">
        <f>Block[[#This Row],[服装]]&amp;Block[[#This Row],[名前]]&amp;Block[[#This Row],[レアリティ]]</f>
        <v>ユニフォーム福永招平ICONIC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44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261</v>
      </c>
      <c r="J134" t="s">
        <v>185</v>
      </c>
      <c r="K134" t="s">
        <v>184</v>
      </c>
      <c r="L134">
        <v>27</v>
      </c>
      <c r="T134" t="str">
        <f>Block[[#This Row],[服装]]&amp;Block[[#This Row],[名前]]&amp;Block[[#This Row],[レアリティ]]</f>
        <v>ユニフォーム犬岡走ICONIC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44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261</v>
      </c>
      <c r="J135" t="s">
        <v>186</v>
      </c>
      <c r="K135" t="s">
        <v>184</v>
      </c>
      <c r="L135">
        <v>27</v>
      </c>
      <c r="T135" t="str">
        <f>Block[[#This Row],[服装]]&amp;Block[[#This Row],[名前]]&amp;Block[[#This Row],[レアリティ]]</f>
        <v>ユニフォーム犬岡走ICONIC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44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261</v>
      </c>
      <c r="J136" t="s">
        <v>203</v>
      </c>
      <c r="K136" t="s">
        <v>184</v>
      </c>
      <c r="L136">
        <v>37</v>
      </c>
      <c r="T136" t="str">
        <f>Block[[#This Row],[服装]]&amp;Block[[#This Row],[名前]]&amp;Block[[#This Row],[レアリティ]]</f>
        <v>ユニフォーム犬岡走ICONIC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44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261</v>
      </c>
      <c r="J137" t="s">
        <v>188</v>
      </c>
      <c r="K137" t="s">
        <v>184</v>
      </c>
      <c r="L137">
        <v>35</v>
      </c>
      <c r="T137" t="str">
        <f>Block[[#This Row],[服装]]&amp;Block[[#This Row],[名前]]&amp;Block[[#This Row],[レアリティ]]</f>
        <v>ユニフォーム犬岡走ICONIC</v>
      </c>
    </row>
    <row r="138" spans="1:20" x14ac:dyDescent="0.3">
      <c r="A138">
        <f>VLOOKUP(Block[[#This Row],[No用]],SetNo[[No.用]:[vlookup 用]],2,FALSE)</f>
        <v>36</v>
      </c>
      <c r="B138" t="s">
        <v>108</v>
      </c>
      <c r="C138" t="s">
        <v>44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261</v>
      </c>
      <c r="J138" s="3" t="s">
        <v>262</v>
      </c>
      <c r="K138" t="s">
        <v>173</v>
      </c>
      <c r="L138">
        <v>32</v>
      </c>
      <c r="T138" t="str">
        <f>Block[[#This Row],[服装]]&amp;Block[[#This Row],[名前]]&amp;Block[[#This Row],[レアリティ]]</f>
        <v>ユニフォーム犬岡走ICONIC</v>
      </c>
    </row>
    <row r="139" spans="1:20" x14ac:dyDescent="0.3">
      <c r="A139">
        <f>VLOOKUP(Block[[#This Row],[No用]],SetNo[[No.用]:[vlookup 用]],2,FALSE)</f>
        <v>36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261</v>
      </c>
      <c r="J139" t="s">
        <v>194</v>
      </c>
      <c r="K139" t="s">
        <v>237</v>
      </c>
      <c r="L139">
        <v>42</v>
      </c>
      <c r="N139">
        <v>52</v>
      </c>
      <c r="T139" t="str">
        <f>Block[[#This Row],[服装]]&amp;Block[[#This Row],[名前]]&amp;Block[[#This Row],[レアリティ]]</f>
        <v>ユニフォーム犬岡走ICONIC</v>
      </c>
    </row>
    <row r="140" spans="1:20" x14ac:dyDescent="0.3">
      <c r="A140">
        <f>VLOOKUP(Block[[#This Row],[No用]],SetNo[[No.用]:[vlookup 用]],2,FALSE)</f>
        <v>37</v>
      </c>
      <c r="B140" t="s">
        <v>108</v>
      </c>
      <c r="C140" t="s">
        <v>45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261</v>
      </c>
      <c r="J140" t="s">
        <v>185</v>
      </c>
      <c r="K140" t="s">
        <v>173</v>
      </c>
      <c r="L140">
        <v>27</v>
      </c>
      <c r="T140" t="str">
        <f>Block[[#This Row],[服装]]&amp;Block[[#This Row],[名前]]&amp;Block[[#This Row],[レアリティ]]</f>
        <v>ユニフォーム山本猛虎ICONIC</v>
      </c>
    </row>
    <row r="141" spans="1:20" x14ac:dyDescent="0.3">
      <c r="A141">
        <f>VLOOKUP(Block[[#This Row],[No用]],SetNo[[No.用]:[vlookup 用]],2,FALSE)</f>
        <v>37</v>
      </c>
      <c r="B141" t="s">
        <v>108</v>
      </c>
      <c r="C141" t="s">
        <v>45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261</v>
      </c>
      <c r="J141" t="s">
        <v>186</v>
      </c>
      <c r="K141" t="s">
        <v>173</v>
      </c>
      <c r="L141">
        <v>27</v>
      </c>
      <c r="T141" t="str">
        <f>Block[[#This Row],[服装]]&amp;Block[[#This Row],[名前]]&amp;Block[[#This Row],[レアリティ]]</f>
        <v>ユニフォーム山本猛虎ICONIC</v>
      </c>
    </row>
    <row r="142" spans="1:20" x14ac:dyDescent="0.3">
      <c r="A142">
        <f>VLOOKUP(Block[[#This Row],[No用]],SetNo[[No.用]:[vlookup 用]],2,FALSE)</f>
        <v>37</v>
      </c>
      <c r="B142" t="s">
        <v>108</v>
      </c>
      <c r="C142" t="s">
        <v>45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261</v>
      </c>
      <c r="J142" t="s">
        <v>188</v>
      </c>
      <c r="K142" t="s">
        <v>173</v>
      </c>
      <c r="L142">
        <v>27</v>
      </c>
      <c r="T142" t="str">
        <f>Block[[#This Row],[服装]]&amp;Block[[#This Row],[名前]]&amp;Block[[#This Row],[レアリティ]]</f>
        <v>ユニフォーム山本猛虎ICONIC</v>
      </c>
    </row>
    <row r="143" spans="1:20" x14ac:dyDescent="0.3">
      <c r="A143">
        <f>VLOOKUP(Block[[#This Row],[No用]],SetNo[[No.用]:[vlookup 用]],2,FALSE)</f>
        <v>37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261</v>
      </c>
      <c r="J143" s="3" t="s">
        <v>262</v>
      </c>
      <c r="K143" t="s">
        <v>173</v>
      </c>
      <c r="L143">
        <v>27</v>
      </c>
      <c r="T143" t="str">
        <f>Block[[#This Row],[服装]]&amp;Block[[#This Row],[名前]]&amp;Block[[#This Row],[レアリティ]]</f>
        <v>ユニフォーム山本猛虎ICONIC</v>
      </c>
    </row>
    <row r="144" spans="1:20" x14ac:dyDescent="0.3">
      <c r="A144">
        <f>VLOOKUP(Block[[#This Row],[No用]],SetNo[[No.用]:[vlookup 用]],2,FALSE)</f>
        <v>38</v>
      </c>
      <c r="B144" t="s">
        <v>108</v>
      </c>
      <c r="C144" t="s">
        <v>46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261</v>
      </c>
      <c r="T144" t="str">
        <f>Block[[#This Row],[服装]]&amp;Block[[#This Row],[名前]]&amp;Block[[#This Row],[レアリティ]]</f>
        <v>ユニフォーム芝山優生ICONIC</v>
      </c>
    </row>
    <row r="145" spans="1:20" x14ac:dyDescent="0.3">
      <c r="A145">
        <f>VLOOKUP(Block[[#This Row],[No用]],SetNo[[No.用]:[vlookup 用]],2,FALSE)</f>
        <v>39</v>
      </c>
      <c r="B145" t="s">
        <v>108</v>
      </c>
      <c r="C145" t="s">
        <v>47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261</v>
      </c>
      <c r="J145" t="s">
        <v>185</v>
      </c>
      <c r="K145" t="s">
        <v>173</v>
      </c>
      <c r="L145">
        <v>27</v>
      </c>
      <c r="T145" t="str">
        <f>Block[[#This Row],[服装]]&amp;Block[[#This Row],[名前]]&amp;Block[[#This Row],[レアリティ]]</f>
        <v>ユニフォーム海信之ICONIC</v>
      </c>
    </row>
    <row r="146" spans="1:20" x14ac:dyDescent="0.3">
      <c r="A146">
        <f>VLOOKUP(Block[[#This Row],[No用]],SetNo[[No.用]:[vlookup 用]],2,FALSE)</f>
        <v>39</v>
      </c>
      <c r="B146" t="s">
        <v>108</v>
      </c>
      <c r="C146" t="s">
        <v>47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261</v>
      </c>
      <c r="J146" t="s">
        <v>186</v>
      </c>
      <c r="K146" t="s">
        <v>173</v>
      </c>
      <c r="L146">
        <v>27</v>
      </c>
      <c r="T146" t="str">
        <f>Block[[#This Row],[服装]]&amp;Block[[#This Row],[名前]]&amp;Block[[#This Row],[レアリティ]]</f>
        <v>ユニフォーム海信之ICONIC</v>
      </c>
    </row>
    <row r="147" spans="1:20" x14ac:dyDescent="0.3">
      <c r="A147">
        <f>VLOOKUP(Block[[#This Row],[No用]],SetNo[[No.用]:[vlookup 用]],2,FALSE)</f>
        <v>40</v>
      </c>
      <c r="B147" t="s">
        <v>108</v>
      </c>
      <c r="C147" t="s">
        <v>47</v>
      </c>
      <c r="D147" t="s">
        <v>90</v>
      </c>
      <c r="E147" t="s">
        <v>78</v>
      </c>
      <c r="F147" t="s">
        <v>27</v>
      </c>
      <c r="G147" t="s">
        <v>151</v>
      </c>
      <c r="H147">
        <v>1</v>
      </c>
      <c r="I147" t="s">
        <v>261</v>
      </c>
      <c r="J147" t="s">
        <v>185</v>
      </c>
      <c r="K147" t="s">
        <v>184</v>
      </c>
      <c r="L147">
        <v>33</v>
      </c>
      <c r="T147" t="str">
        <f>Block[[#This Row],[服装]]&amp;Block[[#This Row],[名前]]&amp;Block[[#This Row],[レアリティ]]</f>
        <v>ユニフォーム海信之YELL</v>
      </c>
    </row>
    <row r="148" spans="1:20" x14ac:dyDescent="0.3">
      <c r="A148">
        <f>VLOOKUP(Block[[#This Row],[No用]],SetNo[[No.用]:[vlookup 用]],2,FALSE)</f>
        <v>40</v>
      </c>
      <c r="B148" t="s">
        <v>108</v>
      </c>
      <c r="C148" t="s">
        <v>47</v>
      </c>
      <c r="D148" t="s">
        <v>90</v>
      </c>
      <c r="E148" t="s">
        <v>78</v>
      </c>
      <c r="F148" t="s">
        <v>27</v>
      </c>
      <c r="G148" t="s">
        <v>151</v>
      </c>
      <c r="H148">
        <v>1</v>
      </c>
      <c r="I148" t="s">
        <v>261</v>
      </c>
      <c r="J148" t="s">
        <v>186</v>
      </c>
      <c r="K148" t="s">
        <v>184</v>
      </c>
      <c r="L148">
        <v>33</v>
      </c>
      <c r="T148" t="str">
        <f>Block[[#This Row],[服装]]&amp;Block[[#This Row],[名前]]&amp;Block[[#This Row],[レアリティ]]</f>
        <v>ユニフォーム海信之YELL</v>
      </c>
    </row>
    <row r="149" spans="1:20" x14ac:dyDescent="0.3">
      <c r="A149">
        <f>VLOOKUP(Block[[#This Row],[No用]],SetNo[[No.用]:[vlookup 用]],2,FALSE)</f>
        <v>41</v>
      </c>
      <c r="B149" t="s">
        <v>217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261</v>
      </c>
      <c r="J149" t="s">
        <v>185</v>
      </c>
      <c r="K149" t="s">
        <v>184</v>
      </c>
      <c r="L149">
        <v>41</v>
      </c>
      <c r="T149" t="str">
        <f>Block[[#This Row],[服装]]&amp;Block[[#This Row],[名前]]&amp;Block[[#This Row],[レアリティ]]</f>
        <v>ユニフォーム青根高伸ICONIC</v>
      </c>
    </row>
    <row r="150" spans="1:20" x14ac:dyDescent="0.3">
      <c r="A150">
        <f>VLOOKUP(Block[[#This Row],[No用]],SetNo[[No.用]:[vlookup 用]],2,FALSE)</f>
        <v>41</v>
      </c>
      <c r="B150" t="s">
        <v>217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261</v>
      </c>
      <c r="J150" t="s">
        <v>186</v>
      </c>
      <c r="K150" t="s">
        <v>184</v>
      </c>
      <c r="L150">
        <v>41</v>
      </c>
      <c r="T150" t="str">
        <f>Block[[#This Row],[服装]]&amp;Block[[#This Row],[名前]]&amp;Block[[#This Row],[レアリティ]]</f>
        <v>ユニフォーム青根高伸ICONIC</v>
      </c>
    </row>
    <row r="151" spans="1:20" x14ac:dyDescent="0.3">
      <c r="A151">
        <f>VLOOKUP(Block[[#This Row],[No用]],SetNo[[No.用]:[vlookup 用]],2,FALSE)</f>
        <v>41</v>
      </c>
      <c r="B151" t="s">
        <v>217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261</v>
      </c>
      <c r="J151" t="s">
        <v>203</v>
      </c>
      <c r="K151" t="s">
        <v>184</v>
      </c>
      <c r="L151">
        <v>47</v>
      </c>
      <c r="T151" t="str">
        <f>Block[[#This Row],[服装]]&amp;Block[[#This Row],[名前]]&amp;Block[[#This Row],[レアリティ]]</f>
        <v>ユニフォーム青根高伸ICONIC</v>
      </c>
    </row>
    <row r="152" spans="1:20" x14ac:dyDescent="0.3">
      <c r="A152">
        <f>VLOOKUP(Block[[#This Row],[No用]],SetNo[[No.用]:[vlookup 用]],2,FALSE)</f>
        <v>41</v>
      </c>
      <c r="B152" t="s">
        <v>217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261</v>
      </c>
      <c r="J152" t="s">
        <v>188</v>
      </c>
      <c r="K152" t="s">
        <v>173</v>
      </c>
      <c r="L152">
        <v>34</v>
      </c>
      <c r="T152" t="str">
        <f>Block[[#This Row],[服装]]&amp;Block[[#This Row],[名前]]&amp;Block[[#This Row],[レアリティ]]</f>
        <v>ユニフォーム青根高伸ICONIC</v>
      </c>
    </row>
    <row r="153" spans="1:20" x14ac:dyDescent="0.3">
      <c r="A153">
        <f>VLOOKUP(Block[[#This Row],[No用]],SetNo[[No.用]:[vlookup 用]],2,FALSE)</f>
        <v>41</v>
      </c>
      <c r="B153" t="s">
        <v>217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261</v>
      </c>
      <c r="J153" s="3" t="s">
        <v>262</v>
      </c>
      <c r="K153" t="s">
        <v>173</v>
      </c>
      <c r="L153">
        <v>37</v>
      </c>
      <c r="T153" t="str">
        <f>Block[[#This Row],[服装]]&amp;Block[[#This Row],[名前]]&amp;Block[[#This Row],[レアリティ]]</f>
        <v>ユニフォーム青根高伸ICONIC</v>
      </c>
    </row>
    <row r="154" spans="1:20" x14ac:dyDescent="0.3">
      <c r="A154">
        <f>VLOOKUP(Block[[#This Row],[No用]],SetNo[[No.用]:[vlookup 用]],2,FALSE)</f>
        <v>41</v>
      </c>
      <c r="B154" t="s">
        <v>217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261</v>
      </c>
      <c r="J154" t="s">
        <v>203</v>
      </c>
      <c r="K154" t="s">
        <v>237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ユニフォーム青根高伸ICONIC</v>
      </c>
    </row>
    <row r="155" spans="1:20" x14ac:dyDescent="0.3">
      <c r="A155">
        <f>VLOOKUP(Block[[#This Row],[No用]],SetNo[[No.用]:[vlookup 用]],2,FALSE)</f>
        <v>42</v>
      </c>
      <c r="B155" t="s">
        <v>149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261</v>
      </c>
      <c r="J155" t="s">
        <v>185</v>
      </c>
      <c r="K155" t="s">
        <v>184</v>
      </c>
      <c r="L155">
        <v>41</v>
      </c>
      <c r="T155" t="str">
        <f>Block[[#This Row],[服装]]&amp;Block[[#This Row],[名前]]&amp;Block[[#This Row],[レアリティ]]</f>
        <v>制服青根高伸ICONIC</v>
      </c>
    </row>
    <row r="156" spans="1:20" x14ac:dyDescent="0.3">
      <c r="A156">
        <f>VLOOKUP(Block[[#This Row],[No用]],SetNo[[No.用]:[vlookup 用]],2,FALSE)</f>
        <v>42</v>
      </c>
      <c r="B156" t="s">
        <v>149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261</v>
      </c>
      <c r="J156" t="s">
        <v>186</v>
      </c>
      <c r="K156" t="s">
        <v>184</v>
      </c>
      <c r="L156">
        <v>41</v>
      </c>
      <c r="T156" t="str">
        <f>Block[[#This Row],[服装]]&amp;Block[[#This Row],[名前]]&amp;Block[[#This Row],[レアリティ]]</f>
        <v>制服青根高伸ICONIC</v>
      </c>
    </row>
    <row r="157" spans="1:20" x14ac:dyDescent="0.3">
      <c r="A157">
        <f>VLOOKUP(Block[[#This Row],[No用]],SetNo[[No.用]:[vlookup 用]],2,FALSE)</f>
        <v>42</v>
      </c>
      <c r="B157" t="s">
        <v>149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261</v>
      </c>
      <c r="J157" t="s">
        <v>203</v>
      </c>
      <c r="K157" t="s">
        <v>184</v>
      </c>
      <c r="L157">
        <v>47</v>
      </c>
      <c r="T157" t="str">
        <f>Block[[#This Row],[服装]]&amp;Block[[#This Row],[名前]]&amp;Block[[#This Row],[レアリティ]]</f>
        <v>制服青根高伸ICONIC</v>
      </c>
    </row>
    <row r="158" spans="1:20" x14ac:dyDescent="0.3">
      <c r="A158">
        <f>VLOOKUP(Block[[#This Row],[No用]],SetNo[[No.用]:[vlookup 用]],2,FALSE)</f>
        <v>42</v>
      </c>
      <c r="B158" t="s">
        <v>149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261</v>
      </c>
      <c r="J158" t="s">
        <v>188</v>
      </c>
      <c r="K158" t="s">
        <v>173</v>
      </c>
      <c r="L158">
        <v>34</v>
      </c>
      <c r="T158" t="str">
        <f>Block[[#This Row],[服装]]&amp;Block[[#This Row],[名前]]&amp;Block[[#This Row],[レアリティ]]</f>
        <v>制服青根高伸ICONIC</v>
      </c>
    </row>
    <row r="159" spans="1:20" x14ac:dyDescent="0.3">
      <c r="A159">
        <f>VLOOKUP(Block[[#This Row],[No用]],SetNo[[No.用]:[vlookup 用]],2,FALSE)</f>
        <v>42</v>
      </c>
      <c r="B159" t="s">
        <v>149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261</v>
      </c>
      <c r="J159" s="3" t="s">
        <v>262</v>
      </c>
      <c r="K159" t="s">
        <v>189</v>
      </c>
      <c r="L159">
        <v>39</v>
      </c>
      <c r="T159" t="str">
        <f>Block[[#This Row],[服装]]&amp;Block[[#This Row],[名前]]&amp;Block[[#This Row],[レアリティ]]</f>
        <v>制服青根高伸ICONIC</v>
      </c>
    </row>
    <row r="160" spans="1:20" x14ac:dyDescent="0.3">
      <c r="A160">
        <f>VLOOKUP(Block[[#This Row],[No用]],SetNo[[No.用]:[vlookup 用]],2,FALSE)</f>
        <v>42</v>
      </c>
      <c r="B160" t="s">
        <v>149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261</v>
      </c>
      <c r="J160" t="s">
        <v>203</v>
      </c>
      <c r="K160" t="s">
        <v>237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制服青根高伸ICONIC</v>
      </c>
    </row>
    <row r="161" spans="1:20" x14ac:dyDescent="0.3">
      <c r="A161">
        <f>VLOOKUP(Block[[#This Row],[No用]],SetNo[[No.用]:[vlookup 用]],2,FALSE)</f>
        <v>43</v>
      </c>
      <c r="B161" t="s">
        <v>117</v>
      </c>
      <c r="C161" t="s">
        <v>48</v>
      </c>
      <c r="D161" t="s">
        <v>24</v>
      </c>
      <c r="E161" t="s">
        <v>26</v>
      </c>
      <c r="F161" t="s">
        <v>49</v>
      </c>
      <c r="G161" t="s">
        <v>71</v>
      </c>
      <c r="H161">
        <v>1</v>
      </c>
      <c r="I161" t="s">
        <v>261</v>
      </c>
      <c r="J161" t="s">
        <v>185</v>
      </c>
      <c r="K161" t="s">
        <v>184</v>
      </c>
      <c r="L161">
        <v>41</v>
      </c>
      <c r="T161" t="str">
        <f>Block[[#This Row],[服装]]&amp;Block[[#This Row],[名前]]&amp;Block[[#This Row],[レアリティ]]</f>
        <v>プール掃除青根高伸ICONIC</v>
      </c>
    </row>
    <row r="162" spans="1:20" x14ac:dyDescent="0.3">
      <c r="A162">
        <f>VLOOKUP(Block[[#This Row],[No用]],SetNo[[No.用]:[vlookup 用]],2,FALSE)</f>
        <v>43</v>
      </c>
      <c r="B162" t="s">
        <v>117</v>
      </c>
      <c r="C162" t="s">
        <v>48</v>
      </c>
      <c r="D162" t="s">
        <v>24</v>
      </c>
      <c r="E162" t="s">
        <v>26</v>
      </c>
      <c r="F162" t="s">
        <v>49</v>
      </c>
      <c r="G162" t="s">
        <v>71</v>
      </c>
      <c r="H162">
        <v>1</v>
      </c>
      <c r="I162" t="s">
        <v>261</v>
      </c>
      <c r="J162" t="s">
        <v>186</v>
      </c>
      <c r="K162" t="s">
        <v>184</v>
      </c>
      <c r="L162">
        <v>41</v>
      </c>
      <c r="T162" t="str">
        <f>Block[[#This Row],[服装]]&amp;Block[[#This Row],[名前]]&amp;Block[[#This Row],[レアリティ]]</f>
        <v>プール掃除青根高伸ICONIC</v>
      </c>
    </row>
    <row r="163" spans="1:20" x14ac:dyDescent="0.3">
      <c r="A163">
        <f>VLOOKUP(Block[[#This Row],[No用]],SetNo[[No.用]:[vlookup 用]],2,FALSE)</f>
        <v>43</v>
      </c>
      <c r="B163" t="s">
        <v>117</v>
      </c>
      <c r="C163" t="s">
        <v>48</v>
      </c>
      <c r="D163" t="s">
        <v>24</v>
      </c>
      <c r="E163" t="s">
        <v>26</v>
      </c>
      <c r="F163" t="s">
        <v>49</v>
      </c>
      <c r="G163" t="s">
        <v>71</v>
      </c>
      <c r="H163">
        <v>1</v>
      </c>
      <c r="I163" t="s">
        <v>261</v>
      </c>
      <c r="J163" t="s">
        <v>203</v>
      </c>
      <c r="K163" t="s">
        <v>189</v>
      </c>
      <c r="L163">
        <v>42</v>
      </c>
      <c r="T163" t="str">
        <f>Block[[#This Row],[服装]]&amp;Block[[#This Row],[名前]]&amp;Block[[#This Row],[レアリティ]]</f>
        <v>プール掃除青根高伸ICONIC</v>
      </c>
    </row>
    <row r="164" spans="1:20" x14ac:dyDescent="0.3">
      <c r="A164">
        <f>VLOOKUP(Block[[#This Row],[No用]],SetNo[[No.用]:[vlookup 用]],2,FALSE)</f>
        <v>43</v>
      </c>
      <c r="B164" t="s">
        <v>117</v>
      </c>
      <c r="C164" t="s">
        <v>48</v>
      </c>
      <c r="D164" t="s">
        <v>24</v>
      </c>
      <c r="E164" t="s">
        <v>26</v>
      </c>
      <c r="F164" t="s">
        <v>49</v>
      </c>
      <c r="G164" t="s">
        <v>71</v>
      </c>
      <c r="H164">
        <v>1</v>
      </c>
      <c r="I164" t="s">
        <v>261</v>
      </c>
      <c r="J164" t="s">
        <v>188</v>
      </c>
      <c r="K164" t="s">
        <v>173</v>
      </c>
      <c r="L164">
        <v>34</v>
      </c>
      <c r="T164" t="str">
        <f>Block[[#This Row],[服装]]&amp;Block[[#This Row],[名前]]&amp;Block[[#This Row],[レアリティ]]</f>
        <v>プール掃除青根高伸ICONIC</v>
      </c>
    </row>
    <row r="165" spans="1:20" x14ac:dyDescent="0.3">
      <c r="A165">
        <f>VLOOKUP(Block[[#This Row],[No用]],SetNo[[No.用]:[vlookup 用]],2,FALSE)</f>
        <v>43</v>
      </c>
      <c r="B165" t="s">
        <v>117</v>
      </c>
      <c r="C165" t="s">
        <v>48</v>
      </c>
      <c r="D165" t="s">
        <v>24</v>
      </c>
      <c r="E165" t="s">
        <v>26</v>
      </c>
      <c r="F165" t="s">
        <v>49</v>
      </c>
      <c r="G165" t="s">
        <v>71</v>
      </c>
      <c r="H165">
        <v>1</v>
      </c>
      <c r="I165" t="s">
        <v>261</v>
      </c>
      <c r="J165" s="3" t="s">
        <v>262</v>
      </c>
      <c r="K165" t="s">
        <v>173</v>
      </c>
      <c r="L165">
        <v>36</v>
      </c>
      <c r="T165" t="str">
        <f>Block[[#This Row],[服装]]&amp;Block[[#This Row],[名前]]&amp;Block[[#This Row],[レアリティ]]</f>
        <v>プール掃除青根高伸ICONIC</v>
      </c>
    </row>
    <row r="166" spans="1:20" x14ac:dyDescent="0.3">
      <c r="A166">
        <f>VLOOKUP(Block[[#This Row],[No用]],SetNo[[No.用]:[vlookup 用]],2,FALSE)</f>
        <v>44</v>
      </c>
      <c r="B166" t="s">
        <v>217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261</v>
      </c>
      <c r="J166" t="s">
        <v>185</v>
      </c>
      <c r="K166" t="s">
        <v>173</v>
      </c>
      <c r="L166">
        <v>30</v>
      </c>
      <c r="T166" t="str">
        <f>Block[[#This Row],[服装]]&amp;Block[[#This Row],[名前]]&amp;Block[[#This Row],[レアリティ]]</f>
        <v>ユニフォーム二口堅治ICONIC</v>
      </c>
    </row>
    <row r="167" spans="1:20" x14ac:dyDescent="0.3">
      <c r="A167">
        <f>VLOOKUP(Block[[#This Row],[No用]],SetNo[[No.用]:[vlookup 用]],2,FALSE)</f>
        <v>44</v>
      </c>
      <c r="B167" t="s">
        <v>217</v>
      </c>
      <c r="C167" t="s">
        <v>50</v>
      </c>
      <c r="D167" t="s">
        <v>28</v>
      </c>
      <c r="E167" t="s">
        <v>25</v>
      </c>
      <c r="F167" t="s">
        <v>49</v>
      </c>
      <c r="G167" t="s">
        <v>71</v>
      </c>
      <c r="H167">
        <v>1</v>
      </c>
      <c r="I167" t="s">
        <v>261</v>
      </c>
      <c r="J167" t="s">
        <v>186</v>
      </c>
      <c r="K167" t="s">
        <v>173</v>
      </c>
      <c r="L167">
        <v>30</v>
      </c>
      <c r="T167" t="str">
        <f>Block[[#This Row],[服装]]&amp;Block[[#This Row],[名前]]&amp;Block[[#This Row],[レアリティ]]</f>
        <v>ユニフォーム二口堅治ICONIC</v>
      </c>
    </row>
    <row r="168" spans="1:20" x14ac:dyDescent="0.3">
      <c r="A168">
        <f>VLOOKUP(Block[[#This Row],[No用]],SetNo[[No.用]:[vlookup 用]],2,FALSE)</f>
        <v>44</v>
      </c>
      <c r="B168" t="s">
        <v>217</v>
      </c>
      <c r="C168" t="s">
        <v>50</v>
      </c>
      <c r="D168" t="s">
        <v>28</v>
      </c>
      <c r="E168" t="s">
        <v>25</v>
      </c>
      <c r="F168" t="s">
        <v>49</v>
      </c>
      <c r="G168" t="s">
        <v>71</v>
      </c>
      <c r="H168">
        <v>1</v>
      </c>
      <c r="I168" t="s">
        <v>261</v>
      </c>
      <c r="J168" t="s">
        <v>188</v>
      </c>
      <c r="K168" t="s">
        <v>173</v>
      </c>
      <c r="L168">
        <v>26</v>
      </c>
      <c r="T168" t="str">
        <f>Block[[#This Row],[服装]]&amp;Block[[#This Row],[名前]]&amp;Block[[#This Row],[レアリティ]]</f>
        <v>ユニフォーム二口堅治ICONIC</v>
      </c>
    </row>
    <row r="169" spans="1:20" x14ac:dyDescent="0.3">
      <c r="A169">
        <f>VLOOKUP(Block[[#This Row],[No用]],SetNo[[No.用]:[vlookup 用]],2,FALSE)</f>
        <v>45</v>
      </c>
      <c r="B169" t="s">
        <v>149</v>
      </c>
      <c r="C169" t="s">
        <v>50</v>
      </c>
      <c r="D169" t="s">
        <v>28</v>
      </c>
      <c r="E169" t="s">
        <v>25</v>
      </c>
      <c r="F169" t="s">
        <v>49</v>
      </c>
      <c r="G169" t="s">
        <v>71</v>
      </c>
      <c r="H169">
        <v>1</v>
      </c>
      <c r="I169" t="s">
        <v>261</v>
      </c>
      <c r="J169" t="s">
        <v>185</v>
      </c>
      <c r="K169" t="s">
        <v>173</v>
      </c>
      <c r="L169">
        <v>30</v>
      </c>
      <c r="T169" t="str">
        <f>Block[[#This Row],[服装]]&amp;Block[[#This Row],[名前]]&amp;Block[[#This Row],[レアリティ]]</f>
        <v>制服二口堅治ICONIC</v>
      </c>
    </row>
    <row r="170" spans="1:20" x14ac:dyDescent="0.3">
      <c r="A170">
        <f>VLOOKUP(Block[[#This Row],[No用]],SetNo[[No.用]:[vlookup 用]],2,FALSE)</f>
        <v>45</v>
      </c>
      <c r="B170" t="s">
        <v>149</v>
      </c>
      <c r="C170" t="s">
        <v>50</v>
      </c>
      <c r="D170" t="s">
        <v>28</v>
      </c>
      <c r="E170" t="s">
        <v>25</v>
      </c>
      <c r="F170" t="s">
        <v>49</v>
      </c>
      <c r="G170" t="s">
        <v>71</v>
      </c>
      <c r="H170">
        <v>1</v>
      </c>
      <c r="I170" t="s">
        <v>261</v>
      </c>
      <c r="J170" t="s">
        <v>186</v>
      </c>
      <c r="K170" t="s">
        <v>189</v>
      </c>
      <c r="L170">
        <v>31</v>
      </c>
      <c r="T170" t="str">
        <f>Block[[#This Row],[服装]]&amp;Block[[#This Row],[名前]]&amp;Block[[#This Row],[レアリティ]]</f>
        <v>制服二口堅治ICONIC</v>
      </c>
    </row>
    <row r="171" spans="1:20" x14ac:dyDescent="0.3">
      <c r="A171">
        <f>VLOOKUP(Block[[#This Row],[No用]],SetNo[[No.用]:[vlookup 用]],2,FALSE)</f>
        <v>45</v>
      </c>
      <c r="B171" t="s">
        <v>149</v>
      </c>
      <c r="C171" t="s">
        <v>50</v>
      </c>
      <c r="D171" t="s">
        <v>28</v>
      </c>
      <c r="E171" t="s">
        <v>25</v>
      </c>
      <c r="F171" t="s">
        <v>49</v>
      </c>
      <c r="G171" t="s">
        <v>71</v>
      </c>
      <c r="H171">
        <v>1</v>
      </c>
      <c r="I171" t="s">
        <v>261</v>
      </c>
      <c r="J171" t="s">
        <v>188</v>
      </c>
      <c r="K171" t="s">
        <v>189</v>
      </c>
      <c r="L171">
        <v>29</v>
      </c>
      <c r="T171" t="str">
        <f>Block[[#This Row],[服装]]&amp;Block[[#This Row],[名前]]&amp;Block[[#This Row],[レアリティ]]</f>
        <v>制服二口堅治ICONIC</v>
      </c>
    </row>
    <row r="172" spans="1:20" x14ac:dyDescent="0.3">
      <c r="A172">
        <f>VLOOKUP(Block[[#This Row],[No用]],SetNo[[No.用]:[vlookup 用]],2,FALSE)</f>
        <v>45</v>
      </c>
      <c r="B172" t="s">
        <v>149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261</v>
      </c>
      <c r="J172" t="s">
        <v>194</v>
      </c>
      <c r="K172" t="s">
        <v>237</v>
      </c>
      <c r="L172">
        <v>42</v>
      </c>
      <c r="N172">
        <v>52</v>
      </c>
      <c r="T172" t="str">
        <f>Block[[#This Row],[服装]]&amp;Block[[#This Row],[名前]]&amp;Block[[#This Row],[レアリティ]]</f>
        <v>制服二口堅治ICONIC</v>
      </c>
    </row>
    <row r="173" spans="1:20" x14ac:dyDescent="0.3">
      <c r="A173">
        <f>VLOOKUP(Block[[#This Row],[No用]],SetNo[[No.用]:[vlookup 用]],2,FALSE)</f>
        <v>46</v>
      </c>
      <c r="B173" t="s">
        <v>117</v>
      </c>
      <c r="C173" t="s">
        <v>50</v>
      </c>
      <c r="D173" t="s">
        <v>23</v>
      </c>
      <c r="E173" t="s">
        <v>25</v>
      </c>
      <c r="F173" t="s">
        <v>49</v>
      </c>
      <c r="G173" t="s">
        <v>71</v>
      </c>
      <c r="H173">
        <v>1</v>
      </c>
      <c r="I173" t="s">
        <v>261</v>
      </c>
      <c r="J173" t="s">
        <v>185</v>
      </c>
      <c r="K173" t="s">
        <v>189</v>
      </c>
      <c r="L173">
        <v>33</v>
      </c>
      <c r="T173" t="str">
        <f>Block[[#This Row],[服装]]&amp;Block[[#This Row],[名前]]&amp;Block[[#This Row],[レアリティ]]</f>
        <v>プール掃除二口堅治ICONIC</v>
      </c>
    </row>
    <row r="174" spans="1:20" x14ac:dyDescent="0.3">
      <c r="A174">
        <f>VLOOKUP(Block[[#This Row],[No用]],SetNo[[No.用]:[vlookup 用]],2,FALSE)</f>
        <v>46</v>
      </c>
      <c r="B174" t="s">
        <v>117</v>
      </c>
      <c r="C174" t="s">
        <v>50</v>
      </c>
      <c r="D174" t="s">
        <v>23</v>
      </c>
      <c r="E174" t="s">
        <v>25</v>
      </c>
      <c r="F174" t="s">
        <v>49</v>
      </c>
      <c r="G174" t="s">
        <v>71</v>
      </c>
      <c r="H174">
        <v>1</v>
      </c>
      <c r="I174" t="s">
        <v>261</v>
      </c>
      <c r="J174" t="s">
        <v>186</v>
      </c>
      <c r="K174" t="s">
        <v>189</v>
      </c>
      <c r="L174">
        <v>33</v>
      </c>
      <c r="T174" t="str">
        <f>Block[[#This Row],[服装]]&amp;Block[[#This Row],[名前]]&amp;Block[[#This Row],[レアリティ]]</f>
        <v>プール掃除二口堅治ICONIC</v>
      </c>
    </row>
    <row r="175" spans="1:20" x14ac:dyDescent="0.3">
      <c r="A175">
        <f>VLOOKUP(Block[[#This Row],[No用]],SetNo[[No.用]:[vlookup 用]],2,FALSE)</f>
        <v>46</v>
      </c>
      <c r="B175" t="s">
        <v>117</v>
      </c>
      <c r="C175" t="s">
        <v>50</v>
      </c>
      <c r="D175" t="s">
        <v>23</v>
      </c>
      <c r="E175" t="s">
        <v>25</v>
      </c>
      <c r="F175" t="s">
        <v>49</v>
      </c>
      <c r="G175" t="s">
        <v>71</v>
      </c>
      <c r="H175">
        <v>1</v>
      </c>
      <c r="I175" t="s">
        <v>261</v>
      </c>
      <c r="J175" t="s">
        <v>188</v>
      </c>
      <c r="K175" t="s">
        <v>173</v>
      </c>
      <c r="L175">
        <v>27</v>
      </c>
      <c r="T175" t="str">
        <f>Block[[#This Row],[服装]]&amp;Block[[#This Row],[名前]]&amp;Block[[#This Row],[レアリティ]]</f>
        <v>プール掃除二口堅治ICONIC</v>
      </c>
    </row>
    <row r="176" spans="1:20" x14ac:dyDescent="0.3">
      <c r="A176">
        <f>VLOOKUP(Block[[#This Row],[No用]],SetNo[[No.用]:[vlookup 用]],2,FALSE)</f>
        <v>46</v>
      </c>
      <c r="B176" t="s">
        <v>117</v>
      </c>
      <c r="C176" t="s">
        <v>50</v>
      </c>
      <c r="D176" t="s">
        <v>23</v>
      </c>
      <c r="E176" t="s">
        <v>25</v>
      </c>
      <c r="F176" t="s">
        <v>49</v>
      </c>
      <c r="G176" t="s">
        <v>71</v>
      </c>
      <c r="H176">
        <v>1</v>
      </c>
      <c r="I176" t="s">
        <v>261</v>
      </c>
      <c r="J176" t="s">
        <v>194</v>
      </c>
      <c r="K176" t="s">
        <v>237</v>
      </c>
      <c r="L176">
        <v>42</v>
      </c>
      <c r="N176">
        <v>52</v>
      </c>
      <c r="T176" t="str">
        <f>Block[[#This Row],[服装]]&amp;Block[[#This Row],[名前]]&amp;Block[[#This Row],[レアリティ]]</f>
        <v>プール掃除二口堅治ICONIC</v>
      </c>
    </row>
    <row r="177" spans="1:20" x14ac:dyDescent="0.3">
      <c r="A177">
        <f>VLOOKUP(Block[[#This Row],[No用]],SetNo[[No.用]:[vlookup 用]],2,FALSE)</f>
        <v>47</v>
      </c>
      <c r="B177" t="s">
        <v>217</v>
      </c>
      <c r="C177" t="s">
        <v>400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261</v>
      </c>
      <c r="J177" s="3" t="s">
        <v>185</v>
      </c>
      <c r="K177" s="3" t="s">
        <v>173</v>
      </c>
      <c r="L177">
        <v>28</v>
      </c>
      <c r="T177" t="str">
        <f>Block[[#This Row],[服装]]&amp;Block[[#This Row],[名前]]&amp;Block[[#This Row],[レアリティ]]</f>
        <v>ユニフォーム黄金川貫至ICONIC</v>
      </c>
    </row>
    <row r="178" spans="1:20" x14ac:dyDescent="0.3">
      <c r="A178">
        <f>VLOOKUP(Block[[#This Row],[No用]],SetNo[[No.用]:[vlookup 用]],2,FALSE)</f>
        <v>47</v>
      </c>
      <c r="B178" t="s">
        <v>217</v>
      </c>
      <c r="C178" t="s">
        <v>400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261</v>
      </c>
      <c r="J178" s="3" t="s">
        <v>186</v>
      </c>
      <c r="K178" s="3" t="s">
        <v>173</v>
      </c>
      <c r="L178">
        <v>28</v>
      </c>
      <c r="T178" t="str">
        <f>Block[[#This Row],[服装]]&amp;Block[[#This Row],[名前]]&amp;Block[[#This Row],[レアリティ]]</f>
        <v>ユニフォーム黄金川貫至ICONIC</v>
      </c>
    </row>
    <row r="179" spans="1:20" x14ac:dyDescent="0.3">
      <c r="A179">
        <f>VLOOKUP(Block[[#This Row],[No用]],SetNo[[No.用]:[vlookup 用]],2,FALSE)</f>
        <v>47</v>
      </c>
      <c r="B179" t="s">
        <v>217</v>
      </c>
      <c r="C179" t="s">
        <v>400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261</v>
      </c>
      <c r="J179" s="3" t="s">
        <v>188</v>
      </c>
      <c r="K179" s="3" t="s">
        <v>173</v>
      </c>
      <c r="L179">
        <v>28</v>
      </c>
      <c r="T179" t="str">
        <f>Block[[#This Row],[服装]]&amp;Block[[#This Row],[名前]]&amp;Block[[#This Row],[レアリティ]]</f>
        <v>ユニフォーム黄金川貫至ICONIC</v>
      </c>
    </row>
    <row r="180" spans="1:20" x14ac:dyDescent="0.3">
      <c r="A180">
        <f>VLOOKUP(Block[[#This Row],[No用]],SetNo[[No.用]:[vlookup 用]],2,FALSE)</f>
        <v>47</v>
      </c>
      <c r="B180" t="s">
        <v>217</v>
      </c>
      <c r="C180" t="s">
        <v>400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261</v>
      </c>
      <c r="J180" s="3" t="s">
        <v>262</v>
      </c>
      <c r="K180" s="3" t="s">
        <v>173</v>
      </c>
      <c r="L180">
        <v>28</v>
      </c>
      <c r="T180" t="str">
        <f>Block[[#This Row],[服装]]&amp;Block[[#This Row],[名前]]&amp;Block[[#This Row],[レアリティ]]</f>
        <v>ユニフォーム黄金川貫至ICONIC</v>
      </c>
    </row>
    <row r="181" spans="1:20" x14ac:dyDescent="0.3">
      <c r="A181">
        <f>VLOOKUP(Block[[#This Row],[No用]],SetNo[[No.用]:[vlookup 用]],2,FALSE)</f>
        <v>47</v>
      </c>
      <c r="B181" t="s">
        <v>217</v>
      </c>
      <c r="C181" t="s">
        <v>400</v>
      </c>
      <c r="D181" t="s">
        <v>23</v>
      </c>
      <c r="E181" t="s">
        <v>31</v>
      </c>
      <c r="F181" t="s">
        <v>49</v>
      </c>
      <c r="G181" t="s">
        <v>71</v>
      </c>
      <c r="H181">
        <v>1</v>
      </c>
      <c r="I181" t="s">
        <v>261</v>
      </c>
      <c r="J181" s="3" t="s">
        <v>194</v>
      </c>
      <c r="K181" s="3" t="s">
        <v>237</v>
      </c>
      <c r="L181">
        <v>45</v>
      </c>
      <c r="N181">
        <v>55</v>
      </c>
      <c r="T181" t="str">
        <f>Block[[#This Row],[服装]]&amp;Block[[#This Row],[名前]]&amp;Block[[#This Row],[レアリティ]]</f>
        <v>ユニフォーム黄金川貫至ICONIC</v>
      </c>
    </row>
    <row r="182" spans="1:20" x14ac:dyDescent="0.3">
      <c r="A182">
        <f>VLOOKUP(Block[[#This Row],[No用]],SetNo[[No.用]:[vlookup 用]],2,FALSE)</f>
        <v>48</v>
      </c>
      <c r="B182" t="s">
        <v>149</v>
      </c>
      <c r="C182" t="s">
        <v>400</v>
      </c>
      <c r="D182" t="s">
        <v>23</v>
      </c>
      <c r="E182" t="s">
        <v>31</v>
      </c>
      <c r="F182" t="s">
        <v>49</v>
      </c>
      <c r="G182" t="s">
        <v>71</v>
      </c>
      <c r="H182">
        <v>1</v>
      </c>
      <c r="I182" t="s">
        <v>261</v>
      </c>
      <c r="J182" s="3" t="s">
        <v>185</v>
      </c>
      <c r="K182" s="3" t="s">
        <v>173</v>
      </c>
      <c r="L182">
        <v>28</v>
      </c>
      <c r="T182" t="str">
        <f>Block[[#This Row],[服装]]&amp;Block[[#This Row],[名前]]&amp;Block[[#This Row],[レアリティ]]</f>
        <v>制服黄金川貫至ICONIC</v>
      </c>
    </row>
    <row r="183" spans="1:20" x14ac:dyDescent="0.3">
      <c r="A183">
        <f>VLOOKUP(Block[[#This Row],[No用]],SetNo[[No.用]:[vlookup 用]],2,FALSE)</f>
        <v>48</v>
      </c>
      <c r="B183" t="s">
        <v>149</v>
      </c>
      <c r="C183" t="s">
        <v>400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261</v>
      </c>
      <c r="J183" s="3" t="s">
        <v>186</v>
      </c>
      <c r="K183" s="3" t="s">
        <v>189</v>
      </c>
      <c r="L183">
        <v>30</v>
      </c>
      <c r="T183" t="str">
        <f>Block[[#This Row],[服装]]&amp;Block[[#This Row],[名前]]&amp;Block[[#This Row],[レアリティ]]</f>
        <v>制服黄金川貫至ICONIC</v>
      </c>
    </row>
    <row r="184" spans="1:20" x14ac:dyDescent="0.3">
      <c r="A184">
        <f>VLOOKUP(Block[[#This Row],[No用]],SetNo[[No.用]:[vlookup 用]],2,FALSE)</f>
        <v>48</v>
      </c>
      <c r="B184" t="s">
        <v>149</v>
      </c>
      <c r="C184" t="s">
        <v>400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261</v>
      </c>
      <c r="J184" s="3" t="s">
        <v>188</v>
      </c>
      <c r="K184" s="3" t="s">
        <v>173</v>
      </c>
      <c r="L184">
        <v>28</v>
      </c>
      <c r="T184" t="str">
        <f>Block[[#This Row],[服装]]&amp;Block[[#This Row],[名前]]&amp;Block[[#This Row],[レアリティ]]</f>
        <v>制服黄金川貫至ICONIC</v>
      </c>
    </row>
    <row r="185" spans="1:20" x14ac:dyDescent="0.3">
      <c r="A185">
        <f>VLOOKUP(Block[[#This Row],[No用]],SetNo[[No.用]:[vlookup 用]],2,FALSE)</f>
        <v>48</v>
      </c>
      <c r="B185" t="s">
        <v>149</v>
      </c>
      <c r="C185" t="s">
        <v>400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261</v>
      </c>
      <c r="J185" s="3" t="s">
        <v>262</v>
      </c>
      <c r="K185" s="3" t="s">
        <v>189</v>
      </c>
      <c r="L185">
        <v>30</v>
      </c>
      <c r="T185" t="str">
        <f>Block[[#This Row],[服装]]&amp;Block[[#This Row],[名前]]&amp;Block[[#This Row],[レアリティ]]</f>
        <v>制服黄金川貫至ICONIC</v>
      </c>
    </row>
    <row r="186" spans="1:20" x14ac:dyDescent="0.3">
      <c r="A186">
        <f>VLOOKUP(Block[[#This Row],[No用]],SetNo[[No.用]:[vlookup 用]],2,FALSE)</f>
        <v>48</v>
      </c>
      <c r="B186" t="s">
        <v>149</v>
      </c>
      <c r="C186" t="s">
        <v>400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261</v>
      </c>
      <c r="J186" s="3" t="s">
        <v>194</v>
      </c>
      <c r="K186" s="3" t="s">
        <v>237</v>
      </c>
      <c r="L186">
        <v>45</v>
      </c>
      <c r="N186">
        <v>55</v>
      </c>
      <c r="T186" t="str">
        <f>Block[[#This Row],[服装]]&amp;Block[[#This Row],[名前]]&amp;Block[[#This Row],[レアリティ]]</f>
        <v>制服黄金川貫至ICONIC</v>
      </c>
    </row>
    <row r="187" spans="1:20" x14ac:dyDescent="0.3">
      <c r="A187">
        <f>VLOOKUP(Block[[#This Row],[No用]],SetNo[[No.用]:[vlookup 用]],2,FALSE)</f>
        <v>49</v>
      </c>
      <c r="B187" t="s">
        <v>217</v>
      </c>
      <c r="C187" t="s">
        <v>51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261</v>
      </c>
      <c r="J187" s="3" t="s">
        <v>185</v>
      </c>
      <c r="K187" s="3" t="s">
        <v>173</v>
      </c>
      <c r="L187">
        <v>27</v>
      </c>
      <c r="T187" t="str">
        <f>Block[[#This Row],[服装]]&amp;Block[[#This Row],[名前]]&amp;Block[[#This Row],[レアリティ]]</f>
        <v>ユニフォーム小原豊ICONIC</v>
      </c>
    </row>
    <row r="188" spans="1:20" x14ac:dyDescent="0.3">
      <c r="A188">
        <f>VLOOKUP(Block[[#This Row],[No用]],SetNo[[No.用]:[vlookup 用]],2,FALSE)</f>
        <v>49</v>
      </c>
      <c r="B188" t="s">
        <v>217</v>
      </c>
      <c r="C188" t="s">
        <v>51</v>
      </c>
      <c r="D188" t="s">
        <v>23</v>
      </c>
      <c r="E188" t="s">
        <v>25</v>
      </c>
      <c r="F188" t="s">
        <v>49</v>
      </c>
      <c r="G188" t="s">
        <v>71</v>
      </c>
      <c r="H188">
        <v>1</v>
      </c>
      <c r="I188" t="s">
        <v>261</v>
      </c>
      <c r="J188" s="3" t="s">
        <v>186</v>
      </c>
      <c r="K188" s="3" t="s">
        <v>173</v>
      </c>
      <c r="L188">
        <v>27</v>
      </c>
      <c r="T188" t="str">
        <f>Block[[#This Row],[服装]]&amp;Block[[#This Row],[名前]]&amp;Block[[#This Row],[レアリティ]]</f>
        <v>ユニフォーム小原豊ICONIC</v>
      </c>
    </row>
    <row r="189" spans="1:20" x14ac:dyDescent="0.3">
      <c r="A189">
        <f>VLOOKUP(Block[[#This Row],[No用]],SetNo[[No.用]:[vlookup 用]],2,FALSE)</f>
        <v>49</v>
      </c>
      <c r="B189" t="s">
        <v>217</v>
      </c>
      <c r="C189" t="s">
        <v>51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261</v>
      </c>
      <c r="J189" s="3" t="s">
        <v>188</v>
      </c>
      <c r="K189" s="3" t="s">
        <v>173</v>
      </c>
      <c r="L189">
        <v>27</v>
      </c>
      <c r="T189" t="str">
        <f>Block[[#This Row],[服装]]&amp;Block[[#This Row],[名前]]&amp;Block[[#This Row],[レアリティ]]</f>
        <v>ユニフォーム小原豊ICONIC</v>
      </c>
    </row>
    <row r="190" spans="1:20" x14ac:dyDescent="0.3">
      <c r="A190">
        <f>VLOOKUP(Block[[#This Row],[No用]],SetNo[[No.用]:[vlookup 用]],2,FALSE)</f>
        <v>49</v>
      </c>
      <c r="B190" t="s">
        <v>217</v>
      </c>
      <c r="C190" t="s">
        <v>51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261</v>
      </c>
      <c r="J190" s="3" t="s">
        <v>262</v>
      </c>
      <c r="K190" s="3" t="s">
        <v>173</v>
      </c>
      <c r="L190">
        <v>27</v>
      </c>
      <c r="T190" t="str">
        <f>Block[[#This Row],[服装]]&amp;Block[[#This Row],[名前]]&amp;Block[[#This Row],[レアリティ]]</f>
        <v>ユニフォーム小原豊ICONIC</v>
      </c>
    </row>
    <row r="191" spans="1:20" x14ac:dyDescent="0.3">
      <c r="A191">
        <f>VLOOKUP(Block[[#This Row],[No用]],SetNo[[No.用]:[vlookup 用]],2,FALSE)</f>
        <v>50</v>
      </c>
      <c r="B191" t="s">
        <v>217</v>
      </c>
      <c r="C191" t="s">
        <v>52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261</v>
      </c>
      <c r="J191" s="3" t="s">
        <v>185</v>
      </c>
      <c r="K191" s="3" t="s">
        <v>173</v>
      </c>
      <c r="L191">
        <v>26</v>
      </c>
      <c r="T191" t="str">
        <f>Block[[#This Row],[服装]]&amp;Block[[#This Row],[名前]]&amp;Block[[#This Row],[レアリティ]]</f>
        <v>ユニフォーム女川太郎ICONIC</v>
      </c>
    </row>
    <row r="192" spans="1:20" x14ac:dyDescent="0.3">
      <c r="A192">
        <f>VLOOKUP(Block[[#This Row],[No用]],SetNo[[No.用]:[vlookup 用]],2,FALSE)</f>
        <v>50</v>
      </c>
      <c r="B192" t="s">
        <v>217</v>
      </c>
      <c r="C192" t="s">
        <v>52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261</v>
      </c>
      <c r="J192" s="3" t="s">
        <v>186</v>
      </c>
      <c r="K192" s="3" t="s">
        <v>173</v>
      </c>
      <c r="L192">
        <v>26</v>
      </c>
      <c r="T192" t="str">
        <f>Block[[#This Row],[服装]]&amp;Block[[#This Row],[名前]]&amp;Block[[#This Row],[レアリティ]]</f>
        <v>ユニフォーム女川太郎ICONIC</v>
      </c>
    </row>
    <row r="193" spans="1:20" x14ac:dyDescent="0.3">
      <c r="A193">
        <f>VLOOKUP(Block[[#This Row],[No用]],SetNo[[No.用]:[vlookup 用]],2,FALSE)</f>
        <v>50</v>
      </c>
      <c r="B193" t="s">
        <v>217</v>
      </c>
      <c r="C193" t="s">
        <v>52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261</v>
      </c>
      <c r="J193" s="3" t="s">
        <v>194</v>
      </c>
      <c r="K193" s="3" t="s">
        <v>237</v>
      </c>
      <c r="L193">
        <v>43</v>
      </c>
      <c r="N193">
        <v>53</v>
      </c>
      <c r="T193" t="str">
        <f>Block[[#This Row],[服装]]&amp;Block[[#This Row],[名前]]&amp;Block[[#This Row],[レアリティ]]</f>
        <v>ユニフォーム女川太郎ICONIC</v>
      </c>
    </row>
    <row r="194" spans="1:20" x14ac:dyDescent="0.3">
      <c r="A194">
        <f>VLOOKUP(Block[[#This Row],[No用]],SetNo[[No.用]:[vlookup 用]],2,FALSE)</f>
        <v>51</v>
      </c>
      <c r="B194" t="s">
        <v>217</v>
      </c>
      <c r="C194" t="s">
        <v>53</v>
      </c>
      <c r="D194" t="s">
        <v>23</v>
      </c>
      <c r="E194" t="s">
        <v>21</v>
      </c>
      <c r="F194" t="s">
        <v>49</v>
      </c>
      <c r="G194" t="s">
        <v>71</v>
      </c>
      <c r="H194">
        <v>1</v>
      </c>
      <c r="I194" t="s">
        <v>261</v>
      </c>
      <c r="T194" t="str">
        <f>Block[[#This Row],[服装]]&amp;Block[[#This Row],[名前]]&amp;Block[[#This Row],[レアリティ]]</f>
        <v>ユニフォーム作並浩輔ICONIC</v>
      </c>
    </row>
    <row r="195" spans="1:20" x14ac:dyDescent="0.3">
      <c r="A195">
        <f>VLOOKUP(Block[[#This Row],[No用]],SetNo[[No.用]:[vlookup 用]],2,FALSE)</f>
        <v>52</v>
      </c>
      <c r="B195" t="s">
        <v>217</v>
      </c>
      <c r="C195" t="s">
        <v>54</v>
      </c>
      <c r="D195" t="s">
        <v>23</v>
      </c>
      <c r="E195" t="s">
        <v>26</v>
      </c>
      <c r="F195" t="s">
        <v>49</v>
      </c>
      <c r="G195" t="s">
        <v>71</v>
      </c>
      <c r="H195">
        <v>1</v>
      </c>
      <c r="I195" t="s">
        <v>261</v>
      </c>
      <c r="J195" s="3" t="s">
        <v>185</v>
      </c>
      <c r="K195" s="3" t="s">
        <v>184</v>
      </c>
      <c r="L195">
        <v>36</v>
      </c>
      <c r="T195" t="str">
        <f>Block[[#This Row],[服装]]&amp;Block[[#This Row],[名前]]&amp;Block[[#This Row],[レアリティ]]</f>
        <v>ユニフォーム吹上仁悟ICONIC</v>
      </c>
    </row>
    <row r="196" spans="1:20" x14ac:dyDescent="0.3">
      <c r="A196">
        <f>VLOOKUP(Block[[#This Row],[No用]],SetNo[[No.用]:[vlookup 用]],2,FALSE)</f>
        <v>52</v>
      </c>
      <c r="B196" t="s">
        <v>217</v>
      </c>
      <c r="C196" t="s">
        <v>54</v>
      </c>
      <c r="D196" t="s">
        <v>23</v>
      </c>
      <c r="E196" t="s">
        <v>26</v>
      </c>
      <c r="F196" t="s">
        <v>49</v>
      </c>
      <c r="G196" t="s">
        <v>71</v>
      </c>
      <c r="H196">
        <v>1</v>
      </c>
      <c r="I196" t="s">
        <v>261</v>
      </c>
      <c r="J196" s="3" t="s">
        <v>186</v>
      </c>
      <c r="K196" s="3" t="s">
        <v>184</v>
      </c>
      <c r="L196">
        <v>36</v>
      </c>
      <c r="T196" t="str">
        <f>Block[[#This Row],[服装]]&amp;Block[[#This Row],[名前]]&amp;Block[[#This Row],[レアリティ]]</f>
        <v>ユニフォーム吹上仁悟ICONIC</v>
      </c>
    </row>
    <row r="197" spans="1:20" x14ac:dyDescent="0.3">
      <c r="A197">
        <f>VLOOKUP(Block[[#This Row],[No用]],SetNo[[No.用]:[vlookup 用]],2,FALSE)</f>
        <v>52</v>
      </c>
      <c r="B197" t="s">
        <v>217</v>
      </c>
      <c r="C197" t="s">
        <v>54</v>
      </c>
      <c r="D197" t="s">
        <v>23</v>
      </c>
      <c r="E197" t="s">
        <v>26</v>
      </c>
      <c r="F197" t="s">
        <v>49</v>
      </c>
      <c r="G197" t="s">
        <v>71</v>
      </c>
      <c r="H197">
        <v>1</v>
      </c>
      <c r="I197" t="s">
        <v>261</v>
      </c>
      <c r="J197" s="3" t="s">
        <v>203</v>
      </c>
      <c r="K197" s="3" t="s">
        <v>184</v>
      </c>
      <c r="L197">
        <v>36</v>
      </c>
      <c r="T197" t="str">
        <f>Block[[#This Row],[服装]]&amp;Block[[#This Row],[名前]]&amp;Block[[#This Row],[レアリティ]]</f>
        <v>ユニフォーム吹上仁悟ICONIC</v>
      </c>
    </row>
    <row r="198" spans="1:20" x14ac:dyDescent="0.3">
      <c r="A198">
        <f>VLOOKUP(Block[[#This Row],[No用]],SetNo[[No.用]:[vlookup 用]],2,FALSE)</f>
        <v>52</v>
      </c>
      <c r="B198" t="s">
        <v>217</v>
      </c>
      <c r="C198" t="s">
        <v>54</v>
      </c>
      <c r="D198" t="s">
        <v>23</v>
      </c>
      <c r="E198" t="s">
        <v>26</v>
      </c>
      <c r="F198" t="s">
        <v>49</v>
      </c>
      <c r="G198" t="s">
        <v>71</v>
      </c>
      <c r="H198">
        <v>1</v>
      </c>
      <c r="I198" t="s">
        <v>261</v>
      </c>
      <c r="J198" s="3" t="s">
        <v>188</v>
      </c>
      <c r="K198" s="3" t="s">
        <v>173</v>
      </c>
      <c r="L198">
        <v>33</v>
      </c>
      <c r="T198" t="str">
        <f>Block[[#This Row],[服装]]&amp;Block[[#This Row],[名前]]&amp;Block[[#This Row],[レアリティ]]</f>
        <v>ユニフォーム吹上仁悟ICONIC</v>
      </c>
    </row>
    <row r="199" spans="1:20" x14ac:dyDescent="0.3">
      <c r="A199">
        <f>VLOOKUP(Block[[#This Row],[No用]],SetNo[[No.用]:[vlookup 用]],2,FALSE)</f>
        <v>52</v>
      </c>
      <c r="B199" t="s">
        <v>217</v>
      </c>
      <c r="C199" t="s">
        <v>54</v>
      </c>
      <c r="D199" t="s">
        <v>23</v>
      </c>
      <c r="E199" t="s">
        <v>26</v>
      </c>
      <c r="F199" t="s">
        <v>49</v>
      </c>
      <c r="G199" t="s">
        <v>71</v>
      </c>
      <c r="H199">
        <v>1</v>
      </c>
      <c r="I199" t="s">
        <v>261</v>
      </c>
      <c r="J199" s="3" t="s">
        <v>262</v>
      </c>
      <c r="K199" s="3" t="s">
        <v>173</v>
      </c>
      <c r="L199">
        <v>33</v>
      </c>
      <c r="T199" t="str">
        <f>Block[[#This Row],[服装]]&amp;Block[[#This Row],[名前]]&amp;Block[[#This Row],[レアリティ]]</f>
        <v>ユニフォーム吹上仁悟ICONIC</v>
      </c>
    </row>
    <row r="200" spans="1:20" x14ac:dyDescent="0.3">
      <c r="A200">
        <f>VLOOKUP(Block[[#This Row],[No用]],SetNo[[No.用]:[vlookup 用]],2,FALSE)</f>
        <v>52</v>
      </c>
      <c r="B200" t="s">
        <v>217</v>
      </c>
      <c r="C200" t="s">
        <v>54</v>
      </c>
      <c r="D200" t="s">
        <v>23</v>
      </c>
      <c r="E200" t="s">
        <v>26</v>
      </c>
      <c r="F200" t="s">
        <v>49</v>
      </c>
      <c r="G200" t="s">
        <v>71</v>
      </c>
      <c r="H200">
        <v>1</v>
      </c>
      <c r="I200" t="s">
        <v>261</v>
      </c>
      <c r="J200" s="3" t="s">
        <v>194</v>
      </c>
      <c r="K200" s="3" t="s">
        <v>237</v>
      </c>
      <c r="L200">
        <v>44</v>
      </c>
      <c r="N200">
        <v>54</v>
      </c>
      <c r="T200" t="str">
        <f>Block[[#This Row],[服装]]&amp;Block[[#This Row],[名前]]&amp;Block[[#This Row],[レアリティ]]</f>
        <v>ユニフォーム吹上仁悟ICONIC</v>
      </c>
    </row>
    <row r="201" spans="1:20" x14ac:dyDescent="0.3">
      <c r="A201">
        <f>VLOOKUP(Block[[#This Row],[No用]],SetNo[[No.用]:[vlookup 用]],2,FALSE)</f>
        <v>53</v>
      </c>
      <c r="B201" t="s">
        <v>217</v>
      </c>
      <c r="C201" t="s">
        <v>30</v>
      </c>
      <c r="D201" t="s">
        <v>23</v>
      </c>
      <c r="E201" t="s">
        <v>31</v>
      </c>
      <c r="F201" t="s">
        <v>20</v>
      </c>
      <c r="G201" t="s">
        <v>71</v>
      </c>
      <c r="H201">
        <v>1</v>
      </c>
      <c r="I201" t="s">
        <v>261</v>
      </c>
      <c r="J201" s="3" t="s">
        <v>185</v>
      </c>
      <c r="K201" s="3" t="s">
        <v>173</v>
      </c>
      <c r="L201">
        <v>28</v>
      </c>
      <c r="T201" t="str">
        <f>Block[[#This Row],[服装]]&amp;Block[[#This Row],[名前]]&amp;Block[[#This Row],[レアリティ]]</f>
        <v>ユニフォーム及川徹ICONIC</v>
      </c>
    </row>
    <row r="202" spans="1:20" x14ac:dyDescent="0.3">
      <c r="A202">
        <f>VLOOKUP(Block[[#This Row],[No用]],SetNo[[No.用]:[vlookup 用]],2,FALSE)</f>
        <v>53</v>
      </c>
      <c r="B202" t="s">
        <v>217</v>
      </c>
      <c r="C202" t="s">
        <v>30</v>
      </c>
      <c r="D202" t="s">
        <v>23</v>
      </c>
      <c r="E202" t="s">
        <v>31</v>
      </c>
      <c r="F202" t="s">
        <v>20</v>
      </c>
      <c r="G202" t="s">
        <v>71</v>
      </c>
      <c r="H202">
        <v>1</v>
      </c>
      <c r="I202" t="s">
        <v>261</v>
      </c>
      <c r="J202" s="3" t="s">
        <v>186</v>
      </c>
      <c r="K202" s="3" t="s">
        <v>173</v>
      </c>
      <c r="L202">
        <v>28</v>
      </c>
      <c r="T202" t="str">
        <f>Block[[#This Row],[服装]]&amp;Block[[#This Row],[名前]]&amp;Block[[#This Row],[レアリティ]]</f>
        <v>ユニフォーム及川徹ICONIC</v>
      </c>
    </row>
    <row r="203" spans="1:20" x14ac:dyDescent="0.3">
      <c r="A203">
        <f>VLOOKUP(Block[[#This Row],[No用]],SetNo[[No.用]:[vlookup 用]],2,FALSE)</f>
        <v>53</v>
      </c>
      <c r="B203" t="s">
        <v>217</v>
      </c>
      <c r="C203" t="s">
        <v>30</v>
      </c>
      <c r="D203" t="s">
        <v>23</v>
      </c>
      <c r="E203" t="s">
        <v>31</v>
      </c>
      <c r="F203" t="s">
        <v>20</v>
      </c>
      <c r="G203" t="s">
        <v>71</v>
      </c>
      <c r="H203">
        <v>1</v>
      </c>
      <c r="I203" t="s">
        <v>261</v>
      </c>
      <c r="J203" s="3" t="s">
        <v>262</v>
      </c>
      <c r="K203" s="3" t="s">
        <v>173</v>
      </c>
      <c r="L203">
        <v>27</v>
      </c>
      <c r="T203" t="str">
        <f>Block[[#This Row],[服装]]&amp;Block[[#This Row],[名前]]&amp;Block[[#This Row],[レアリティ]]</f>
        <v>ユニフォーム及川徹ICONIC</v>
      </c>
    </row>
    <row r="204" spans="1:20" x14ac:dyDescent="0.3">
      <c r="A204">
        <f>VLOOKUP(Block[[#This Row],[No用]],SetNo[[No.用]:[vlookup 用]],2,FALSE)</f>
        <v>54</v>
      </c>
      <c r="B204" t="s">
        <v>117</v>
      </c>
      <c r="C204" t="s">
        <v>30</v>
      </c>
      <c r="D204" t="s">
        <v>24</v>
      </c>
      <c r="E204" t="s">
        <v>31</v>
      </c>
      <c r="F204" t="s">
        <v>20</v>
      </c>
      <c r="G204" t="s">
        <v>71</v>
      </c>
      <c r="H204">
        <v>1</v>
      </c>
      <c r="I204" t="s">
        <v>261</v>
      </c>
      <c r="J204" s="3" t="s">
        <v>185</v>
      </c>
      <c r="K204" s="3" t="s">
        <v>173</v>
      </c>
      <c r="L204">
        <v>28</v>
      </c>
      <c r="T204" t="str">
        <f>Block[[#This Row],[服装]]&amp;Block[[#This Row],[名前]]&amp;Block[[#This Row],[レアリティ]]</f>
        <v>プール掃除及川徹ICONIC</v>
      </c>
    </row>
    <row r="205" spans="1:20" x14ac:dyDescent="0.3">
      <c r="A205">
        <f>VLOOKUP(Block[[#This Row],[No用]],SetNo[[No.用]:[vlookup 用]],2,FALSE)</f>
        <v>54</v>
      </c>
      <c r="B205" t="s">
        <v>117</v>
      </c>
      <c r="C205" t="s">
        <v>30</v>
      </c>
      <c r="D205" t="s">
        <v>24</v>
      </c>
      <c r="E205" t="s">
        <v>31</v>
      </c>
      <c r="F205" t="s">
        <v>20</v>
      </c>
      <c r="G205" t="s">
        <v>71</v>
      </c>
      <c r="H205">
        <v>1</v>
      </c>
      <c r="I205" t="s">
        <v>261</v>
      </c>
      <c r="J205" s="3" t="s">
        <v>186</v>
      </c>
      <c r="K205" s="3" t="s">
        <v>173</v>
      </c>
      <c r="L205">
        <v>28</v>
      </c>
      <c r="T205" t="str">
        <f>Block[[#This Row],[服装]]&amp;Block[[#This Row],[名前]]&amp;Block[[#This Row],[レアリティ]]</f>
        <v>プール掃除及川徹ICONIC</v>
      </c>
    </row>
    <row r="206" spans="1:20" x14ac:dyDescent="0.3">
      <c r="A206">
        <f>VLOOKUP(Block[[#This Row],[No用]],SetNo[[No.用]:[vlookup 用]],2,FALSE)</f>
        <v>54</v>
      </c>
      <c r="B206" t="s">
        <v>117</v>
      </c>
      <c r="C206" t="s">
        <v>30</v>
      </c>
      <c r="D206" t="s">
        <v>24</v>
      </c>
      <c r="E206" t="s">
        <v>31</v>
      </c>
      <c r="F206" t="s">
        <v>20</v>
      </c>
      <c r="G206" t="s">
        <v>71</v>
      </c>
      <c r="H206">
        <v>1</v>
      </c>
      <c r="I206" t="s">
        <v>261</v>
      </c>
      <c r="J206" s="3" t="s">
        <v>262</v>
      </c>
      <c r="K206" s="3" t="s">
        <v>173</v>
      </c>
      <c r="L206">
        <v>27</v>
      </c>
      <c r="T206" t="str">
        <f>Block[[#This Row],[服装]]&amp;Block[[#This Row],[名前]]&amp;Block[[#This Row],[レアリティ]]</f>
        <v>プール掃除及川徹ICONIC</v>
      </c>
    </row>
    <row r="207" spans="1:20" x14ac:dyDescent="0.3">
      <c r="A207">
        <f>VLOOKUP(Block[[#This Row],[No用]],SetNo[[No.用]:[vlookup 用]],2,FALSE)</f>
        <v>55</v>
      </c>
      <c r="B207" t="s">
        <v>217</v>
      </c>
      <c r="C207" t="s">
        <v>32</v>
      </c>
      <c r="D207" t="s">
        <v>28</v>
      </c>
      <c r="E207" t="s">
        <v>25</v>
      </c>
      <c r="F207" t="s">
        <v>20</v>
      </c>
      <c r="G207" t="s">
        <v>71</v>
      </c>
      <c r="H207">
        <v>1</v>
      </c>
      <c r="I207" t="s">
        <v>261</v>
      </c>
      <c r="J207" s="3" t="s">
        <v>185</v>
      </c>
      <c r="K207" s="3" t="s">
        <v>173</v>
      </c>
      <c r="L207">
        <v>26</v>
      </c>
      <c r="T207" t="str">
        <f>Block[[#This Row],[服装]]&amp;Block[[#This Row],[名前]]&amp;Block[[#This Row],[レアリティ]]</f>
        <v>ユニフォーム岩泉一ICONIC</v>
      </c>
    </row>
    <row r="208" spans="1:20" x14ac:dyDescent="0.3">
      <c r="A208">
        <f>VLOOKUP(Block[[#This Row],[No用]],SetNo[[No.用]:[vlookup 用]],2,FALSE)</f>
        <v>55</v>
      </c>
      <c r="B208" t="s">
        <v>217</v>
      </c>
      <c r="C208" t="s">
        <v>32</v>
      </c>
      <c r="D208" t="s">
        <v>28</v>
      </c>
      <c r="E208" t="s">
        <v>25</v>
      </c>
      <c r="F208" t="s">
        <v>20</v>
      </c>
      <c r="G208" t="s">
        <v>71</v>
      </c>
      <c r="H208">
        <v>1</v>
      </c>
      <c r="I208" t="s">
        <v>261</v>
      </c>
      <c r="J208" s="3" t="s">
        <v>186</v>
      </c>
      <c r="K208" s="3" t="s">
        <v>173</v>
      </c>
      <c r="L208">
        <v>26</v>
      </c>
      <c r="T208" t="str">
        <f>Block[[#This Row],[服装]]&amp;Block[[#This Row],[名前]]&amp;Block[[#This Row],[レアリティ]]</f>
        <v>ユニフォーム岩泉一ICONIC</v>
      </c>
    </row>
    <row r="209" spans="1:20" x14ac:dyDescent="0.3">
      <c r="A209">
        <f>VLOOKUP(Block[[#This Row],[No用]],SetNo[[No.用]:[vlookup 用]],2,FALSE)</f>
        <v>55</v>
      </c>
      <c r="B209" t="s">
        <v>217</v>
      </c>
      <c r="C209" t="s">
        <v>32</v>
      </c>
      <c r="D209" t="s">
        <v>28</v>
      </c>
      <c r="E209" t="s">
        <v>25</v>
      </c>
      <c r="F209" t="s">
        <v>20</v>
      </c>
      <c r="G209" t="s">
        <v>71</v>
      </c>
      <c r="H209">
        <v>1</v>
      </c>
      <c r="I209" t="s">
        <v>261</v>
      </c>
      <c r="J209" s="3" t="s">
        <v>188</v>
      </c>
      <c r="K209" s="3" t="s">
        <v>173</v>
      </c>
      <c r="L209">
        <v>26</v>
      </c>
      <c r="T209" t="str">
        <f>Block[[#This Row],[服装]]&amp;Block[[#This Row],[名前]]&amp;Block[[#This Row],[レアリティ]]</f>
        <v>ユニフォーム岩泉一ICONIC</v>
      </c>
    </row>
    <row r="210" spans="1:20" x14ac:dyDescent="0.3">
      <c r="A210">
        <f>VLOOKUP(Block[[#This Row],[No用]],SetNo[[No.用]:[vlookup 用]],2,FALSE)</f>
        <v>55</v>
      </c>
      <c r="B210" t="s">
        <v>217</v>
      </c>
      <c r="C210" t="s">
        <v>32</v>
      </c>
      <c r="D210" t="s">
        <v>28</v>
      </c>
      <c r="E210" t="s">
        <v>25</v>
      </c>
      <c r="F210" t="s">
        <v>20</v>
      </c>
      <c r="G210" t="s">
        <v>71</v>
      </c>
      <c r="H210">
        <v>1</v>
      </c>
      <c r="I210" t="s">
        <v>261</v>
      </c>
      <c r="J210" s="3" t="s">
        <v>262</v>
      </c>
      <c r="K210" s="3" t="s">
        <v>173</v>
      </c>
      <c r="L210">
        <v>26</v>
      </c>
      <c r="T210" t="str">
        <f>Block[[#This Row],[服装]]&amp;Block[[#This Row],[名前]]&amp;Block[[#This Row],[レアリティ]]</f>
        <v>ユニフォーム岩泉一ICONIC</v>
      </c>
    </row>
    <row r="211" spans="1:20" x14ac:dyDescent="0.3">
      <c r="A211">
        <f>VLOOKUP(Block[[#This Row],[No用]],SetNo[[No.用]:[vlookup 用]],2,FALSE)</f>
        <v>56</v>
      </c>
      <c r="B211" t="s">
        <v>117</v>
      </c>
      <c r="C211" t="s">
        <v>32</v>
      </c>
      <c r="D211" t="s">
        <v>23</v>
      </c>
      <c r="E211" t="s">
        <v>25</v>
      </c>
      <c r="F211" t="s">
        <v>20</v>
      </c>
      <c r="G211" t="s">
        <v>71</v>
      </c>
      <c r="H211">
        <v>1</v>
      </c>
      <c r="I211" t="s">
        <v>261</v>
      </c>
      <c r="J211" s="3" t="s">
        <v>185</v>
      </c>
      <c r="K211" s="3" t="s">
        <v>173</v>
      </c>
      <c r="L211">
        <v>26</v>
      </c>
      <c r="T211" t="str">
        <f>Block[[#This Row],[服装]]&amp;Block[[#This Row],[名前]]&amp;Block[[#This Row],[レアリティ]]</f>
        <v>プール掃除岩泉一ICONIC</v>
      </c>
    </row>
    <row r="212" spans="1:20" x14ac:dyDescent="0.3">
      <c r="A212">
        <f>VLOOKUP(Block[[#This Row],[No用]],SetNo[[No.用]:[vlookup 用]],2,FALSE)</f>
        <v>56</v>
      </c>
      <c r="B212" t="s">
        <v>117</v>
      </c>
      <c r="C212" t="s">
        <v>32</v>
      </c>
      <c r="D212" t="s">
        <v>23</v>
      </c>
      <c r="E212" t="s">
        <v>25</v>
      </c>
      <c r="F212" t="s">
        <v>20</v>
      </c>
      <c r="G212" t="s">
        <v>71</v>
      </c>
      <c r="H212">
        <v>1</v>
      </c>
      <c r="I212" t="s">
        <v>261</v>
      </c>
      <c r="J212" s="3" t="s">
        <v>186</v>
      </c>
      <c r="K212" s="3" t="s">
        <v>173</v>
      </c>
      <c r="L212">
        <v>26</v>
      </c>
      <c r="T212" t="str">
        <f>Block[[#This Row],[服装]]&amp;Block[[#This Row],[名前]]&amp;Block[[#This Row],[レアリティ]]</f>
        <v>プール掃除岩泉一ICONIC</v>
      </c>
    </row>
    <row r="213" spans="1:20" x14ac:dyDescent="0.3">
      <c r="A213">
        <f>VLOOKUP(Block[[#This Row],[No用]],SetNo[[No.用]:[vlookup 用]],2,FALSE)</f>
        <v>56</v>
      </c>
      <c r="B213" t="s">
        <v>117</v>
      </c>
      <c r="C213" t="s">
        <v>32</v>
      </c>
      <c r="D213" t="s">
        <v>23</v>
      </c>
      <c r="E213" t="s">
        <v>25</v>
      </c>
      <c r="F213" t="s">
        <v>20</v>
      </c>
      <c r="G213" t="s">
        <v>71</v>
      </c>
      <c r="H213">
        <v>1</v>
      </c>
      <c r="I213" t="s">
        <v>261</v>
      </c>
      <c r="J213" s="3" t="s">
        <v>188</v>
      </c>
      <c r="K213" s="3" t="s">
        <v>173</v>
      </c>
      <c r="L213">
        <v>26</v>
      </c>
      <c r="T213" t="str">
        <f>Block[[#This Row],[服装]]&amp;Block[[#This Row],[名前]]&amp;Block[[#This Row],[レアリティ]]</f>
        <v>プール掃除岩泉一ICONIC</v>
      </c>
    </row>
    <row r="214" spans="1:20" x14ac:dyDescent="0.3">
      <c r="A214">
        <f>VLOOKUP(Block[[#This Row],[No用]],SetNo[[No.用]:[vlookup 用]],2,FALSE)</f>
        <v>56</v>
      </c>
      <c r="B214" t="s">
        <v>117</v>
      </c>
      <c r="C214" t="s">
        <v>32</v>
      </c>
      <c r="D214" t="s">
        <v>23</v>
      </c>
      <c r="E214" t="s">
        <v>25</v>
      </c>
      <c r="F214" t="s">
        <v>20</v>
      </c>
      <c r="G214" t="s">
        <v>71</v>
      </c>
      <c r="H214">
        <v>1</v>
      </c>
      <c r="I214" t="s">
        <v>261</v>
      </c>
      <c r="J214" s="3" t="s">
        <v>262</v>
      </c>
      <c r="K214" s="3" t="s">
        <v>189</v>
      </c>
      <c r="L214">
        <v>29</v>
      </c>
      <c r="T214" t="str">
        <f>Block[[#This Row],[服装]]&amp;Block[[#This Row],[名前]]&amp;Block[[#This Row],[レアリティ]]</f>
        <v>プール掃除岩泉一ICONIC</v>
      </c>
    </row>
    <row r="215" spans="1:20" x14ac:dyDescent="0.3">
      <c r="A215">
        <f>VLOOKUP(Block[[#This Row],[No用]],SetNo[[No.用]:[vlookup 用]],2,FALSE)</f>
        <v>57</v>
      </c>
      <c r="B215" t="s">
        <v>217</v>
      </c>
      <c r="C215" t="s">
        <v>33</v>
      </c>
      <c r="D215" t="s">
        <v>24</v>
      </c>
      <c r="E215" t="s">
        <v>26</v>
      </c>
      <c r="F215" t="s">
        <v>20</v>
      </c>
      <c r="G215" t="s">
        <v>71</v>
      </c>
      <c r="H215">
        <v>1</v>
      </c>
      <c r="I215" t="s">
        <v>261</v>
      </c>
      <c r="J215" s="3" t="s">
        <v>185</v>
      </c>
      <c r="K215" s="3" t="s">
        <v>184</v>
      </c>
      <c r="L215">
        <v>30</v>
      </c>
      <c r="T215" t="str">
        <f>Block[[#This Row],[服装]]&amp;Block[[#This Row],[名前]]&amp;Block[[#This Row],[レアリティ]]</f>
        <v>ユニフォーム金田一勇太郎ICONIC</v>
      </c>
    </row>
    <row r="216" spans="1:20" x14ac:dyDescent="0.3">
      <c r="A216">
        <f>VLOOKUP(Block[[#This Row],[No用]],SetNo[[No.用]:[vlookup 用]],2,FALSE)</f>
        <v>57</v>
      </c>
      <c r="B216" t="s">
        <v>217</v>
      </c>
      <c r="C216" t="s">
        <v>33</v>
      </c>
      <c r="D216" t="s">
        <v>24</v>
      </c>
      <c r="E216" t="s">
        <v>26</v>
      </c>
      <c r="F216" t="s">
        <v>20</v>
      </c>
      <c r="G216" t="s">
        <v>71</v>
      </c>
      <c r="H216">
        <v>1</v>
      </c>
      <c r="I216" t="s">
        <v>261</v>
      </c>
      <c r="J216" s="3" t="s">
        <v>186</v>
      </c>
      <c r="K216" s="3" t="s">
        <v>184</v>
      </c>
      <c r="L216">
        <v>30</v>
      </c>
      <c r="T216" t="str">
        <f>Block[[#This Row],[服装]]&amp;Block[[#This Row],[名前]]&amp;Block[[#This Row],[レアリティ]]</f>
        <v>ユニフォーム金田一勇太郎ICONIC</v>
      </c>
    </row>
    <row r="217" spans="1:20" x14ac:dyDescent="0.3">
      <c r="A217">
        <f>VLOOKUP(Block[[#This Row],[No用]],SetNo[[No.用]:[vlookup 用]],2,FALSE)</f>
        <v>57</v>
      </c>
      <c r="B217" t="s">
        <v>217</v>
      </c>
      <c r="C217" t="s">
        <v>33</v>
      </c>
      <c r="D217" t="s">
        <v>24</v>
      </c>
      <c r="E217" t="s">
        <v>26</v>
      </c>
      <c r="F217" t="s">
        <v>20</v>
      </c>
      <c r="G217" t="s">
        <v>71</v>
      </c>
      <c r="H217">
        <v>1</v>
      </c>
      <c r="I217" t="s">
        <v>261</v>
      </c>
      <c r="J217" s="3" t="s">
        <v>190</v>
      </c>
      <c r="K217" s="3" t="s">
        <v>184</v>
      </c>
      <c r="L217">
        <v>33</v>
      </c>
      <c r="T217" t="str">
        <f>Block[[#This Row],[服装]]&amp;Block[[#This Row],[名前]]&amp;Block[[#This Row],[レアリティ]]</f>
        <v>ユニフォーム金田一勇太郎ICONIC</v>
      </c>
    </row>
    <row r="218" spans="1:20" x14ac:dyDescent="0.3">
      <c r="A218">
        <f>VLOOKUP(Block[[#This Row],[No用]],SetNo[[No.用]:[vlookup 用]],2,FALSE)</f>
        <v>57</v>
      </c>
      <c r="B218" t="s">
        <v>217</v>
      </c>
      <c r="C218" t="s">
        <v>33</v>
      </c>
      <c r="D218" t="s">
        <v>24</v>
      </c>
      <c r="E218" t="s">
        <v>26</v>
      </c>
      <c r="F218" t="s">
        <v>20</v>
      </c>
      <c r="G218" t="s">
        <v>71</v>
      </c>
      <c r="H218">
        <v>1</v>
      </c>
      <c r="I218" t="s">
        <v>261</v>
      </c>
      <c r="J218" s="3" t="s">
        <v>188</v>
      </c>
      <c r="K218" s="3" t="s">
        <v>173</v>
      </c>
      <c r="L218">
        <v>30</v>
      </c>
      <c r="T218" t="str">
        <f>Block[[#This Row],[服装]]&amp;Block[[#This Row],[名前]]&amp;Block[[#This Row],[レアリティ]]</f>
        <v>ユニフォーム金田一勇太郎ICONIC</v>
      </c>
    </row>
    <row r="219" spans="1:20" x14ac:dyDescent="0.3">
      <c r="A219">
        <f>VLOOKUP(Block[[#This Row],[No用]],SetNo[[No.用]:[vlookup 用]],2,FALSE)</f>
        <v>57</v>
      </c>
      <c r="B219" t="s">
        <v>217</v>
      </c>
      <c r="C219" t="s">
        <v>33</v>
      </c>
      <c r="D219" t="s">
        <v>24</v>
      </c>
      <c r="E219" t="s">
        <v>26</v>
      </c>
      <c r="F219" t="s">
        <v>20</v>
      </c>
      <c r="G219" t="s">
        <v>71</v>
      </c>
      <c r="H219">
        <v>1</v>
      </c>
      <c r="I219" t="s">
        <v>261</v>
      </c>
      <c r="J219" s="3" t="s">
        <v>262</v>
      </c>
      <c r="K219" s="3" t="s">
        <v>173</v>
      </c>
      <c r="L219">
        <v>30</v>
      </c>
      <c r="T219" t="str">
        <f>Block[[#This Row],[服装]]&amp;Block[[#This Row],[名前]]&amp;Block[[#This Row],[レアリティ]]</f>
        <v>ユニフォーム金田一勇太郎ICONIC</v>
      </c>
    </row>
    <row r="220" spans="1:20" x14ac:dyDescent="0.3">
      <c r="A220">
        <f>VLOOKUP(Block[[#This Row],[No用]],SetNo[[No.用]:[vlookup 用]],2,FALSE)</f>
        <v>58</v>
      </c>
      <c r="B220" t="s">
        <v>217</v>
      </c>
      <c r="C220" t="s">
        <v>34</v>
      </c>
      <c r="D220" t="s">
        <v>28</v>
      </c>
      <c r="E220" t="s">
        <v>25</v>
      </c>
      <c r="F220" t="s">
        <v>20</v>
      </c>
      <c r="G220" t="s">
        <v>71</v>
      </c>
      <c r="H220">
        <v>1</v>
      </c>
      <c r="I220" t="s">
        <v>261</v>
      </c>
      <c r="J220" s="3" t="s">
        <v>185</v>
      </c>
      <c r="K220" s="3" t="s">
        <v>173</v>
      </c>
      <c r="L220">
        <v>27</v>
      </c>
      <c r="T220" t="str">
        <f>Block[[#This Row],[服装]]&amp;Block[[#This Row],[名前]]&amp;Block[[#This Row],[レアリティ]]</f>
        <v>ユニフォーム京谷賢太郎ICONIC</v>
      </c>
    </row>
    <row r="221" spans="1:20" x14ac:dyDescent="0.3">
      <c r="A221">
        <f>VLOOKUP(Block[[#This Row],[No用]],SetNo[[No.用]:[vlookup 用]],2,FALSE)</f>
        <v>58</v>
      </c>
      <c r="B221" t="s">
        <v>217</v>
      </c>
      <c r="C221" t="s">
        <v>34</v>
      </c>
      <c r="D221" t="s">
        <v>28</v>
      </c>
      <c r="E221" t="s">
        <v>25</v>
      </c>
      <c r="F221" t="s">
        <v>20</v>
      </c>
      <c r="G221" t="s">
        <v>71</v>
      </c>
      <c r="H221">
        <v>1</v>
      </c>
      <c r="I221" t="s">
        <v>261</v>
      </c>
      <c r="J221" s="3" t="s">
        <v>186</v>
      </c>
      <c r="K221" s="3" t="s">
        <v>173</v>
      </c>
      <c r="L221">
        <v>27</v>
      </c>
      <c r="T221" t="str">
        <f>Block[[#This Row],[服装]]&amp;Block[[#This Row],[名前]]&amp;Block[[#This Row],[レアリティ]]</f>
        <v>ユニフォーム京谷賢太郎ICONIC</v>
      </c>
    </row>
    <row r="222" spans="1:20" x14ac:dyDescent="0.3">
      <c r="A222">
        <f>VLOOKUP(Block[[#This Row],[No用]],SetNo[[No.用]:[vlookup 用]],2,FALSE)</f>
        <v>58</v>
      </c>
      <c r="B222" t="s">
        <v>217</v>
      </c>
      <c r="C222" t="s">
        <v>34</v>
      </c>
      <c r="D222" t="s">
        <v>28</v>
      </c>
      <c r="E222" t="s">
        <v>25</v>
      </c>
      <c r="F222" t="s">
        <v>20</v>
      </c>
      <c r="G222" t="s">
        <v>71</v>
      </c>
      <c r="H222">
        <v>1</v>
      </c>
      <c r="I222" t="s">
        <v>261</v>
      </c>
      <c r="J222" s="3" t="s">
        <v>262</v>
      </c>
      <c r="K222" s="3" t="s">
        <v>173</v>
      </c>
      <c r="L222">
        <v>27</v>
      </c>
      <c r="T222" t="str">
        <f>Block[[#This Row],[服装]]&amp;Block[[#This Row],[名前]]&amp;Block[[#This Row],[レアリティ]]</f>
        <v>ユニフォーム京谷賢太郎ICONIC</v>
      </c>
    </row>
    <row r="223" spans="1:20" x14ac:dyDescent="0.3">
      <c r="A223">
        <f>VLOOKUP(Block[[#This Row],[No用]],SetNo[[No.用]:[vlookup 用]],2,FALSE)</f>
        <v>59</v>
      </c>
      <c r="B223" t="s">
        <v>217</v>
      </c>
      <c r="C223" t="s">
        <v>35</v>
      </c>
      <c r="D223" t="s">
        <v>23</v>
      </c>
      <c r="E223" t="s">
        <v>25</v>
      </c>
      <c r="F223" t="s">
        <v>20</v>
      </c>
      <c r="G223" t="s">
        <v>71</v>
      </c>
      <c r="H223">
        <v>1</v>
      </c>
      <c r="I223" t="s">
        <v>261</v>
      </c>
      <c r="J223" s="3" t="s">
        <v>185</v>
      </c>
      <c r="K223" s="3" t="s">
        <v>173</v>
      </c>
      <c r="L223">
        <v>26</v>
      </c>
      <c r="T223" t="str">
        <f>Block[[#This Row],[服装]]&amp;Block[[#This Row],[名前]]&amp;Block[[#This Row],[レアリティ]]</f>
        <v>ユニフォーム国見英ICONIC</v>
      </c>
    </row>
    <row r="224" spans="1:20" x14ac:dyDescent="0.3">
      <c r="A224">
        <f>VLOOKUP(Block[[#This Row],[No用]],SetNo[[No.用]:[vlookup 用]],2,FALSE)</f>
        <v>59</v>
      </c>
      <c r="B224" t="s">
        <v>217</v>
      </c>
      <c r="C224" t="s">
        <v>35</v>
      </c>
      <c r="D224" t="s">
        <v>23</v>
      </c>
      <c r="E224" t="s">
        <v>25</v>
      </c>
      <c r="F224" t="s">
        <v>20</v>
      </c>
      <c r="G224" t="s">
        <v>71</v>
      </c>
      <c r="H224">
        <v>1</v>
      </c>
      <c r="I224" t="s">
        <v>261</v>
      </c>
      <c r="J224" s="3" t="s">
        <v>186</v>
      </c>
      <c r="K224" s="3" t="s">
        <v>173</v>
      </c>
      <c r="L224">
        <v>26</v>
      </c>
      <c r="T224" t="str">
        <f>Block[[#This Row],[服装]]&amp;Block[[#This Row],[名前]]&amp;Block[[#This Row],[レアリティ]]</f>
        <v>ユニフォーム国見英ICONIC</v>
      </c>
    </row>
    <row r="225" spans="1:20" x14ac:dyDescent="0.3">
      <c r="A225">
        <f>VLOOKUP(Block[[#This Row],[No用]],SetNo[[No.用]:[vlookup 用]],2,FALSE)</f>
        <v>59</v>
      </c>
      <c r="B225" t="s">
        <v>217</v>
      </c>
      <c r="C225" t="s">
        <v>35</v>
      </c>
      <c r="D225" t="s">
        <v>23</v>
      </c>
      <c r="E225" t="s">
        <v>25</v>
      </c>
      <c r="F225" t="s">
        <v>20</v>
      </c>
      <c r="G225" t="s">
        <v>71</v>
      </c>
      <c r="H225">
        <v>1</v>
      </c>
      <c r="I225" t="s">
        <v>261</v>
      </c>
      <c r="J225" s="3" t="s">
        <v>188</v>
      </c>
      <c r="K225" s="3" t="s">
        <v>173</v>
      </c>
      <c r="L225">
        <v>26</v>
      </c>
      <c r="T225" t="str">
        <f>Block[[#This Row],[服装]]&amp;Block[[#This Row],[名前]]&amp;Block[[#This Row],[レアリティ]]</f>
        <v>ユニフォーム国見英ICONIC</v>
      </c>
    </row>
    <row r="226" spans="1:20" x14ac:dyDescent="0.3">
      <c r="A226">
        <f>VLOOKUP(Block[[#This Row],[No用]],SetNo[[No.用]:[vlookup 用]],2,FALSE)</f>
        <v>60</v>
      </c>
      <c r="B226" t="s">
        <v>217</v>
      </c>
      <c r="C226" t="s">
        <v>36</v>
      </c>
      <c r="D226" t="s">
        <v>23</v>
      </c>
      <c r="E226" t="s">
        <v>21</v>
      </c>
      <c r="F226" t="s">
        <v>20</v>
      </c>
      <c r="G226" t="s">
        <v>71</v>
      </c>
      <c r="H226">
        <v>1</v>
      </c>
      <c r="I226" t="s">
        <v>261</v>
      </c>
      <c r="T226" t="str">
        <f>Block[[#This Row],[服装]]&amp;Block[[#This Row],[名前]]&amp;Block[[#This Row],[レアリティ]]</f>
        <v>ユニフォーム渡親治ICONIC</v>
      </c>
    </row>
    <row r="227" spans="1:20" x14ac:dyDescent="0.3">
      <c r="A227">
        <f>VLOOKUP(Block[[#This Row],[No用]],SetNo[[No.用]:[vlookup 用]],2,FALSE)</f>
        <v>61</v>
      </c>
      <c r="B227" t="s">
        <v>217</v>
      </c>
      <c r="C227" t="s">
        <v>37</v>
      </c>
      <c r="D227" t="s">
        <v>23</v>
      </c>
      <c r="E227" t="s">
        <v>26</v>
      </c>
      <c r="F227" t="s">
        <v>20</v>
      </c>
      <c r="G227" t="s">
        <v>71</v>
      </c>
      <c r="H227">
        <v>1</v>
      </c>
      <c r="I227" t="s">
        <v>261</v>
      </c>
      <c r="J227" s="3" t="s">
        <v>185</v>
      </c>
      <c r="K227" s="3" t="s">
        <v>184</v>
      </c>
      <c r="L227">
        <v>38</v>
      </c>
      <c r="T227" t="str">
        <f>Block[[#This Row],[服装]]&amp;Block[[#This Row],[名前]]&amp;Block[[#This Row],[レアリティ]]</f>
        <v>ユニフォーム松川一静ICONIC</v>
      </c>
    </row>
    <row r="228" spans="1:20" x14ac:dyDescent="0.3">
      <c r="A228">
        <f>VLOOKUP(Block[[#This Row],[No用]],SetNo[[No.用]:[vlookup 用]],2,FALSE)</f>
        <v>61</v>
      </c>
      <c r="B228" t="s">
        <v>217</v>
      </c>
      <c r="C228" t="s">
        <v>37</v>
      </c>
      <c r="D228" t="s">
        <v>23</v>
      </c>
      <c r="E228" t="s">
        <v>26</v>
      </c>
      <c r="F228" t="s">
        <v>20</v>
      </c>
      <c r="G228" t="s">
        <v>71</v>
      </c>
      <c r="H228">
        <v>1</v>
      </c>
      <c r="I228" t="s">
        <v>261</v>
      </c>
      <c r="J228" s="3" t="s">
        <v>186</v>
      </c>
      <c r="K228" s="3" t="s">
        <v>184</v>
      </c>
      <c r="L228">
        <v>38</v>
      </c>
      <c r="T228" t="str">
        <f>Block[[#This Row],[服装]]&amp;Block[[#This Row],[名前]]&amp;Block[[#This Row],[レアリティ]]</f>
        <v>ユニフォーム松川一静ICONIC</v>
      </c>
    </row>
    <row r="229" spans="1:20" x14ac:dyDescent="0.3">
      <c r="A229">
        <f>VLOOKUP(Block[[#This Row],[No用]],SetNo[[No.用]:[vlookup 用]],2,FALSE)</f>
        <v>61</v>
      </c>
      <c r="B229" t="s">
        <v>217</v>
      </c>
      <c r="C229" t="s">
        <v>37</v>
      </c>
      <c r="D229" t="s">
        <v>23</v>
      </c>
      <c r="E229" t="s">
        <v>26</v>
      </c>
      <c r="F229" t="s">
        <v>20</v>
      </c>
      <c r="G229" t="s">
        <v>71</v>
      </c>
      <c r="H229">
        <v>1</v>
      </c>
      <c r="I229" t="s">
        <v>261</v>
      </c>
      <c r="J229" s="3" t="s">
        <v>187</v>
      </c>
      <c r="K229" s="3" t="s">
        <v>184</v>
      </c>
      <c r="L229">
        <v>43</v>
      </c>
      <c r="T229" t="str">
        <f>Block[[#This Row],[服装]]&amp;Block[[#This Row],[名前]]&amp;Block[[#This Row],[レアリティ]]</f>
        <v>ユニフォーム松川一静ICONIC</v>
      </c>
    </row>
    <row r="230" spans="1:20" x14ac:dyDescent="0.3">
      <c r="A230">
        <f>VLOOKUP(Block[[#This Row],[No用]],SetNo[[No.用]:[vlookup 用]],2,FALSE)</f>
        <v>61</v>
      </c>
      <c r="B230" t="s">
        <v>217</v>
      </c>
      <c r="C230" t="s">
        <v>37</v>
      </c>
      <c r="D230" t="s">
        <v>23</v>
      </c>
      <c r="E230" t="s">
        <v>26</v>
      </c>
      <c r="F230" t="s">
        <v>20</v>
      </c>
      <c r="G230" t="s">
        <v>71</v>
      </c>
      <c r="H230">
        <v>1</v>
      </c>
      <c r="I230" t="s">
        <v>261</v>
      </c>
      <c r="J230" s="3" t="s">
        <v>203</v>
      </c>
      <c r="K230" s="3" t="s">
        <v>173</v>
      </c>
      <c r="L230">
        <v>38</v>
      </c>
      <c r="T230" t="str">
        <f>Block[[#This Row],[服装]]&amp;Block[[#This Row],[名前]]&amp;Block[[#This Row],[レアリティ]]</f>
        <v>ユニフォーム松川一静ICONIC</v>
      </c>
    </row>
    <row r="231" spans="1:20" x14ac:dyDescent="0.3">
      <c r="A231">
        <f>VLOOKUP(Block[[#This Row],[No用]],SetNo[[No.用]:[vlookup 用]],2,FALSE)</f>
        <v>61</v>
      </c>
      <c r="B231" t="s">
        <v>217</v>
      </c>
      <c r="C231" t="s">
        <v>37</v>
      </c>
      <c r="D231" t="s">
        <v>23</v>
      </c>
      <c r="E231" t="s">
        <v>26</v>
      </c>
      <c r="F231" t="s">
        <v>20</v>
      </c>
      <c r="G231" t="s">
        <v>71</v>
      </c>
      <c r="H231">
        <v>1</v>
      </c>
      <c r="I231" t="s">
        <v>261</v>
      </c>
      <c r="J231" s="3" t="s">
        <v>188</v>
      </c>
      <c r="K231" s="3" t="s">
        <v>173</v>
      </c>
      <c r="L231">
        <v>33</v>
      </c>
      <c r="T231" t="str">
        <f>Block[[#This Row],[服装]]&amp;Block[[#This Row],[名前]]&amp;Block[[#This Row],[レアリティ]]</f>
        <v>ユニフォーム松川一静ICONIC</v>
      </c>
    </row>
    <row r="232" spans="1:20" x14ac:dyDescent="0.3">
      <c r="A232">
        <f>VLOOKUP(Block[[#This Row],[No用]],SetNo[[No.用]:[vlookup 用]],2,FALSE)</f>
        <v>61</v>
      </c>
      <c r="B232" t="s">
        <v>217</v>
      </c>
      <c r="C232" t="s">
        <v>37</v>
      </c>
      <c r="D232" t="s">
        <v>23</v>
      </c>
      <c r="E232" t="s">
        <v>26</v>
      </c>
      <c r="F232" t="s">
        <v>20</v>
      </c>
      <c r="G232" t="s">
        <v>71</v>
      </c>
      <c r="H232">
        <v>1</v>
      </c>
      <c r="I232" t="s">
        <v>261</v>
      </c>
      <c r="J232" s="3" t="s">
        <v>262</v>
      </c>
      <c r="K232" s="3" t="s">
        <v>173</v>
      </c>
      <c r="L232">
        <v>33</v>
      </c>
      <c r="T232" t="str">
        <f>Block[[#This Row],[服装]]&amp;Block[[#This Row],[名前]]&amp;Block[[#This Row],[レアリティ]]</f>
        <v>ユニフォーム松川一静ICONIC</v>
      </c>
    </row>
    <row r="233" spans="1:20" x14ac:dyDescent="0.3">
      <c r="A233">
        <f>VLOOKUP(Block[[#This Row],[No用]],SetNo[[No.用]:[vlookup 用]],2,FALSE)</f>
        <v>62</v>
      </c>
      <c r="B233" t="s">
        <v>217</v>
      </c>
      <c r="C233" t="s">
        <v>38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261</v>
      </c>
      <c r="J233" s="3" t="s">
        <v>185</v>
      </c>
      <c r="K233" s="3" t="s">
        <v>173</v>
      </c>
      <c r="L233">
        <v>26</v>
      </c>
      <c r="T233" t="str">
        <f>Block[[#This Row],[服装]]&amp;Block[[#This Row],[名前]]&amp;Block[[#This Row],[レアリティ]]</f>
        <v>ユニフォーム花巻貴大ICONIC</v>
      </c>
    </row>
    <row r="234" spans="1:20" x14ac:dyDescent="0.3">
      <c r="A234">
        <f>VLOOKUP(Block[[#This Row],[No用]],SetNo[[No.用]:[vlookup 用]],2,FALSE)</f>
        <v>62</v>
      </c>
      <c r="B234" t="s">
        <v>217</v>
      </c>
      <c r="C234" t="s">
        <v>38</v>
      </c>
      <c r="D234" t="s">
        <v>23</v>
      </c>
      <c r="E234" t="s">
        <v>25</v>
      </c>
      <c r="F234" t="s">
        <v>20</v>
      </c>
      <c r="G234" t="s">
        <v>71</v>
      </c>
      <c r="H234">
        <v>1</v>
      </c>
      <c r="I234" t="s">
        <v>261</v>
      </c>
      <c r="J234" s="3" t="s">
        <v>186</v>
      </c>
      <c r="K234" s="3" t="s">
        <v>173</v>
      </c>
      <c r="L234">
        <v>26</v>
      </c>
      <c r="T234" t="str">
        <f>Block[[#This Row],[服装]]&amp;Block[[#This Row],[名前]]&amp;Block[[#This Row],[レアリティ]]</f>
        <v>ユニフォーム花巻貴大ICONIC</v>
      </c>
    </row>
    <row r="235" spans="1:20" x14ac:dyDescent="0.3">
      <c r="A235">
        <f>VLOOKUP(Block[[#This Row],[No用]],SetNo[[No.用]:[vlookup 用]],2,FALSE)</f>
        <v>62</v>
      </c>
      <c r="B235" t="s">
        <v>217</v>
      </c>
      <c r="C235" t="s">
        <v>38</v>
      </c>
      <c r="D235" t="s">
        <v>23</v>
      </c>
      <c r="E235" t="s">
        <v>25</v>
      </c>
      <c r="F235" t="s">
        <v>20</v>
      </c>
      <c r="G235" t="s">
        <v>71</v>
      </c>
      <c r="H235">
        <v>1</v>
      </c>
      <c r="I235" t="s">
        <v>261</v>
      </c>
      <c r="J235" s="3" t="s">
        <v>188</v>
      </c>
      <c r="K235" s="3" t="s">
        <v>173</v>
      </c>
      <c r="L235">
        <v>26</v>
      </c>
      <c r="T235" t="str">
        <f>Block[[#This Row],[服装]]&amp;Block[[#This Row],[名前]]&amp;Block[[#This Row],[レアリティ]]</f>
        <v>ユニフォーム花巻貴大ICONIC</v>
      </c>
    </row>
    <row r="236" spans="1:20" x14ac:dyDescent="0.3">
      <c r="A236">
        <f>VLOOKUP(Block[[#This Row],[No用]],SetNo[[No.用]:[vlookup 用]],2,FALSE)</f>
        <v>63</v>
      </c>
      <c r="B236" t="s">
        <v>217</v>
      </c>
      <c r="C236" t="s">
        <v>55</v>
      </c>
      <c r="D236" t="s">
        <v>23</v>
      </c>
      <c r="E236" t="s">
        <v>25</v>
      </c>
      <c r="F236" t="s">
        <v>56</v>
      </c>
      <c r="G236" t="s">
        <v>71</v>
      </c>
      <c r="H236">
        <v>1</v>
      </c>
      <c r="I236" t="s">
        <v>261</v>
      </c>
      <c r="J236" s="3" t="s">
        <v>185</v>
      </c>
      <c r="K236" s="3" t="s">
        <v>173</v>
      </c>
      <c r="L236">
        <v>25</v>
      </c>
      <c r="T236" t="str">
        <f>Block[[#This Row],[服装]]&amp;Block[[#This Row],[名前]]&amp;Block[[#This Row],[レアリティ]]</f>
        <v>ユニフォーム駒木輝ICONIC</v>
      </c>
    </row>
    <row r="237" spans="1:20" x14ac:dyDescent="0.3">
      <c r="A237">
        <f>VLOOKUP(Block[[#This Row],[No用]],SetNo[[No.用]:[vlookup 用]],2,FALSE)</f>
        <v>63</v>
      </c>
      <c r="B237" t="s">
        <v>217</v>
      </c>
      <c r="C237" t="s">
        <v>55</v>
      </c>
      <c r="D237" t="s">
        <v>23</v>
      </c>
      <c r="E237" t="s">
        <v>25</v>
      </c>
      <c r="F237" t="s">
        <v>56</v>
      </c>
      <c r="G237" t="s">
        <v>71</v>
      </c>
      <c r="H237">
        <v>1</v>
      </c>
      <c r="I237" t="s">
        <v>261</v>
      </c>
      <c r="J237" s="3" t="s">
        <v>186</v>
      </c>
      <c r="K237" s="3" t="s">
        <v>173</v>
      </c>
      <c r="L237">
        <v>25</v>
      </c>
      <c r="T237" t="str">
        <f>Block[[#This Row],[服装]]&amp;Block[[#This Row],[名前]]&amp;Block[[#This Row],[レアリティ]]</f>
        <v>ユニフォーム駒木輝ICONIC</v>
      </c>
    </row>
    <row r="238" spans="1:20" x14ac:dyDescent="0.3">
      <c r="A238">
        <f>VLOOKUP(Block[[#This Row],[No用]],SetNo[[No.用]:[vlookup 用]],2,FALSE)</f>
        <v>63</v>
      </c>
      <c r="B238" t="s">
        <v>217</v>
      </c>
      <c r="C238" t="s">
        <v>55</v>
      </c>
      <c r="D238" t="s">
        <v>23</v>
      </c>
      <c r="E238" t="s">
        <v>25</v>
      </c>
      <c r="F238" t="s">
        <v>56</v>
      </c>
      <c r="G238" t="s">
        <v>71</v>
      </c>
      <c r="H238">
        <v>1</v>
      </c>
      <c r="I238" t="s">
        <v>261</v>
      </c>
      <c r="J238" s="3" t="s">
        <v>188</v>
      </c>
      <c r="K238" s="3" t="s">
        <v>173</v>
      </c>
      <c r="L238">
        <v>25</v>
      </c>
      <c r="T238" t="str">
        <f>Block[[#This Row],[服装]]&amp;Block[[#This Row],[名前]]&amp;Block[[#This Row],[レアリティ]]</f>
        <v>ユニフォーム駒木輝ICONIC</v>
      </c>
    </row>
    <row r="239" spans="1:20" x14ac:dyDescent="0.3">
      <c r="A239">
        <f>VLOOKUP(Block[[#This Row],[No用]],SetNo[[No.用]:[vlookup 用]],2,FALSE)</f>
        <v>64</v>
      </c>
      <c r="B239" t="s">
        <v>217</v>
      </c>
      <c r="C239" t="s">
        <v>57</v>
      </c>
      <c r="D239" t="s">
        <v>24</v>
      </c>
      <c r="E239" t="s">
        <v>26</v>
      </c>
      <c r="F239" t="s">
        <v>56</v>
      </c>
      <c r="G239" t="s">
        <v>71</v>
      </c>
      <c r="H239">
        <v>1</v>
      </c>
      <c r="I239" t="s">
        <v>261</v>
      </c>
      <c r="J239" s="3" t="s">
        <v>185</v>
      </c>
      <c r="K239" s="3" t="s">
        <v>184</v>
      </c>
      <c r="L239">
        <v>33</v>
      </c>
      <c r="T239" t="str">
        <f>Block[[#This Row],[服装]]&amp;Block[[#This Row],[名前]]&amp;Block[[#This Row],[レアリティ]]</f>
        <v>ユニフォーム茶屋和馬ICONIC</v>
      </c>
    </row>
    <row r="240" spans="1:20" x14ac:dyDescent="0.3">
      <c r="A240">
        <f>VLOOKUP(Block[[#This Row],[No用]],SetNo[[No.用]:[vlookup 用]],2,FALSE)</f>
        <v>64</v>
      </c>
      <c r="B240" t="s">
        <v>217</v>
      </c>
      <c r="C240" t="s">
        <v>57</v>
      </c>
      <c r="D240" t="s">
        <v>24</v>
      </c>
      <c r="E240" t="s">
        <v>26</v>
      </c>
      <c r="F240" t="s">
        <v>56</v>
      </c>
      <c r="G240" t="s">
        <v>71</v>
      </c>
      <c r="H240">
        <v>1</v>
      </c>
      <c r="I240" t="s">
        <v>261</v>
      </c>
      <c r="J240" s="3" t="s">
        <v>186</v>
      </c>
      <c r="K240" s="3" t="s">
        <v>184</v>
      </c>
      <c r="L240">
        <v>33</v>
      </c>
      <c r="T240" t="str">
        <f>Block[[#This Row],[服装]]&amp;Block[[#This Row],[名前]]&amp;Block[[#This Row],[レアリティ]]</f>
        <v>ユニフォーム茶屋和馬ICONIC</v>
      </c>
    </row>
    <row r="241" spans="1:20" x14ac:dyDescent="0.3">
      <c r="A241">
        <f>VLOOKUP(Block[[#This Row],[No用]],SetNo[[No.用]:[vlookup 用]],2,FALSE)</f>
        <v>64</v>
      </c>
      <c r="B241" t="s">
        <v>217</v>
      </c>
      <c r="C241" t="s">
        <v>57</v>
      </c>
      <c r="D241" t="s">
        <v>24</v>
      </c>
      <c r="E241" t="s">
        <v>26</v>
      </c>
      <c r="F241" t="s">
        <v>56</v>
      </c>
      <c r="G241" t="s">
        <v>71</v>
      </c>
      <c r="H241">
        <v>1</v>
      </c>
      <c r="I241" t="s">
        <v>261</v>
      </c>
      <c r="J241" s="3" t="s">
        <v>246</v>
      </c>
      <c r="K241" s="3" t="s">
        <v>184</v>
      </c>
      <c r="L241">
        <v>36</v>
      </c>
      <c r="T241" t="str">
        <f>Block[[#This Row],[服装]]&amp;Block[[#This Row],[名前]]&amp;Block[[#This Row],[レアリティ]]</f>
        <v>ユニフォーム茶屋和馬ICONIC</v>
      </c>
    </row>
    <row r="242" spans="1:20" x14ac:dyDescent="0.3">
      <c r="A242">
        <f>VLOOKUP(Block[[#This Row],[No用]],SetNo[[No.用]:[vlookup 用]],2,FALSE)</f>
        <v>64</v>
      </c>
      <c r="B242" t="s">
        <v>217</v>
      </c>
      <c r="C242" t="s">
        <v>57</v>
      </c>
      <c r="D242" t="s">
        <v>24</v>
      </c>
      <c r="E242" t="s">
        <v>26</v>
      </c>
      <c r="F242" t="s">
        <v>56</v>
      </c>
      <c r="G242" t="s">
        <v>71</v>
      </c>
      <c r="H242">
        <v>1</v>
      </c>
      <c r="I242" t="s">
        <v>261</v>
      </c>
      <c r="J242" s="3" t="s">
        <v>188</v>
      </c>
      <c r="K242" s="3" t="s">
        <v>173</v>
      </c>
      <c r="L242">
        <v>31</v>
      </c>
      <c r="T242" t="str">
        <f>Block[[#This Row],[服装]]&amp;Block[[#This Row],[名前]]&amp;Block[[#This Row],[レアリティ]]</f>
        <v>ユニフォーム茶屋和馬ICONIC</v>
      </c>
    </row>
    <row r="243" spans="1:20" x14ac:dyDescent="0.3">
      <c r="A243">
        <f>VLOOKUP(Block[[#This Row],[No用]],SetNo[[No.用]:[vlookup 用]],2,FALSE)</f>
        <v>64</v>
      </c>
      <c r="B243" t="s">
        <v>217</v>
      </c>
      <c r="C243" t="s">
        <v>57</v>
      </c>
      <c r="D243" t="s">
        <v>24</v>
      </c>
      <c r="E243" t="s">
        <v>26</v>
      </c>
      <c r="F243" t="s">
        <v>56</v>
      </c>
      <c r="G243" t="s">
        <v>71</v>
      </c>
      <c r="H243">
        <v>1</v>
      </c>
      <c r="I243" t="s">
        <v>261</v>
      </c>
      <c r="J243" s="3" t="s">
        <v>262</v>
      </c>
      <c r="K243" s="3" t="s">
        <v>173</v>
      </c>
      <c r="L243">
        <v>31</v>
      </c>
      <c r="T243" t="str">
        <f>Block[[#This Row],[服装]]&amp;Block[[#This Row],[名前]]&amp;Block[[#This Row],[レアリティ]]</f>
        <v>ユニフォーム茶屋和馬ICONIC</v>
      </c>
    </row>
    <row r="244" spans="1:20" x14ac:dyDescent="0.3">
      <c r="A244">
        <f>VLOOKUP(Block[[#This Row],[No用]],SetNo[[No.用]:[vlookup 用]],2,FALSE)</f>
        <v>64</v>
      </c>
      <c r="B244" t="s">
        <v>217</v>
      </c>
      <c r="C244" t="s">
        <v>57</v>
      </c>
      <c r="D244" t="s">
        <v>24</v>
      </c>
      <c r="E244" t="s">
        <v>26</v>
      </c>
      <c r="F244" t="s">
        <v>56</v>
      </c>
      <c r="G244" t="s">
        <v>71</v>
      </c>
      <c r="H244">
        <v>1</v>
      </c>
      <c r="I244" t="s">
        <v>261</v>
      </c>
      <c r="J244" s="3" t="s">
        <v>194</v>
      </c>
      <c r="K244" s="3" t="s">
        <v>237</v>
      </c>
      <c r="L244">
        <v>45</v>
      </c>
      <c r="N244">
        <v>55</v>
      </c>
      <c r="T244" t="str">
        <f>Block[[#This Row],[服装]]&amp;Block[[#This Row],[名前]]&amp;Block[[#This Row],[レアリティ]]</f>
        <v>ユニフォーム茶屋和馬ICONIC</v>
      </c>
    </row>
    <row r="245" spans="1:20" x14ac:dyDescent="0.3">
      <c r="A245">
        <f>VLOOKUP(Block[[#This Row],[No用]],SetNo[[No.用]:[vlookup 用]],2,FALSE)</f>
        <v>65</v>
      </c>
      <c r="B245" t="s">
        <v>217</v>
      </c>
      <c r="C245" t="s">
        <v>58</v>
      </c>
      <c r="D245" t="s">
        <v>24</v>
      </c>
      <c r="E245" t="s">
        <v>25</v>
      </c>
      <c r="F245" t="s">
        <v>56</v>
      </c>
      <c r="G245" t="s">
        <v>71</v>
      </c>
      <c r="H245">
        <v>1</v>
      </c>
      <c r="I245" t="s">
        <v>261</v>
      </c>
      <c r="J245" s="3" t="s">
        <v>185</v>
      </c>
      <c r="K245" s="3" t="s">
        <v>173</v>
      </c>
      <c r="L245">
        <v>25</v>
      </c>
      <c r="T245" t="str">
        <f>Block[[#This Row],[服装]]&amp;Block[[#This Row],[名前]]&amp;Block[[#This Row],[レアリティ]]</f>
        <v>ユニフォーム玉川弘樹ICONIC</v>
      </c>
    </row>
    <row r="246" spans="1:20" x14ac:dyDescent="0.3">
      <c r="A246">
        <f>VLOOKUP(Block[[#This Row],[No用]],SetNo[[No.用]:[vlookup 用]],2,FALSE)</f>
        <v>65</v>
      </c>
      <c r="B246" t="s">
        <v>217</v>
      </c>
      <c r="C246" t="s">
        <v>58</v>
      </c>
      <c r="D246" t="s">
        <v>24</v>
      </c>
      <c r="E246" t="s">
        <v>25</v>
      </c>
      <c r="F246" t="s">
        <v>56</v>
      </c>
      <c r="G246" t="s">
        <v>71</v>
      </c>
      <c r="H246">
        <v>1</v>
      </c>
      <c r="I246" t="s">
        <v>261</v>
      </c>
      <c r="J246" s="3" t="s">
        <v>186</v>
      </c>
      <c r="K246" s="3" t="s">
        <v>173</v>
      </c>
      <c r="L246">
        <v>25</v>
      </c>
      <c r="T246" t="str">
        <f>Block[[#This Row],[服装]]&amp;Block[[#This Row],[名前]]&amp;Block[[#This Row],[レアリティ]]</f>
        <v>ユニフォーム玉川弘樹ICONIC</v>
      </c>
    </row>
    <row r="247" spans="1:20" x14ac:dyDescent="0.3">
      <c r="A247">
        <f>VLOOKUP(Block[[#This Row],[No用]],SetNo[[No.用]:[vlookup 用]],2,FALSE)</f>
        <v>65</v>
      </c>
      <c r="B247" t="s">
        <v>217</v>
      </c>
      <c r="C247" t="s">
        <v>58</v>
      </c>
      <c r="D247" t="s">
        <v>24</v>
      </c>
      <c r="E247" t="s">
        <v>25</v>
      </c>
      <c r="F247" t="s">
        <v>56</v>
      </c>
      <c r="G247" t="s">
        <v>71</v>
      </c>
      <c r="H247">
        <v>1</v>
      </c>
      <c r="I247" t="s">
        <v>261</v>
      </c>
      <c r="J247" s="3" t="s">
        <v>188</v>
      </c>
      <c r="K247" s="3" t="s">
        <v>173</v>
      </c>
      <c r="L247">
        <v>25</v>
      </c>
      <c r="T247" t="str">
        <f>Block[[#This Row],[服装]]&amp;Block[[#This Row],[名前]]&amp;Block[[#This Row],[レアリティ]]</f>
        <v>ユニフォーム玉川弘樹ICONIC</v>
      </c>
    </row>
    <row r="248" spans="1:20" x14ac:dyDescent="0.3">
      <c r="A248">
        <f>VLOOKUP(Block[[#This Row],[No用]],SetNo[[No.用]:[vlookup 用]],2,FALSE)</f>
        <v>65</v>
      </c>
      <c r="B248" t="s">
        <v>217</v>
      </c>
      <c r="C248" t="s">
        <v>58</v>
      </c>
      <c r="D248" t="s">
        <v>24</v>
      </c>
      <c r="E248" t="s">
        <v>25</v>
      </c>
      <c r="F248" t="s">
        <v>56</v>
      </c>
      <c r="G248" t="s">
        <v>71</v>
      </c>
      <c r="H248">
        <v>1</v>
      </c>
      <c r="I248" t="s">
        <v>261</v>
      </c>
      <c r="J248" s="3" t="s">
        <v>262</v>
      </c>
      <c r="K248" s="3" t="s">
        <v>173</v>
      </c>
      <c r="L248">
        <v>25</v>
      </c>
      <c r="T248" t="str">
        <f>Block[[#This Row],[服装]]&amp;Block[[#This Row],[名前]]&amp;Block[[#This Row],[レアリティ]]</f>
        <v>ユニフォーム玉川弘樹ICONIC</v>
      </c>
    </row>
    <row r="249" spans="1:20" x14ac:dyDescent="0.3">
      <c r="A249">
        <f>VLOOKUP(Block[[#This Row],[No用]],SetNo[[No.用]:[vlookup 用]],2,FALSE)</f>
        <v>66</v>
      </c>
      <c r="B249" t="s">
        <v>217</v>
      </c>
      <c r="C249" t="s">
        <v>59</v>
      </c>
      <c r="D249" t="s">
        <v>24</v>
      </c>
      <c r="E249" t="s">
        <v>21</v>
      </c>
      <c r="F249" t="s">
        <v>56</v>
      </c>
      <c r="G249" t="s">
        <v>71</v>
      </c>
      <c r="H249">
        <v>1</v>
      </c>
      <c r="I249" t="s">
        <v>261</v>
      </c>
      <c r="T249" t="str">
        <f>Block[[#This Row],[服装]]&amp;Block[[#This Row],[名前]]&amp;Block[[#This Row],[レアリティ]]</f>
        <v>ユニフォーム桜井大河ICONIC</v>
      </c>
    </row>
    <row r="250" spans="1:20" x14ac:dyDescent="0.3">
      <c r="A250">
        <f>VLOOKUP(Block[[#This Row],[No用]],SetNo[[No.用]:[vlookup 用]],2,FALSE)</f>
        <v>67</v>
      </c>
      <c r="B250" t="s">
        <v>217</v>
      </c>
      <c r="C250" t="s">
        <v>60</v>
      </c>
      <c r="D250" t="s">
        <v>24</v>
      </c>
      <c r="E250" t="s">
        <v>31</v>
      </c>
      <c r="F250" t="s">
        <v>56</v>
      </c>
      <c r="G250" t="s">
        <v>71</v>
      </c>
      <c r="H250">
        <v>1</v>
      </c>
      <c r="I250" t="s">
        <v>261</v>
      </c>
      <c r="J250" s="3" t="s">
        <v>185</v>
      </c>
      <c r="K250" s="3" t="s">
        <v>173</v>
      </c>
      <c r="L250">
        <v>27</v>
      </c>
      <c r="T250" t="str">
        <f>Block[[#This Row],[服装]]&amp;Block[[#This Row],[名前]]&amp;Block[[#This Row],[レアリティ]]</f>
        <v>ユニフォーム芳賀良治ICONIC</v>
      </c>
    </row>
    <row r="251" spans="1:20" x14ac:dyDescent="0.3">
      <c r="A251">
        <f>VLOOKUP(Block[[#This Row],[No用]],SetNo[[No.用]:[vlookup 用]],2,FALSE)</f>
        <v>67</v>
      </c>
      <c r="B251" t="s">
        <v>217</v>
      </c>
      <c r="C251" t="s">
        <v>60</v>
      </c>
      <c r="D251" t="s">
        <v>24</v>
      </c>
      <c r="E251" t="s">
        <v>31</v>
      </c>
      <c r="F251" t="s">
        <v>56</v>
      </c>
      <c r="G251" t="s">
        <v>71</v>
      </c>
      <c r="H251">
        <v>1</v>
      </c>
      <c r="I251" t="s">
        <v>261</v>
      </c>
      <c r="J251" s="3" t="s">
        <v>186</v>
      </c>
      <c r="K251" s="3" t="s">
        <v>173</v>
      </c>
      <c r="L251">
        <v>27</v>
      </c>
      <c r="T251" t="str">
        <f>Block[[#This Row],[服装]]&amp;Block[[#This Row],[名前]]&amp;Block[[#This Row],[レアリティ]]</f>
        <v>ユニフォーム芳賀良治ICONIC</v>
      </c>
    </row>
    <row r="252" spans="1:20" x14ac:dyDescent="0.3">
      <c r="A252">
        <f>VLOOKUP(Block[[#This Row],[No用]],SetNo[[No.用]:[vlookup 用]],2,FALSE)</f>
        <v>67</v>
      </c>
      <c r="B252" t="s">
        <v>217</v>
      </c>
      <c r="C252" t="s">
        <v>60</v>
      </c>
      <c r="D252" t="s">
        <v>24</v>
      </c>
      <c r="E252" t="s">
        <v>31</v>
      </c>
      <c r="F252" t="s">
        <v>56</v>
      </c>
      <c r="G252" t="s">
        <v>71</v>
      </c>
      <c r="H252">
        <v>1</v>
      </c>
      <c r="I252" t="s">
        <v>261</v>
      </c>
      <c r="J252" s="3" t="s">
        <v>262</v>
      </c>
      <c r="K252" s="3" t="s">
        <v>173</v>
      </c>
      <c r="L252">
        <v>26</v>
      </c>
      <c r="T252" t="str">
        <f>Block[[#This Row],[服装]]&amp;Block[[#This Row],[名前]]&amp;Block[[#This Row],[レアリティ]]</f>
        <v>ユニフォーム芳賀良治ICONIC</v>
      </c>
    </row>
    <row r="253" spans="1:20" x14ac:dyDescent="0.3">
      <c r="A253">
        <f>VLOOKUP(Block[[#This Row],[No用]],SetNo[[No.用]:[vlookup 用]],2,FALSE)</f>
        <v>68</v>
      </c>
      <c r="B253" t="s">
        <v>217</v>
      </c>
      <c r="C253" t="s">
        <v>61</v>
      </c>
      <c r="D253" t="s">
        <v>24</v>
      </c>
      <c r="E253" t="s">
        <v>26</v>
      </c>
      <c r="F253" t="s">
        <v>56</v>
      </c>
      <c r="G253" t="s">
        <v>71</v>
      </c>
      <c r="H253">
        <v>1</v>
      </c>
      <c r="I253" t="s">
        <v>261</v>
      </c>
      <c r="J253" s="3" t="s">
        <v>185</v>
      </c>
      <c r="K253" s="3" t="s">
        <v>184</v>
      </c>
      <c r="L253">
        <v>35</v>
      </c>
      <c r="T253" t="str">
        <f>Block[[#This Row],[服装]]&amp;Block[[#This Row],[名前]]&amp;Block[[#This Row],[レアリティ]]</f>
        <v>ユニフォーム渋谷陸斗ICONIC</v>
      </c>
    </row>
    <row r="254" spans="1:20" x14ac:dyDescent="0.3">
      <c r="A254">
        <f>VLOOKUP(Block[[#This Row],[No用]],SetNo[[No.用]:[vlookup 用]],2,FALSE)</f>
        <v>68</v>
      </c>
      <c r="B254" t="s">
        <v>217</v>
      </c>
      <c r="C254" t="s">
        <v>61</v>
      </c>
      <c r="D254" t="s">
        <v>24</v>
      </c>
      <c r="E254" t="s">
        <v>26</v>
      </c>
      <c r="F254" t="s">
        <v>56</v>
      </c>
      <c r="G254" t="s">
        <v>71</v>
      </c>
      <c r="H254">
        <v>1</v>
      </c>
      <c r="I254" t="s">
        <v>261</v>
      </c>
      <c r="J254" s="3" t="s">
        <v>186</v>
      </c>
      <c r="K254" s="3" t="s">
        <v>184</v>
      </c>
      <c r="L254">
        <v>35</v>
      </c>
      <c r="T254" t="str">
        <f>Block[[#This Row],[服装]]&amp;Block[[#This Row],[名前]]&amp;Block[[#This Row],[レアリティ]]</f>
        <v>ユニフォーム渋谷陸斗ICONIC</v>
      </c>
    </row>
    <row r="255" spans="1:20" x14ac:dyDescent="0.3">
      <c r="A255">
        <f>VLOOKUP(Block[[#This Row],[No用]],SetNo[[No.用]:[vlookup 用]],2,FALSE)</f>
        <v>68</v>
      </c>
      <c r="B255" t="s">
        <v>217</v>
      </c>
      <c r="C255" t="s">
        <v>61</v>
      </c>
      <c r="D255" t="s">
        <v>24</v>
      </c>
      <c r="E255" t="s">
        <v>26</v>
      </c>
      <c r="F255" t="s">
        <v>56</v>
      </c>
      <c r="G255" t="s">
        <v>71</v>
      </c>
      <c r="H255">
        <v>1</v>
      </c>
      <c r="I255" t="s">
        <v>261</v>
      </c>
      <c r="J255" s="3" t="s">
        <v>190</v>
      </c>
      <c r="K255" s="3" t="s">
        <v>184</v>
      </c>
      <c r="L255">
        <v>42</v>
      </c>
      <c r="T255" t="str">
        <f>Block[[#This Row],[服装]]&amp;Block[[#This Row],[名前]]&amp;Block[[#This Row],[レアリティ]]</f>
        <v>ユニフォーム渋谷陸斗ICONIC</v>
      </c>
    </row>
    <row r="256" spans="1:20" x14ac:dyDescent="0.3">
      <c r="A256">
        <f>VLOOKUP(Block[[#This Row],[No用]],SetNo[[No.用]:[vlookup 用]],2,FALSE)</f>
        <v>68</v>
      </c>
      <c r="B256" t="s">
        <v>217</v>
      </c>
      <c r="C256" t="s">
        <v>61</v>
      </c>
      <c r="D256" t="s">
        <v>24</v>
      </c>
      <c r="E256" t="s">
        <v>26</v>
      </c>
      <c r="F256" t="s">
        <v>56</v>
      </c>
      <c r="G256" t="s">
        <v>71</v>
      </c>
      <c r="H256">
        <v>1</v>
      </c>
      <c r="I256" t="s">
        <v>261</v>
      </c>
      <c r="J256" s="3" t="s">
        <v>188</v>
      </c>
      <c r="K256" s="3" t="s">
        <v>173</v>
      </c>
      <c r="L256">
        <v>32</v>
      </c>
      <c r="T256" t="str">
        <f>Block[[#This Row],[服装]]&amp;Block[[#This Row],[名前]]&amp;Block[[#This Row],[レアリティ]]</f>
        <v>ユニフォーム渋谷陸斗ICONIC</v>
      </c>
    </row>
    <row r="257" spans="1:20" x14ac:dyDescent="0.3">
      <c r="A257">
        <f>VLOOKUP(Block[[#This Row],[No用]],SetNo[[No.用]:[vlookup 用]],2,FALSE)</f>
        <v>68</v>
      </c>
      <c r="B257" t="s">
        <v>217</v>
      </c>
      <c r="C257" t="s">
        <v>61</v>
      </c>
      <c r="D257" t="s">
        <v>24</v>
      </c>
      <c r="E257" t="s">
        <v>26</v>
      </c>
      <c r="F257" t="s">
        <v>56</v>
      </c>
      <c r="G257" t="s">
        <v>71</v>
      </c>
      <c r="H257">
        <v>1</v>
      </c>
      <c r="I257" t="s">
        <v>261</v>
      </c>
      <c r="J257" s="3" t="s">
        <v>262</v>
      </c>
      <c r="K257" s="3" t="s">
        <v>173</v>
      </c>
      <c r="L257">
        <v>32</v>
      </c>
      <c r="T257" t="str">
        <f>Block[[#This Row],[服装]]&amp;Block[[#This Row],[名前]]&amp;Block[[#This Row],[レアリティ]]</f>
        <v>ユニフォーム渋谷陸斗ICONIC</v>
      </c>
    </row>
    <row r="258" spans="1:20" x14ac:dyDescent="0.3">
      <c r="A258">
        <f>VLOOKUP(Block[[#This Row],[No用]],SetNo[[No.用]:[vlookup 用]],2,FALSE)</f>
        <v>68</v>
      </c>
      <c r="B258" t="s">
        <v>217</v>
      </c>
      <c r="C258" t="s">
        <v>61</v>
      </c>
      <c r="D258" t="s">
        <v>24</v>
      </c>
      <c r="E258" t="s">
        <v>26</v>
      </c>
      <c r="F258" t="s">
        <v>56</v>
      </c>
      <c r="G258" t="s">
        <v>71</v>
      </c>
      <c r="H258">
        <v>1</v>
      </c>
      <c r="I258" t="s">
        <v>261</v>
      </c>
      <c r="J258" s="3" t="s">
        <v>194</v>
      </c>
      <c r="K258" s="3" t="s">
        <v>237</v>
      </c>
      <c r="L258">
        <v>45</v>
      </c>
      <c r="N258">
        <v>55</v>
      </c>
      <c r="T258" t="str">
        <f>Block[[#This Row],[服装]]&amp;Block[[#This Row],[名前]]&amp;Block[[#This Row],[レアリティ]]</f>
        <v>ユニフォーム渋谷陸斗ICONIC</v>
      </c>
    </row>
    <row r="259" spans="1:20" x14ac:dyDescent="0.3">
      <c r="A259">
        <f>VLOOKUP(Block[[#This Row],[No用]],SetNo[[No.用]:[vlookup 用]],2,FALSE)</f>
        <v>69</v>
      </c>
      <c r="B259" t="s">
        <v>217</v>
      </c>
      <c r="C259" t="s">
        <v>62</v>
      </c>
      <c r="D259" t="s">
        <v>24</v>
      </c>
      <c r="E259" t="s">
        <v>25</v>
      </c>
      <c r="F259" t="s">
        <v>56</v>
      </c>
      <c r="G259" t="s">
        <v>71</v>
      </c>
      <c r="H259">
        <v>1</v>
      </c>
      <c r="I259" t="s">
        <v>261</v>
      </c>
      <c r="J259" s="3" t="s">
        <v>185</v>
      </c>
      <c r="K259" s="3" t="s">
        <v>173</v>
      </c>
      <c r="L259">
        <v>26</v>
      </c>
      <c r="T259" t="str">
        <f>Block[[#This Row],[服装]]&amp;Block[[#This Row],[名前]]&amp;Block[[#This Row],[レアリティ]]</f>
        <v>ユニフォーム池尻隼人ICONIC</v>
      </c>
    </row>
    <row r="260" spans="1:20" x14ac:dyDescent="0.3">
      <c r="A260">
        <f>VLOOKUP(Block[[#This Row],[No用]],SetNo[[No.用]:[vlookup 用]],2,FALSE)</f>
        <v>69</v>
      </c>
      <c r="B260" t="s">
        <v>217</v>
      </c>
      <c r="C260" t="s">
        <v>62</v>
      </c>
      <c r="D260" t="s">
        <v>24</v>
      </c>
      <c r="E260" t="s">
        <v>25</v>
      </c>
      <c r="F260" t="s">
        <v>56</v>
      </c>
      <c r="G260" t="s">
        <v>71</v>
      </c>
      <c r="H260">
        <v>1</v>
      </c>
      <c r="I260" t="s">
        <v>261</v>
      </c>
      <c r="J260" s="3" t="s">
        <v>186</v>
      </c>
      <c r="K260" s="3" t="s">
        <v>173</v>
      </c>
      <c r="L260">
        <v>26</v>
      </c>
      <c r="T260" t="str">
        <f>Block[[#This Row],[服装]]&amp;Block[[#This Row],[名前]]&amp;Block[[#This Row],[レアリティ]]</f>
        <v>ユニフォーム池尻隼人ICONIC</v>
      </c>
    </row>
    <row r="261" spans="1:20" x14ac:dyDescent="0.3">
      <c r="A261">
        <f>VLOOKUP(Block[[#This Row],[No用]],SetNo[[No.用]:[vlookup 用]],2,FALSE)</f>
        <v>69</v>
      </c>
      <c r="B261" t="s">
        <v>217</v>
      </c>
      <c r="C261" t="s">
        <v>62</v>
      </c>
      <c r="D261" t="s">
        <v>24</v>
      </c>
      <c r="E261" t="s">
        <v>25</v>
      </c>
      <c r="F261" t="s">
        <v>56</v>
      </c>
      <c r="G261" t="s">
        <v>71</v>
      </c>
      <c r="H261">
        <v>1</v>
      </c>
      <c r="I261" t="s">
        <v>261</v>
      </c>
      <c r="J261" s="3" t="s">
        <v>188</v>
      </c>
      <c r="K261" s="3" t="s">
        <v>173</v>
      </c>
      <c r="L261">
        <v>26</v>
      </c>
      <c r="T261" t="str">
        <f>Block[[#This Row],[服装]]&amp;Block[[#This Row],[名前]]&amp;Block[[#This Row],[レアリティ]]</f>
        <v>ユニフォーム池尻隼人ICONIC</v>
      </c>
    </row>
    <row r="262" spans="1:20" x14ac:dyDescent="0.3">
      <c r="A262">
        <f>VLOOKUP(Block[[#This Row],[No用]],SetNo[[No.用]:[vlookup 用]],2,FALSE)</f>
        <v>69</v>
      </c>
      <c r="B262" t="s">
        <v>217</v>
      </c>
      <c r="C262" t="s">
        <v>62</v>
      </c>
      <c r="D262" t="s">
        <v>24</v>
      </c>
      <c r="E262" t="s">
        <v>25</v>
      </c>
      <c r="F262" t="s">
        <v>56</v>
      </c>
      <c r="G262" t="s">
        <v>71</v>
      </c>
      <c r="H262">
        <v>1</v>
      </c>
      <c r="I262" t="s">
        <v>261</v>
      </c>
      <c r="J262" s="3" t="s">
        <v>262</v>
      </c>
      <c r="K262" s="3" t="s">
        <v>173</v>
      </c>
      <c r="L262">
        <v>26</v>
      </c>
      <c r="T262" t="str">
        <f>Block[[#This Row],[服装]]&amp;Block[[#This Row],[名前]]&amp;Block[[#This Row],[レアリティ]]</f>
        <v>ユニフォーム池尻隼人ICONIC</v>
      </c>
    </row>
    <row r="263" spans="1:20" x14ac:dyDescent="0.3">
      <c r="A263">
        <f>VLOOKUP(Block[[#This Row],[No用]],SetNo[[No.用]:[vlookup 用]],2,FALSE)</f>
        <v>70</v>
      </c>
      <c r="B263" t="s">
        <v>217</v>
      </c>
      <c r="C263" t="s">
        <v>63</v>
      </c>
      <c r="D263" t="s">
        <v>28</v>
      </c>
      <c r="E263" t="s">
        <v>25</v>
      </c>
      <c r="F263" t="s">
        <v>64</v>
      </c>
      <c r="G263" t="s">
        <v>71</v>
      </c>
      <c r="H263">
        <v>1</v>
      </c>
      <c r="I263" t="s">
        <v>261</v>
      </c>
      <c r="J263" s="3" t="s">
        <v>185</v>
      </c>
      <c r="K263" s="3" t="s">
        <v>173</v>
      </c>
      <c r="L263">
        <v>26</v>
      </c>
      <c r="T263" t="str">
        <f>Block[[#This Row],[服装]]&amp;Block[[#This Row],[名前]]&amp;Block[[#This Row],[レアリティ]]</f>
        <v>ユニフォーム十和田良樹ICONIC</v>
      </c>
    </row>
    <row r="264" spans="1:20" x14ac:dyDescent="0.3">
      <c r="A264">
        <f>VLOOKUP(Block[[#This Row],[No用]],SetNo[[No.用]:[vlookup 用]],2,FALSE)</f>
        <v>70</v>
      </c>
      <c r="B264" t="s">
        <v>217</v>
      </c>
      <c r="C264" t="s">
        <v>63</v>
      </c>
      <c r="D264" t="s">
        <v>28</v>
      </c>
      <c r="E264" t="s">
        <v>25</v>
      </c>
      <c r="F264" t="s">
        <v>64</v>
      </c>
      <c r="G264" t="s">
        <v>71</v>
      </c>
      <c r="H264">
        <v>1</v>
      </c>
      <c r="I264" t="s">
        <v>261</v>
      </c>
      <c r="J264" s="3" t="s">
        <v>186</v>
      </c>
      <c r="K264" s="3" t="s">
        <v>173</v>
      </c>
      <c r="L264">
        <v>26</v>
      </c>
      <c r="T264" t="str">
        <f>Block[[#This Row],[服装]]&amp;Block[[#This Row],[名前]]&amp;Block[[#This Row],[レアリティ]]</f>
        <v>ユニフォーム十和田良樹ICONIC</v>
      </c>
    </row>
    <row r="265" spans="1:20" x14ac:dyDescent="0.3">
      <c r="A265">
        <f>VLOOKUP(Block[[#This Row],[No用]],SetNo[[No.用]:[vlookup 用]],2,FALSE)</f>
        <v>70</v>
      </c>
      <c r="B265" t="s">
        <v>217</v>
      </c>
      <c r="C265" t="s">
        <v>63</v>
      </c>
      <c r="D265" t="s">
        <v>28</v>
      </c>
      <c r="E265" t="s">
        <v>25</v>
      </c>
      <c r="F265" t="s">
        <v>64</v>
      </c>
      <c r="G265" t="s">
        <v>71</v>
      </c>
      <c r="H265">
        <v>1</v>
      </c>
      <c r="I265" t="s">
        <v>261</v>
      </c>
      <c r="J265" s="3" t="s">
        <v>188</v>
      </c>
      <c r="K265" s="3" t="s">
        <v>173</v>
      </c>
      <c r="L265">
        <v>26</v>
      </c>
      <c r="T265" t="str">
        <f>Block[[#This Row],[服装]]&amp;Block[[#This Row],[名前]]&amp;Block[[#This Row],[レアリティ]]</f>
        <v>ユニフォーム十和田良樹ICONIC</v>
      </c>
    </row>
    <row r="266" spans="1:20" x14ac:dyDescent="0.3">
      <c r="A266">
        <f>VLOOKUP(Block[[#This Row],[No用]],SetNo[[No.用]:[vlookup 用]],2,FALSE)</f>
        <v>70</v>
      </c>
      <c r="B266" t="s">
        <v>217</v>
      </c>
      <c r="C266" t="s">
        <v>63</v>
      </c>
      <c r="D266" t="s">
        <v>28</v>
      </c>
      <c r="E266" t="s">
        <v>25</v>
      </c>
      <c r="F266" t="s">
        <v>64</v>
      </c>
      <c r="G266" t="s">
        <v>71</v>
      </c>
      <c r="H266">
        <v>1</v>
      </c>
      <c r="I266" t="s">
        <v>261</v>
      </c>
      <c r="J266" s="3" t="s">
        <v>262</v>
      </c>
      <c r="K266" s="3" t="s">
        <v>173</v>
      </c>
      <c r="L266">
        <v>26</v>
      </c>
      <c r="T266" t="str">
        <f>Block[[#This Row],[服装]]&amp;Block[[#This Row],[名前]]&amp;Block[[#This Row],[レアリティ]]</f>
        <v>ユニフォーム十和田良樹ICONIC</v>
      </c>
    </row>
    <row r="267" spans="1:20" x14ac:dyDescent="0.3">
      <c r="A267">
        <f>VLOOKUP(Block[[#This Row],[No用]],SetNo[[No.用]:[vlookup 用]],2,FALSE)</f>
        <v>71</v>
      </c>
      <c r="B267" t="s">
        <v>217</v>
      </c>
      <c r="C267" t="s">
        <v>65</v>
      </c>
      <c r="D267" t="s">
        <v>28</v>
      </c>
      <c r="E267" t="s">
        <v>26</v>
      </c>
      <c r="F267" t="s">
        <v>64</v>
      </c>
      <c r="G267" t="s">
        <v>71</v>
      </c>
      <c r="H267">
        <v>1</v>
      </c>
      <c r="I267" t="s">
        <v>261</v>
      </c>
      <c r="J267" s="3" t="s">
        <v>185</v>
      </c>
      <c r="K267" s="3" t="s">
        <v>184</v>
      </c>
      <c r="L267">
        <v>35</v>
      </c>
      <c r="T267" t="str">
        <f>Block[[#This Row],[服装]]&amp;Block[[#This Row],[名前]]&amp;Block[[#This Row],[レアリティ]]</f>
        <v>ユニフォーム森岳歩ICONIC</v>
      </c>
    </row>
    <row r="268" spans="1:20" x14ac:dyDescent="0.3">
      <c r="A268">
        <f>VLOOKUP(Block[[#This Row],[No用]],SetNo[[No.用]:[vlookup 用]],2,FALSE)</f>
        <v>71</v>
      </c>
      <c r="B268" t="s">
        <v>217</v>
      </c>
      <c r="C268" t="s">
        <v>65</v>
      </c>
      <c r="D268" t="s">
        <v>28</v>
      </c>
      <c r="E268" t="s">
        <v>26</v>
      </c>
      <c r="F268" t="s">
        <v>64</v>
      </c>
      <c r="G268" t="s">
        <v>71</v>
      </c>
      <c r="H268">
        <v>1</v>
      </c>
      <c r="I268" t="s">
        <v>261</v>
      </c>
      <c r="J268" s="3" t="s">
        <v>186</v>
      </c>
      <c r="K268" s="3" t="s">
        <v>184</v>
      </c>
      <c r="L268">
        <v>35</v>
      </c>
      <c r="T268" t="str">
        <f>Block[[#This Row],[服装]]&amp;Block[[#This Row],[名前]]&amp;Block[[#This Row],[レアリティ]]</f>
        <v>ユニフォーム森岳歩ICONIC</v>
      </c>
    </row>
    <row r="269" spans="1:20" x14ac:dyDescent="0.3">
      <c r="A269">
        <f>VLOOKUP(Block[[#This Row],[No用]],SetNo[[No.用]:[vlookup 用]],2,FALSE)</f>
        <v>71</v>
      </c>
      <c r="B269" t="s">
        <v>217</v>
      </c>
      <c r="C269" t="s">
        <v>65</v>
      </c>
      <c r="D269" t="s">
        <v>28</v>
      </c>
      <c r="E269" t="s">
        <v>26</v>
      </c>
      <c r="F269" t="s">
        <v>64</v>
      </c>
      <c r="G269" t="s">
        <v>71</v>
      </c>
      <c r="H269">
        <v>1</v>
      </c>
      <c r="I269" t="s">
        <v>261</v>
      </c>
      <c r="J269" s="3" t="s">
        <v>203</v>
      </c>
      <c r="K269" s="3" t="s">
        <v>184</v>
      </c>
      <c r="L269">
        <v>42</v>
      </c>
      <c r="T269" t="str">
        <f>Block[[#This Row],[服装]]&amp;Block[[#This Row],[名前]]&amp;Block[[#This Row],[レアリティ]]</f>
        <v>ユニフォーム森岳歩ICONIC</v>
      </c>
    </row>
    <row r="270" spans="1:20" x14ac:dyDescent="0.3">
      <c r="A270">
        <f>VLOOKUP(Block[[#This Row],[No用]],SetNo[[No.用]:[vlookup 用]],2,FALSE)</f>
        <v>71</v>
      </c>
      <c r="B270" t="s">
        <v>217</v>
      </c>
      <c r="C270" t="s">
        <v>65</v>
      </c>
      <c r="D270" t="s">
        <v>28</v>
      </c>
      <c r="E270" t="s">
        <v>26</v>
      </c>
      <c r="F270" t="s">
        <v>64</v>
      </c>
      <c r="G270" t="s">
        <v>71</v>
      </c>
      <c r="H270">
        <v>1</v>
      </c>
      <c r="I270" t="s">
        <v>261</v>
      </c>
      <c r="J270" s="3" t="s">
        <v>188</v>
      </c>
      <c r="K270" s="3" t="s">
        <v>173</v>
      </c>
      <c r="L270">
        <v>32</v>
      </c>
      <c r="T270" t="str">
        <f>Block[[#This Row],[服装]]&amp;Block[[#This Row],[名前]]&amp;Block[[#This Row],[レアリティ]]</f>
        <v>ユニフォーム森岳歩ICONIC</v>
      </c>
    </row>
    <row r="271" spans="1:20" x14ac:dyDescent="0.3">
      <c r="A271">
        <f>VLOOKUP(Block[[#This Row],[No用]],SetNo[[No.用]:[vlookup 用]],2,FALSE)</f>
        <v>71</v>
      </c>
      <c r="B271" t="s">
        <v>217</v>
      </c>
      <c r="C271" t="s">
        <v>65</v>
      </c>
      <c r="D271" t="s">
        <v>28</v>
      </c>
      <c r="E271" t="s">
        <v>26</v>
      </c>
      <c r="F271" t="s">
        <v>64</v>
      </c>
      <c r="G271" t="s">
        <v>71</v>
      </c>
      <c r="H271">
        <v>1</v>
      </c>
      <c r="I271" t="s">
        <v>261</v>
      </c>
      <c r="J271" s="3" t="s">
        <v>262</v>
      </c>
      <c r="K271" s="3" t="s">
        <v>173</v>
      </c>
      <c r="L271">
        <v>32</v>
      </c>
      <c r="T271" t="str">
        <f>Block[[#This Row],[服装]]&amp;Block[[#This Row],[名前]]&amp;Block[[#This Row],[レアリティ]]</f>
        <v>ユニフォーム森岳歩ICONIC</v>
      </c>
    </row>
    <row r="272" spans="1:20" x14ac:dyDescent="0.3">
      <c r="A272">
        <f>VLOOKUP(Block[[#This Row],[No用]],SetNo[[No.用]:[vlookup 用]],2,FALSE)</f>
        <v>71</v>
      </c>
      <c r="B272" t="s">
        <v>217</v>
      </c>
      <c r="C272" t="s">
        <v>65</v>
      </c>
      <c r="D272" t="s">
        <v>28</v>
      </c>
      <c r="E272" t="s">
        <v>26</v>
      </c>
      <c r="F272" t="s">
        <v>64</v>
      </c>
      <c r="G272" t="s">
        <v>71</v>
      </c>
      <c r="H272">
        <v>1</v>
      </c>
      <c r="I272" t="s">
        <v>261</v>
      </c>
      <c r="J272" s="3" t="s">
        <v>194</v>
      </c>
      <c r="K272" s="3" t="s">
        <v>237</v>
      </c>
      <c r="L272">
        <v>44</v>
      </c>
      <c r="N272">
        <v>54</v>
      </c>
      <c r="T272" t="str">
        <f>Block[[#This Row],[服装]]&amp;Block[[#This Row],[名前]]&amp;Block[[#This Row],[レアリティ]]</f>
        <v>ユニフォーム森岳歩ICONIC</v>
      </c>
    </row>
    <row r="273" spans="1:20" x14ac:dyDescent="0.3">
      <c r="A273">
        <f>VLOOKUP(Block[[#This Row],[No用]],SetNo[[No.用]:[vlookup 用]],2,FALSE)</f>
        <v>72</v>
      </c>
      <c r="B273" t="s">
        <v>217</v>
      </c>
      <c r="C273" t="s">
        <v>66</v>
      </c>
      <c r="D273" t="s">
        <v>24</v>
      </c>
      <c r="E273" t="s">
        <v>25</v>
      </c>
      <c r="F273" t="s">
        <v>64</v>
      </c>
      <c r="G273" t="s">
        <v>71</v>
      </c>
      <c r="H273">
        <v>1</v>
      </c>
      <c r="I273" t="s">
        <v>261</v>
      </c>
      <c r="J273" s="3" t="s">
        <v>185</v>
      </c>
      <c r="K273" s="3" t="s">
        <v>173</v>
      </c>
      <c r="L273">
        <v>26</v>
      </c>
      <c r="T273" t="str">
        <f>Block[[#This Row],[服装]]&amp;Block[[#This Row],[名前]]&amp;Block[[#This Row],[レアリティ]]</f>
        <v>ユニフォーム唐松拓巳ICONIC</v>
      </c>
    </row>
    <row r="274" spans="1:20" x14ac:dyDescent="0.3">
      <c r="A274">
        <f>VLOOKUP(Block[[#This Row],[No用]],SetNo[[No.用]:[vlookup 用]],2,FALSE)</f>
        <v>72</v>
      </c>
      <c r="B274" t="s">
        <v>217</v>
      </c>
      <c r="C274" t="s">
        <v>66</v>
      </c>
      <c r="D274" t="s">
        <v>24</v>
      </c>
      <c r="E274" t="s">
        <v>25</v>
      </c>
      <c r="F274" t="s">
        <v>64</v>
      </c>
      <c r="G274" t="s">
        <v>71</v>
      </c>
      <c r="H274">
        <v>1</v>
      </c>
      <c r="I274" t="s">
        <v>261</v>
      </c>
      <c r="J274" s="3" t="s">
        <v>186</v>
      </c>
      <c r="K274" s="3" t="s">
        <v>173</v>
      </c>
      <c r="L274">
        <v>26</v>
      </c>
      <c r="T274" t="str">
        <f>Block[[#This Row],[服装]]&amp;Block[[#This Row],[名前]]&amp;Block[[#This Row],[レアリティ]]</f>
        <v>ユニフォーム唐松拓巳ICONIC</v>
      </c>
    </row>
    <row r="275" spans="1:20" x14ac:dyDescent="0.3">
      <c r="A275">
        <f>VLOOKUP(Block[[#This Row],[No用]],SetNo[[No.用]:[vlookup 用]],2,FALSE)</f>
        <v>72</v>
      </c>
      <c r="B275" t="s">
        <v>217</v>
      </c>
      <c r="C275" t="s">
        <v>66</v>
      </c>
      <c r="D275" t="s">
        <v>24</v>
      </c>
      <c r="E275" t="s">
        <v>25</v>
      </c>
      <c r="F275" t="s">
        <v>64</v>
      </c>
      <c r="G275" t="s">
        <v>71</v>
      </c>
      <c r="H275">
        <v>1</v>
      </c>
      <c r="I275" t="s">
        <v>261</v>
      </c>
      <c r="J275" s="3" t="s">
        <v>188</v>
      </c>
      <c r="K275" s="3" t="s">
        <v>173</v>
      </c>
      <c r="L275">
        <v>26</v>
      </c>
      <c r="T275" t="str">
        <f>Block[[#This Row],[服装]]&amp;Block[[#This Row],[名前]]&amp;Block[[#This Row],[レアリティ]]</f>
        <v>ユニフォーム唐松拓巳ICONIC</v>
      </c>
    </row>
    <row r="276" spans="1:20" x14ac:dyDescent="0.3">
      <c r="A276">
        <f>VLOOKUP(Block[[#This Row],[No用]],SetNo[[No.用]:[vlookup 用]],2,FALSE)</f>
        <v>72</v>
      </c>
      <c r="B276" t="s">
        <v>217</v>
      </c>
      <c r="C276" t="s">
        <v>66</v>
      </c>
      <c r="D276" t="s">
        <v>24</v>
      </c>
      <c r="E276" t="s">
        <v>25</v>
      </c>
      <c r="F276" t="s">
        <v>64</v>
      </c>
      <c r="G276" t="s">
        <v>71</v>
      </c>
      <c r="H276">
        <v>1</v>
      </c>
      <c r="I276" t="s">
        <v>261</v>
      </c>
      <c r="J276" s="3" t="s">
        <v>262</v>
      </c>
      <c r="K276" s="3" t="s">
        <v>173</v>
      </c>
      <c r="L276">
        <v>26</v>
      </c>
      <c r="T276" t="str">
        <f>Block[[#This Row],[服装]]&amp;Block[[#This Row],[名前]]&amp;Block[[#This Row],[レアリティ]]</f>
        <v>ユニフォーム唐松拓巳ICONIC</v>
      </c>
    </row>
    <row r="277" spans="1:20" x14ac:dyDescent="0.3">
      <c r="A277">
        <f>VLOOKUP(Block[[#This Row],[No用]],SetNo[[No.用]:[vlookup 用]],2,FALSE)</f>
        <v>73</v>
      </c>
      <c r="B277" t="s">
        <v>217</v>
      </c>
      <c r="C277" t="s">
        <v>67</v>
      </c>
      <c r="D277" t="s">
        <v>28</v>
      </c>
      <c r="E277" t="s">
        <v>25</v>
      </c>
      <c r="F277" t="s">
        <v>64</v>
      </c>
      <c r="G277" t="s">
        <v>71</v>
      </c>
      <c r="H277">
        <v>1</v>
      </c>
      <c r="I277" t="s">
        <v>261</v>
      </c>
      <c r="J277" s="3" t="s">
        <v>185</v>
      </c>
      <c r="K277" s="3" t="s">
        <v>173</v>
      </c>
      <c r="L277">
        <v>26</v>
      </c>
      <c r="T277" t="str">
        <f>Block[[#This Row],[服装]]&amp;Block[[#This Row],[名前]]&amp;Block[[#This Row],[レアリティ]]</f>
        <v>ユニフォーム田沢裕樹ICONIC</v>
      </c>
    </row>
    <row r="278" spans="1:20" x14ac:dyDescent="0.3">
      <c r="A278">
        <f>VLOOKUP(Block[[#This Row],[No用]],SetNo[[No.用]:[vlookup 用]],2,FALSE)</f>
        <v>73</v>
      </c>
      <c r="B278" t="s">
        <v>217</v>
      </c>
      <c r="C278" t="s">
        <v>67</v>
      </c>
      <c r="D278" t="s">
        <v>28</v>
      </c>
      <c r="E278" t="s">
        <v>25</v>
      </c>
      <c r="F278" t="s">
        <v>64</v>
      </c>
      <c r="G278" t="s">
        <v>71</v>
      </c>
      <c r="H278">
        <v>1</v>
      </c>
      <c r="I278" t="s">
        <v>261</v>
      </c>
      <c r="J278" s="3" t="s">
        <v>186</v>
      </c>
      <c r="K278" s="3" t="s">
        <v>173</v>
      </c>
      <c r="L278">
        <v>26</v>
      </c>
      <c r="T278" t="str">
        <f>Block[[#This Row],[服装]]&amp;Block[[#This Row],[名前]]&amp;Block[[#This Row],[レアリティ]]</f>
        <v>ユニフォーム田沢裕樹ICONIC</v>
      </c>
    </row>
    <row r="279" spans="1:20" x14ac:dyDescent="0.3">
      <c r="A279">
        <f>VLOOKUP(Block[[#This Row],[No用]],SetNo[[No.用]:[vlookup 用]],2,FALSE)</f>
        <v>73</v>
      </c>
      <c r="B279" t="s">
        <v>217</v>
      </c>
      <c r="C279" t="s">
        <v>67</v>
      </c>
      <c r="D279" t="s">
        <v>28</v>
      </c>
      <c r="E279" t="s">
        <v>25</v>
      </c>
      <c r="F279" t="s">
        <v>64</v>
      </c>
      <c r="G279" t="s">
        <v>71</v>
      </c>
      <c r="H279">
        <v>1</v>
      </c>
      <c r="I279" t="s">
        <v>261</v>
      </c>
      <c r="J279" s="3" t="s">
        <v>188</v>
      </c>
      <c r="K279" s="3" t="s">
        <v>173</v>
      </c>
      <c r="L279">
        <v>26</v>
      </c>
      <c r="T279" t="str">
        <f>Block[[#This Row],[服装]]&amp;Block[[#This Row],[名前]]&amp;Block[[#This Row],[レアリティ]]</f>
        <v>ユニフォーム田沢裕樹ICONIC</v>
      </c>
    </row>
    <row r="280" spans="1:20" x14ac:dyDescent="0.3">
      <c r="A280">
        <f>VLOOKUP(Block[[#This Row],[No用]],SetNo[[No.用]:[vlookup 用]],2,FALSE)</f>
        <v>73</v>
      </c>
      <c r="B280" t="s">
        <v>217</v>
      </c>
      <c r="C280" t="s">
        <v>67</v>
      </c>
      <c r="D280" t="s">
        <v>28</v>
      </c>
      <c r="E280" t="s">
        <v>25</v>
      </c>
      <c r="F280" t="s">
        <v>64</v>
      </c>
      <c r="G280" t="s">
        <v>71</v>
      </c>
      <c r="H280">
        <v>1</v>
      </c>
      <c r="I280" t="s">
        <v>261</v>
      </c>
      <c r="J280" s="3" t="s">
        <v>262</v>
      </c>
      <c r="K280" s="3" t="s">
        <v>173</v>
      </c>
      <c r="L280">
        <v>26</v>
      </c>
      <c r="T280" t="str">
        <f>Block[[#This Row],[服装]]&amp;Block[[#This Row],[名前]]&amp;Block[[#This Row],[レアリティ]]</f>
        <v>ユニフォーム田沢裕樹ICONIC</v>
      </c>
    </row>
    <row r="281" spans="1:20" x14ac:dyDescent="0.3">
      <c r="A281">
        <f>VLOOKUP(Block[[#This Row],[No用]],SetNo[[No.用]:[vlookup 用]],2,FALSE)</f>
        <v>74</v>
      </c>
      <c r="B281" t="s">
        <v>217</v>
      </c>
      <c r="C281" t="s">
        <v>68</v>
      </c>
      <c r="D281" t="s">
        <v>28</v>
      </c>
      <c r="E281" t="s">
        <v>26</v>
      </c>
      <c r="F281" t="s">
        <v>64</v>
      </c>
      <c r="G281" t="s">
        <v>71</v>
      </c>
      <c r="H281">
        <v>1</v>
      </c>
      <c r="I281" t="s">
        <v>261</v>
      </c>
      <c r="J281" s="3" t="s">
        <v>185</v>
      </c>
      <c r="K281" s="3" t="s">
        <v>184</v>
      </c>
      <c r="L281">
        <v>40</v>
      </c>
      <c r="T281" t="str">
        <f>Block[[#This Row],[服装]]&amp;Block[[#This Row],[名前]]&amp;Block[[#This Row],[レアリティ]]</f>
        <v>ユニフォーム子安颯真ICONIC</v>
      </c>
    </row>
    <row r="282" spans="1:20" x14ac:dyDescent="0.3">
      <c r="A282">
        <f>VLOOKUP(Block[[#This Row],[No用]],SetNo[[No.用]:[vlookup 用]],2,FALSE)</f>
        <v>74</v>
      </c>
      <c r="B282" t="s">
        <v>217</v>
      </c>
      <c r="C282" t="s">
        <v>68</v>
      </c>
      <c r="D282" t="s">
        <v>28</v>
      </c>
      <c r="E282" t="s">
        <v>26</v>
      </c>
      <c r="F282" t="s">
        <v>64</v>
      </c>
      <c r="G282" t="s">
        <v>71</v>
      </c>
      <c r="H282">
        <v>1</v>
      </c>
      <c r="I282" t="s">
        <v>261</v>
      </c>
      <c r="J282" s="3" t="s">
        <v>186</v>
      </c>
      <c r="K282" s="3" t="s">
        <v>184</v>
      </c>
      <c r="L282">
        <v>40</v>
      </c>
      <c r="T282" t="str">
        <f>Block[[#This Row],[服装]]&amp;Block[[#This Row],[名前]]&amp;Block[[#This Row],[レアリティ]]</f>
        <v>ユニフォーム子安颯真ICONIC</v>
      </c>
    </row>
    <row r="283" spans="1:20" x14ac:dyDescent="0.3">
      <c r="A283">
        <f>VLOOKUP(Block[[#This Row],[No用]],SetNo[[No.用]:[vlookup 用]],2,FALSE)</f>
        <v>74</v>
      </c>
      <c r="B283" t="s">
        <v>217</v>
      </c>
      <c r="C283" t="s">
        <v>68</v>
      </c>
      <c r="D283" t="s">
        <v>28</v>
      </c>
      <c r="E283" t="s">
        <v>26</v>
      </c>
      <c r="F283" t="s">
        <v>64</v>
      </c>
      <c r="G283" t="s">
        <v>71</v>
      </c>
      <c r="H283">
        <v>1</v>
      </c>
      <c r="I283" t="s">
        <v>261</v>
      </c>
      <c r="J283" s="3" t="s">
        <v>187</v>
      </c>
      <c r="K283" s="3" t="s">
        <v>184</v>
      </c>
      <c r="L283">
        <v>43</v>
      </c>
      <c r="T283" t="str">
        <f>Block[[#This Row],[服装]]&amp;Block[[#This Row],[名前]]&amp;Block[[#This Row],[レアリティ]]</f>
        <v>ユニフォーム子安颯真ICONIC</v>
      </c>
    </row>
    <row r="284" spans="1:20" x14ac:dyDescent="0.3">
      <c r="A284">
        <f>VLOOKUP(Block[[#This Row],[No用]],SetNo[[No.用]:[vlookup 用]],2,FALSE)</f>
        <v>74</v>
      </c>
      <c r="B284" t="s">
        <v>217</v>
      </c>
      <c r="C284" t="s">
        <v>68</v>
      </c>
      <c r="D284" t="s">
        <v>28</v>
      </c>
      <c r="E284" t="s">
        <v>26</v>
      </c>
      <c r="F284" t="s">
        <v>64</v>
      </c>
      <c r="G284" t="s">
        <v>71</v>
      </c>
      <c r="H284">
        <v>1</v>
      </c>
      <c r="I284" t="s">
        <v>261</v>
      </c>
      <c r="J284" s="3" t="s">
        <v>188</v>
      </c>
      <c r="K284" s="3" t="s">
        <v>173</v>
      </c>
      <c r="L284">
        <v>33</v>
      </c>
      <c r="T284" t="str">
        <f>Block[[#This Row],[服装]]&amp;Block[[#This Row],[名前]]&amp;Block[[#This Row],[レアリティ]]</f>
        <v>ユニフォーム子安颯真ICONIC</v>
      </c>
    </row>
    <row r="285" spans="1:20" x14ac:dyDescent="0.3">
      <c r="A285">
        <f>VLOOKUP(Block[[#This Row],[No用]],SetNo[[No.用]:[vlookup 用]],2,FALSE)</f>
        <v>74</v>
      </c>
      <c r="B285" t="s">
        <v>217</v>
      </c>
      <c r="C285" t="s">
        <v>68</v>
      </c>
      <c r="D285" t="s">
        <v>28</v>
      </c>
      <c r="E285" t="s">
        <v>26</v>
      </c>
      <c r="F285" t="s">
        <v>64</v>
      </c>
      <c r="G285" t="s">
        <v>71</v>
      </c>
      <c r="H285">
        <v>1</v>
      </c>
      <c r="I285" t="s">
        <v>261</v>
      </c>
      <c r="J285" s="3" t="s">
        <v>262</v>
      </c>
      <c r="K285" s="3" t="s">
        <v>173</v>
      </c>
      <c r="L285">
        <v>33</v>
      </c>
      <c r="T285" t="str">
        <f>Block[[#This Row],[服装]]&amp;Block[[#This Row],[名前]]&amp;Block[[#This Row],[レアリティ]]</f>
        <v>ユニフォーム子安颯真ICONIC</v>
      </c>
    </row>
    <row r="286" spans="1:20" x14ac:dyDescent="0.3">
      <c r="A286">
        <f>VLOOKUP(Block[[#This Row],[No用]],SetNo[[No.用]:[vlookup 用]],2,FALSE)</f>
        <v>74</v>
      </c>
      <c r="B286" t="s">
        <v>217</v>
      </c>
      <c r="C286" t="s">
        <v>68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261</v>
      </c>
      <c r="J286" s="3" t="s">
        <v>194</v>
      </c>
      <c r="K286" s="3" t="s">
        <v>237</v>
      </c>
      <c r="L286">
        <v>45</v>
      </c>
      <c r="N286">
        <v>55</v>
      </c>
      <c r="T286" t="str">
        <f>Block[[#This Row],[服装]]&amp;Block[[#This Row],[名前]]&amp;Block[[#This Row],[レアリティ]]</f>
        <v>ユニフォーム子安颯真ICONIC</v>
      </c>
    </row>
    <row r="287" spans="1:20" x14ac:dyDescent="0.3">
      <c r="A287">
        <f>VLOOKUP(Block[[#This Row],[No用]],SetNo[[No.用]:[vlookup 用]],2,FALSE)</f>
        <v>75</v>
      </c>
      <c r="B287" t="s">
        <v>217</v>
      </c>
      <c r="C287" t="s">
        <v>69</v>
      </c>
      <c r="D287" t="s">
        <v>28</v>
      </c>
      <c r="E287" t="s">
        <v>21</v>
      </c>
      <c r="F287" t="s">
        <v>64</v>
      </c>
      <c r="G287" t="s">
        <v>71</v>
      </c>
      <c r="H287">
        <v>1</v>
      </c>
      <c r="I287" t="s">
        <v>261</v>
      </c>
      <c r="J287" s="3"/>
      <c r="K287" s="3"/>
      <c r="T287" t="str">
        <f>Block[[#This Row],[服装]]&amp;Block[[#This Row],[名前]]&amp;Block[[#This Row],[レアリティ]]</f>
        <v>ユニフォーム横手駿ICONIC</v>
      </c>
    </row>
    <row r="288" spans="1:20" x14ac:dyDescent="0.3">
      <c r="A288">
        <f>VLOOKUP(Block[[#This Row],[No用]],SetNo[[No.用]:[vlookup 用]],2,FALSE)</f>
        <v>76</v>
      </c>
      <c r="B288" t="s">
        <v>217</v>
      </c>
      <c r="C288" t="s">
        <v>70</v>
      </c>
      <c r="D288" t="s">
        <v>28</v>
      </c>
      <c r="E288" t="s">
        <v>31</v>
      </c>
      <c r="F288" t="s">
        <v>64</v>
      </c>
      <c r="G288" t="s">
        <v>71</v>
      </c>
      <c r="H288">
        <v>1</v>
      </c>
      <c r="I288" t="s">
        <v>261</v>
      </c>
      <c r="J288" s="3" t="s">
        <v>185</v>
      </c>
      <c r="K288" s="3" t="s">
        <v>173</v>
      </c>
      <c r="L288">
        <v>28</v>
      </c>
      <c r="T288" t="str">
        <f>Block[[#This Row],[服装]]&amp;Block[[#This Row],[名前]]&amp;Block[[#This Row],[レアリティ]]</f>
        <v>ユニフォーム夏瀬伊吹ICONIC</v>
      </c>
    </row>
    <row r="289" spans="1:20" x14ac:dyDescent="0.3">
      <c r="A289">
        <f>VLOOKUP(Block[[#This Row],[No用]],SetNo[[No.用]:[vlookup 用]],2,FALSE)</f>
        <v>76</v>
      </c>
      <c r="B289" t="s">
        <v>217</v>
      </c>
      <c r="C289" t="s">
        <v>70</v>
      </c>
      <c r="D289" t="s">
        <v>28</v>
      </c>
      <c r="E289" t="s">
        <v>31</v>
      </c>
      <c r="F289" t="s">
        <v>64</v>
      </c>
      <c r="G289" t="s">
        <v>71</v>
      </c>
      <c r="H289">
        <v>1</v>
      </c>
      <c r="I289" t="s">
        <v>261</v>
      </c>
      <c r="J289" s="3" t="s">
        <v>186</v>
      </c>
      <c r="K289" s="3" t="s">
        <v>173</v>
      </c>
      <c r="L289">
        <v>28</v>
      </c>
      <c r="T289" t="str">
        <f>Block[[#This Row],[服装]]&amp;Block[[#This Row],[名前]]&amp;Block[[#This Row],[レアリティ]]</f>
        <v>ユニフォーム夏瀬伊吹ICONIC</v>
      </c>
    </row>
    <row r="290" spans="1:20" x14ac:dyDescent="0.3">
      <c r="A290">
        <f>VLOOKUP(Block[[#This Row],[No用]],SetNo[[No.用]:[vlookup 用]],2,FALSE)</f>
        <v>76</v>
      </c>
      <c r="B290" t="s">
        <v>217</v>
      </c>
      <c r="C290" t="s">
        <v>70</v>
      </c>
      <c r="D290" t="s">
        <v>28</v>
      </c>
      <c r="E290" t="s">
        <v>31</v>
      </c>
      <c r="F290" t="s">
        <v>64</v>
      </c>
      <c r="G290" t="s">
        <v>71</v>
      </c>
      <c r="H290">
        <v>1</v>
      </c>
      <c r="I290" t="s">
        <v>261</v>
      </c>
      <c r="J290" s="3" t="s">
        <v>262</v>
      </c>
      <c r="K290" s="3" t="s">
        <v>173</v>
      </c>
      <c r="L290">
        <v>27</v>
      </c>
      <c r="T290" t="str">
        <f>Block[[#This Row],[服装]]&amp;Block[[#This Row],[名前]]&amp;Block[[#This Row],[レアリティ]]</f>
        <v>ユニフォーム夏瀬伊吹ICONIC</v>
      </c>
    </row>
    <row r="291" spans="1:20" x14ac:dyDescent="0.3">
      <c r="A291">
        <f>VLOOKUP(Block[[#This Row],[No用]],SetNo[[No.用]:[vlookup 用]],2,FALSE)</f>
        <v>77</v>
      </c>
      <c r="B291" t="s">
        <v>217</v>
      </c>
      <c r="C291" t="s">
        <v>72</v>
      </c>
      <c r="D291" t="s">
        <v>23</v>
      </c>
      <c r="E291" t="s">
        <v>31</v>
      </c>
      <c r="F291" t="s">
        <v>75</v>
      </c>
      <c r="G291" t="s">
        <v>71</v>
      </c>
      <c r="H291">
        <v>1</v>
      </c>
      <c r="I291" t="s">
        <v>261</v>
      </c>
      <c r="J291" s="3" t="s">
        <v>185</v>
      </c>
      <c r="K291" s="3" t="s">
        <v>173</v>
      </c>
      <c r="L291">
        <v>28</v>
      </c>
      <c r="T291" t="str">
        <f>Block[[#This Row],[服装]]&amp;Block[[#This Row],[名前]]&amp;Block[[#This Row],[レアリティ]]</f>
        <v>ユニフォーム古牧譲ICONIC</v>
      </c>
    </row>
    <row r="292" spans="1:20" x14ac:dyDescent="0.3">
      <c r="A292">
        <f>VLOOKUP(Block[[#This Row],[No用]],SetNo[[No.用]:[vlookup 用]],2,FALSE)</f>
        <v>77</v>
      </c>
      <c r="B292" t="s">
        <v>217</v>
      </c>
      <c r="C292" t="s">
        <v>72</v>
      </c>
      <c r="D292" t="s">
        <v>23</v>
      </c>
      <c r="E292" t="s">
        <v>31</v>
      </c>
      <c r="F292" t="s">
        <v>75</v>
      </c>
      <c r="G292" t="s">
        <v>71</v>
      </c>
      <c r="H292">
        <v>1</v>
      </c>
      <c r="I292" t="s">
        <v>261</v>
      </c>
      <c r="J292" s="3" t="s">
        <v>186</v>
      </c>
      <c r="K292" s="3" t="s">
        <v>173</v>
      </c>
      <c r="L292">
        <v>28</v>
      </c>
      <c r="T292" t="str">
        <f>Block[[#This Row],[服装]]&amp;Block[[#This Row],[名前]]&amp;Block[[#This Row],[レアリティ]]</f>
        <v>ユニフォーム古牧譲ICONIC</v>
      </c>
    </row>
    <row r="293" spans="1:20" x14ac:dyDescent="0.3">
      <c r="A293">
        <f>VLOOKUP(Block[[#This Row],[No用]],SetNo[[No.用]:[vlookup 用]],2,FALSE)</f>
        <v>77</v>
      </c>
      <c r="B293" t="s">
        <v>217</v>
      </c>
      <c r="C293" t="s">
        <v>72</v>
      </c>
      <c r="D293" t="s">
        <v>23</v>
      </c>
      <c r="E293" t="s">
        <v>31</v>
      </c>
      <c r="F293" t="s">
        <v>75</v>
      </c>
      <c r="G293" t="s">
        <v>71</v>
      </c>
      <c r="H293">
        <v>1</v>
      </c>
      <c r="I293" t="s">
        <v>261</v>
      </c>
      <c r="J293" s="3" t="s">
        <v>262</v>
      </c>
      <c r="K293" s="3" t="s">
        <v>173</v>
      </c>
      <c r="L293">
        <v>27</v>
      </c>
      <c r="T293" t="str">
        <f>Block[[#This Row],[服装]]&amp;Block[[#This Row],[名前]]&amp;Block[[#This Row],[レアリティ]]</f>
        <v>ユニフォーム古牧譲ICONIC</v>
      </c>
    </row>
    <row r="294" spans="1:20" x14ac:dyDescent="0.3">
      <c r="A294">
        <f>VLOOKUP(Block[[#This Row],[No用]],SetNo[[No.用]:[vlookup 用]],2,FALSE)</f>
        <v>78</v>
      </c>
      <c r="B294" t="s">
        <v>217</v>
      </c>
      <c r="C294" t="s">
        <v>76</v>
      </c>
      <c r="D294" t="s">
        <v>28</v>
      </c>
      <c r="E294" t="s">
        <v>25</v>
      </c>
      <c r="F294" t="s">
        <v>75</v>
      </c>
      <c r="G294" t="s">
        <v>71</v>
      </c>
      <c r="H294">
        <v>1</v>
      </c>
      <c r="I294" t="s">
        <v>261</v>
      </c>
      <c r="J294" s="3" t="s">
        <v>185</v>
      </c>
      <c r="K294" s="3" t="s">
        <v>173</v>
      </c>
      <c r="L294">
        <v>27</v>
      </c>
      <c r="T294" t="str">
        <f>Block[[#This Row],[服装]]&amp;Block[[#This Row],[名前]]&amp;Block[[#This Row],[レアリティ]]</f>
        <v>ユニフォーム浅虫快人ICONIC</v>
      </c>
    </row>
    <row r="295" spans="1:20" x14ac:dyDescent="0.3">
      <c r="A295">
        <f>VLOOKUP(Block[[#This Row],[No用]],SetNo[[No.用]:[vlookup 用]],2,FALSE)</f>
        <v>78</v>
      </c>
      <c r="B295" t="s">
        <v>217</v>
      </c>
      <c r="C295" t="s">
        <v>76</v>
      </c>
      <c r="D295" t="s">
        <v>28</v>
      </c>
      <c r="E295" t="s">
        <v>25</v>
      </c>
      <c r="F295" t="s">
        <v>75</v>
      </c>
      <c r="G295" t="s">
        <v>71</v>
      </c>
      <c r="H295">
        <v>1</v>
      </c>
      <c r="I295" t="s">
        <v>261</v>
      </c>
      <c r="J295" s="3" t="s">
        <v>186</v>
      </c>
      <c r="K295" s="3" t="s">
        <v>173</v>
      </c>
      <c r="L295">
        <v>27</v>
      </c>
      <c r="T295" t="str">
        <f>Block[[#This Row],[服装]]&amp;Block[[#This Row],[名前]]&amp;Block[[#This Row],[レアリティ]]</f>
        <v>ユニフォーム浅虫快人ICONIC</v>
      </c>
    </row>
    <row r="296" spans="1:20" x14ac:dyDescent="0.3">
      <c r="A296">
        <f>VLOOKUP(Block[[#This Row],[No用]],SetNo[[No.用]:[vlookup 用]],2,FALSE)</f>
        <v>78</v>
      </c>
      <c r="B296" t="s">
        <v>217</v>
      </c>
      <c r="C296" t="s">
        <v>76</v>
      </c>
      <c r="D296" t="s">
        <v>28</v>
      </c>
      <c r="E296" t="s">
        <v>25</v>
      </c>
      <c r="F296" t="s">
        <v>75</v>
      </c>
      <c r="G296" t="s">
        <v>71</v>
      </c>
      <c r="H296">
        <v>1</v>
      </c>
      <c r="I296" t="s">
        <v>261</v>
      </c>
      <c r="J296" s="3" t="s">
        <v>188</v>
      </c>
      <c r="K296" s="3" t="s">
        <v>173</v>
      </c>
      <c r="L296">
        <v>27</v>
      </c>
      <c r="T296" t="str">
        <f>Block[[#This Row],[服装]]&amp;Block[[#This Row],[名前]]&amp;Block[[#This Row],[レアリティ]]</f>
        <v>ユニフォーム浅虫快人ICONIC</v>
      </c>
    </row>
    <row r="297" spans="1:20" x14ac:dyDescent="0.3">
      <c r="A297">
        <f>VLOOKUP(Block[[#This Row],[No用]],SetNo[[No.用]:[vlookup 用]],2,FALSE)</f>
        <v>78</v>
      </c>
      <c r="B297" t="s">
        <v>217</v>
      </c>
      <c r="C297" t="s">
        <v>76</v>
      </c>
      <c r="D297" t="s">
        <v>28</v>
      </c>
      <c r="E297" t="s">
        <v>25</v>
      </c>
      <c r="F297" t="s">
        <v>75</v>
      </c>
      <c r="G297" t="s">
        <v>71</v>
      </c>
      <c r="H297">
        <v>1</v>
      </c>
      <c r="I297" t="s">
        <v>261</v>
      </c>
      <c r="J297" s="3" t="s">
        <v>262</v>
      </c>
      <c r="K297" s="3" t="s">
        <v>173</v>
      </c>
      <c r="L297">
        <v>27</v>
      </c>
      <c r="T297" t="str">
        <f>Block[[#This Row],[服装]]&amp;Block[[#This Row],[名前]]&amp;Block[[#This Row],[レアリティ]]</f>
        <v>ユニフォーム浅虫快人ICONIC</v>
      </c>
    </row>
    <row r="298" spans="1:20" x14ac:dyDescent="0.3">
      <c r="A298">
        <f>VLOOKUP(Block[[#This Row],[No用]],SetNo[[No.用]:[vlookup 用]],2,FALSE)</f>
        <v>79</v>
      </c>
      <c r="B298" t="s">
        <v>217</v>
      </c>
      <c r="C298" t="s">
        <v>79</v>
      </c>
      <c r="D298" t="s">
        <v>23</v>
      </c>
      <c r="E298" t="s">
        <v>21</v>
      </c>
      <c r="F298" t="s">
        <v>75</v>
      </c>
      <c r="G298" t="s">
        <v>71</v>
      </c>
      <c r="H298">
        <v>1</v>
      </c>
      <c r="I298" t="s">
        <v>261</v>
      </c>
      <c r="J298" s="3"/>
      <c r="K298" s="3"/>
      <c r="T298" t="str">
        <f>Block[[#This Row],[服装]]&amp;Block[[#This Row],[名前]]&amp;Block[[#This Row],[レアリティ]]</f>
        <v>ユニフォーム南田大志ICONIC</v>
      </c>
    </row>
    <row r="299" spans="1:20" x14ac:dyDescent="0.3">
      <c r="A299">
        <f>VLOOKUP(Block[[#This Row],[No用]],SetNo[[No.用]:[vlookup 用]],2,FALSE)</f>
        <v>80</v>
      </c>
      <c r="B299" t="s">
        <v>217</v>
      </c>
      <c r="C299" t="s">
        <v>81</v>
      </c>
      <c r="D299" t="s">
        <v>23</v>
      </c>
      <c r="E299" t="s">
        <v>26</v>
      </c>
      <c r="F299" t="s">
        <v>75</v>
      </c>
      <c r="G299" t="s">
        <v>71</v>
      </c>
      <c r="H299">
        <v>1</v>
      </c>
      <c r="I299" t="s">
        <v>261</v>
      </c>
      <c r="J299" s="3" t="s">
        <v>185</v>
      </c>
      <c r="K299" s="3" t="s">
        <v>184</v>
      </c>
      <c r="L299">
        <v>33</v>
      </c>
      <c r="T299" t="str">
        <f>Block[[#This Row],[服装]]&amp;Block[[#This Row],[名前]]&amp;Block[[#This Row],[レアリティ]]</f>
        <v>ユニフォーム湯川良明ICONIC</v>
      </c>
    </row>
    <row r="300" spans="1:20" x14ac:dyDescent="0.3">
      <c r="A300">
        <f>VLOOKUP(Block[[#This Row],[No用]],SetNo[[No.用]:[vlookup 用]],2,FALSE)</f>
        <v>80</v>
      </c>
      <c r="B300" t="s">
        <v>217</v>
      </c>
      <c r="C300" t="s">
        <v>81</v>
      </c>
      <c r="D300" t="s">
        <v>23</v>
      </c>
      <c r="E300" t="s">
        <v>26</v>
      </c>
      <c r="F300" t="s">
        <v>75</v>
      </c>
      <c r="G300" t="s">
        <v>71</v>
      </c>
      <c r="H300">
        <v>1</v>
      </c>
      <c r="I300" t="s">
        <v>261</v>
      </c>
      <c r="J300" s="3" t="s">
        <v>186</v>
      </c>
      <c r="K300" s="3" t="s">
        <v>184</v>
      </c>
      <c r="L300">
        <v>33</v>
      </c>
      <c r="T300" t="str">
        <f>Block[[#This Row],[服装]]&amp;Block[[#This Row],[名前]]&amp;Block[[#This Row],[レアリティ]]</f>
        <v>ユニフォーム湯川良明ICONIC</v>
      </c>
    </row>
    <row r="301" spans="1:20" x14ac:dyDescent="0.3">
      <c r="A301">
        <f>VLOOKUP(Block[[#This Row],[No用]],SetNo[[No.用]:[vlookup 用]],2,FALSE)</f>
        <v>80</v>
      </c>
      <c r="B301" t="s">
        <v>217</v>
      </c>
      <c r="C301" t="s">
        <v>81</v>
      </c>
      <c r="D301" t="s">
        <v>23</v>
      </c>
      <c r="E301" t="s">
        <v>26</v>
      </c>
      <c r="F301" t="s">
        <v>75</v>
      </c>
      <c r="G301" t="s">
        <v>71</v>
      </c>
      <c r="H301">
        <v>1</v>
      </c>
      <c r="I301" t="s">
        <v>261</v>
      </c>
      <c r="J301" s="3" t="s">
        <v>187</v>
      </c>
      <c r="K301" s="3" t="s">
        <v>184</v>
      </c>
      <c r="L301">
        <v>39</v>
      </c>
      <c r="T301" t="str">
        <f>Block[[#This Row],[服装]]&amp;Block[[#This Row],[名前]]&amp;Block[[#This Row],[レアリティ]]</f>
        <v>ユニフォーム湯川良明ICONIC</v>
      </c>
    </row>
    <row r="302" spans="1:20" x14ac:dyDescent="0.3">
      <c r="A302">
        <f>VLOOKUP(Block[[#This Row],[No用]],SetNo[[No.用]:[vlookup 用]],2,FALSE)</f>
        <v>80</v>
      </c>
      <c r="B302" t="s">
        <v>217</v>
      </c>
      <c r="C302" t="s">
        <v>81</v>
      </c>
      <c r="D302" t="s">
        <v>23</v>
      </c>
      <c r="E302" t="s">
        <v>26</v>
      </c>
      <c r="F302" t="s">
        <v>75</v>
      </c>
      <c r="G302" t="s">
        <v>71</v>
      </c>
      <c r="H302">
        <v>1</v>
      </c>
      <c r="I302" t="s">
        <v>261</v>
      </c>
      <c r="J302" s="3" t="s">
        <v>188</v>
      </c>
      <c r="K302" s="3" t="s">
        <v>173</v>
      </c>
      <c r="L302">
        <v>33</v>
      </c>
      <c r="T302" t="str">
        <f>Block[[#This Row],[服装]]&amp;Block[[#This Row],[名前]]&amp;Block[[#This Row],[レアリティ]]</f>
        <v>ユニフォーム湯川良明ICONIC</v>
      </c>
    </row>
    <row r="303" spans="1:20" x14ac:dyDescent="0.3">
      <c r="A303">
        <f>VLOOKUP(Block[[#This Row],[No用]],SetNo[[No.用]:[vlookup 用]],2,FALSE)</f>
        <v>80</v>
      </c>
      <c r="B303" t="s">
        <v>217</v>
      </c>
      <c r="C303" t="s">
        <v>81</v>
      </c>
      <c r="D303" t="s">
        <v>23</v>
      </c>
      <c r="E303" t="s">
        <v>26</v>
      </c>
      <c r="F303" t="s">
        <v>75</v>
      </c>
      <c r="G303" t="s">
        <v>71</v>
      </c>
      <c r="H303">
        <v>1</v>
      </c>
      <c r="I303" t="s">
        <v>261</v>
      </c>
      <c r="J303" s="3" t="s">
        <v>262</v>
      </c>
      <c r="K303" s="3" t="s">
        <v>173</v>
      </c>
      <c r="L303">
        <v>33</v>
      </c>
      <c r="T303" t="str">
        <f>Block[[#This Row],[服装]]&amp;Block[[#This Row],[名前]]&amp;Block[[#This Row],[レアリティ]]</f>
        <v>ユニフォーム湯川良明ICONIC</v>
      </c>
    </row>
    <row r="304" spans="1:20" x14ac:dyDescent="0.3">
      <c r="A304">
        <f>VLOOKUP(Block[[#This Row],[No用]],SetNo[[No.用]:[vlookup 用]],2,FALSE)</f>
        <v>80</v>
      </c>
      <c r="B304" t="s">
        <v>217</v>
      </c>
      <c r="C304" t="s">
        <v>81</v>
      </c>
      <c r="D304" t="s">
        <v>23</v>
      </c>
      <c r="E304" t="s">
        <v>26</v>
      </c>
      <c r="F304" t="s">
        <v>75</v>
      </c>
      <c r="G304" t="s">
        <v>71</v>
      </c>
      <c r="H304">
        <v>1</v>
      </c>
      <c r="I304" t="s">
        <v>261</v>
      </c>
      <c r="J304" s="3" t="s">
        <v>187</v>
      </c>
      <c r="K304" s="3" t="s">
        <v>237</v>
      </c>
      <c r="L304">
        <v>44</v>
      </c>
      <c r="N304">
        <v>54</v>
      </c>
      <c r="T304" t="str">
        <f>Block[[#This Row],[服装]]&amp;Block[[#This Row],[名前]]&amp;Block[[#This Row],[レアリティ]]</f>
        <v>ユニフォーム湯川良明ICONIC</v>
      </c>
    </row>
    <row r="305" spans="1:20" x14ac:dyDescent="0.3">
      <c r="A305">
        <f>VLOOKUP(Block[[#This Row],[No用]],SetNo[[No.用]:[vlookup 用]],2,FALSE)</f>
        <v>81</v>
      </c>
      <c r="B305" t="s">
        <v>217</v>
      </c>
      <c r="C305" t="s">
        <v>83</v>
      </c>
      <c r="D305" t="s">
        <v>23</v>
      </c>
      <c r="E305" t="s">
        <v>25</v>
      </c>
      <c r="F305" t="s">
        <v>75</v>
      </c>
      <c r="G305" t="s">
        <v>71</v>
      </c>
      <c r="H305">
        <v>1</v>
      </c>
      <c r="I305" t="s">
        <v>261</v>
      </c>
      <c r="J305" s="3" t="s">
        <v>185</v>
      </c>
      <c r="K305" s="3" t="s">
        <v>173</v>
      </c>
      <c r="L305">
        <v>27</v>
      </c>
      <c r="T305" t="str">
        <f>Block[[#This Row],[服装]]&amp;Block[[#This Row],[名前]]&amp;Block[[#This Row],[レアリティ]]</f>
        <v>ユニフォーム稲垣功ICONIC</v>
      </c>
    </row>
    <row r="306" spans="1:20" x14ac:dyDescent="0.3">
      <c r="A306">
        <f>VLOOKUP(Block[[#This Row],[No用]],SetNo[[No.用]:[vlookup 用]],2,FALSE)</f>
        <v>81</v>
      </c>
      <c r="B306" t="s">
        <v>217</v>
      </c>
      <c r="C306" t="s">
        <v>83</v>
      </c>
      <c r="D306" t="s">
        <v>23</v>
      </c>
      <c r="E306" t="s">
        <v>25</v>
      </c>
      <c r="F306" t="s">
        <v>75</v>
      </c>
      <c r="G306" t="s">
        <v>71</v>
      </c>
      <c r="H306">
        <v>1</v>
      </c>
      <c r="I306" t="s">
        <v>261</v>
      </c>
      <c r="J306" s="3" t="s">
        <v>186</v>
      </c>
      <c r="K306" s="3" t="s">
        <v>173</v>
      </c>
      <c r="L306">
        <v>27</v>
      </c>
      <c r="T306" t="str">
        <f>Block[[#This Row],[服装]]&amp;Block[[#This Row],[名前]]&amp;Block[[#This Row],[レアリティ]]</f>
        <v>ユニフォーム稲垣功ICONIC</v>
      </c>
    </row>
    <row r="307" spans="1:20" x14ac:dyDescent="0.3">
      <c r="A307">
        <f>VLOOKUP(Block[[#This Row],[No用]],SetNo[[No.用]:[vlookup 用]],2,FALSE)</f>
        <v>81</v>
      </c>
      <c r="B307" t="s">
        <v>217</v>
      </c>
      <c r="C307" t="s">
        <v>83</v>
      </c>
      <c r="D307" t="s">
        <v>23</v>
      </c>
      <c r="E307" t="s">
        <v>25</v>
      </c>
      <c r="F307" t="s">
        <v>75</v>
      </c>
      <c r="G307" t="s">
        <v>71</v>
      </c>
      <c r="H307">
        <v>1</v>
      </c>
      <c r="I307" t="s">
        <v>261</v>
      </c>
      <c r="J307" s="3" t="s">
        <v>188</v>
      </c>
      <c r="K307" s="3" t="s">
        <v>173</v>
      </c>
      <c r="L307">
        <v>27</v>
      </c>
      <c r="T307" t="str">
        <f>Block[[#This Row],[服装]]&amp;Block[[#This Row],[名前]]&amp;Block[[#This Row],[レアリティ]]</f>
        <v>ユニフォーム稲垣功ICONIC</v>
      </c>
    </row>
    <row r="308" spans="1:20" x14ac:dyDescent="0.3">
      <c r="A308">
        <f>VLOOKUP(Block[[#This Row],[No用]],SetNo[[No.用]:[vlookup 用]],2,FALSE)</f>
        <v>81</v>
      </c>
      <c r="B308" t="s">
        <v>217</v>
      </c>
      <c r="C308" t="s">
        <v>83</v>
      </c>
      <c r="D308" t="s">
        <v>23</v>
      </c>
      <c r="E308" t="s">
        <v>25</v>
      </c>
      <c r="F308" t="s">
        <v>75</v>
      </c>
      <c r="G308" t="s">
        <v>71</v>
      </c>
      <c r="H308">
        <v>1</v>
      </c>
      <c r="I308" t="s">
        <v>261</v>
      </c>
      <c r="J308" s="3" t="s">
        <v>262</v>
      </c>
      <c r="K308" s="3" t="s">
        <v>173</v>
      </c>
      <c r="L308">
        <v>27</v>
      </c>
      <c r="T308" t="str">
        <f>Block[[#This Row],[服装]]&amp;Block[[#This Row],[名前]]&amp;Block[[#This Row],[レアリティ]]</f>
        <v>ユニフォーム稲垣功ICONIC</v>
      </c>
    </row>
    <row r="309" spans="1:20" x14ac:dyDescent="0.3">
      <c r="A309">
        <f>VLOOKUP(Block[[#This Row],[No用]],SetNo[[No.用]:[vlookup 用]],2,FALSE)</f>
        <v>82</v>
      </c>
      <c r="B309" t="s">
        <v>217</v>
      </c>
      <c r="C309" t="s">
        <v>86</v>
      </c>
      <c r="D309" t="s">
        <v>23</v>
      </c>
      <c r="E309" t="s">
        <v>26</v>
      </c>
      <c r="F309" t="s">
        <v>75</v>
      </c>
      <c r="G309" t="s">
        <v>71</v>
      </c>
      <c r="H309">
        <v>1</v>
      </c>
      <c r="I309" t="s">
        <v>261</v>
      </c>
      <c r="J309" s="3" t="s">
        <v>185</v>
      </c>
      <c r="K309" s="3" t="s">
        <v>184</v>
      </c>
      <c r="L309">
        <v>35</v>
      </c>
      <c r="T309" t="str">
        <f>Block[[#This Row],[服装]]&amp;Block[[#This Row],[名前]]&amp;Block[[#This Row],[レアリティ]]</f>
        <v>ユニフォーム馬門英治ICONIC</v>
      </c>
    </row>
    <row r="310" spans="1:20" x14ac:dyDescent="0.3">
      <c r="A310">
        <f>VLOOKUP(Block[[#This Row],[No用]],SetNo[[No.用]:[vlookup 用]],2,FALSE)</f>
        <v>82</v>
      </c>
      <c r="B310" t="s">
        <v>217</v>
      </c>
      <c r="C310" t="s">
        <v>86</v>
      </c>
      <c r="D310" t="s">
        <v>23</v>
      </c>
      <c r="E310" t="s">
        <v>26</v>
      </c>
      <c r="F310" t="s">
        <v>75</v>
      </c>
      <c r="G310" t="s">
        <v>71</v>
      </c>
      <c r="H310">
        <v>1</v>
      </c>
      <c r="I310" t="s">
        <v>261</v>
      </c>
      <c r="J310" s="3" t="s">
        <v>186</v>
      </c>
      <c r="K310" s="3" t="s">
        <v>184</v>
      </c>
      <c r="L310">
        <v>35</v>
      </c>
      <c r="T310" t="str">
        <f>Block[[#This Row],[服装]]&amp;Block[[#This Row],[名前]]&amp;Block[[#This Row],[レアリティ]]</f>
        <v>ユニフォーム馬門英治ICONIC</v>
      </c>
    </row>
    <row r="311" spans="1:20" x14ac:dyDescent="0.3">
      <c r="A311">
        <f>VLOOKUP(Block[[#This Row],[No用]],SetNo[[No.用]:[vlookup 用]],2,FALSE)</f>
        <v>82</v>
      </c>
      <c r="B311" t="s">
        <v>217</v>
      </c>
      <c r="C311" t="s">
        <v>86</v>
      </c>
      <c r="D311" t="s">
        <v>23</v>
      </c>
      <c r="E311" t="s">
        <v>26</v>
      </c>
      <c r="F311" t="s">
        <v>75</v>
      </c>
      <c r="G311" t="s">
        <v>71</v>
      </c>
      <c r="H311">
        <v>1</v>
      </c>
      <c r="I311" t="s">
        <v>261</v>
      </c>
      <c r="J311" s="3" t="s">
        <v>203</v>
      </c>
      <c r="K311" s="3" t="s">
        <v>184</v>
      </c>
      <c r="L311">
        <v>43</v>
      </c>
      <c r="T311" t="str">
        <f>Block[[#This Row],[服装]]&amp;Block[[#This Row],[名前]]&amp;Block[[#This Row],[レアリティ]]</f>
        <v>ユニフォーム馬門英治ICONIC</v>
      </c>
    </row>
    <row r="312" spans="1:20" x14ac:dyDescent="0.3">
      <c r="A312">
        <f>VLOOKUP(Block[[#This Row],[No用]],SetNo[[No.用]:[vlookup 用]],2,FALSE)</f>
        <v>82</v>
      </c>
      <c r="B312" t="s">
        <v>217</v>
      </c>
      <c r="C312" t="s">
        <v>86</v>
      </c>
      <c r="D312" t="s">
        <v>23</v>
      </c>
      <c r="E312" t="s">
        <v>26</v>
      </c>
      <c r="F312" t="s">
        <v>75</v>
      </c>
      <c r="G312" t="s">
        <v>71</v>
      </c>
      <c r="H312">
        <v>1</v>
      </c>
      <c r="I312" t="s">
        <v>261</v>
      </c>
      <c r="J312" s="3" t="s">
        <v>188</v>
      </c>
      <c r="K312" s="3" t="s">
        <v>173</v>
      </c>
      <c r="L312">
        <v>33</v>
      </c>
      <c r="T312" t="str">
        <f>Block[[#This Row],[服装]]&amp;Block[[#This Row],[名前]]&amp;Block[[#This Row],[レアリティ]]</f>
        <v>ユニフォーム馬門英治ICONIC</v>
      </c>
    </row>
    <row r="313" spans="1:20" x14ac:dyDescent="0.3">
      <c r="A313">
        <f>VLOOKUP(Block[[#This Row],[No用]],SetNo[[No.用]:[vlookup 用]],2,FALSE)</f>
        <v>82</v>
      </c>
      <c r="B313" t="s">
        <v>217</v>
      </c>
      <c r="C313" t="s">
        <v>86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261</v>
      </c>
      <c r="J313" s="3" t="s">
        <v>262</v>
      </c>
      <c r="K313" s="3" t="s">
        <v>173</v>
      </c>
      <c r="L313">
        <v>33</v>
      </c>
      <c r="T313" t="str">
        <f>Block[[#This Row],[服装]]&amp;Block[[#This Row],[名前]]&amp;Block[[#This Row],[レアリティ]]</f>
        <v>ユニフォーム馬門英治ICONIC</v>
      </c>
    </row>
    <row r="314" spans="1:20" x14ac:dyDescent="0.3">
      <c r="A314">
        <f>VLOOKUP(Block[[#This Row],[No用]],SetNo[[No.用]:[vlookup 用]],2,FALSE)</f>
        <v>82</v>
      </c>
      <c r="B314" t="s">
        <v>217</v>
      </c>
      <c r="C314" t="s">
        <v>86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261</v>
      </c>
      <c r="J314" s="3" t="s">
        <v>187</v>
      </c>
      <c r="K314" s="3" t="s">
        <v>237</v>
      </c>
      <c r="L314">
        <v>45</v>
      </c>
      <c r="N314">
        <v>56</v>
      </c>
      <c r="T314" t="str">
        <f>Block[[#This Row],[服装]]&amp;Block[[#This Row],[名前]]&amp;Block[[#This Row],[レアリティ]]</f>
        <v>ユニフォーム馬門英治ICONIC</v>
      </c>
    </row>
    <row r="315" spans="1:20" x14ac:dyDescent="0.3">
      <c r="A315">
        <f>VLOOKUP(Block[[#This Row],[No用]],SetNo[[No.用]:[vlookup 用]],2,FALSE)</f>
        <v>83</v>
      </c>
      <c r="B315" t="s">
        <v>217</v>
      </c>
      <c r="C315" t="s">
        <v>88</v>
      </c>
      <c r="D315" t="s">
        <v>23</v>
      </c>
      <c r="E315" t="s">
        <v>25</v>
      </c>
      <c r="F315" t="s">
        <v>75</v>
      </c>
      <c r="G315" t="s">
        <v>71</v>
      </c>
      <c r="H315">
        <v>1</v>
      </c>
      <c r="I315" t="s">
        <v>261</v>
      </c>
      <c r="J315" s="3" t="s">
        <v>185</v>
      </c>
      <c r="K315" s="3" t="s">
        <v>173</v>
      </c>
      <c r="L315">
        <v>23</v>
      </c>
      <c r="T315" t="str">
        <f>Block[[#This Row],[服装]]&amp;Block[[#This Row],[名前]]&amp;Block[[#This Row],[レアリティ]]</f>
        <v>ユニフォーム百沢雄大ICONIC</v>
      </c>
    </row>
    <row r="316" spans="1:20" x14ac:dyDescent="0.3">
      <c r="A316">
        <f>VLOOKUP(Block[[#This Row],[No用]],SetNo[[No.用]:[vlookup 用]],2,FALSE)</f>
        <v>83</v>
      </c>
      <c r="B316" t="s">
        <v>217</v>
      </c>
      <c r="C316" t="s">
        <v>88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261</v>
      </c>
      <c r="J316" s="3" t="s">
        <v>186</v>
      </c>
      <c r="K316" s="3" t="s">
        <v>184</v>
      </c>
      <c r="L316">
        <v>33</v>
      </c>
      <c r="T316" t="str">
        <f>Block[[#This Row],[服装]]&amp;Block[[#This Row],[名前]]&amp;Block[[#This Row],[レアリティ]]</f>
        <v>ユニフォーム百沢雄大ICONIC</v>
      </c>
    </row>
    <row r="317" spans="1:20" x14ac:dyDescent="0.3">
      <c r="A317">
        <f>VLOOKUP(Block[[#This Row],[No用]],SetNo[[No.用]:[vlookup 用]],2,FALSE)</f>
        <v>83</v>
      </c>
      <c r="B317" t="s">
        <v>217</v>
      </c>
      <c r="C317" t="s">
        <v>88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261</v>
      </c>
      <c r="J317" s="3" t="s">
        <v>262</v>
      </c>
      <c r="K317" s="3" t="s">
        <v>173</v>
      </c>
      <c r="L317">
        <v>25</v>
      </c>
      <c r="T317" t="str">
        <f>Block[[#This Row],[服装]]&amp;Block[[#This Row],[名前]]&amp;Block[[#This Row],[レアリティ]]</f>
        <v>ユニフォーム百沢雄大ICONIC</v>
      </c>
    </row>
    <row r="318" spans="1:20" x14ac:dyDescent="0.3">
      <c r="A318">
        <f>VLOOKUP(Block[[#This Row],[No用]],SetNo[[No.用]:[vlookup 用]],2,FALSE)</f>
        <v>84</v>
      </c>
      <c r="B318" t="s">
        <v>108</v>
      </c>
      <c r="C318" t="s">
        <v>89</v>
      </c>
      <c r="D318" t="s">
        <v>90</v>
      </c>
      <c r="E318" t="s">
        <v>78</v>
      </c>
      <c r="F318" t="s">
        <v>91</v>
      </c>
      <c r="G318" t="s">
        <v>71</v>
      </c>
      <c r="H318">
        <v>1</v>
      </c>
      <c r="I318" t="s">
        <v>261</v>
      </c>
      <c r="J318" s="3" t="s">
        <v>185</v>
      </c>
      <c r="K318" s="3" t="s">
        <v>173</v>
      </c>
      <c r="L318">
        <v>29</v>
      </c>
      <c r="T318" t="str">
        <f>Block[[#This Row],[服装]]&amp;Block[[#This Row],[名前]]&amp;Block[[#This Row],[レアリティ]]</f>
        <v>ユニフォーム照島游児ICONIC</v>
      </c>
    </row>
    <row r="319" spans="1:20" x14ac:dyDescent="0.3">
      <c r="A319">
        <f>VLOOKUP(Block[[#This Row],[No用]],SetNo[[No.用]:[vlookup 用]],2,FALSE)</f>
        <v>84</v>
      </c>
      <c r="B319" t="s">
        <v>108</v>
      </c>
      <c r="C319" t="s">
        <v>89</v>
      </c>
      <c r="D319" t="s">
        <v>90</v>
      </c>
      <c r="E319" t="s">
        <v>78</v>
      </c>
      <c r="F319" t="s">
        <v>91</v>
      </c>
      <c r="G319" t="s">
        <v>71</v>
      </c>
      <c r="H319">
        <v>1</v>
      </c>
      <c r="I319" t="s">
        <v>261</v>
      </c>
      <c r="J319" s="3" t="s">
        <v>186</v>
      </c>
      <c r="K319" s="3" t="s">
        <v>173</v>
      </c>
      <c r="L319">
        <v>29</v>
      </c>
      <c r="T319" t="str">
        <f>Block[[#This Row],[服装]]&amp;Block[[#This Row],[名前]]&amp;Block[[#This Row],[レアリティ]]</f>
        <v>ユニフォーム照島游児ICONIC</v>
      </c>
    </row>
    <row r="320" spans="1:20" x14ac:dyDescent="0.3">
      <c r="A320">
        <f>VLOOKUP(Block[[#This Row],[No用]],SetNo[[No.用]:[vlookup 用]],2,FALSE)</f>
        <v>84</v>
      </c>
      <c r="B320" t="s">
        <v>108</v>
      </c>
      <c r="C320" t="s">
        <v>89</v>
      </c>
      <c r="D320" t="s">
        <v>90</v>
      </c>
      <c r="E320" t="s">
        <v>78</v>
      </c>
      <c r="F320" t="s">
        <v>91</v>
      </c>
      <c r="G320" t="s">
        <v>71</v>
      </c>
      <c r="H320">
        <v>1</v>
      </c>
      <c r="I320" t="s">
        <v>261</v>
      </c>
      <c r="J320" s="3" t="s">
        <v>262</v>
      </c>
      <c r="K320" s="3" t="s">
        <v>173</v>
      </c>
      <c r="L320">
        <v>29</v>
      </c>
      <c r="T320" t="str">
        <f>Block[[#This Row],[服装]]&amp;Block[[#This Row],[名前]]&amp;Block[[#This Row],[レアリティ]]</f>
        <v>ユニフォーム照島游児ICONIC</v>
      </c>
    </row>
    <row r="321" spans="1:20" x14ac:dyDescent="0.3">
      <c r="A321">
        <f>VLOOKUP(Block[[#This Row],[No用]],SetNo[[No.用]:[vlookup 用]],2,FALSE)</f>
        <v>85</v>
      </c>
      <c r="B321" t="s">
        <v>149</v>
      </c>
      <c r="C321" t="s">
        <v>89</v>
      </c>
      <c r="D321" t="s">
        <v>77</v>
      </c>
      <c r="E321" t="s">
        <v>78</v>
      </c>
      <c r="F321" t="s">
        <v>91</v>
      </c>
      <c r="G321" t="s">
        <v>71</v>
      </c>
      <c r="H321">
        <v>1</v>
      </c>
      <c r="I321" t="s">
        <v>261</v>
      </c>
      <c r="J321" s="3" t="s">
        <v>185</v>
      </c>
      <c r="K321" s="3" t="s">
        <v>173</v>
      </c>
      <c r="L321">
        <v>29</v>
      </c>
      <c r="T321" t="str">
        <f>Block[[#This Row],[服装]]&amp;Block[[#This Row],[名前]]&amp;Block[[#This Row],[レアリティ]]</f>
        <v>制服照島游児ICONIC</v>
      </c>
    </row>
    <row r="322" spans="1:20" x14ac:dyDescent="0.3">
      <c r="A322">
        <f>VLOOKUP(Block[[#This Row],[No用]],SetNo[[No.用]:[vlookup 用]],2,FALSE)</f>
        <v>85</v>
      </c>
      <c r="B322" t="s">
        <v>149</v>
      </c>
      <c r="C322" t="s">
        <v>89</v>
      </c>
      <c r="D322" t="s">
        <v>77</v>
      </c>
      <c r="E322" t="s">
        <v>78</v>
      </c>
      <c r="F322" t="s">
        <v>91</v>
      </c>
      <c r="G322" t="s">
        <v>71</v>
      </c>
      <c r="H322">
        <v>1</v>
      </c>
      <c r="I322" t="s">
        <v>261</v>
      </c>
      <c r="J322" s="3" t="s">
        <v>186</v>
      </c>
      <c r="K322" s="3" t="s">
        <v>173</v>
      </c>
      <c r="L322">
        <v>29</v>
      </c>
      <c r="T322" t="str">
        <f>Block[[#This Row],[服装]]&amp;Block[[#This Row],[名前]]&amp;Block[[#This Row],[レアリティ]]</f>
        <v>制服照島游児ICONIC</v>
      </c>
    </row>
    <row r="323" spans="1:20" x14ac:dyDescent="0.3">
      <c r="A323">
        <f>VLOOKUP(Block[[#This Row],[No用]],SetNo[[No.用]:[vlookup 用]],2,FALSE)</f>
        <v>85</v>
      </c>
      <c r="B323" t="s">
        <v>149</v>
      </c>
      <c r="C323" t="s">
        <v>89</v>
      </c>
      <c r="D323" t="s">
        <v>77</v>
      </c>
      <c r="E323" t="s">
        <v>78</v>
      </c>
      <c r="F323" t="s">
        <v>91</v>
      </c>
      <c r="G323" t="s">
        <v>71</v>
      </c>
      <c r="H323">
        <v>1</v>
      </c>
      <c r="I323" t="s">
        <v>261</v>
      </c>
      <c r="J323" s="3" t="s">
        <v>262</v>
      </c>
      <c r="K323" s="3" t="s">
        <v>173</v>
      </c>
      <c r="L323">
        <v>29</v>
      </c>
      <c r="T323" t="str">
        <f>Block[[#This Row],[服装]]&amp;Block[[#This Row],[名前]]&amp;Block[[#This Row],[レアリティ]]</f>
        <v>制服照島游児ICONIC</v>
      </c>
    </row>
    <row r="324" spans="1:20" x14ac:dyDescent="0.3">
      <c r="A324">
        <f>VLOOKUP(Block[[#This Row],[No用]],SetNo[[No.用]:[vlookup 用]],2,FALSE)</f>
        <v>86</v>
      </c>
      <c r="B324" t="s">
        <v>108</v>
      </c>
      <c r="C324" t="s">
        <v>92</v>
      </c>
      <c r="D324" t="s">
        <v>90</v>
      </c>
      <c r="E324" t="s">
        <v>82</v>
      </c>
      <c r="F324" t="s">
        <v>91</v>
      </c>
      <c r="G324" t="s">
        <v>71</v>
      </c>
      <c r="H324">
        <v>1</v>
      </c>
      <c r="I324" t="s">
        <v>261</v>
      </c>
      <c r="J324" s="3" t="s">
        <v>185</v>
      </c>
      <c r="K324" s="3" t="s">
        <v>184</v>
      </c>
      <c r="L324">
        <v>36</v>
      </c>
      <c r="T324" t="str">
        <f>Block[[#This Row],[服装]]&amp;Block[[#This Row],[名前]]&amp;Block[[#This Row],[レアリティ]]</f>
        <v>ユニフォーム母畑和馬ICONIC</v>
      </c>
    </row>
    <row r="325" spans="1:20" x14ac:dyDescent="0.3">
      <c r="A325">
        <f>VLOOKUP(Block[[#This Row],[No用]],SetNo[[No.用]:[vlookup 用]],2,FALSE)</f>
        <v>86</v>
      </c>
      <c r="B325" t="s">
        <v>108</v>
      </c>
      <c r="C325" t="s">
        <v>92</v>
      </c>
      <c r="D325" t="s">
        <v>90</v>
      </c>
      <c r="E325" t="s">
        <v>82</v>
      </c>
      <c r="F325" t="s">
        <v>91</v>
      </c>
      <c r="G325" t="s">
        <v>71</v>
      </c>
      <c r="H325">
        <v>1</v>
      </c>
      <c r="I325" t="s">
        <v>261</v>
      </c>
      <c r="J325" s="3" t="s">
        <v>186</v>
      </c>
      <c r="K325" s="3" t="s">
        <v>184</v>
      </c>
      <c r="L325">
        <v>36</v>
      </c>
      <c r="T325" t="str">
        <f>Block[[#This Row],[服装]]&amp;Block[[#This Row],[名前]]&amp;Block[[#This Row],[レアリティ]]</f>
        <v>ユニフォーム母畑和馬ICONIC</v>
      </c>
    </row>
    <row r="326" spans="1:20" x14ac:dyDescent="0.3">
      <c r="A326">
        <f>VLOOKUP(Block[[#This Row],[No用]],SetNo[[No.用]:[vlookup 用]],2,FALSE)</f>
        <v>86</v>
      </c>
      <c r="B326" t="s">
        <v>108</v>
      </c>
      <c r="C326" t="s">
        <v>92</v>
      </c>
      <c r="D326" t="s">
        <v>90</v>
      </c>
      <c r="E326" t="s">
        <v>82</v>
      </c>
      <c r="F326" t="s">
        <v>91</v>
      </c>
      <c r="G326" t="s">
        <v>71</v>
      </c>
      <c r="H326">
        <v>1</v>
      </c>
      <c r="I326" t="s">
        <v>261</v>
      </c>
      <c r="J326" s="3" t="s">
        <v>190</v>
      </c>
      <c r="K326" s="3" t="s">
        <v>184</v>
      </c>
      <c r="L326">
        <v>39</v>
      </c>
      <c r="T326" t="str">
        <f>Block[[#This Row],[服装]]&amp;Block[[#This Row],[名前]]&amp;Block[[#This Row],[レアリティ]]</f>
        <v>ユニフォーム母畑和馬ICONIC</v>
      </c>
    </row>
    <row r="327" spans="1:20" x14ac:dyDescent="0.3">
      <c r="A327">
        <f>VLOOKUP(Block[[#This Row],[No用]],SetNo[[No.用]:[vlookup 用]],2,FALSE)</f>
        <v>86</v>
      </c>
      <c r="B327" t="s">
        <v>108</v>
      </c>
      <c r="C327" t="s">
        <v>92</v>
      </c>
      <c r="D327" t="s">
        <v>90</v>
      </c>
      <c r="E327" t="s">
        <v>82</v>
      </c>
      <c r="F327" t="s">
        <v>91</v>
      </c>
      <c r="G327" t="s">
        <v>71</v>
      </c>
      <c r="H327">
        <v>1</v>
      </c>
      <c r="I327" t="s">
        <v>261</v>
      </c>
      <c r="J327" s="3" t="s">
        <v>188</v>
      </c>
      <c r="K327" s="3" t="s">
        <v>173</v>
      </c>
      <c r="L327">
        <v>33</v>
      </c>
      <c r="T327" t="str">
        <f>Block[[#This Row],[服装]]&amp;Block[[#This Row],[名前]]&amp;Block[[#This Row],[レアリティ]]</f>
        <v>ユニフォーム母畑和馬ICONIC</v>
      </c>
    </row>
    <row r="328" spans="1:20" x14ac:dyDescent="0.3">
      <c r="A328">
        <f>VLOOKUP(Block[[#This Row],[No用]],SetNo[[No.用]:[vlookup 用]],2,FALSE)</f>
        <v>86</v>
      </c>
      <c r="B328" t="s">
        <v>108</v>
      </c>
      <c r="C328" t="s">
        <v>92</v>
      </c>
      <c r="D328" t="s">
        <v>90</v>
      </c>
      <c r="E328" t="s">
        <v>82</v>
      </c>
      <c r="F328" t="s">
        <v>91</v>
      </c>
      <c r="G328" t="s">
        <v>71</v>
      </c>
      <c r="H328">
        <v>1</v>
      </c>
      <c r="I328" t="s">
        <v>261</v>
      </c>
      <c r="J328" s="3" t="s">
        <v>262</v>
      </c>
      <c r="K328" s="3" t="s">
        <v>173</v>
      </c>
      <c r="L328">
        <v>33</v>
      </c>
      <c r="T328" t="str">
        <f>Block[[#This Row],[服装]]&amp;Block[[#This Row],[名前]]&amp;Block[[#This Row],[レアリティ]]</f>
        <v>ユニフォーム母畑和馬ICONIC</v>
      </c>
    </row>
    <row r="329" spans="1:20" x14ac:dyDescent="0.3">
      <c r="A329">
        <f>VLOOKUP(Block[[#This Row],[No用]],SetNo[[No.用]:[vlookup 用]],2,FALSE)</f>
        <v>86</v>
      </c>
      <c r="B329" t="s">
        <v>108</v>
      </c>
      <c r="C329" t="s">
        <v>92</v>
      </c>
      <c r="D329" t="s">
        <v>90</v>
      </c>
      <c r="E329" t="s">
        <v>82</v>
      </c>
      <c r="F329" t="s">
        <v>91</v>
      </c>
      <c r="G329" t="s">
        <v>71</v>
      </c>
      <c r="H329">
        <v>1</v>
      </c>
      <c r="I329" t="s">
        <v>261</v>
      </c>
      <c r="J329" s="3" t="s">
        <v>194</v>
      </c>
      <c r="K329" s="3" t="s">
        <v>237</v>
      </c>
      <c r="L329">
        <v>46</v>
      </c>
      <c r="N329">
        <v>56</v>
      </c>
      <c r="T329" t="str">
        <f>Block[[#This Row],[服装]]&amp;Block[[#This Row],[名前]]&amp;Block[[#This Row],[レアリティ]]</f>
        <v>ユニフォーム母畑和馬ICONIC</v>
      </c>
    </row>
    <row r="330" spans="1:20" x14ac:dyDescent="0.3">
      <c r="A330" t="e">
        <f>VLOOKUP(Block[[#This Row],[No用]],SetNo[[No.用]:[vlookup 用]],2,FALSE)</f>
        <v>#N/A</v>
      </c>
      <c r="G330" t="s">
        <v>71</v>
      </c>
      <c r="H330">
        <v>1</v>
      </c>
      <c r="I330" t="s">
        <v>261</v>
      </c>
      <c r="T330" t="str">
        <f>Block[[#This Row],[服装]]&amp;Block[[#This Row],[名前]]&amp;Block[[#This Row],[レアリティ]]</f>
        <v>ICONIC</v>
      </c>
    </row>
    <row r="331" spans="1:20" x14ac:dyDescent="0.3">
      <c r="A331" t="e">
        <f>VLOOKUP(Block[[#This Row],[No用]],SetNo[[No.用]:[vlookup 用]],2,FALSE)</f>
        <v>#N/A</v>
      </c>
      <c r="G331" t="s">
        <v>71</v>
      </c>
      <c r="H331">
        <v>1</v>
      </c>
      <c r="I331" t="s">
        <v>261</v>
      </c>
      <c r="T331" t="str">
        <f>Block[[#This Row],[服装]]&amp;Block[[#This Row],[名前]]&amp;Block[[#This Row],[レアリティ]]</f>
        <v>ICONIC</v>
      </c>
    </row>
    <row r="332" spans="1:20" x14ac:dyDescent="0.3">
      <c r="A332" t="e">
        <f>VLOOKUP(Block[[#This Row],[No用]],SetNo[[No.用]:[vlookup 用]],2,FALSE)</f>
        <v>#N/A</v>
      </c>
      <c r="G332" t="s">
        <v>71</v>
      </c>
      <c r="H332">
        <v>1</v>
      </c>
      <c r="I332" t="s">
        <v>261</v>
      </c>
      <c r="T332" t="str">
        <f>Block[[#This Row],[服装]]&amp;Block[[#This Row],[名前]]&amp;Block[[#This Row],[レアリティ]]</f>
        <v>ICONIC</v>
      </c>
    </row>
    <row r="333" spans="1:20" x14ac:dyDescent="0.3">
      <c r="A333" t="e">
        <f>VLOOKUP(Block[[#This Row],[No用]],SetNo[[No.用]:[vlookup 用]],2,FALSE)</f>
        <v>#N/A</v>
      </c>
      <c r="G333" t="s">
        <v>71</v>
      </c>
      <c r="H333">
        <v>1</v>
      </c>
      <c r="I333" t="s">
        <v>261</v>
      </c>
      <c r="T333" t="str">
        <f>Block[[#This Row],[服装]]&amp;Block[[#This Row],[名前]]&amp;Block[[#This Row],[レアリティ]]</f>
        <v>ICONIC</v>
      </c>
    </row>
    <row r="334" spans="1:20" x14ac:dyDescent="0.3">
      <c r="A334" t="e">
        <f>VLOOKUP(Block[[#This Row],[No用]],SetNo[[No.用]:[vlookup 用]],2,FALSE)</f>
        <v>#N/A</v>
      </c>
      <c r="G334" t="s">
        <v>71</v>
      </c>
      <c r="H334">
        <v>1</v>
      </c>
      <c r="I334" t="s">
        <v>261</v>
      </c>
      <c r="T334" t="str">
        <f>Block[[#This Row],[服装]]&amp;Block[[#This Row],[名前]]&amp;Block[[#This Row],[レアリティ]]</f>
        <v>ICONIC</v>
      </c>
    </row>
    <row r="335" spans="1:20" x14ac:dyDescent="0.3">
      <c r="A335" t="e">
        <f>VLOOKUP(Block[[#This Row],[No用]],SetNo[[No.用]:[vlookup 用]],2,FALSE)</f>
        <v>#N/A</v>
      </c>
      <c r="G335" t="s">
        <v>71</v>
      </c>
      <c r="H335">
        <v>1</v>
      </c>
      <c r="I335" t="s">
        <v>261</v>
      </c>
      <c r="T335" t="str">
        <f>Block[[#This Row],[服装]]&amp;Block[[#This Row],[名前]]&amp;Block[[#This Row],[レアリティ]]</f>
        <v>ICONIC</v>
      </c>
    </row>
    <row r="336" spans="1:20" x14ac:dyDescent="0.3">
      <c r="A336" t="e">
        <f>VLOOKUP(Block[[#This Row],[No用]],SetNo[[No.用]:[vlookup 用]],2,FALSE)</f>
        <v>#N/A</v>
      </c>
      <c r="G336" t="s">
        <v>71</v>
      </c>
      <c r="H336">
        <v>1</v>
      </c>
      <c r="I336" t="s">
        <v>261</v>
      </c>
      <c r="T336" t="str">
        <f>Block[[#This Row],[服装]]&amp;Block[[#This Row],[名前]]&amp;Block[[#This Row],[レアリティ]]</f>
        <v>ICONIC</v>
      </c>
    </row>
    <row r="337" spans="1:20" x14ac:dyDescent="0.3">
      <c r="A337" t="e">
        <f>VLOOKUP(Block[[#This Row],[No用]],SetNo[[No.用]:[vlookup 用]],2,FALSE)</f>
        <v>#N/A</v>
      </c>
      <c r="G337" t="s">
        <v>71</v>
      </c>
      <c r="H337">
        <v>1</v>
      </c>
      <c r="I337" t="s">
        <v>261</v>
      </c>
      <c r="T337" t="str">
        <f>Block[[#This Row],[服装]]&amp;Block[[#This Row],[名前]]&amp;Block[[#This Row],[レアリティ]]</f>
        <v>ICONIC</v>
      </c>
    </row>
    <row r="338" spans="1:20" x14ac:dyDescent="0.3">
      <c r="A338">
        <f>VLOOKUP(Block[[#This Row],[No用]],SetNo[[No.用]:[vlookup 用]],2,FALSE)</f>
        <v>87</v>
      </c>
      <c r="B338" t="s">
        <v>108</v>
      </c>
      <c r="C338" t="s">
        <v>93</v>
      </c>
      <c r="D338" t="s">
        <v>73</v>
      </c>
      <c r="E338" t="s">
        <v>74</v>
      </c>
      <c r="F338" t="s">
        <v>91</v>
      </c>
      <c r="G338" t="s">
        <v>71</v>
      </c>
      <c r="H338">
        <v>1</v>
      </c>
      <c r="I338" t="s">
        <v>261</v>
      </c>
      <c r="T338" t="str">
        <f>Block[[#This Row],[服装]]&amp;Block[[#This Row],[名前]]&amp;Block[[#This Row],[レアリティ]]</f>
        <v>ユニフォーム二岐丈晴ICONIC</v>
      </c>
    </row>
    <row r="339" spans="1:20" x14ac:dyDescent="0.3">
      <c r="A339">
        <f>VLOOKUP(Block[[#This Row],[No用]],SetNo[[No.用]:[vlookup 用]],2,FALSE)</f>
        <v>88</v>
      </c>
      <c r="B339" t="s">
        <v>149</v>
      </c>
      <c r="C339" t="s">
        <v>93</v>
      </c>
      <c r="D339" t="s">
        <v>90</v>
      </c>
      <c r="E339" t="s">
        <v>74</v>
      </c>
      <c r="F339" t="s">
        <v>91</v>
      </c>
      <c r="G339" t="s">
        <v>71</v>
      </c>
      <c r="H339">
        <v>1</v>
      </c>
      <c r="I339" t="s">
        <v>261</v>
      </c>
      <c r="T339" t="str">
        <f>Block[[#This Row],[服装]]&amp;Block[[#This Row],[名前]]&amp;Block[[#This Row],[レアリティ]]</f>
        <v>制服二岐丈晴ICONIC</v>
      </c>
    </row>
    <row r="340" spans="1:20" x14ac:dyDescent="0.3">
      <c r="A340">
        <f>VLOOKUP(Block[[#This Row],[No用]],SetNo[[No.用]:[vlookup 用]],2,FALSE)</f>
        <v>89</v>
      </c>
      <c r="B340" t="s">
        <v>108</v>
      </c>
      <c r="C340" t="s">
        <v>99</v>
      </c>
      <c r="D340" t="s">
        <v>73</v>
      </c>
      <c r="E340" t="s">
        <v>78</v>
      </c>
      <c r="F340" t="s">
        <v>91</v>
      </c>
      <c r="G340" t="s">
        <v>71</v>
      </c>
      <c r="H340">
        <v>1</v>
      </c>
      <c r="I340" t="s">
        <v>261</v>
      </c>
      <c r="T340" t="str">
        <f>Block[[#This Row],[服装]]&amp;Block[[#This Row],[名前]]&amp;Block[[#This Row],[レアリティ]]</f>
        <v>ユニフォーム沼尻凛太郎ICONIC</v>
      </c>
    </row>
    <row r="341" spans="1:20" x14ac:dyDescent="0.3">
      <c r="A341">
        <f>VLOOKUP(Block[[#This Row],[No用]],SetNo[[No.用]:[vlookup 用]],2,FALSE)</f>
        <v>90</v>
      </c>
      <c r="B341" t="s">
        <v>108</v>
      </c>
      <c r="C341" t="s">
        <v>94</v>
      </c>
      <c r="D341" t="s">
        <v>90</v>
      </c>
      <c r="E341" t="s">
        <v>82</v>
      </c>
      <c r="F341" t="s">
        <v>91</v>
      </c>
      <c r="G341" t="s">
        <v>71</v>
      </c>
      <c r="H341">
        <v>1</v>
      </c>
      <c r="I341" t="s">
        <v>261</v>
      </c>
      <c r="T341" t="str">
        <f>Block[[#This Row],[服装]]&amp;Block[[#This Row],[名前]]&amp;Block[[#This Row],[レアリティ]]</f>
        <v>ユニフォーム飯坂信義ICONIC</v>
      </c>
    </row>
    <row r="342" spans="1:20" x14ac:dyDescent="0.3">
      <c r="A342">
        <f>VLOOKUP(Block[[#This Row],[No用]],SetNo[[No.用]:[vlookup 用]],2,FALSE)</f>
        <v>91</v>
      </c>
      <c r="B342" t="s">
        <v>108</v>
      </c>
      <c r="C342" t="s">
        <v>95</v>
      </c>
      <c r="D342" t="s">
        <v>90</v>
      </c>
      <c r="E342" t="s">
        <v>78</v>
      </c>
      <c r="F342" t="s">
        <v>91</v>
      </c>
      <c r="G342" t="s">
        <v>71</v>
      </c>
      <c r="H342">
        <v>1</v>
      </c>
      <c r="I342" t="s">
        <v>261</v>
      </c>
      <c r="T342" t="str">
        <f>Block[[#This Row],[服装]]&amp;Block[[#This Row],[名前]]&amp;Block[[#This Row],[レアリティ]]</f>
        <v>ユニフォーム東山勝道ICONIC</v>
      </c>
    </row>
    <row r="343" spans="1:20" x14ac:dyDescent="0.3">
      <c r="A343">
        <f>VLOOKUP(Block[[#This Row],[No用]],SetNo[[No.用]:[vlookup 用]],2,FALSE)</f>
        <v>92</v>
      </c>
      <c r="B343" t="s">
        <v>108</v>
      </c>
      <c r="C343" t="s">
        <v>96</v>
      </c>
      <c r="D343" t="s">
        <v>90</v>
      </c>
      <c r="E343" t="s">
        <v>80</v>
      </c>
      <c r="F343" t="s">
        <v>91</v>
      </c>
      <c r="G343" t="s">
        <v>71</v>
      </c>
      <c r="H343">
        <v>1</v>
      </c>
      <c r="I343" t="s">
        <v>261</v>
      </c>
      <c r="T343" t="str">
        <f>Block[[#This Row],[服装]]&amp;Block[[#This Row],[名前]]&amp;Block[[#This Row],[レアリティ]]</f>
        <v>ユニフォーム土湯新ICONIC</v>
      </c>
    </row>
    <row r="344" spans="1:20" x14ac:dyDescent="0.3">
      <c r="A344" t="e">
        <f>VLOOKUP(Block[[#This Row],[No用]],SetNo[[No.用]:[vlookup 用]],2,FALSE)</f>
        <v>#N/A</v>
      </c>
      <c r="G344" t="s">
        <v>71</v>
      </c>
      <c r="H344">
        <v>1</v>
      </c>
      <c r="I344" t="s">
        <v>261</v>
      </c>
      <c r="T344" t="str">
        <f>Block[[#This Row],[服装]]&amp;Block[[#This Row],[名前]]&amp;Block[[#This Row],[レアリティ]]</f>
        <v>ICONIC</v>
      </c>
    </row>
    <row r="345" spans="1:20" x14ac:dyDescent="0.3">
      <c r="A345" t="e">
        <f>VLOOKUP(Block[[#This Row],[No用]],SetNo[[No.用]:[vlookup 用]],2,FALSE)</f>
        <v>#N/A</v>
      </c>
      <c r="G345" t="s">
        <v>71</v>
      </c>
      <c r="H345">
        <v>1</v>
      </c>
      <c r="I345" t="s">
        <v>261</v>
      </c>
      <c r="T345" t="str">
        <f>Block[[#This Row],[服装]]&amp;Block[[#This Row],[名前]]&amp;Block[[#This Row],[レアリティ]]</f>
        <v>ICONIC</v>
      </c>
    </row>
    <row r="346" spans="1:20" x14ac:dyDescent="0.3">
      <c r="A346" t="e">
        <f>VLOOKUP(Block[[#This Row],[No用]],SetNo[[No.用]:[vlookup 用]],2,FALSE)</f>
        <v>#N/A</v>
      </c>
      <c r="G346" t="s">
        <v>71</v>
      </c>
      <c r="H346">
        <v>1</v>
      </c>
      <c r="I346" t="s">
        <v>261</v>
      </c>
      <c r="T346" t="str">
        <f>Block[[#This Row],[服装]]&amp;Block[[#This Row],[名前]]&amp;Block[[#This Row],[レアリティ]]</f>
        <v>ICONIC</v>
      </c>
    </row>
    <row r="347" spans="1:20" x14ac:dyDescent="0.3">
      <c r="A347" t="e">
        <f>VLOOKUP(Block[[#This Row],[No用]],SetNo[[No.用]:[vlookup 用]],2,FALSE)</f>
        <v>#N/A</v>
      </c>
      <c r="G347" t="s">
        <v>71</v>
      </c>
      <c r="H347">
        <v>1</v>
      </c>
      <c r="I347" t="s">
        <v>261</v>
      </c>
      <c r="T347" t="str">
        <f>Block[[#This Row],[服装]]&amp;Block[[#This Row],[名前]]&amp;Block[[#This Row],[レアリティ]]</f>
        <v>ICONIC</v>
      </c>
    </row>
    <row r="348" spans="1:20" x14ac:dyDescent="0.3">
      <c r="A348">
        <v>106</v>
      </c>
      <c r="B348" t="s">
        <v>408</v>
      </c>
      <c r="C348" t="s">
        <v>409</v>
      </c>
      <c r="D348" t="s">
        <v>24</v>
      </c>
      <c r="E348" t="s">
        <v>31</v>
      </c>
      <c r="F348" t="s">
        <v>159</v>
      </c>
      <c r="G348" t="s">
        <v>71</v>
      </c>
      <c r="H348">
        <v>1</v>
      </c>
      <c r="I348" t="s">
        <v>15</v>
      </c>
      <c r="J348" t="s">
        <v>421</v>
      </c>
      <c r="K348" t="s">
        <v>277</v>
      </c>
      <c r="L348">
        <v>28</v>
      </c>
      <c r="T348" t="str">
        <f>Block[[#This Row],[服装]]&amp;Block[[#This Row],[名前]]&amp;Block[[#This Row],[レアリティ]]</f>
        <v>探偵白布賢二郎ICONIC</v>
      </c>
    </row>
    <row r="349" spans="1:20" x14ac:dyDescent="0.3">
      <c r="A349">
        <v>106</v>
      </c>
      <c r="B349" t="s">
        <v>408</v>
      </c>
      <c r="C349" t="s">
        <v>409</v>
      </c>
      <c r="D349" t="s">
        <v>24</v>
      </c>
      <c r="E349" t="s">
        <v>31</v>
      </c>
      <c r="F349" t="s">
        <v>159</v>
      </c>
      <c r="G349" t="s">
        <v>71</v>
      </c>
      <c r="H349">
        <v>1</v>
      </c>
      <c r="I349" t="s">
        <v>15</v>
      </c>
      <c r="J349" t="s">
        <v>422</v>
      </c>
      <c r="K349" t="s">
        <v>277</v>
      </c>
      <c r="L349">
        <v>28</v>
      </c>
      <c r="T349" t="str">
        <f>Block[[#This Row],[服装]]&amp;Block[[#This Row],[名前]]&amp;Block[[#This Row],[レアリティ]]</f>
        <v>探偵白布賢二郎ICONIC</v>
      </c>
    </row>
    <row r="350" spans="1:20" x14ac:dyDescent="0.3">
      <c r="A350">
        <v>106</v>
      </c>
      <c r="B350" t="s">
        <v>408</v>
      </c>
      <c r="C350" t="s">
        <v>409</v>
      </c>
      <c r="D350" t="s">
        <v>24</v>
      </c>
      <c r="E350" t="s">
        <v>31</v>
      </c>
      <c r="F350" t="s">
        <v>159</v>
      </c>
      <c r="G350" t="s">
        <v>71</v>
      </c>
      <c r="H350">
        <v>1</v>
      </c>
      <c r="I350" t="s">
        <v>15</v>
      </c>
      <c r="J350" s="3" t="s">
        <v>262</v>
      </c>
      <c r="K350" t="s">
        <v>415</v>
      </c>
      <c r="L350">
        <v>27</v>
      </c>
      <c r="T350" t="str">
        <f>Block[[#This Row],[服装]]&amp;Block[[#This Row],[名前]]&amp;Block[[#This Row],[レアリティ]]</f>
        <v>探偵白布賢二郎ICONIC</v>
      </c>
    </row>
    <row r="351" spans="1:20" x14ac:dyDescent="0.3">
      <c r="A351">
        <f>VLOOKUP(Block[[#This Row],[No用]],SetNo[[No.用]:[vlookup 用]],2,FALSE)</f>
        <v>118</v>
      </c>
      <c r="B351" s="3" t="s">
        <v>402</v>
      </c>
      <c r="C351" t="s">
        <v>123</v>
      </c>
      <c r="D351" s="3" t="s">
        <v>77</v>
      </c>
      <c r="E351" t="s">
        <v>78</v>
      </c>
      <c r="F351" t="s">
        <v>128</v>
      </c>
      <c r="G351" t="s">
        <v>71</v>
      </c>
      <c r="H351">
        <v>1</v>
      </c>
      <c r="I351" t="s">
        <v>15</v>
      </c>
      <c r="J351" s="3" t="s">
        <v>185</v>
      </c>
      <c r="K351" s="3" t="s">
        <v>173</v>
      </c>
      <c r="L351">
        <v>27</v>
      </c>
      <c r="T351" t="str">
        <f>Block[[#This Row],[服装]]&amp;Block[[#This Row],[名前]]&amp;Block[[#This Row],[レアリティ]]</f>
        <v>探偵木葉秋紀ICONIC</v>
      </c>
    </row>
    <row r="352" spans="1:20" x14ac:dyDescent="0.3">
      <c r="A352">
        <f>VLOOKUP(Block[[#This Row],[No用]],SetNo[[No.用]:[vlookup 用]],2,FALSE)</f>
        <v>118</v>
      </c>
      <c r="B352" s="3" t="s">
        <v>402</v>
      </c>
      <c r="C352" t="s">
        <v>123</v>
      </c>
      <c r="D352" s="3" t="s">
        <v>77</v>
      </c>
      <c r="E352" t="s">
        <v>78</v>
      </c>
      <c r="F352" t="s">
        <v>128</v>
      </c>
      <c r="G352" t="s">
        <v>71</v>
      </c>
      <c r="H352">
        <v>1</v>
      </c>
      <c r="I352" t="s">
        <v>15</v>
      </c>
      <c r="J352" s="3" t="s">
        <v>186</v>
      </c>
      <c r="K352" s="3" t="s">
        <v>173</v>
      </c>
      <c r="L352">
        <v>27</v>
      </c>
      <c r="T352" t="str">
        <f>Block[[#This Row],[服装]]&amp;Block[[#This Row],[名前]]&amp;Block[[#This Row],[レアリティ]]</f>
        <v>探偵木葉秋紀ICONIC</v>
      </c>
    </row>
    <row r="353" spans="1:20" x14ac:dyDescent="0.3">
      <c r="A353">
        <f>VLOOKUP(Block[[#This Row],[No用]],SetNo[[No.用]:[vlookup 用]],2,FALSE)</f>
        <v>118</v>
      </c>
      <c r="B353" s="3" t="s">
        <v>402</v>
      </c>
      <c r="C353" t="s">
        <v>123</v>
      </c>
      <c r="D353" s="3" t="s">
        <v>77</v>
      </c>
      <c r="E353" t="s">
        <v>78</v>
      </c>
      <c r="F353" t="s">
        <v>128</v>
      </c>
      <c r="G353" t="s">
        <v>71</v>
      </c>
      <c r="H353">
        <v>1</v>
      </c>
      <c r="I353" t="s">
        <v>15</v>
      </c>
      <c r="J353" s="3" t="s">
        <v>188</v>
      </c>
      <c r="K353" s="3" t="s">
        <v>173</v>
      </c>
      <c r="L353">
        <v>27</v>
      </c>
      <c r="T353" t="str">
        <f>Block[[#This Row],[服装]]&amp;Block[[#This Row],[名前]]&amp;Block[[#This Row],[レアリティ]]</f>
        <v>探偵木葉秋紀ICONIC</v>
      </c>
    </row>
    <row r="354" spans="1:20" x14ac:dyDescent="0.3">
      <c r="A354">
        <f>VLOOKUP(Block[[#This Row],[No用]],SetNo[[No.用]:[vlookup 用]],2,FALSE)</f>
        <v>118</v>
      </c>
      <c r="B354" s="3" t="s">
        <v>402</v>
      </c>
      <c r="C354" t="s">
        <v>123</v>
      </c>
      <c r="D354" s="3" t="s">
        <v>77</v>
      </c>
      <c r="E354" t="s">
        <v>78</v>
      </c>
      <c r="F354" t="s">
        <v>128</v>
      </c>
      <c r="G354" t="s">
        <v>71</v>
      </c>
      <c r="H354">
        <v>1</v>
      </c>
      <c r="I354" t="s">
        <v>15</v>
      </c>
      <c r="J354" s="3" t="s">
        <v>262</v>
      </c>
      <c r="K354" s="3" t="s">
        <v>173</v>
      </c>
      <c r="L354">
        <v>27</v>
      </c>
      <c r="T354" t="str">
        <f>Block[[#This Row],[服装]]&amp;Block[[#This Row],[名前]]&amp;Block[[#This Row],[レアリティ]]</f>
        <v>探偵木葉秋紀ICONIC</v>
      </c>
    </row>
    <row r="355" spans="1:20" x14ac:dyDescent="0.3">
      <c r="A355" t="str">
        <f>VLOOKUP(Block[[#This Row],[No用]],SetNo[[No.用]:[vlookup 用]],2,FALSE)</f>
        <v/>
      </c>
      <c r="H355">
        <v>1</v>
      </c>
      <c r="I355" t="s">
        <v>15</v>
      </c>
      <c r="T355" t="str">
        <f>Block[[#This Row],[服装]]&amp;Block[[#This Row],[名前]]&amp;Block[[#This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145"/>
  <sheetViews>
    <sheetView tabSelected="1" topLeftCell="A97" workbookViewId="0">
      <selection activeCell="L135" sqref="L135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VLOOKUP(Special[[#This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275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275</v>
      </c>
      <c r="J3" t="s">
        <v>183</v>
      </c>
      <c r="K3" t="s">
        <v>237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1</v>
      </c>
      <c r="I4" t="s">
        <v>275</v>
      </c>
      <c r="J4" t="s">
        <v>191</v>
      </c>
      <c r="K4" t="s">
        <v>237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275</v>
      </c>
      <c r="J5" t="s">
        <v>202</v>
      </c>
      <c r="K5" t="s">
        <v>173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275</v>
      </c>
      <c r="J6" t="s">
        <v>202</v>
      </c>
      <c r="K6" t="s">
        <v>173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275</v>
      </c>
      <c r="J7" t="s">
        <v>202</v>
      </c>
      <c r="K7" t="s">
        <v>173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275</v>
      </c>
      <c r="J8" t="s">
        <v>202</v>
      </c>
      <c r="K8" t="s">
        <v>173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275</v>
      </c>
      <c r="J9" t="s">
        <v>204</v>
      </c>
      <c r="K9" t="s">
        <v>237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275</v>
      </c>
      <c r="J10" t="s">
        <v>202</v>
      </c>
      <c r="K10" t="s">
        <v>173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275</v>
      </c>
      <c r="J11" t="s">
        <v>202</v>
      </c>
      <c r="K11" t="s">
        <v>173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275</v>
      </c>
      <c r="J12" t="s">
        <v>191</v>
      </c>
      <c r="K12" t="s">
        <v>173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275</v>
      </c>
      <c r="J13" t="s">
        <v>202</v>
      </c>
      <c r="K13" t="s">
        <v>173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275</v>
      </c>
      <c r="J14" t="s">
        <v>191</v>
      </c>
      <c r="K14" t="s">
        <v>173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275</v>
      </c>
      <c r="J15" t="s">
        <v>207</v>
      </c>
      <c r="K15" t="s">
        <v>173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275</v>
      </c>
      <c r="J16" t="s">
        <v>207</v>
      </c>
      <c r="K16" t="s">
        <v>237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217</v>
      </c>
      <c r="C17" t="s">
        <v>142</v>
      </c>
      <c r="D17" t="s">
        <v>24</v>
      </c>
      <c r="E17" t="s">
        <v>25</v>
      </c>
      <c r="F17" t="s">
        <v>136</v>
      </c>
      <c r="G17" t="s">
        <v>71</v>
      </c>
      <c r="H17">
        <v>1</v>
      </c>
      <c r="I17" t="s">
        <v>275</v>
      </c>
      <c r="J17" t="s">
        <v>202</v>
      </c>
      <c r="K17" t="s">
        <v>173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149</v>
      </c>
      <c r="C18" t="s">
        <v>142</v>
      </c>
      <c r="D18" t="s">
        <v>28</v>
      </c>
      <c r="E18" t="s">
        <v>25</v>
      </c>
      <c r="F18" t="s">
        <v>136</v>
      </c>
      <c r="G18" t="s">
        <v>71</v>
      </c>
      <c r="H18">
        <v>1</v>
      </c>
      <c r="I18" t="s">
        <v>275</v>
      </c>
      <c r="J18" t="s">
        <v>202</v>
      </c>
      <c r="K18" t="s">
        <v>173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149</v>
      </c>
      <c r="C19" t="s">
        <v>142</v>
      </c>
      <c r="D19" t="s">
        <v>28</v>
      </c>
      <c r="E19" t="s">
        <v>25</v>
      </c>
      <c r="F19" t="s">
        <v>136</v>
      </c>
      <c r="G19" t="s">
        <v>71</v>
      </c>
      <c r="H19">
        <v>1</v>
      </c>
      <c r="I19" t="s">
        <v>275</v>
      </c>
      <c r="J19" t="s">
        <v>204</v>
      </c>
      <c r="K19" t="s">
        <v>237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217</v>
      </c>
      <c r="C20" t="s">
        <v>143</v>
      </c>
      <c r="D20" t="s">
        <v>28</v>
      </c>
      <c r="E20" t="s">
        <v>25</v>
      </c>
      <c r="F20" t="s">
        <v>136</v>
      </c>
      <c r="G20" t="s">
        <v>71</v>
      </c>
      <c r="H20">
        <v>1</v>
      </c>
      <c r="I20" t="s">
        <v>275</v>
      </c>
      <c r="J20" t="s">
        <v>202</v>
      </c>
      <c r="K20" t="s">
        <v>173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217</v>
      </c>
      <c r="C21" t="s">
        <v>143</v>
      </c>
      <c r="D21" t="s">
        <v>28</v>
      </c>
      <c r="E21" t="s">
        <v>25</v>
      </c>
      <c r="F21" t="s">
        <v>136</v>
      </c>
      <c r="G21" t="s">
        <v>71</v>
      </c>
      <c r="H21">
        <v>1</v>
      </c>
      <c r="I21" t="s">
        <v>275</v>
      </c>
      <c r="J21" t="s">
        <v>207</v>
      </c>
      <c r="K21" t="s">
        <v>173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217</v>
      </c>
      <c r="C22" t="s">
        <v>143</v>
      </c>
      <c r="D22" t="s">
        <v>28</v>
      </c>
      <c r="E22" t="s">
        <v>25</v>
      </c>
      <c r="F22" t="s">
        <v>136</v>
      </c>
      <c r="G22" t="s">
        <v>71</v>
      </c>
      <c r="H22">
        <v>1</v>
      </c>
      <c r="I22" t="s">
        <v>275</v>
      </c>
      <c r="J22" t="s">
        <v>191</v>
      </c>
      <c r="K22" t="s">
        <v>184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217</v>
      </c>
      <c r="C23" t="s">
        <v>143</v>
      </c>
      <c r="D23" t="s">
        <v>28</v>
      </c>
      <c r="E23" t="s">
        <v>25</v>
      </c>
      <c r="F23" t="s">
        <v>136</v>
      </c>
      <c r="G23" t="s">
        <v>71</v>
      </c>
      <c r="H23">
        <v>1</v>
      </c>
      <c r="I23" t="s">
        <v>275</v>
      </c>
      <c r="J23" t="s">
        <v>285</v>
      </c>
      <c r="K23" t="s">
        <v>173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217</v>
      </c>
      <c r="C24" t="s">
        <v>143</v>
      </c>
      <c r="D24" t="s">
        <v>28</v>
      </c>
      <c r="E24" t="s">
        <v>25</v>
      </c>
      <c r="F24" t="s">
        <v>136</v>
      </c>
      <c r="G24" t="s">
        <v>71</v>
      </c>
      <c r="H24">
        <v>1</v>
      </c>
      <c r="I24" t="s">
        <v>275</v>
      </c>
      <c r="J24" t="s">
        <v>285</v>
      </c>
      <c r="K24" t="s">
        <v>237</v>
      </c>
      <c r="L24" t="s">
        <v>286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117</v>
      </c>
      <c r="C25" t="s">
        <v>143</v>
      </c>
      <c r="D25" t="s">
        <v>23</v>
      </c>
      <c r="E25" t="s">
        <v>25</v>
      </c>
      <c r="F25" t="s">
        <v>136</v>
      </c>
      <c r="G25" t="s">
        <v>71</v>
      </c>
      <c r="H25">
        <v>1</v>
      </c>
      <c r="I25" t="s">
        <v>275</v>
      </c>
      <c r="J25" t="s">
        <v>202</v>
      </c>
      <c r="K25" t="s">
        <v>173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117</v>
      </c>
      <c r="C26" t="s">
        <v>143</v>
      </c>
      <c r="D26" t="s">
        <v>23</v>
      </c>
      <c r="E26" t="s">
        <v>25</v>
      </c>
      <c r="F26" t="s">
        <v>136</v>
      </c>
      <c r="G26" t="s">
        <v>71</v>
      </c>
      <c r="H26">
        <v>1</v>
      </c>
      <c r="I26" t="s">
        <v>275</v>
      </c>
      <c r="J26" t="s">
        <v>207</v>
      </c>
      <c r="K26" t="s">
        <v>173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117</v>
      </c>
      <c r="C27" t="s">
        <v>143</v>
      </c>
      <c r="D27" t="s">
        <v>23</v>
      </c>
      <c r="E27" t="s">
        <v>25</v>
      </c>
      <c r="F27" t="s">
        <v>136</v>
      </c>
      <c r="G27" t="s">
        <v>71</v>
      </c>
      <c r="H27">
        <v>1</v>
      </c>
      <c r="I27" t="s">
        <v>275</v>
      </c>
      <c r="J27" t="s">
        <v>287</v>
      </c>
      <c r="K27" t="s">
        <v>237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117</v>
      </c>
      <c r="C28" t="s">
        <v>143</v>
      </c>
      <c r="D28" t="s">
        <v>23</v>
      </c>
      <c r="E28" t="s">
        <v>25</v>
      </c>
      <c r="F28" t="s">
        <v>136</v>
      </c>
      <c r="G28" t="s">
        <v>71</v>
      </c>
      <c r="H28">
        <v>1</v>
      </c>
      <c r="I28" t="s">
        <v>275</v>
      </c>
      <c r="J28" t="s">
        <v>288</v>
      </c>
      <c r="K28" t="s">
        <v>237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217</v>
      </c>
      <c r="C29" t="s">
        <v>144</v>
      </c>
      <c r="D29" t="s">
        <v>24</v>
      </c>
      <c r="E29" t="s">
        <v>31</v>
      </c>
      <c r="F29" t="s">
        <v>136</v>
      </c>
      <c r="G29" t="s">
        <v>71</v>
      </c>
      <c r="H29">
        <v>1</v>
      </c>
      <c r="I29" t="s">
        <v>275</v>
      </c>
      <c r="J29" t="s">
        <v>202</v>
      </c>
      <c r="K29" t="s">
        <v>173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117</v>
      </c>
      <c r="C30" t="s">
        <v>144</v>
      </c>
      <c r="D30" t="s">
        <v>28</v>
      </c>
      <c r="E30" t="s">
        <v>31</v>
      </c>
      <c r="F30" t="s">
        <v>136</v>
      </c>
      <c r="G30" t="s">
        <v>71</v>
      </c>
      <c r="H30">
        <v>1</v>
      </c>
      <c r="I30" t="s">
        <v>275</v>
      </c>
      <c r="J30" t="s">
        <v>202</v>
      </c>
      <c r="K30" t="s">
        <v>173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117</v>
      </c>
      <c r="C31" t="s">
        <v>144</v>
      </c>
      <c r="D31" t="s">
        <v>28</v>
      </c>
      <c r="E31" t="s">
        <v>31</v>
      </c>
      <c r="F31" t="s">
        <v>136</v>
      </c>
      <c r="G31" t="s">
        <v>71</v>
      </c>
      <c r="H31">
        <v>1</v>
      </c>
      <c r="I31" t="s">
        <v>275</v>
      </c>
      <c r="J31" t="s">
        <v>292</v>
      </c>
      <c r="K31" t="s">
        <v>237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217</v>
      </c>
      <c r="C32" t="s">
        <v>145</v>
      </c>
      <c r="D32" t="s">
        <v>28</v>
      </c>
      <c r="E32" t="s">
        <v>25</v>
      </c>
      <c r="F32" t="s">
        <v>136</v>
      </c>
      <c r="G32" t="s">
        <v>71</v>
      </c>
      <c r="H32">
        <v>1</v>
      </c>
      <c r="I32" t="s">
        <v>275</v>
      </c>
      <c r="J32" t="s">
        <v>202</v>
      </c>
      <c r="K32" t="s">
        <v>173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217</v>
      </c>
      <c r="C33" t="s">
        <v>145</v>
      </c>
      <c r="D33" t="s">
        <v>28</v>
      </c>
      <c r="E33" t="s">
        <v>25</v>
      </c>
      <c r="F33" t="s">
        <v>136</v>
      </c>
      <c r="G33" t="s">
        <v>71</v>
      </c>
      <c r="H33">
        <v>1</v>
      </c>
      <c r="I33" t="s">
        <v>275</v>
      </c>
      <c r="J33" t="s">
        <v>191</v>
      </c>
      <c r="K33" t="s">
        <v>173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117</v>
      </c>
      <c r="C34" t="s">
        <v>145</v>
      </c>
      <c r="D34" t="s">
        <v>23</v>
      </c>
      <c r="E34" t="s">
        <v>25</v>
      </c>
      <c r="F34" t="s">
        <v>136</v>
      </c>
      <c r="G34" t="s">
        <v>71</v>
      </c>
      <c r="H34">
        <v>1</v>
      </c>
      <c r="I34" t="s">
        <v>275</v>
      </c>
      <c r="J34" t="s">
        <v>202</v>
      </c>
      <c r="K34" t="s">
        <v>173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117</v>
      </c>
      <c r="C35" t="s">
        <v>145</v>
      </c>
      <c r="D35" t="s">
        <v>23</v>
      </c>
      <c r="E35" t="s">
        <v>25</v>
      </c>
      <c r="F35" t="s">
        <v>136</v>
      </c>
      <c r="G35" t="s">
        <v>71</v>
      </c>
      <c r="H35">
        <v>1</v>
      </c>
      <c r="I35" t="s">
        <v>275</v>
      </c>
      <c r="J35" t="s">
        <v>289</v>
      </c>
      <c r="K35" t="s">
        <v>173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217</v>
      </c>
      <c r="C36" t="s">
        <v>145</v>
      </c>
      <c r="D36" t="s">
        <v>28</v>
      </c>
      <c r="E36" t="s">
        <v>25</v>
      </c>
      <c r="F36" t="s">
        <v>136</v>
      </c>
      <c r="G36" t="s">
        <v>230</v>
      </c>
      <c r="H36">
        <v>1</v>
      </c>
      <c r="I36" t="s">
        <v>275</v>
      </c>
      <c r="J36" t="s">
        <v>202</v>
      </c>
      <c r="K36" t="s">
        <v>173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217</v>
      </c>
      <c r="C37" t="s">
        <v>145</v>
      </c>
      <c r="D37" t="s">
        <v>28</v>
      </c>
      <c r="E37" t="s">
        <v>25</v>
      </c>
      <c r="F37" t="s">
        <v>136</v>
      </c>
      <c r="G37" t="s">
        <v>230</v>
      </c>
      <c r="H37">
        <v>1</v>
      </c>
      <c r="I37" t="s">
        <v>275</v>
      </c>
      <c r="J37" t="s">
        <v>191</v>
      </c>
      <c r="K37" t="s">
        <v>173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217</v>
      </c>
      <c r="C38" t="s">
        <v>146</v>
      </c>
      <c r="D38" t="s">
        <v>24</v>
      </c>
      <c r="E38" t="s">
        <v>25</v>
      </c>
      <c r="F38" t="s">
        <v>136</v>
      </c>
      <c r="G38" t="s">
        <v>71</v>
      </c>
      <c r="H38">
        <v>1</v>
      </c>
      <c r="I38" t="s">
        <v>275</v>
      </c>
      <c r="J38" t="s">
        <v>202</v>
      </c>
      <c r="K38" t="s">
        <v>173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217</v>
      </c>
      <c r="C39" t="s">
        <v>146</v>
      </c>
      <c r="D39" t="s">
        <v>24</v>
      </c>
      <c r="E39" t="s">
        <v>25</v>
      </c>
      <c r="F39" t="s">
        <v>136</v>
      </c>
      <c r="G39" t="s">
        <v>71</v>
      </c>
      <c r="H39">
        <v>1</v>
      </c>
      <c r="I39" t="s">
        <v>275</v>
      </c>
      <c r="J39" t="s">
        <v>291</v>
      </c>
      <c r="K39" t="s">
        <v>237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402</v>
      </c>
      <c r="C40" t="s">
        <v>146</v>
      </c>
      <c r="D40" t="s">
        <v>28</v>
      </c>
      <c r="E40" t="s">
        <v>25</v>
      </c>
      <c r="F40" t="s">
        <v>136</v>
      </c>
      <c r="G40" t="s">
        <v>71</v>
      </c>
      <c r="H40">
        <v>1</v>
      </c>
      <c r="I40" t="s">
        <v>275</v>
      </c>
      <c r="J40" s="3" t="s">
        <v>202</v>
      </c>
      <c r="K40" s="3" t="s">
        <v>173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402</v>
      </c>
      <c r="C41" t="s">
        <v>146</v>
      </c>
      <c r="D41" t="s">
        <v>28</v>
      </c>
      <c r="E41" t="s">
        <v>25</v>
      </c>
      <c r="F41" t="s">
        <v>136</v>
      </c>
      <c r="G41" t="s">
        <v>71</v>
      </c>
      <c r="H41">
        <v>1</v>
      </c>
      <c r="I41" t="s">
        <v>275</v>
      </c>
      <c r="J41" s="3" t="s">
        <v>191</v>
      </c>
      <c r="K41" s="3" t="s">
        <v>237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402</v>
      </c>
      <c r="C42" t="s">
        <v>146</v>
      </c>
      <c r="D42" t="s">
        <v>28</v>
      </c>
      <c r="E42" t="s">
        <v>25</v>
      </c>
      <c r="F42" t="s">
        <v>136</v>
      </c>
      <c r="G42" t="s">
        <v>71</v>
      </c>
      <c r="H42">
        <v>1</v>
      </c>
      <c r="I42" t="s">
        <v>275</v>
      </c>
      <c r="J42" s="3" t="s">
        <v>291</v>
      </c>
      <c r="K42" s="3" t="s">
        <v>237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217</v>
      </c>
      <c r="C43" t="s">
        <v>147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275</v>
      </c>
      <c r="J43" t="s">
        <v>202</v>
      </c>
      <c r="K43" t="s">
        <v>173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217</v>
      </c>
      <c r="C44" t="s">
        <v>148</v>
      </c>
      <c r="D44" t="s">
        <v>24</v>
      </c>
      <c r="E44" t="s">
        <v>26</v>
      </c>
      <c r="F44" t="s">
        <v>136</v>
      </c>
      <c r="G44" t="s">
        <v>71</v>
      </c>
      <c r="H44">
        <v>1</v>
      </c>
      <c r="I44" t="s">
        <v>275</v>
      </c>
      <c r="J44" t="s">
        <v>202</v>
      </c>
      <c r="K44" t="s">
        <v>173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275</v>
      </c>
      <c r="J45" t="s">
        <v>202</v>
      </c>
      <c r="K45" t="s">
        <v>173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149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275</v>
      </c>
      <c r="J46" t="s">
        <v>202</v>
      </c>
      <c r="K46" t="s">
        <v>173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150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275</v>
      </c>
      <c r="J47" t="s">
        <v>295</v>
      </c>
      <c r="K47" t="s">
        <v>184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275</v>
      </c>
      <c r="J48" t="s">
        <v>202</v>
      </c>
      <c r="K48" t="s">
        <v>173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275</v>
      </c>
      <c r="J49" t="s">
        <v>296</v>
      </c>
      <c r="K49" t="s">
        <v>173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275</v>
      </c>
      <c r="J50" t="s">
        <v>204</v>
      </c>
      <c r="K50" t="s">
        <v>237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149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275</v>
      </c>
      <c r="J51" t="s">
        <v>202</v>
      </c>
      <c r="K51" t="s">
        <v>173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149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275</v>
      </c>
      <c r="J52" t="s">
        <v>296</v>
      </c>
      <c r="K52" t="s">
        <v>173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150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275</v>
      </c>
      <c r="J53" t="s">
        <v>202</v>
      </c>
      <c r="K53" t="s">
        <v>173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150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275</v>
      </c>
      <c r="J54" t="s">
        <v>296</v>
      </c>
      <c r="K54" t="s">
        <v>173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275</v>
      </c>
      <c r="J55" t="s">
        <v>202</v>
      </c>
      <c r="K55" t="s">
        <v>173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402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>
        <v>1</v>
      </c>
      <c r="I56" t="s">
        <v>275</v>
      </c>
      <c r="J56" t="s">
        <v>202</v>
      </c>
      <c r="K56" t="s">
        <v>173</v>
      </c>
      <c r="L56">
        <v>12</v>
      </c>
      <c r="T56" t="str">
        <f>Special[[#This Row],[服装]]&amp;Special[[#This Row],[名前]]&amp;Special[[#This Row],[レアリティ]]</f>
        <v>探偵灰羽リエーフICONIC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>
        <v>1</v>
      </c>
      <c r="I57" t="s">
        <v>275</v>
      </c>
      <c r="J57" t="s">
        <v>207</v>
      </c>
      <c r="K57" t="s">
        <v>184</v>
      </c>
      <c r="L57">
        <v>32</v>
      </c>
      <c r="T57" t="str">
        <f>Special[[#This Row],[服装]]&amp;Special[[#This Row],[名前]]&amp;Special[[#This Row],[レアリティ]]</f>
        <v>ユニフォーム夜久衛輔ICONIC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43</v>
      </c>
      <c r="D58" t="s">
        <v>24</v>
      </c>
      <c r="E58" t="s">
        <v>25</v>
      </c>
      <c r="F58" t="s">
        <v>27</v>
      </c>
      <c r="G58" t="s">
        <v>71</v>
      </c>
      <c r="H58">
        <v>1</v>
      </c>
      <c r="I58" t="s">
        <v>275</v>
      </c>
      <c r="J58" t="s">
        <v>202</v>
      </c>
      <c r="K58" t="s">
        <v>173</v>
      </c>
      <c r="L58">
        <v>32</v>
      </c>
      <c r="T58" t="str">
        <f>Special[[#This Row],[服装]]&amp;Special[[#This Row],[名前]]&amp;Special[[#This Row],[レアリティ]]</f>
        <v>ユニフォーム福永招平ICONIC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44</v>
      </c>
      <c r="D59" t="s">
        <v>24</v>
      </c>
      <c r="E59" t="s">
        <v>26</v>
      </c>
      <c r="F59" t="s">
        <v>27</v>
      </c>
      <c r="G59" t="s">
        <v>71</v>
      </c>
      <c r="H59">
        <v>1</v>
      </c>
      <c r="I59" t="s">
        <v>275</v>
      </c>
      <c r="J59" t="s">
        <v>202</v>
      </c>
      <c r="K59" t="s">
        <v>173</v>
      </c>
      <c r="L59">
        <v>32</v>
      </c>
      <c r="T59" t="str">
        <f>Special[[#This Row],[服装]]&amp;Special[[#This Row],[名前]]&amp;Special[[#This Row],[レアリティ]]</f>
        <v>ユニフォーム犬岡走ICONIC</v>
      </c>
    </row>
    <row r="60" spans="1:20" x14ac:dyDescent="0.3">
      <c r="A60">
        <f>VLOOKUP(Special[[#This Row],[No用]],SetNo[[No.用]:[vlookup 用]],2,FALSE)</f>
        <v>37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275</v>
      </c>
      <c r="J60" t="s">
        <v>202</v>
      </c>
      <c r="K60" t="s">
        <v>173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45</v>
      </c>
      <c r="D61" t="s">
        <v>24</v>
      </c>
      <c r="E61" t="s">
        <v>25</v>
      </c>
      <c r="F61" t="s">
        <v>27</v>
      </c>
      <c r="G61" t="s">
        <v>71</v>
      </c>
      <c r="H61">
        <v>1</v>
      </c>
      <c r="I61" t="s">
        <v>275</v>
      </c>
      <c r="J61" t="s">
        <v>301</v>
      </c>
      <c r="K61" t="s">
        <v>173</v>
      </c>
      <c r="L61">
        <v>32</v>
      </c>
      <c r="T61" t="str">
        <f>Special[[#This Row],[服装]]&amp;Special[[#This Row],[名前]]&amp;Special[[#This Row],[レアリティ]]</f>
        <v>ユニフォーム山本猛虎ICONIC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46</v>
      </c>
      <c r="D62" t="s">
        <v>24</v>
      </c>
      <c r="E62" t="s">
        <v>21</v>
      </c>
      <c r="F62" t="s">
        <v>27</v>
      </c>
      <c r="G62" t="s">
        <v>71</v>
      </c>
      <c r="H62">
        <v>1</v>
      </c>
      <c r="I62" t="s">
        <v>275</v>
      </c>
      <c r="J62" t="s">
        <v>207</v>
      </c>
      <c r="K62" t="s">
        <v>173</v>
      </c>
      <c r="L62">
        <v>32</v>
      </c>
      <c r="T62" t="str">
        <f>Special[[#This Row],[服装]]&amp;Special[[#This Row],[名前]]&amp;Special[[#This Row],[レアリティ]]</f>
        <v>ユニフォーム芝山優生ICONIC</v>
      </c>
    </row>
    <row r="63" spans="1:20" x14ac:dyDescent="0.3">
      <c r="A63">
        <f>VLOOKUP(Special[[#This Row],[No用]],SetNo[[No.用]:[vlookup 用]],2,FALSE)</f>
        <v>39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275</v>
      </c>
      <c r="J63" t="s">
        <v>202</v>
      </c>
      <c r="K63" t="s">
        <v>173</v>
      </c>
      <c r="L63">
        <v>12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24</v>
      </c>
      <c r="E64" t="s">
        <v>25</v>
      </c>
      <c r="F64" t="s">
        <v>27</v>
      </c>
      <c r="G64" t="s">
        <v>71</v>
      </c>
      <c r="H64">
        <v>1</v>
      </c>
      <c r="I64" t="s">
        <v>275</v>
      </c>
      <c r="J64" t="s">
        <v>285</v>
      </c>
      <c r="K64" t="s">
        <v>184</v>
      </c>
      <c r="L64">
        <v>32</v>
      </c>
      <c r="T64" t="str">
        <f>Special[[#This Row],[服装]]&amp;Special[[#This Row],[名前]]&amp;Special[[#This Row],[レアリティ]]</f>
        <v>ユニフォーム海信之ICONIC</v>
      </c>
    </row>
    <row r="65" spans="1:20" x14ac:dyDescent="0.3">
      <c r="A65">
        <f>VLOOKUP(Special[[#This Row],[No用]],SetNo[[No.用]:[vlookup 用]],2,FALSE)</f>
        <v>40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151</v>
      </c>
      <c r="H65">
        <v>1</v>
      </c>
      <c r="I65" t="s">
        <v>275</v>
      </c>
      <c r="J65" t="s">
        <v>202</v>
      </c>
      <c r="K65" t="s">
        <v>173</v>
      </c>
      <c r="L65">
        <v>12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108</v>
      </c>
      <c r="C66" t="s">
        <v>47</v>
      </c>
      <c r="D66" t="s">
        <v>90</v>
      </c>
      <c r="E66" t="s">
        <v>78</v>
      </c>
      <c r="F66" t="s">
        <v>27</v>
      </c>
      <c r="G66" t="s">
        <v>151</v>
      </c>
      <c r="H66">
        <v>1</v>
      </c>
      <c r="I66" t="s">
        <v>275</v>
      </c>
      <c r="J66" t="s">
        <v>285</v>
      </c>
      <c r="K66" t="s">
        <v>184</v>
      </c>
      <c r="L66">
        <v>32</v>
      </c>
      <c r="T66" t="str">
        <f>Special[[#This Row],[服装]]&amp;Special[[#This Row],[名前]]&amp;Special[[#This Row],[レアリティ]]</f>
        <v>ユニフォーム海信之YELL</v>
      </c>
    </row>
    <row r="67" spans="1:20" x14ac:dyDescent="0.3">
      <c r="A67">
        <f>VLOOKUP(Special[[#This Row],[No用]],SetNo[[No.用]:[vlookup 用]],2,FALSE)</f>
        <v>41</v>
      </c>
      <c r="B67" t="s">
        <v>217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275</v>
      </c>
      <c r="J67" t="s">
        <v>202</v>
      </c>
      <c r="K67" t="s">
        <v>173</v>
      </c>
      <c r="L67">
        <v>32</v>
      </c>
      <c r="T67" t="str">
        <f>Special[[#This Row],[服装]]&amp;Special[[#This Row],[名前]]&amp;Special[[#This Row],[レアリティ]]</f>
        <v>ユニフォーム青根高伸ICONIC</v>
      </c>
    </row>
    <row r="68" spans="1:20" x14ac:dyDescent="0.3">
      <c r="A68">
        <f>VLOOKUP(Special[[#This Row],[No用]],SetNo[[No.用]:[vlookup 用]],2,FALSE)</f>
        <v>42</v>
      </c>
      <c r="B68" t="s">
        <v>149</v>
      </c>
      <c r="C68" t="s">
        <v>48</v>
      </c>
      <c r="D68" t="s">
        <v>23</v>
      </c>
      <c r="E68" t="s">
        <v>26</v>
      </c>
      <c r="F68" t="s">
        <v>49</v>
      </c>
      <c r="G68" t="s">
        <v>71</v>
      </c>
      <c r="H68">
        <v>1</v>
      </c>
      <c r="I68" t="s">
        <v>275</v>
      </c>
      <c r="J68" t="s">
        <v>202</v>
      </c>
      <c r="K68" t="s">
        <v>173</v>
      </c>
      <c r="L68">
        <v>32</v>
      </c>
      <c r="T68" t="str">
        <f>Special[[#This Row],[服装]]&amp;Special[[#This Row],[名前]]&amp;Special[[#This Row],[レアリティ]]</f>
        <v>制服青根高伸ICONIC</v>
      </c>
    </row>
    <row r="69" spans="1:20" x14ac:dyDescent="0.3">
      <c r="A69">
        <f>VLOOKUP(Special[[#This Row],[No用]],SetNo[[No.用]:[vlookup 用]],2,FALSE)</f>
        <v>43</v>
      </c>
      <c r="B69" t="s">
        <v>117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275</v>
      </c>
      <c r="J69" t="s">
        <v>202</v>
      </c>
      <c r="K69" t="s">
        <v>173</v>
      </c>
      <c r="L69">
        <v>32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117</v>
      </c>
      <c r="C70" t="s">
        <v>48</v>
      </c>
      <c r="D70" t="s">
        <v>24</v>
      </c>
      <c r="E70" t="s">
        <v>26</v>
      </c>
      <c r="F70" t="s">
        <v>49</v>
      </c>
      <c r="G70" t="s">
        <v>71</v>
      </c>
      <c r="H70">
        <v>1</v>
      </c>
      <c r="I70" t="s">
        <v>275</v>
      </c>
      <c r="J70" t="s">
        <v>304</v>
      </c>
      <c r="K70" t="s">
        <v>237</v>
      </c>
      <c r="L70">
        <v>43</v>
      </c>
      <c r="N70">
        <v>53</v>
      </c>
      <c r="R70" t="s">
        <v>303</v>
      </c>
      <c r="S70">
        <v>2</v>
      </c>
      <c r="T70" t="str">
        <f>Special[[#This Row],[服装]]&amp;Special[[#This Row],[名前]]&amp;Special[[#This Row],[レアリティ]]</f>
        <v>プール掃除青根高伸ICONIC</v>
      </c>
    </row>
    <row r="71" spans="1:20" x14ac:dyDescent="0.3">
      <c r="A71">
        <f>VLOOKUP(Special[[#This Row],[No用]],SetNo[[No.用]:[vlookup 用]],2,FALSE)</f>
        <v>44</v>
      </c>
      <c r="B71" t="s">
        <v>217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275</v>
      </c>
      <c r="J71" t="s">
        <v>202</v>
      </c>
      <c r="K71" t="s">
        <v>173</v>
      </c>
      <c r="L71">
        <v>32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217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275</v>
      </c>
      <c r="J72" t="s">
        <v>285</v>
      </c>
      <c r="K72" t="s">
        <v>184</v>
      </c>
      <c r="L72">
        <v>12</v>
      </c>
      <c r="T72" t="str">
        <f>Special[[#This Row],[服装]]&amp;Special[[#This Row],[名前]]&amp;Special[[#This Row],[レアリティ]]</f>
        <v>ユニフォーム二口堅治ICONIC</v>
      </c>
    </row>
    <row r="73" spans="1:20" x14ac:dyDescent="0.3">
      <c r="A73">
        <f>VLOOKUP(Special[[#This Row],[No用]],SetNo[[No.用]:[vlookup 用]],2,FALSE)</f>
        <v>45</v>
      </c>
      <c r="B73" t="s">
        <v>149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275</v>
      </c>
      <c r="J73" t="s">
        <v>202</v>
      </c>
      <c r="K73" t="s">
        <v>173</v>
      </c>
      <c r="L73">
        <v>32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149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275</v>
      </c>
      <c r="J74" t="s">
        <v>285</v>
      </c>
      <c r="K74" t="s">
        <v>184</v>
      </c>
      <c r="L74">
        <v>12</v>
      </c>
      <c r="T74" t="str">
        <f>Special[[#This Row],[服装]]&amp;Special[[#This Row],[名前]]&amp;Special[[#This Row],[レアリティ]]</f>
        <v>制服二口堅治ICONIC</v>
      </c>
    </row>
    <row r="75" spans="1:20" x14ac:dyDescent="0.3">
      <c r="A75">
        <f>VLOOKUP(Special[[#This Row],[No用]],SetNo[[No.用]:[vlookup 用]],2,FALSE)</f>
        <v>46</v>
      </c>
      <c r="B75" t="s">
        <v>117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275</v>
      </c>
      <c r="J75" t="s">
        <v>202</v>
      </c>
      <c r="K75" t="s">
        <v>173</v>
      </c>
      <c r="L75">
        <v>32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117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>
        <v>1</v>
      </c>
      <c r="I76" t="s">
        <v>275</v>
      </c>
      <c r="J76" t="s">
        <v>285</v>
      </c>
      <c r="K76" t="s">
        <v>184</v>
      </c>
      <c r="L76">
        <v>12</v>
      </c>
      <c r="T76" t="str">
        <f>Special[[#This Row],[服装]]&amp;Special[[#This Row],[名前]]&amp;Special[[#This Row],[レアリティ]]</f>
        <v>プール掃除二口堅治ICONIC</v>
      </c>
    </row>
    <row r="77" spans="1:20" x14ac:dyDescent="0.3">
      <c r="A77">
        <f>VLOOKUP(Special[[#This Row],[No用]],SetNo[[No.用]:[vlookup 用]],2,FALSE)</f>
        <v>47</v>
      </c>
      <c r="B77" t="s">
        <v>217</v>
      </c>
      <c r="C77" t="s">
        <v>400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275</v>
      </c>
      <c r="J77" s="3" t="s">
        <v>202</v>
      </c>
      <c r="K77" s="3" t="s">
        <v>173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217</v>
      </c>
      <c r="C78" t="s">
        <v>400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275</v>
      </c>
      <c r="J78" s="3" t="s">
        <v>296</v>
      </c>
      <c r="K78" s="3" t="s">
        <v>184</v>
      </c>
      <c r="L78">
        <v>12</v>
      </c>
      <c r="T78" t="str">
        <f>Special[[#This Row],[服装]]&amp;Special[[#This Row],[名前]]&amp;Special[[#This Row],[レアリティ]]</f>
        <v>ユニフォーム黄金川貫至ICONIC</v>
      </c>
    </row>
    <row r="79" spans="1:20" x14ac:dyDescent="0.3">
      <c r="A79">
        <f>VLOOKUP(Special[[#This Row],[No用]],SetNo[[No.用]:[vlookup 用]],2,FALSE)</f>
        <v>48</v>
      </c>
      <c r="B79" t="s">
        <v>149</v>
      </c>
      <c r="C79" t="s">
        <v>400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275</v>
      </c>
      <c r="J79" s="3" t="s">
        <v>202</v>
      </c>
      <c r="K79" s="3" t="s">
        <v>173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149</v>
      </c>
      <c r="C80" t="s">
        <v>400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275</v>
      </c>
      <c r="J80" s="3" t="s">
        <v>296</v>
      </c>
      <c r="K80" s="3" t="s">
        <v>184</v>
      </c>
      <c r="L80">
        <v>12</v>
      </c>
      <c r="T80" t="str">
        <f>Special[[#This Row],[服装]]&amp;Special[[#This Row],[名前]]&amp;Special[[#This Row],[レアリティ]]</f>
        <v>制服黄金川貫至ICONIC</v>
      </c>
    </row>
    <row r="81" spans="1:20" x14ac:dyDescent="0.3">
      <c r="A81">
        <f>VLOOKUP(Special[[#This Row],[No用]],SetNo[[No.用]:[vlookup 用]],2,FALSE)</f>
        <v>49</v>
      </c>
      <c r="B81" t="s">
        <v>217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275</v>
      </c>
      <c r="J81" s="3" t="s">
        <v>202</v>
      </c>
      <c r="K81" s="3" t="s">
        <v>173</v>
      </c>
      <c r="L81">
        <v>11</v>
      </c>
      <c r="T81" t="str">
        <f>Special[[#This Row],[服装]]&amp;Special[[#This Row],[名前]]&amp;Special[[#This Row],[レアリティ]]</f>
        <v>ユニフォーム小原豊ICONIC</v>
      </c>
    </row>
    <row r="82" spans="1:20" x14ac:dyDescent="0.3">
      <c r="A82">
        <f>VLOOKUP(Special[[#This Row],[No用]],SetNo[[No.用]:[vlookup 用]],2,FALSE)</f>
        <v>50</v>
      </c>
      <c r="B82" t="s">
        <v>217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>
        <v>1</v>
      </c>
      <c r="I82" t="s">
        <v>275</v>
      </c>
      <c r="J82" s="3" t="s">
        <v>202</v>
      </c>
      <c r="K82" s="3" t="s">
        <v>173</v>
      </c>
      <c r="L82">
        <v>12</v>
      </c>
      <c r="T82" t="str">
        <f>Special[[#This Row],[服装]]&amp;Special[[#This Row],[名前]]&amp;Special[[#This Row],[レアリティ]]</f>
        <v>ユニフォーム女川太郎ICONIC</v>
      </c>
    </row>
    <row r="83" spans="1:20" x14ac:dyDescent="0.3">
      <c r="A83">
        <f>VLOOKUP(Special[[#This Row],[No用]],SetNo[[No.用]:[vlookup 用]],2,FALSE)</f>
        <v>51</v>
      </c>
      <c r="B83" t="s">
        <v>217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>
        <v>1</v>
      </c>
      <c r="I83" t="s">
        <v>275</v>
      </c>
      <c r="J83" s="3" t="s">
        <v>207</v>
      </c>
      <c r="K83" s="3" t="s">
        <v>184</v>
      </c>
      <c r="L83">
        <v>13</v>
      </c>
      <c r="T83" t="str">
        <f>Special[[#This Row],[服装]]&amp;Special[[#This Row],[名前]]&amp;Special[[#This Row],[レアリティ]]</f>
        <v>ユニフォーム作並浩輔ICONIC</v>
      </c>
    </row>
    <row r="84" spans="1:20" x14ac:dyDescent="0.3">
      <c r="A84">
        <f>VLOOKUP(Special[[#This Row],[No用]],SetNo[[No.用]:[vlookup 用]],2,FALSE)</f>
        <v>52</v>
      </c>
      <c r="B84" t="s">
        <v>217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>
        <v>1</v>
      </c>
      <c r="I84" t="s">
        <v>275</v>
      </c>
      <c r="J84" s="3" t="s">
        <v>202</v>
      </c>
      <c r="K84" s="3" t="s">
        <v>173</v>
      </c>
      <c r="L84">
        <v>14</v>
      </c>
      <c r="T84" t="str">
        <f>Special[[#This Row],[服装]]&amp;Special[[#This Row],[名前]]&amp;Special[[#This Row],[レアリティ]]</f>
        <v>ユニフォーム吹上仁悟ICONIC</v>
      </c>
    </row>
    <row r="85" spans="1:20" x14ac:dyDescent="0.3">
      <c r="A85">
        <f>VLOOKUP(Special[[#This Row],[No用]],SetNo[[No.用]:[vlookup 用]],2,FALSE)</f>
        <v>52</v>
      </c>
      <c r="B85" t="s">
        <v>217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>
        <v>1</v>
      </c>
      <c r="I85" t="s">
        <v>275</v>
      </c>
      <c r="J85" s="3" t="s">
        <v>191</v>
      </c>
      <c r="K85" s="3" t="s">
        <v>184</v>
      </c>
      <c r="L85">
        <v>40</v>
      </c>
      <c r="T85" t="str">
        <f>Special[[#This Row],[服装]]&amp;Special[[#This Row],[名前]]&amp;Special[[#This Row],[レアリティ]]</f>
        <v>ユニフォーム吹上仁悟ICONIC</v>
      </c>
    </row>
    <row r="86" spans="1:20" x14ac:dyDescent="0.3">
      <c r="A86">
        <f>VLOOKUP(Special[[#This Row],[No用]],SetNo[[No.用]:[vlookup 用]],2,FALSE)</f>
        <v>53</v>
      </c>
      <c r="B86" t="s">
        <v>217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275</v>
      </c>
      <c r="J86" s="3" t="s">
        <v>202</v>
      </c>
      <c r="K86" s="3" t="s">
        <v>173</v>
      </c>
      <c r="L86">
        <v>13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Row],[No用]],SetNo[[No.用]:[vlookup 用]],2,FALSE)</f>
        <v>53</v>
      </c>
      <c r="B87" t="s">
        <v>217</v>
      </c>
      <c r="C87" t="s">
        <v>30</v>
      </c>
      <c r="D87" t="s">
        <v>23</v>
      </c>
      <c r="E87" t="s">
        <v>31</v>
      </c>
      <c r="F87" t="s">
        <v>20</v>
      </c>
      <c r="G87" t="s">
        <v>71</v>
      </c>
      <c r="H87">
        <v>1</v>
      </c>
      <c r="I87" t="s">
        <v>275</v>
      </c>
      <c r="J87" s="3" t="s">
        <v>296</v>
      </c>
      <c r="K87" s="3" t="s">
        <v>173</v>
      </c>
      <c r="L87">
        <v>33</v>
      </c>
      <c r="T87" t="str">
        <f>Special[[#This Row],[服装]]&amp;Special[[#This Row],[名前]]&amp;Special[[#This Row],[レアリティ]]</f>
        <v>ユニフォーム及川徹ICONIC</v>
      </c>
    </row>
    <row r="88" spans="1:20" x14ac:dyDescent="0.3">
      <c r="A88">
        <f>VLOOKUP(Special[[#This Row],[No用]],SetNo[[No.用]:[vlookup 用]],2,FALSE)</f>
        <v>54</v>
      </c>
      <c r="B88" t="s">
        <v>117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>
        <v>1</v>
      </c>
      <c r="I88" t="s">
        <v>275</v>
      </c>
      <c r="J88" s="3" t="s">
        <v>202</v>
      </c>
      <c r="K88" s="3" t="s">
        <v>173</v>
      </c>
      <c r="L88">
        <v>13</v>
      </c>
      <c r="T88" t="str">
        <f>Special[[#This Row],[服装]]&amp;Special[[#This Row],[名前]]&amp;Special[[#This Row],[レアリティ]]</f>
        <v>プール掃除及川徹ICONIC</v>
      </c>
    </row>
    <row r="89" spans="1:20" x14ac:dyDescent="0.3">
      <c r="A89">
        <f>VLOOKUP(Special[[#This Row],[No用]],SetNo[[No.用]:[vlookup 用]],2,FALSE)</f>
        <v>54</v>
      </c>
      <c r="B89" t="s">
        <v>117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>
        <v>1</v>
      </c>
      <c r="I89" t="s">
        <v>275</v>
      </c>
      <c r="J89" s="3" t="s">
        <v>296</v>
      </c>
      <c r="K89" s="3" t="s">
        <v>173</v>
      </c>
      <c r="L89">
        <v>33</v>
      </c>
      <c r="T89" t="str">
        <f>Special[[#This Row],[服装]]&amp;Special[[#This Row],[名前]]&amp;Special[[#This Row],[レアリティ]]</f>
        <v>プール掃除及川徹ICONIC</v>
      </c>
    </row>
    <row r="90" spans="1:20" x14ac:dyDescent="0.3">
      <c r="A90">
        <f>VLOOKUP(Special[[#This Row],[No用]],SetNo[[No.用]:[vlookup 用]],2,FALSE)</f>
        <v>54</v>
      </c>
      <c r="B90" t="s">
        <v>117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>
        <v>1</v>
      </c>
      <c r="I90" t="s">
        <v>275</v>
      </c>
      <c r="J90" s="3" t="s">
        <v>295</v>
      </c>
      <c r="K90" s="3" t="s">
        <v>184</v>
      </c>
      <c r="L90">
        <v>19</v>
      </c>
      <c r="T90" t="str">
        <f>Special[[#This Row],[服装]]&amp;Special[[#This Row],[名前]]&amp;Special[[#This Row],[レアリティ]]</f>
        <v>プール掃除及川徹ICONIC</v>
      </c>
    </row>
    <row r="91" spans="1:20" x14ac:dyDescent="0.3">
      <c r="A91">
        <f>VLOOKUP(Special[[#This Row],[No用]],SetNo[[No.用]:[vlookup 用]],2,FALSE)</f>
        <v>55</v>
      </c>
      <c r="B91" t="s">
        <v>217</v>
      </c>
      <c r="C91" t="s">
        <v>32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275</v>
      </c>
      <c r="J91" s="3" t="s">
        <v>202</v>
      </c>
      <c r="K91" s="3" t="s">
        <v>173</v>
      </c>
      <c r="L91">
        <v>13</v>
      </c>
      <c r="T91" t="str">
        <f>Special[[#This Row],[服装]]&amp;Special[[#This Row],[名前]]&amp;Special[[#This Row],[レアリティ]]</f>
        <v>ユニフォーム岩泉一ICONIC</v>
      </c>
    </row>
    <row r="92" spans="1:20" x14ac:dyDescent="0.3">
      <c r="A92">
        <f>VLOOKUP(Special[[#This Row],[No用]],SetNo[[No.用]:[vlookup 用]],2,FALSE)</f>
        <v>55</v>
      </c>
      <c r="B92" t="s">
        <v>217</v>
      </c>
      <c r="C92" t="s">
        <v>32</v>
      </c>
      <c r="D92" t="s">
        <v>28</v>
      </c>
      <c r="E92" t="s">
        <v>25</v>
      </c>
      <c r="F92" t="s">
        <v>20</v>
      </c>
      <c r="G92" t="s">
        <v>71</v>
      </c>
      <c r="H92">
        <v>1</v>
      </c>
      <c r="I92" t="s">
        <v>275</v>
      </c>
      <c r="J92" s="3" t="s">
        <v>287</v>
      </c>
      <c r="K92" s="3" t="s">
        <v>237</v>
      </c>
      <c r="L92">
        <v>47</v>
      </c>
      <c r="N92">
        <v>57</v>
      </c>
      <c r="T92" t="str">
        <f>Special[[#This Row],[服装]]&amp;Special[[#This Row],[名前]]&amp;Special[[#This Row],[レアリティ]]</f>
        <v>ユニフォーム岩泉一ICONIC</v>
      </c>
    </row>
    <row r="93" spans="1:20" x14ac:dyDescent="0.3">
      <c r="A93">
        <f>VLOOKUP(Special[[#This Row],[No用]],SetNo[[No.用]:[vlookup 用]],2,FALSE)</f>
        <v>56</v>
      </c>
      <c r="B93" t="s">
        <v>117</v>
      </c>
      <c r="C93" t="s">
        <v>32</v>
      </c>
      <c r="D93" t="s">
        <v>23</v>
      </c>
      <c r="E93" t="s">
        <v>25</v>
      </c>
      <c r="F93" t="s">
        <v>20</v>
      </c>
      <c r="G93" t="s">
        <v>71</v>
      </c>
      <c r="H93">
        <v>1</v>
      </c>
      <c r="I93" t="s">
        <v>275</v>
      </c>
      <c r="J93" s="3" t="s">
        <v>202</v>
      </c>
      <c r="K93" s="3" t="s">
        <v>173</v>
      </c>
      <c r="L93">
        <v>13</v>
      </c>
      <c r="T93" t="str">
        <f>Special[[#This Row],[服装]]&amp;Special[[#This Row],[名前]]&amp;Special[[#This Row],[レアリティ]]</f>
        <v>プール掃除岩泉一ICONIC</v>
      </c>
    </row>
    <row r="94" spans="1:20" x14ac:dyDescent="0.3">
      <c r="A94">
        <f>VLOOKUP(Special[[#This Row],[No用]],SetNo[[No.用]:[vlookup 用]],2,FALSE)</f>
        <v>56</v>
      </c>
      <c r="B94" t="s">
        <v>117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>
        <v>1</v>
      </c>
      <c r="I94" t="s">
        <v>275</v>
      </c>
      <c r="J94" s="3" t="s">
        <v>204</v>
      </c>
      <c r="K94" s="3" t="s">
        <v>237</v>
      </c>
      <c r="L94">
        <v>47</v>
      </c>
      <c r="N94">
        <v>57</v>
      </c>
      <c r="R94" s="3" t="s">
        <v>303</v>
      </c>
      <c r="S94">
        <v>2</v>
      </c>
      <c r="T94" t="str">
        <f>Special[[#This Row],[服装]]&amp;Special[[#This Row],[名前]]&amp;Special[[#This Row],[レアリティ]]</f>
        <v>プール掃除岩泉一ICONIC</v>
      </c>
    </row>
    <row r="95" spans="1:20" x14ac:dyDescent="0.3">
      <c r="A95">
        <f>VLOOKUP(Special[[#This Row],[No用]],SetNo[[No.用]:[vlookup 用]],2,FALSE)</f>
        <v>57</v>
      </c>
      <c r="B95" t="s">
        <v>217</v>
      </c>
      <c r="C95" t="s">
        <v>33</v>
      </c>
      <c r="D95" t="s">
        <v>24</v>
      </c>
      <c r="E95" t="s">
        <v>26</v>
      </c>
      <c r="F95" t="s">
        <v>20</v>
      </c>
      <c r="G95" t="s">
        <v>71</v>
      </c>
      <c r="H95">
        <v>1</v>
      </c>
      <c r="I95" t="s">
        <v>275</v>
      </c>
      <c r="J95" s="3" t="s">
        <v>202</v>
      </c>
      <c r="K95" s="3" t="s">
        <v>173</v>
      </c>
      <c r="L95">
        <v>13</v>
      </c>
      <c r="T95" t="str">
        <f>Special[[#This Row],[服装]]&amp;Special[[#This Row],[名前]]&amp;Special[[#This Row],[レアリティ]]</f>
        <v>ユニフォーム金田一勇太郎ICONIC</v>
      </c>
    </row>
    <row r="96" spans="1:20" x14ac:dyDescent="0.3">
      <c r="A96">
        <f>VLOOKUP(Special[[#This Row],[No用]],SetNo[[No.用]:[vlookup 用]],2,FALSE)</f>
        <v>57</v>
      </c>
      <c r="B96" t="s">
        <v>217</v>
      </c>
      <c r="C96" t="s">
        <v>33</v>
      </c>
      <c r="D96" t="s">
        <v>24</v>
      </c>
      <c r="E96" t="s">
        <v>26</v>
      </c>
      <c r="F96" t="s">
        <v>20</v>
      </c>
      <c r="G96" t="s">
        <v>71</v>
      </c>
      <c r="H96">
        <v>1</v>
      </c>
      <c r="I96" t="s">
        <v>275</v>
      </c>
      <c r="J96" s="3" t="s">
        <v>407</v>
      </c>
      <c r="K96" s="3" t="s">
        <v>237</v>
      </c>
      <c r="L96">
        <v>43</v>
      </c>
      <c r="N96">
        <v>53</v>
      </c>
      <c r="T96" t="str">
        <f>Special[[#This Row],[服装]]&amp;Special[[#This Row],[名前]]&amp;Special[[#This Row],[レアリティ]]</f>
        <v>ユニフォーム金田一勇太郎ICONIC</v>
      </c>
    </row>
    <row r="97" spans="1:20" x14ac:dyDescent="0.3">
      <c r="A97">
        <f>VLOOKUP(Special[[#This Row],[No用]],SetNo[[No.用]:[vlookup 用]],2,FALSE)</f>
        <v>58</v>
      </c>
      <c r="B97" t="s">
        <v>217</v>
      </c>
      <c r="C97" t="s">
        <v>34</v>
      </c>
      <c r="D97" t="s">
        <v>28</v>
      </c>
      <c r="E97" t="s">
        <v>25</v>
      </c>
      <c r="F97" t="s">
        <v>20</v>
      </c>
      <c r="G97" t="s">
        <v>71</v>
      </c>
      <c r="H97">
        <v>1</v>
      </c>
      <c r="I97" t="s">
        <v>275</v>
      </c>
      <c r="J97" s="3" t="s">
        <v>202</v>
      </c>
      <c r="K97" s="3" t="s">
        <v>173</v>
      </c>
      <c r="L97">
        <v>13</v>
      </c>
      <c r="T97" t="str">
        <f>Special[[#This Row],[服装]]&amp;Special[[#This Row],[名前]]&amp;Special[[#This Row],[レアリティ]]</f>
        <v>ユニフォーム京谷賢太郎ICONIC</v>
      </c>
    </row>
    <row r="98" spans="1:20" x14ac:dyDescent="0.3">
      <c r="A98">
        <f>VLOOKUP(Special[[#This Row],[No用]],SetNo[[No.用]:[vlookup 用]],2,FALSE)</f>
        <v>58</v>
      </c>
      <c r="B98" t="s">
        <v>217</v>
      </c>
      <c r="C98" t="s">
        <v>34</v>
      </c>
      <c r="D98" t="s">
        <v>28</v>
      </c>
      <c r="E98" t="s">
        <v>25</v>
      </c>
      <c r="F98" t="s">
        <v>20</v>
      </c>
      <c r="G98" t="s">
        <v>71</v>
      </c>
      <c r="H98">
        <v>1</v>
      </c>
      <c r="I98" t="s">
        <v>275</v>
      </c>
      <c r="J98" s="3" t="s">
        <v>191</v>
      </c>
      <c r="K98" s="3" t="s">
        <v>184</v>
      </c>
      <c r="L98">
        <v>13</v>
      </c>
      <c r="T98" t="str">
        <f>Special[[#This Row],[服装]]&amp;Special[[#This Row],[名前]]&amp;Special[[#This Row],[レアリティ]]</f>
        <v>ユニフォーム京谷賢太郎ICONIC</v>
      </c>
    </row>
    <row r="99" spans="1:20" x14ac:dyDescent="0.3">
      <c r="A99">
        <f>VLOOKUP(Special[[#This Row],[No用]],SetNo[[No.用]:[vlookup 用]],2,FALSE)</f>
        <v>59</v>
      </c>
      <c r="B99" t="s">
        <v>217</v>
      </c>
      <c r="C99" t="s">
        <v>35</v>
      </c>
      <c r="D99" t="s">
        <v>23</v>
      </c>
      <c r="E99" t="s">
        <v>25</v>
      </c>
      <c r="F99" t="s">
        <v>20</v>
      </c>
      <c r="G99" t="s">
        <v>71</v>
      </c>
      <c r="H99">
        <v>1</v>
      </c>
      <c r="I99" t="s">
        <v>275</v>
      </c>
      <c r="J99" s="3" t="s">
        <v>202</v>
      </c>
      <c r="K99" s="3" t="s">
        <v>173</v>
      </c>
      <c r="L99">
        <v>13</v>
      </c>
      <c r="T99" t="str">
        <f>Special[[#This Row],[服装]]&amp;Special[[#This Row],[名前]]&amp;Special[[#This Row],[レアリティ]]</f>
        <v>ユニフォーム国見英ICONIC</v>
      </c>
    </row>
    <row r="100" spans="1:20" x14ac:dyDescent="0.3">
      <c r="A100">
        <f>VLOOKUP(Special[[#This Row],[No用]],SetNo[[No.用]:[vlookup 用]],2,FALSE)</f>
        <v>60</v>
      </c>
      <c r="B100" t="s">
        <v>217</v>
      </c>
      <c r="C100" t="s">
        <v>36</v>
      </c>
      <c r="D100" t="s">
        <v>23</v>
      </c>
      <c r="E100" t="s">
        <v>21</v>
      </c>
      <c r="F100" t="s">
        <v>20</v>
      </c>
      <c r="G100" t="s">
        <v>71</v>
      </c>
      <c r="H100">
        <v>1</v>
      </c>
      <c r="I100" t="s">
        <v>275</v>
      </c>
      <c r="J100" s="3" t="s">
        <v>207</v>
      </c>
      <c r="K100" s="3" t="s">
        <v>184</v>
      </c>
      <c r="L100">
        <v>13</v>
      </c>
      <c r="T100" t="str">
        <f>Special[[#This Row],[服装]]&amp;Special[[#This Row],[名前]]&amp;Special[[#This Row],[レアリティ]]</f>
        <v>ユニフォーム渡親治ICONIC</v>
      </c>
    </row>
    <row r="101" spans="1:20" x14ac:dyDescent="0.3">
      <c r="A101">
        <f>VLOOKUP(Special[[#This Row],[No用]],SetNo[[No.用]:[vlookup 用]],2,FALSE)</f>
        <v>61</v>
      </c>
      <c r="B101" t="s">
        <v>217</v>
      </c>
      <c r="C101" t="s">
        <v>37</v>
      </c>
      <c r="D101" t="s">
        <v>23</v>
      </c>
      <c r="E101" t="s">
        <v>26</v>
      </c>
      <c r="F101" t="s">
        <v>20</v>
      </c>
      <c r="G101" t="s">
        <v>71</v>
      </c>
      <c r="H101">
        <v>1</v>
      </c>
      <c r="I101" t="s">
        <v>275</v>
      </c>
      <c r="J101" s="3" t="s">
        <v>202</v>
      </c>
      <c r="K101" s="3" t="s">
        <v>173</v>
      </c>
      <c r="L101">
        <v>14</v>
      </c>
      <c r="T101" t="str">
        <f>Special[[#This Row],[服装]]&amp;Special[[#This Row],[名前]]&amp;Special[[#This Row],[レアリティ]]</f>
        <v>ユニフォーム松川一静ICONIC</v>
      </c>
    </row>
    <row r="102" spans="1:20" x14ac:dyDescent="0.3">
      <c r="A102">
        <f>VLOOKUP(Special[[#This Row],[No用]],SetNo[[No.用]:[vlookup 用]],2,FALSE)</f>
        <v>61</v>
      </c>
      <c r="B102" t="s">
        <v>217</v>
      </c>
      <c r="C102" t="s">
        <v>37</v>
      </c>
      <c r="D102" t="s">
        <v>23</v>
      </c>
      <c r="E102" t="s">
        <v>26</v>
      </c>
      <c r="F102" t="s">
        <v>20</v>
      </c>
      <c r="G102" t="s">
        <v>71</v>
      </c>
      <c r="H102">
        <v>1</v>
      </c>
      <c r="I102" t="s">
        <v>275</v>
      </c>
      <c r="J102" s="3" t="s">
        <v>191</v>
      </c>
      <c r="K102" s="3" t="s">
        <v>173</v>
      </c>
      <c r="L102">
        <v>14</v>
      </c>
      <c r="T102" t="str">
        <f>Special[[#This Row],[服装]]&amp;Special[[#This Row],[名前]]&amp;Special[[#This Row],[レアリティ]]</f>
        <v>ユニフォーム松川一静ICONIC</v>
      </c>
    </row>
    <row r="103" spans="1:20" x14ac:dyDescent="0.3">
      <c r="A103">
        <f>VLOOKUP(Special[[#This Row],[No用]],SetNo[[No.用]:[vlookup 用]],2,FALSE)</f>
        <v>61</v>
      </c>
      <c r="B103" t="s">
        <v>217</v>
      </c>
      <c r="C103" t="s">
        <v>37</v>
      </c>
      <c r="D103" t="s">
        <v>23</v>
      </c>
      <c r="E103" t="s">
        <v>26</v>
      </c>
      <c r="F103" t="s">
        <v>20</v>
      </c>
      <c r="G103" t="s">
        <v>71</v>
      </c>
      <c r="H103">
        <v>1</v>
      </c>
      <c r="I103" t="s">
        <v>275</v>
      </c>
      <c r="J103" s="3" t="s">
        <v>204</v>
      </c>
      <c r="K103" s="3" t="s">
        <v>237</v>
      </c>
      <c r="L103">
        <v>49</v>
      </c>
      <c r="N103">
        <v>59</v>
      </c>
      <c r="T103" t="str">
        <f>Special[[#This Row],[服装]]&amp;Special[[#This Row],[名前]]&amp;Special[[#This Row],[レアリティ]]</f>
        <v>ユニフォーム松川一静ICONIC</v>
      </c>
    </row>
    <row r="104" spans="1:20" x14ac:dyDescent="0.3">
      <c r="A104">
        <f>VLOOKUP(Special[[#This Row],[No用]],SetNo[[No.用]:[vlookup 用]],2,FALSE)</f>
        <v>62</v>
      </c>
      <c r="B104" t="s">
        <v>217</v>
      </c>
      <c r="C104" t="s">
        <v>38</v>
      </c>
      <c r="D104" t="s">
        <v>23</v>
      </c>
      <c r="E104" t="s">
        <v>25</v>
      </c>
      <c r="F104" t="s">
        <v>20</v>
      </c>
      <c r="G104" t="s">
        <v>71</v>
      </c>
      <c r="H104">
        <v>1</v>
      </c>
      <c r="I104" t="s">
        <v>275</v>
      </c>
      <c r="J104" s="3" t="s">
        <v>202</v>
      </c>
      <c r="K104" s="3" t="s">
        <v>173</v>
      </c>
      <c r="L104">
        <v>13</v>
      </c>
      <c r="T104" t="str">
        <f>Special[[#This Row],[服装]]&amp;Special[[#This Row],[名前]]&amp;Special[[#This Row],[レアリティ]]</f>
        <v>ユニフォーム花巻貴大ICONIC</v>
      </c>
    </row>
    <row r="105" spans="1:20" x14ac:dyDescent="0.3">
      <c r="A105">
        <f>VLOOKUP(Special[[#This Row],[No用]],SetNo[[No.用]:[vlookup 用]],2,FALSE)</f>
        <v>63</v>
      </c>
      <c r="B105" t="s">
        <v>217</v>
      </c>
      <c r="C105" t="s">
        <v>55</v>
      </c>
      <c r="D105" t="s">
        <v>23</v>
      </c>
      <c r="E105" t="s">
        <v>25</v>
      </c>
      <c r="F105" t="s">
        <v>56</v>
      </c>
      <c r="G105" t="s">
        <v>71</v>
      </c>
      <c r="H105">
        <v>1</v>
      </c>
      <c r="I105" t="s">
        <v>275</v>
      </c>
      <c r="J105" s="3" t="s">
        <v>202</v>
      </c>
      <c r="K105" s="3" t="s">
        <v>173</v>
      </c>
      <c r="L105">
        <v>12</v>
      </c>
      <c r="T105" t="str">
        <f>Special[[#This Row],[服装]]&amp;Special[[#This Row],[名前]]&amp;Special[[#This Row],[レアリティ]]</f>
        <v>ユニフォーム駒木輝ICONIC</v>
      </c>
    </row>
    <row r="106" spans="1:20" x14ac:dyDescent="0.3">
      <c r="A106">
        <f>VLOOKUP(Special[[#This Row],[No用]],SetNo[[No.用]:[vlookup 用]],2,FALSE)</f>
        <v>64</v>
      </c>
      <c r="B106" t="s">
        <v>217</v>
      </c>
      <c r="C106" t="s">
        <v>57</v>
      </c>
      <c r="D106" t="s">
        <v>24</v>
      </c>
      <c r="E106" t="s">
        <v>26</v>
      </c>
      <c r="F106" t="s">
        <v>56</v>
      </c>
      <c r="G106" t="s">
        <v>71</v>
      </c>
      <c r="H106">
        <v>1</v>
      </c>
      <c r="I106" t="s">
        <v>275</v>
      </c>
      <c r="J106" s="3" t="s">
        <v>202</v>
      </c>
      <c r="K106" s="3" t="s">
        <v>173</v>
      </c>
      <c r="L106">
        <v>12</v>
      </c>
      <c r="T106" t="str">
        <f>Special[[#This Row],[服装]]&amp;Special[[#This Row],[名前]]&amp;Special[[#This Row],[レアリティ]]</f>
        <v>ユニフォーム茶屋和馬ICONIC</v>
      </c>
    </row>
    <row r="107" spans="1:20" x14ac:dyDescent="0.3">
      <c r="A107">
        <f>VLOOKUP(Special[[#This Row],[No用]],SetNo[[No.用]:[vlookup 用]],2,FALSE)</f>
        <v>65</v>
      </c>
      <c r="B107" t="s">
        <v>217</v>
      </c>
      <c r="C107" t="s">
        <v>58</v>
      </c>
      <c r="D107" t="s">
        <v>24</v>
      </c>
      <c r="E107" t="s">
        <v>25</v>
      </c>
      <c r="F107" t="s">
        <v>56</v>
      </c>
      <c r="G107" t="s">
        <v>71</v>
      </c>
      <c r="H107">
        <v>1</v>
      </c>
      <c r="I107" t="s">
        <v>275</v>
      </c>
      <c r="J107" s="3" t="s">
        <v>202</v>
      </c>
      <c r="K107" s="3" t="s">
        <v>173</v>
      </c>
      <c r="L107">
        <v>12</v>
      </c>
      <c r="T107" t="str">
        <f>Special[[#This Row],[服装]]&amp;Special[[#This Row],[名前]]&amp;Special[[#This Row],[レアリティ]]</f>
        <v>ユニフォーム玉川弘樹ICONIC</v>
      </c>
    </row>
    <row r="108" spans="1:20" x14ac:dyDescent="0.3">
      <c r="A108">
        <f>VLOOKUP(Special[[#This Row],[No用]],SetNo[[No.用]:[vlookup 用]],2,FALSE)</f>
        <v>66</v>
      </c>
      <c r="B108" t="s">
        <v>217</v>
      </c>
      <c r="C108" t="s">
        <v>59</v>
      </c>
      <c r="D108" t="s">
        <v>24</v>
      </c>
      <c r="E108" t="s">
        <v>21</v>
      </c>
      <c r="F108" t="s">
        <v>56</v>
      </c>
      <c r="G108" t="s">
        <v>71</v>
      </c>
      <c r="H108">
        <v>1</v>
      </c>
      <c r="I108" t="s">
        <v>275</v>
      </c>
      <c r="J108" s="3" t="s">
        <v>207</v>
      </c>
      <c r="K108" s="3" t="s">
        <v>184</v>
      </c>
      <c r="L108">
        <v>38</v>
      </c>
      <c r="T108" t="str">
        <f>Special[[#This Row],[服装]]&amp;Special[[#This Row],[名前]]&amp;Special[[#This Row],[レアリティ]]</f>
        <v>ユニフォーム桜井大河ICONIC</v>
      </c>
    </row>
    <row r="109" spans="1:20" x14ac:dyDescent="0.3">
      <c r="A109">
        <f>VLOOKUP(Special[[#This Row],[No用]],SetNo[[No.用]:[vlookup 用]],2,FALSE)</f>
        <v>67</v>
      </c>
      <c r="B109" t="s">
        <v>217</v>
      </c>
      <c r="C109" t="s">
        <v>60</v>
      </c>
      <c r="D109" t="s">
        <v>24</v>
      </c>
      <c r="E109" t="s">
        <v>31</v>
      </c>
      <c r="F109" t="s">
        <v>56</v>
      </c>
      <c r="G109" t="s">
        <v>71</v>
      </c>
      <c r="H109">
        <v>1</v>
      </c>
      <c r="I109" t="s">
        <v>275</v>
      </c>
      <c r="J109" s="3" t="s">
        <v>202</v>
      </c>
      <c r="K109" s="3" t="s">
        <v>173</v>
      </c>
      <c r="L109">
        <v>13</v>
      </c>
      <c r="T109" t="str">
        <f>Special[[#This Row],[服装]]&amp;Special[[#This Row],[名前]]&amp;Special[[#This Row],[レアリティ]]</f>
        <v>ユニフォーム芳賀良治ICONIC</v>
      </c>
    </row>
    <row r="110" spans="1:20" x14ac:dyDescent="0.3">
      <c r="A110">
        <f>VLOOKUP(Special[[#This Row],[No用]],SetNo[[No.用]:[vlookup 用]],2,FALSE)</f>
        <v>67</v>
      </c>
      <c r="B110" t="s">
        <v>217</v>
      </c>
      <c r="C110" t="s">
        <v>60</v>
      </c>
      <c r="D110" t="s">
        <v>24</v>
      </c>
      <c r="E110" t="s">
        <v>31</v>
      </c>
      <c r="F110" t="s">
        <v>56</v>
      </c>
      <c r="G110" t="s">
        <v>71</v>
      </c>
      <c r="H110">
        <v>1</v>
      </c>
      <c r="I110" t="s">
        <v>275</v>
      </c>
      <c r="J110" s="3" t="s">
        <v>296</v>
      </c>
      <c r="K110" s="3" t="s">
        <v>184</v>
      </c>
      <c r="L110">
        <v>13</v>
      </c>
      <c r="T110" t="str">
        <f>Special[[#This Row],[服装]]&amp;Special[[#This Row],[名前]]&amp;Special[[#This Row],[レアリティ]]</f>
        <v>ユニフォーム芳賀良治ICONIC</v>
      </c>
    </row>
    <row r="111" spans="1:20" x14ac:dyDescent="0.3">
      <c r="A111">
        <f>VLOOKUP(Special[[#This Row],[No用]],SetNo[[No.用]:[vlookup 用]],2,FALSE)</f>
        <v>68</v>
      </c>
      <c r="B111" t="s">
        <v>217</v>
      </c>
      <c r="C111" t="s">
        <v>61</v>
      </c>
      <c r="D111" t="s">
        <v>24</v>
      </c>
      <c r="E111" t="s">
        <v>26</v>
      </c>
      <c r="F111" t="s">
        <v>56</v>
      </c>
      <c r="G111" t="s">
        <v>71</v>
      </c>
      <c r="H111">
        <v>1</v>
      </c>
      <c r="I111" t="s">
        <v>275</v>
      </c>
      <c r="J111" s="3" t="s">
        <v>202</v>
      </c>
      <c r="K111" s="3" t="s">
        <v>173</v>
      </c>
      <c r="L111">
        <v>13</v>
      </c>
      <c r="T111" t="str">
        <f>Special[[#This Row],[服装]]&amp;Special[[#This Row],[名前]]&amp;Special[[#This Row],[レアリティ]]</f>
        <v>ユニフォーム渋谷陸斗ICONIC</v>
      </c>
    </row>
    <row r="112" spans="1:20" x14ac:dyDescent="0.3">
      <c r="A112">
        <f>VLOOKUP(Special[[#This Row],[No用]],SetNo[[No.用]:[vlookup 用]],2,FALSE)</f>
        <v>69</v>
      </c>
      <c r="B112" t="s">
        <v>217</v>
      </c>
      <c r="C112" t="s">
        <v>62</v>
      </c>
      <c r="D112" t="s">
        <v>24</v>
      </c>
      <c r="E112" t="s">
        <v>25</v>
      </c>
      <c r="F112" t="s">
        <v>56</v>
      </c>
      <c r="G112" t="s">
        <v>71</v>
      </c>
      <c r="H112">
        <v>1</v>
      </c>
      <c r="I112" t="s">
        <v>275</v>
      </c>
      <c r="J112" s="3" t="s">
        <v>202</v>
      </c>
      <c r="K112" s="3" t="s">
        <v>173</v>
      </c>
      <c r="L112">
        <v>13</v>
      </c>
      <c r="T112" t="str">
        <f>Special[[#This Row],[服装]]&amp;Special[[#This Row],[名前]]&amp;Special[[#This Row],[レアリティ]]</f>
        <v>ユニフォーム池尻隼人ICONIC</v>
      </c>
    </row>
    <row r="113" spans="1:20" x14ac:dyDescent="0.3">
      <c r="A113">
        <f>VLOOKUP(Special[[#This Row],[No用]],SetNo[[No.用]:[vlookup 用]],2,FALSE)</f>
        <v>70</v>
      </c>
      <c r="B113" t="s">
        <v>217</v>
      </c>
      <c r="C113" t="s">
        <v>63</v>
      </c>
      <c r="D113" t="s">
        <v>28</v>
      </c>
      <c r="E113" t="s">
        <v>25</v>
      </c>
      <c r="F113" t="s">
        <v>64</v>
      </c>
      <c r="G113" t="s">
        <v>71</v>
      </c>
      <c r="H113">
        <v>1</v>
      </c>
      <c r="I113" t="s">
        <v>275</v>
      </c>
      <c r="J113" s="3" t="s">
        <v>202</v>
      </c>
      <c r="K113" s="3" t="s">
        <v>173</v>
      </c>
      <c r="L113">
        <v>13</v>
      </c>
      <c r="T113" t="str">
        <f>Special[[#This Row],[服装]]&amp;Special[[#This Row],[名前]]&amp;Special[[#This Row],[レアリティ]]</f>
        <v>ユニフォーム十和田良樹ICONIC</v>
      </c>
    </row>
    <row r="114" spans="1:20" x14ac:dyDescent="0.3">
      <c r="A114">
        <f>VLOOKUP(Special[[#This Row],[No用]],SetNo[[No.用]:[vlookup 用]],2,FALSE)</f>
        <v>71</v>
      </c>
      <c r="B114" t="s">
        <v>217</v>
      </c>
      <c r="C114" t="s">
        <v>65</v>
      </c>
      <c r="D114" t="s">
        <v>28</v>
      </c>
      <c r="E114" t="s">
        <v>26</v>
      </c>
      <c r="F114" t="s">
        <v>64</v>
      </c>
      <c r="G114" t="s">
        <v>71</v>
      </c>
      <c r="H114">
        <v>1</v>
      </c>
      <c r="I114" t="s">
        <v>275</v>
      </c>
      <c r="J114" s="3" t="s">
        <v>202</v>
      </c>
      <c r="K114" s="3" t="s">
        <v>173</v>
      </c>
      <c r="L114">
        <v>13</v>
      </c>
      <c r="T114" t="str">
        <f>Special[[#This Row],[服装]]&amp;Special[[#This Row],[名前]]&amp;Special[[#This Row],[レアリティ]]</f>
        <v>ユニフォーム森岳歩ICONIC</v>
      </c>
    </row>
    <row r="115" spans="1:20" x14ac:dyDescent="0.3">
      <c r="A115">
        <f>VLOOKUP(Special[[#This Row],[No用]],SetNo[[No.用]:[vlookup 用]],2,FALSE)</f>
        <v>72</v>
      </c>
      <c r="B115" t="s">
        <v>217</v>
      </c>
      <c r="C115" t="s">
        <v>66</v>
      </c>
      <c r="D115" t="s">
        <v>24</v>
      </c>
      <c r="E115" t="s">
        <v>25</v>
      </c>
      <c r="F115" t="s">
        <v>64</v>
      </c>
      <c r="G115" t="s">
        <v>71</v>
      </c>
      <c r="H115">
        <v>1</v>
      </c>
      <c r="I115" t="s">
        <v>275</v>
      </c>
      <c r="J115" s="3" t="s">
        <v>202</v>
      </c>
      <c r="K115" s="3" t="s">
        <v>173</v>
      </c>
      <c r="L115">
        <v>13</v>
      </c>
      <c r="T115" t="str">
        <f>Special[[#This Row],[服装]]&amp;Special[[#This Row],[名前]]&amp;Special[[#This Row],[レアリティ]]</f>
        <v>ユニフォーム唐松拓巳ICONIC</v>
      </c>
    </row>
    <row r="116" spans="1:20" x14ac:dyDescent="0.3">
      <c r="A116">
        <f>VLOOKUP(Special[[#This Row],[No用]],SetNo[[No.用]:[vlookup 用]],2,FALSE)</f>
        <v>73</v>
      </c>
      <c r="B116" t="s">
        <v>217</v>
      </c>
      <c r="C116" t="s">
        <v>67</v>
      </c>
      <c r="D116" t="s">
        <v>28</v>
      </c>
      <c r="E116" t="s">
        <v>25</v>
      </c>
      <c r="F116" t="s">
        <v>64</v>
      </c>
      <c r="G116" t="s">
        <v>71</v>
      </c>
      <c r="H116">
        <v>1</v>
      </c>
      <c r="I116" t="s">
        <v>275</v>
      </c>
      <c r="J116" s="3" t="s">
        <v>202</v>
      </c>
      <c r="K116" s="3" t="s">
        <v>173</v>
      </c>
      <c r="L116">
        <v>13</v>
      </c>
      <c r="T116" t="str">
        <f>Special[[#This Row],[服装]]&amp;Special[[#This Row],[名前]]&amp;Special[[#This Row],[レアリティ]]</f>
        <v>ユニフォーム田沢裕樹ICONIC</v>
      </c>
    </row>
    <row r="117" spans="1:20" x14ac:dyDescent="0.3">
      <c r="A117">
        <f>VLOOKUP(Special[[#This Row],[No用]],SetNo[[No.用]:[vlookup 用]],2,FALSE)</f>
        <v>74</v>
      </c>
      <c r="B117" t="s">
        <v>217</v>
      </c>
      <c r="C117" t="s">
        <v>68</v>
      </c>
      <c r="D117" t="s">
        <v>28</v>
      </c>
      <c r="E117" t="s">
        <v>26</v>
      </c>
      <c r="F117" t="s">
        <v>64</v>
      </c>
      <c r="G117" t="s">
        <v>71</v>
      </c>
      <c r="H117">
        <v>1</v>
      </c>
      <c r="I117" t="s">
        <v>275</v>
      </c>
      <c r="J117" s="3" t="s">
        <v>202</v>
      </c>
      <c r="K117" s="3" t="s">
        <v>173</v>
      </c>
      <c r="L117">
        <v>14</v>
      </c>
      <c r="T117" t="str">
        <f>Special[[#This Row],[服装]]&amp;Special[[#This Row],[名前]]&amp;Special[[#This Row],[レアリティ]]</f>
        <v>ユニフォーム子安颯真ICONIC</v>
      </c>
    </row>
    <row r="118" spans="1:20" x14ac:dyDescent="0.3">
      <c r="A118">
        <f>VLOOKUP(Special[[#This Row],[No用]],SetNo[[No.用]:[vlookup 用]],2,FALSE)</f>
        <v>75</v>
      </c>
      <c r="B118" t="s">
        <v>217</v>
      </c>
      <c r="C118" t="s">
        <v>69</v>
      </c>
      <c r="D118" t="s">
        <v>28</v>
      </c>
      <c r="E118" t="s">
        <v>21</v>
      </c>
      <c r="F118" t="s">
        <v>64</v>
      </c>
      <c r="G118" t="s">
        <v>71</v>
      </c>
      <c r="H118">
        <v>1</v>
      </c>
      <c r="I118" t="s">
        <v>275</v>
      </c>
      <c r="J118" s="3" t="s">
        <v>207</v>
      </c>
      <c r="K118" s="3" t="s">
        <v>184</v>
      </c>
      <c r="L118">
        <v>12</v>
      </c>
      <c r="T118" t="str">
        <f>Special[[#This Row],[服装]]&amp;Special[[#This Row],[名前]]&amp;Special[[#This Row],[レアリティ]]</f>
        <v>ユニフォーム横手駿ICONIC</v>
      </c>
    </row>
    <row r="119" spans="1:20" x14ac:dyDescent="0.3">
      <c r="A119">
        <f>VLOOKUP(Special[[#This Row],[No用]],SetNo[[No.用]:[vlookup 用]],2,FALSE)</f>
        <v>76</v>
      </c>
      <c r="B119" t="s">
        <v>217</v>
      </c>
      <c r="C119" t="s">
        <v>70</v>
      </c>
      <c r="D119" t="s">
        <v>28</v>
      </c>
      <c r="E119" t="s">
        <v>31</v>
      </c>
      <c r="F119" t="s">
        <v>64</v>
      </c>
      <c r="G119" t="s">
        <v>71</v>
      </c>
      <c r="H119">
        <v>1</v>
      </c>
      <c r="I119" t="s">
        <v>275</v>
      </c>
      <c r="J119" s="3" t="s">
        <v>202</v>
      </c>
      <c r="K119" s="3" t="s">
        <v>173</v>
      </c>
      <c r="L119">
        <v>14</v>
      </c>
      <c r="T119" t="str">
        <f>Special[[#This Row],[服装]]&amp;Special[[#This Row],[名前]]&amp;Special[[#This Row],[レアリティ]]</f>
        <v>ユニフォーム夏瀬伊吹ICONIC</v>
      </c>
    </row>
    <row r="120" spans="1:20" x14ac:dyDescent="0.3">
      <c r="A120">
        <f>VLOOKUP(Special[[#This Row],[No用]],SetNo[[No.用]:[vlookup 用]],2,FALSE)</f>
        <v>76</v>
      </c>
      <c r="B120" t="s">
        <v>217</v>
      </c>
      <c r="C120" t="s">
        <v>70</v>
      </c>
      <c r="D120" t="s">
        <v>28</v>
      </c>
      <c r="E120" t="s">
        <v>31</v>
      </c>
      <c r="F120" t="s">
        <v>64</v>
      </c>
      <c r="G120" t="s">
        <v>71</v>
      </c>
      <c r="H120">
        <v>1</v>
      </c>
      <c r="I120" t="s">
        <v>275</v>
      </c>
      <c r="J120" s="3" t="s">
        <v>291</v>
      </c>
      <c r="K120" s="3" t="s">
        <v>237</v>
      </c>
      <c r="L120">
        <v>44</v>
      </c>
      <c r="N120">
        <v>54</v>
      </c>
      <c r="T120" t="str">
        <f>Special[[#This Row],[服装]]&amp;Special[[#This Row],[名前]]&amp;Special[[#This Row],[レアリティ]]</f>
        <v>ユニフォーム夏瀬伊吹ICONIC</v>
      </c>
    </row>
    <row r="121" spans="1:20" x14ac:dyDescent="0.3">
      <c r="A121">
        <f>VLOOKUP(Special[[#This Row],[No用]],SetNo[[No.用]:[vlookup 用]],2,FALSE)</f>
        <v>77</v>
      </c>
      <c r="B121" t="s">
        <v>217</v>
      </c>
      <c r="C121" t="s">
        <v>72</v>
      </c>
      <c r="D121" t="s">
        <v>23</v>
      </c>
      <c r="E121" t="s">
        <v>31</v>
      </c>
      <c r="F121" t="s">
        <v>75</v>
      </c>
      <c r="G121" t="s">
        <v>71</v>
      </c>
      <c r="H121">
        <v>1</v>
      </c>
      <c r="I121" t="s">
        <v>275</v>
      </c>
      <c r="J121" s="3" t="s">
        <v>202</v>
      </c>
      <c r="K121" s="3" t="s">
        <v>173</v>
      </c>
      <c r="L121">
        <v>14</v>
      </c>
      <c r="T121" t="str">
        <f>Special[[#This Row],[服装]]&amp;Special[[#This Row],[名前]]&amp;Special[[#This Row],[レアリティ]]</f>
        <v>ユニフォーム古牧譲ICONIC</v>
      </c>
    </row>
    <row r="122" spans="1:20" x14ac:dyDescent="0.3">
      <c r="A122">
        <f>VLOOKUP(Special[[#This Row],[No用]],SetNo[[No.用]:[vlookup 用]],2,FALSE)</f>
        <v>77</v>
      </c>
      <c r="B122" t="s">
        <v>217</v>
      </c>
      <c r="C122" t="s">
        <v>72</v>
      </c>
      <c r="D122" t="s">
        <v>23</v>
      </c>
      <c r="E122" t="s">
        <v>31</v>
      </c>
      <c r="F122" t="s">
        <v>75</v>
      </c>
      <c r="G122" t="s">
        <v>71</v>
      </c>
      <c r="H122">
        <v>1</v>
      </c>
      <c r="I122" t="s">
        <v>275</v>
      </c>
      <c r="J122" s="3" t="s">
        <v>291</v>
      </c>
      <c r="K122" s="3" t="s">
        <v>237</v>
      </c>
      <c r="L122">
        <v>49</v>
      </c>
      <c r="N122">
        <v>59</v>
      </c>
      <c r="T122" t="str">
        <f>Special[[#This Row],[服装]]&amp;Special[[#This Row],[名前]]&amp;Special[[#This Row],[レアリティ]]</f>
        <v>ユニフォーム古牧譲ICONIC</v>
      </c>
    </row>
    <row r="123" spans="1:20" x14ac:dyDescent="0.3">
      <c r="A123">
        <f>VLOOKUP(Special[[#This Row],[No用]],SetNo[[No.用]:[vlookup 用]],2,FALSE)</f>
        <v>78</v>
      </c>
      <c r="B123" t="s">
        <v>217</v>
      </c>
      <c r="C123" t="s">
        <v>76</v>
      </c>
      <c r="D123" t="s">
        <v>28</v>
      </c>
      <c r="E123" t="s">
        <v>25</v>
      </c>
      <c r="F123" t="s">
        <v>75</v>
      </c>
      <c r="G123" t="s">
        <v>71</v>
      </c>
      <c r="H123">
        <v>1</v>
      </c>
      <c r="I123" t="s">
        <v>275</v>
      </c>
      <c r="J123" s="3" t="s">
        <v>202</v>
      </c>
      <c r="K123" s="3" t="s">
        <v>173</v>
      </c>
      <c r="L123">
        <v>14</v>
      </c>
      <c r="T123" t="str">
        <f>Special[[#This Row],[服装]]&amp;Special[[#This Row],[名前]]&amp;Special[[#This Row],[レアリティ]]</f>
        <v>ユニフォーム浅虫快人ICONIC</v>
      </c>
    </row>
    <row r="124" spans="1:20" x14ac:dyDescent="0.3">
      <c r="A124">
        <f>VLOOKUP(Special[[#This Row],[No用]],SetNo[[No.用]:[vlookup 用]],2,FALSE)</f>
        <v>78</v>
      </c>
      <c r="B124" t="s">
        <v>217</v>
      </c>
      <c r="C124" t="s">
        <v>76</v>
      </c>
      <c r="D124" t="s">
        <v>28</v>
      </c>
      <c r="E124" t="s">
        <v>25</v>
      </c>
      <c r="F124" t="s">
        <v>75</v>
      </c>
      <c r="G124" t="s">
        <v>71</v>
      </c>
      <c r="H124">
        <v>1</v>
      </c>
      <c r="I124" t="s">
        <v>275</v>
      </c>
      <c r="J124" s="3" t="s">
        <v>296</v>
      </c>
      <c r="K124" s="3" t="s">
        <v>184</v>
      </c>
      <c r="L124">
        <v>14</v>
      </c>
      <c r="T124" t="str">
        <f>Special[[#This Row],[服装]]&amp;Special[[#This Row],[名前]]&amp;Special[[#This Row],[レアリティ]]</f>
        <v>ユニフォーム浅虫快人ICONIC</v>
      </c>
    </row>
    <row r="125" spans="1:20" x14ac:dyDescent="0.3">
      <c r="A125">
        <f>VLOOKUP(Special[[#This Row],[No用]],SetNo[[No.用]:[vlookup 用]],2,FALSE)</f>
        <v>79</v>
      </c>
      <c r="B125" t="s">
        <v>217</v>
      </c>
      <c r="C125" t="s">
        <v>79</v>
      </c>
      <c r="D125" t="s">
        <v>23</v>
      </c>
      <c r="E125" t="s">
        <v>21</v>
      </c>
      <c r="F125" t="s">
        <v>75</v>
      </c>
      <c r="G125" t="s">
        <v>71</v>
      </c>
      <c r="H125">
        <v>1</v>
      </c>
      <c r="I125" t="s">
        <v>275</v>
      </c>
      <c r="J125" s="3" t="s">
        <v>207</v>
      </c>
      <c r="K125" s="3" t="s">
        <v>184</v>
      </c>
      <c r="L125">
        <v>14</v>
      </c>
      <c r="T125" t="str">
        <f>Special[[#This Row],[服装]]&amp;Special[[#This Row],[名前]]&amp;Special[[#This Row],[レアリティ]]</f>
        <v>ユニフォーム南田大志ICONIC</v>
      </c>
    </row>
    <row r="126" spans="1:20" x14ac:dyDescent="0.3">
      <c r="A126">
        <f>VLOOKUP(Special[[#This Row],[No用]],SetNo[[No.用]:[vlookup 用]],2,FALSE)</f>
        <v>79</v>
      </c>
      <c r="B126" t="s">
        <v>217</v>
      </c>
      <c r="C126" t="s">
        <v>79</v>
      </c>
      <c r="D126" t="s">
        <v>23</v>
      </c>
      <c r="E126" t="s">
        <v>21</v>
      </c>
      <c r="F126" t="s">
        <v>75</v>
      </c>
      <c r="G126" t="s">
        <v>71</v>
      </c>
      <c r="H126">
        <v>1</v>
      </c>
      <c r="I126" t="s">
        <v>275</v>
      </c>
      <c r="J126" s="3" t="s">
        <v>204</v>
      </c>
      <c r="K126" s="3" t="s">
        <v>237</v>
      </c>
      <c r="L126">
        <v>44</v>
      </c>
      <c r="M126" s="3"/>
      <c r="N126">
        <v>54</v>
      </c>
      <c r="T126" t="str">
        <f>Special[[#This Row],[服装]]&amp;Special[[#This Row],[名前]]&amp;Special[[#This Row],[レアリティ]]</f>
        <v>ユニフォーム南田大志ICONIC</v>
      </c>
    </row>
    <row r="127" spans="1:20" x14ac:dyDescent="0.3">
      <c r="A127">
        <f>VLOOKUP(Special[[#This Row],[No用]],SetNo[[No.用]:[vlookup 用]],2,FALSE)</f>
        <v>80</v>
      </c>
      <c r="B127" t="s">
        <v>217</v>
      </c>
      <c r="C127" t="s">
        <v>81</v>
      </c>
      <c r="D127" t="s">
        <v>23</v>
      </c>
      <c r="E127" t="s">
        <v>26</v>
      </c>
      <c r="F127" t="s">
        <v>75</v>
      </c>
      <c r="G127" t="s">
        <v>71</v>
      </c>
      <c r="H127">
        <v>1</v>
      </c>
      <c r="I127" t="s">
        <v>275</v>
      </c>
      <c r="J127" s="3" t="s">
        <v>202</v>
      </c>
      <c r="K127" s="3" t="s">
        <v>173</v>
      </c>
      <c r="L127">
        <v>14</v>
      </c>
      <c r="T127" t="str">
        <f>Special[[#This Row],[服装]]&amp;Special[[#This Row],[名前]]&amp;Special[[#This Row],[レアリティ]]</f>
        <v>ユニフォーム湯川良明ICONIC</v>
      </c>
    </row>
    <row r="128" spans="1:20" x14ac:dyDescent="0.3">
      <c r="A128">
        <f>VLOOKUP(Special[[#This Row],[No用]],SetNo[[No.用]:[vlookup 用]],2,FALSE)</f>
        <v>81</v>
      </c>
      <c r="B128" t="s">
        <v>217</v>
      </c>
      <c r="C128" t="s">
        <v>83</v>
      </c>
      <c r="D128" t="s">
        <v>23</v>
      </c>
      <c r="E128" t="s">
        <v>25</v>
      </c>
      <c r="F128" t="s">
        <v>75</v>
      </c>
      <c r="G128" t="s">
        <v>71</v>
      </c>
      <c r="H128">
        <v>1</v>
      </c>
      <c r="I128" t="s">
        <v>275</v>
      </c>
      <c r="J128" s="3" t="s">
        <v>202</v>
      </c>
      <c r="K128" s="3" t="s">
        <v>173</v>
      </c>
      <c r="L128">
        <v>14</v>
      </c>
      <c r="T128" t="str">
        <f>Special[[#This Row],[服装]]&amp;Special[[#This Row],[名前]]&amp;Special[[#This Row],[レアリティ]]</f>
        <v>ユニフォーム稲垣功ICONIC</v>
      </c>
    </row>
    <row r="129" spans="1:20" x14ac:dyDescent="0.3">
      <c r="A129">
        <f>VLOOKUP(Special[[#This Row],[No用]],SetNo[[No.用]:[vlookup 用]],2,FALSE)</f>
        <v>82</v>
      </c>
      <c r="B129" t="s">
        <v>217</v>
      </c>
      <c r="C129" t="s">
        <v>86</v>
      </c>
      <c r="D129" t="s">
        <v>23</v>
      </c>
      <c r="E129" t="s">
        <v>26</v>
      </c>
      <c r="F129" t="s">
        <v>75</v>
      </c>
      <c r="G129" t="s">
        <v>71</v>
      </c>
      <c r="H129">
        <v>1</v>
      </c>
      <c r="I129" t="s">
        <v>275</v>
      </c>
      <c r="J129" s="3" t="s">
        <v>202</v>
      </c>
      <c r="K129" s="3" t="s">
        <v>173</v>
      </c>
      <c r="L129">
        <v>14</v>
      </c>
      <c r="T129" t="str">
        <f>Special[[#This Row],[服装]]&amp;Special[[#This Row],[名前]]&amp;Special[[#This Row],[レアリティ]]</f>
        <v>ユニフォーム馬門英治ICONIC</v>
      </c>
    </row>
    <row r="130" spans="1:20" x14ac:dyDescent="0.3">
      <c r="A130">
        <f>VLOOKUP(Special[[#This Row],[No用]],SetNo[[No.用]:[vlookup 用]],2,FALSE)</f>
        <v>83</v>
      </c>
      <c r="B130" t="s">
        <v>217</v>
      </c>
      <c r="C130" t="s">
        <v>88</v>
      </c>
      <c r="D130" t="s">
        <v>23</v>
      </c>
      <c r="E130" t="s">
        <v>25</v>
      </c>
      <c r="F130" t="s">
        <v>75</v>
      </c>
      <c r="G130" t="s">
        <v>71</v>
      </c>
      <c r="H130">
        <v>1</v>
      </c>
      <c r="I130" t="s">
        <v>275</v>
      </c>
      <c r="J130" s="3" t="s">
        <v>202</v>
      </c>
      <c r="K130" s="3" t="s">
        <v>173</v>
      </c>
      <c r="L130">
        <v>12</v>
      </c>
      <c r="T130" t="str">
        <f>Special[[#This Row],[服装]]&amp;Special[[#This Row],[名前]]&amp;Special[[#This Row],[レアリティ]]</f>
        <v>ユニフォーム百沢雄大ICONIC</v>
      </c>
    </row>
    <row r="131" spans="1:20" x14ac:dyDescent="0.3">
      <c r="A131">
        <f>VLOOKUP(Special[[#This Row],[No用]],SetNo[[No.用]:[vlookup 用]],2,FALSE)</f>
        <v>84</v>
      </c>
      <c r="B131" t="s">
        <v>108</v>
      </c>
      <c r="C131" t="s">
        <v>89</v>
      </c>
      <c r="D131" t="s">
        <v>90</v>
      </c>
      <c r="E131" t="s">
        <v>78</v>
      </c>
      <c r="F131" t="s">
        <v>91</v>
      </c>
      <c r="G131" t="s">
        <v>71</v>
      </c>
      <c r="H131">
        <v>1</v>
      </c>
      <c r="I131" t="s">
        <v>275</v>
      </c>
      <c r="J131" s="3" t="s">
        <v>202</v>
      </c>
      <c r="K131" s="3" t="s">
        <v>173</v>
      </c>
      <c r="L131">
        <v>13</v>
      </c>
      <c r="T131" t="str">
        <f>Special[[#This Row],[服装]]&amp;Special[[#This Row],[名前]]&amp;Special[[#This Row],[レアリティ]]</f>
        <v>ユニフォーム照島游児ICONIC</v>
      </c>
    </row>
    <row r="132" spans="1:20" x14ac:dyDescent="0.3">
      <c r="A132">
        <f>VLOOKUP(Special[[#This Row],[No用]],SetNo[[No.用]:[vlookup 用]],2,FALSE)</f>
        <v>84</v>
      </c>
      <c r="B132" t="s">
        <v>108</v>
      </c>
      <c r="C132" t="s">
        <v>89</v>
      </c>
      <c r="D132" t="s">
        <v>90</v>
      </c>
      <c r="E132" t="s">
        <v>78</v>
      </c>
      <c r="F132" t="s">
        <v>91</v>
      </c>
      <c r="G132" t="s">
        <v>71</v>
      </c>
      <c r="H132">
        <v>1</v>
      </c>
      <c r="I132" t="s">
        <v>275</v>
      </c>
      <c r="J132" s="3" t="s">
        <v>407</v>
      </c>
      <c r="K132" s="3" t="s">
        <v>237</v>
      </c>
      <c r="L132">
        <v>51</v>
      </c>
      <c r="N132">
        <v>61</v>
      </c>
      <c r="T132" t="str">
        <f>Special[[#This Row],[服装]]&amp;Special[[#This Row],[名前]]&amp;Special[[#This Row],[レアリティ]]</f>
        <v>ユニフォーム照島游児ICONIC</v>
      </c>
    </row>
    <row r="133" spans="1:20" x14ac:dyDescent="0.3">
      <c r="A133">
        <f>VLOOKUP(Special[[#This Row],[No用]],SetNo[[No.用]:[vlookup 用]],2,FALSE)</f>
        <v>85</v>
      </c>
      <c r="B133" t="s">
        <v>149</v>
      </c>
      <c r="C133" t="s">
        <v>89</v>
      </c>
      <c r="D133" t="s">
        <v>77</v>
      </c>
      <c r="E133" t="s">
        <v>78</v>
      </c>
      <c r="F133" t="s">
        <v>91</v>
      </c>
      <c r="G133" t="s">
        <v>71</v>
      </c>
      <c r="H133">
        <v>1</v>
      </c>
      <c r="I133" t="s">
        <v>275</v>
      </c>
      <c r="J133" s="3" t="s">
        <v>202</v>
      </c>
      <c r="K133" s="3" t="s">
        <v>173</v>
      </c>
      <c r="L133">
        <v>13</v>
      </c>
      <c r="T133" t="str">
        <f>Special[[#This Row],[服装]]&amp;Special[[#This Row],[名前]]&amp;Special[[#This Row],[レアリティ]]</f>
        <v>制服照島游児ICONIC</v>
      </c>
    </row>
    <row r="134" spans="1:20" x14ac:dyDescent="0.3">
      <c r="A134">
        <f>VLOOKUP(Special[[#This Row],[No用]],SetNo[[No.用]:[vlookup 用]],2,FALSE)</f>
        <v>86</v>
      </c>
      <c r="B134" t="s">
        <v>108</v>
      </c>
      <c r="C134" t="s">
        <v>92</v>
      </c>
      <c r="D134" t="s">
        <v>90</v>
      </c>
      <c r="E134" t="s">
        <v>82</v>
      </c>
      <c r="F134" t="s">
        <v>91</v>
      </c>
      <c r="G134" t="s">
        <v>71</v>
      </c>
      <c r="H134">
        <v>1</v>
      </c>
      <c r="I134" t="s">
        <v>275</v>
      </c>
      <c r="J134" s="3" t="s">
        <v>202</v>
      </c>
      <c r="K134" s="3" t="s">
        <v>173</v>
      </c>
      <c r="L134">
        <v>14</v>
      </c>
      <c r="T134" t="str">
        <f>Special[[#This Row],[服装]]&amp;Special[[#This Row],[名前]]&amp;Special[[#This Row],[レアリティ]]</f>
        <v>ユニフォーム母畑和馬ICONIC</v>
      </c>
    </row>
    <row r="135" spans="1:20" x14ac:dyDescent="0.3">
      <c r="A135">
        <f>VLOOKUP(Special[[#This Row],[No用]],SetNo[[No.用]:[vlookup 用]],2,FALSE)</f>
        <v>87</v>
      </c>
      <c r="B135" t="s">
        <v>108</v>
      </c>
      <c r="C135" t="s">
        <v>93</v>
      </c>
      <c r="D135" t="s">
        <v>73</v>
      </c>
      <c r="E135" t="s">
        <v>74</v>
      </c>
      <c r="F135" t="s">
        <v>91</v>
      </c>
      <c r="G135" t="s">
        <v>71</v>
      </c>
      <c r="H135">
        <v>1</v>
      </c>
      <c r="I135" t="s">
        <v>275</v>
      </c>
      <c r="T135" t="str">
        <f>Special[[#This Row],[服装]]&amp;Special[[#This Row],[名前]]&amp;Special[[#This Row],[レアリティ]]</f>
        <v>ユニフォーム二岐丈晴ICONIC</v>
      </c>
    </row>
    <row r="136" spans="1:20" x14ac:dyDescent="0.3">
      <c r="A136">
        <f>VLOOKUP(Special[[#This Row],[No用]],SetNo[[No.用]:[vlookup 用]],2,FALSE)</f>
        <v>88</v>
      </c>
      <c r="B136" t="s">
        <v>149</v>
      </c>
      <c r="C136" t="s">
        <v>93</v>
      </c>
      <c r="D136" t="s">
        <v>90</v>
      </c>
      <c r="E136" t="s">
        <v>74</v>
      </c>
      <c r="F136" t="s">
        <v>91</v>
      </c>
      <c r="G136" t="s">
        <v>71</v>
      </c>
      <c r="H136">
        <v>1</v>
      </c>
      <c r="I136" t="s">
        <v>275</v>
      </c>
      <c r="T136" t="str">
        <f>Special[[#This Row],[服装]]&amp;Special[[#This Row],[名前]]&amp;Special[[#This Row],[レアリティ]]</f>
        <v>制服二岐丈晴ICONIC</v>
      </c>
    </row>
    <row r="137" spans="1:20" x14ac:dyDescent="0.3">
      <c r="A137">
        <f>VLOOKUP(Special[[#This Row],[No用]],SetNo[[No.用]:[vlookup 用]],2,FALSE)</f>
        <v>89</v>
      </c>
      <c r="B137" t="s">
        <v>108</v>
      </c>
      <c r="C137" t="s">
        <v>99</v>
      </c>
      <c r="D137" t="s">
        <v>73</v>
      </c>
      <c r="E137" t="s">
        <v>78</v>
      </c>
      <c r="F137" t="s">
        <v>91</v>
      </c>
      <c r="G137" t="s">
        <v>71</v>
      </c>
      <c r="H137">
        <v>1</v>
      </c>
      <c r="I137" t="s">
        <v>275</v>
      </c>
      <c r="T137" t="str">
        <f>Special[[#This Row],[服装]]&amp;Special[[#This Row],[名前]]&amp;Special[[#This Row],[レアリティ]]</f>
        <v>ユニフォーム沼尻凛太郎ICONIC</v>
      </c>
    </row>
    <row r="138" spans="1:20" x14ac:dyDescent="0.3">
      <c r="A138">
        <f>VLOOKUP(Special[[#This Row],[No用]],SetNo[[No.用]:[vlookup 用]],2,FALSE)</f>
        <v>90</v>
      </c>
      <c r="B138" t="s">
        <v>108</v>
      </c>
      <c r="C138" t="s">
        <v>94</v>
      </c>
      <c r="D138" t="s">
        <v>90</v>
      </c>
      <c r="E138" t="s">
        <v>82</v>
      </c>
      <c r="F138" t="s">
        <v>91</v>
      </c>
      <c r="G138" t="s">
        <v>71</v>
      </c>
      <c r="H138">
        <v>1</v>
      </c>
      <c r="I138" t="s">
        <v>275</v>
      </c>
      <c r="T138" t="str">
        <f>Special[[#This Row],[服装]]&amp;Special[[#This Row],[名前]]&amp;Special[[#This Row],[レアリティ]]</f>
        <v>ユニフォーム飯坂信義ICONIC</v>
      </c>
    </row>
    <row r="139" spans="1:20" x14ac:dyDescent="0.3">
      <c r="A139">
        <f>VLOOKUP(Special[[#This Row],[No用]],SetNo[[No.用]:[vlookup 用]],2,FALSE)</f>
        <v>91</v>
      </c>
      <c r="B139" t="s">
        <v>108</v>
      </c>
      <c r="C139" t="s">
        <v>95</v>
      </c>
      <c r="D139" t="s">
        <v>90</v>
      </c>
      <c r="E139" t="s">
        <v>78</v>
      </c>
      <c r="F139" t="s">
        <v>91</v>
      </c>
      <c r="G139" t="s">
        <v>71</v>
      </c>
      <c r="H139">
        <v>1</v>
      </c>
      <c r="I139" t="s">
        <v>275</v>
      </c>
      <c r="T139" t="str">
        <f>Special[[#This Row],[服装]]&amp;Special[[#This Row],[名前]]&amp;Special[[#This Row],[レアリティ]]</f>
        <v>ユニフォーム東山勝道ICONIC</v>
      </c>
    </row>
    <row r="140" spans="1:20" x14ac:dyDescent="0.3">
      <c r="A140">
        <f>VLOOKUP(Special[[#This Row],[No用]],SetNo[[No.用]:[vlookup 用]],2,FALSE)</f>
        <v>92</v>
      </c>
      <c r="B140" t="s">
        <v>108</v>
      </c>
      <c r="C140" t="s">
        <v>96</v>
      </c>
      <c r="D140" t="s">
        <v>90</v>
      </c>
      <c r="E140" t="s">
        <v>80</v>
      </c>
      <c r="F140" t="s">
        <v>91</v>
      </c>
      <c r="G140" t="s">
        <v>71</v>
      </c>
      <c r="H140">
        <v>1</v>
      </c>
      <c r="I140" t="s">
        <v>275</v>
      </c>
      <c r="T140" t="str">
        <f>Special[[#This Row],[服装]]&amp;Special[[#This Row],[名前]]&amp;Special[[#This Row],[レアリティ]]</f>
        <v>ユニフォーム土湯新ICONIC</v>
      </c>
    </row>
    <row r="141" spans="1:20" x14ac:dyDescent="0.3">
      <c r="A141" t="e">
        <f>VLOOKUP(Special[[#This Row],[No用]],SetNo[[No.用]:[vlookup 用]],2,FALSE)</f>
        <v>#N/A</v>
      </c>
      <c r="G141" t="s">
        <v>71</v>
      </c>
      <c r="H141">
        <v>1</v>
      </c>
      <c r="I141" t="s">
        <v>275</v>
      </c>
      <c r="T141" t="str">
        <f>Special[[#This Row],[服装]]&amp;Special[[#This Row],[名前]]&amp;Special[[#This Row],[レアリティ]]</f>
        <v>ICONIC</v>
      </c>
    </row>
    <row r="142" spans="1:20" x14ac:dyDescent="0.3">
      <c r="A142" t="e">
        <f>VLOOKUP(Special[[#This Row],[No用]],SetNo[[No.用]:[vlookup 用]],2,FALSE)</f>
        <v>#N/A</v>
      </c>
      <c r="G142" t="s">
        <v>71</v>
      </c>
      <c r="H142">
        <v>1</v>
      </c>
      <c r="I142" t="s">
        <v>275</v>
      </c>
      <c r="T142" t="str">
        <f>Special[[#This Row],[服装]]&amp;Special[[#This Row],[名前]]&amp;Special[[#This Row],[レアリティ]]</f>
        <v>ICONIC</v>
      </c>
    </row>
    <row r="143" spans="1:20" x14ac:dyDescent="0.3">
      <c r="A143">
        <v>106</v>
      </c>
      <c r="B143" t="s">
        <v>408</v>
      </c>
      <c r="C143" t="s">
        <v>409</v>
      </c>
      <c r="D143" t="s">
        <v>24</v>
      </c>
      <c r="E143" t="s">
        <v>31</v>
      </c>
      <c r="F143" t="s">
        <v>159</v>
      </c>
      <c r="G143" t="s">
        <v>71</v>
      </c>
      <c r="H143">
        <v>1</v>
      </c>
      <c r="I143" t="s">
        <v>423</v>
      </c>
      <c r="J143" t="s">
        <v>424</v>
      </c>
      <c r="K143" t="s">
        <v>290</v>
      </c>
      <c r="L143">
        <v>14</v>
      </c>
      <c r="T143" t="str">
        <f>Special[[#This Row],[服装]]&amp;Special[[#This Row],[名前]]&amp;Special[[#This Row],[レアリティ]]</f>
        <v>探偵白布賢二郎ICONIC</v>
      </c>
    </row>
    <row r="144" spans="1:20" x14ac:dyDescent="0.3">
      <c r="A144">
        <v>106</v>
      </c>
      <c r="B144" t="s">
        <v>408</v>
      </c>
      <c r="C144" t="s">
        <v>409</v>
      </c>
      <c r="D144" t="s">
        <v>24</v>
      </c>
      <c r="E144" t="s">
        <v>31</v>
      </c>
      <c r="F144" t="s">
        <v>159</v>
      </c>
      <c r="G144" t="s">
        <v>71</v>
      </c>
      <c r="H144">
        <v>1</v>
      </c>
      <c r="I144" t="s">
        <v>423</v>
      </c>
      <c r="J144" t="s">
        <v>425</v>
      </c>
      <c r="K144" t="s">
        <v>419</v>
      </c>
      <c r="L144">
        <v>49</v>
      </c>
      <c r="N144">
        <v>59</v>
      </c>
      <c r="T144" t="str">
        <f>Special[[#This Row],[服装]]&amp;Special[[#This Row],[名前]]&amp;Special[[#This Row],[レアリティ]]</f>
        <v>探偵白布賢二郎ICONIC</v>
      </c>
    </row>
    <row r="145" spans="1:20" x14ac:dyDescent="0.3">
      <c r="A145">
        <f>VLOOKUP(Special[[#This Row],[No用]],SetNo[[No.用]:[vlookup 用]],2,FALSE)</f>
        <v>118</v>
      </c>
      <c r="B145" s="3" t="s">
        <v>402</v>
      </c>
      <c r="C145" t="s">
        <v>123</v>
      </c>
      <c r="D145" s="3" t="s">
        <v>77</v>
      </c>
      <c r="E145" t="s">
        <v>78</v>
      </c>
      <c r="F145" t="s">
        <v>128</v>
      </c>
      <c r="G145" t="s">
        <v>71</v>
      </c>
      <c r="H145">
        <v>1</v>
      </c>
      <c r="I145" t="s">
        <v>275</v>
      </c>
      <c r="J145" s="3" t="s">
        <v>202</v>
      </c>
      <c r="K145" s="3" t="s">
        <v>173</v>
      </c>
      <c r="L145">
        <v>13</v>
      </c>
      <c r="T145" t="str">
        <f>Special[[#This Row],[服装]]&amp;Special[[#This Row],[名前]]&amp;Special[[#This Row],[レアリティ]]</f>
        <v>探偵木葉秋紀ICONIC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zoomScale="94" zoomScaleNormal="94" workbookViewId="0">
      <selection activeCell="AQ18" sqref="AQ18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N U F A A B Q S w M E F A A C A A g A q Y l D V 6 k 8 W 4 C k A A A A 9 g A A A B I A H A B D b 2 5 m a W c v U G F j a 2 F n Z S 5 4 b W w g o h g A K K A U A A A A A A A A A A A A A A A A A A A A A A A A A A A A h Y + 9 D o I w G E V f h X T v D 3 U x 5 K M M b k Y S E h P j 2 p Q K V S i G F s u 7 O f h I v o I Y R d 0 c 7 7 l n u P d + v U E 2 t k 1 0 0 b 0 z n U 1 R T B i K t F V d a W y V o s E f 8 B J l A g q p T r L S 0 S R b l 4 y u T F H t / T m h N I R A w o J 0 f U U 5 Y z H d 5 5 u t q n U r 0 U c 2 / 2 V s r P P S K o 0 E 7 F 5 j B C c x Z 4 R z T h j Q G U J u 7 F f g 0 9 5 n + w N h N T R + 6 L U 4 S r w u g M 4 R 6 P u D e A B Q S w M E F A A C A A g A q Y l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J Q 1 f 9 + M Q L z w I A A L U 0 A A A T A B w A R m 9 y b X V s Y X M v U 2 V j d G l v b j E u b S C i G A A o o B Q A A A A A A A A A A A A A A A A A A A A A A A A A A A D t 2 M 1 L G 0 E U A P B 7 I P / D s q c E Q q B Q e i m e p I d C 8 V C l P Y i H a L c o J r s l W a k l C N 0 Z v 6 J G b R q j Y t M Y T V C 0 1 o 9 Y N n 7 h / 9 L n r N n / o p P d J i C 7 0 r K X u b w c E n h v Z v b N 5 P 0 Y 2 I w y o o 9 p q t T v / j 5 5 H g 6 F Q 5 n R R F p 5 J 9 1 d r t n r d X Z 6 K v V I S U U P h y T + A X I D 9 B r I B Q + + m B x R k v H e i X R a U f W 3 W n p 8 W N P G I 9 H s Y F 8 i p f T I / X p C l 4 e m B n s 1 V e c D h m L u C q y W s 7 b O w V g D s g R G h X 1 f 5 E s N J I a T S n w g n V A z 7 7 V 0 q l d L T q T U g U 8 f l E y k + 8 R Y N i v 3 a X E 5 J r 1 U 9 W d P 4 + 3 0 V E z K y t a 3 f G t 3 h s d 1 H p F 0 Z V J 3 w m w 1 z 3 J 5 T x i M D S A U y F c w v v B v b 5 6 W g T S B m E D 3 g D Y 8 e f t w w 9 q u + k z 7 A W Q H 6 A H Q W S C 7 n v y r N 9 7 C e d W M b H q G / t 6 Y 9 Y 6 9 N 1 f Y 6 j z 7 X P O m + N k A 5 X u p A T n 2 y / 5 q n x 8 t + a W u g F K 3 Y L 5 V I C f e M f b 2 U W u 6 4 Y 2 z i 6 Z t L P q s S U t A j 9 r L + h b T P i X z 0 X r o K t D 8 I x s s O r N y f r O q T v G 3 Q A 9 9 m q N 4 Z R U o W 9 j y 2 c L P e X 7 8 v q k + 7 b 6 4 7 / 2 P y T w Y t 2 D w v j 1 4 k J y K / m 1 u o G v O W R 4 6 5 V x 3 u 7 x V X e p 2 e b + S 5 N p e a x 8 z E a + F m K Q k R k a l y K D b Z k N 8 l t y F K E e j 4 d C Y + s 9 H P V B 8 v W A b R W b W U T E q R s U C F X c g B l H M C k t 3 F z M s v 4 6 K U T E q F q e 4 C z G Q 4 m b T a u w g Y S S M h A U S d h Q G 8 W v l 5 v A K R r / o V 6 h f V 2 E g v + U q K 0 2 z 4 0 s k j I S R s E D C H Y i B F O 9 U W i c m E k b C S F g g Y U d h E L / 3 d M W e W 0 a / 6 B f 9 i v P r K g z k d / P G b t S t M 3 y R h Y S R s E j C H Y i B F O + f t f I m O 8 e L G B W j Y p G K O x C D K G 7 t F Z h Z R s J I G A m L I + w q D O L X L h d Y B a 9 g 9 I t + B f p 1 F Q b y W 2 n Y e w X 0 i 3 7 R r 0 C / j s J A f s + X 2 c o J + k W / 6 F e g X 0 f h f / v 9 A 1 B L A Q I t A B Q A A g A I A K m J Q 1 e p P F u A p A A A A P Y A A A A S A A A A A A A A A A A A A A A A A A A A A A B D b 2 5 m a W c v U G F j a 2 F n Z S 5 4 b W x Q S w E C L Q A U A A I A C A C p i U N X D 8 r p q 6 Q A A A D p A A A A E w A A A A A A A A A A A A A A A A D w A A A A W 0 N v b n R l b n R f V H l w Z X N d L n h t b F B L A Q I t A B Q A A g A I A K m J Q 1 f 9 + M Q L z w I A A L U 0 A A A T A A A A A A A A A A A A A A A A A O E B A A B G b 3 J t d W x h c y 9 T Z W N 0 a W 9 u M S 5 t U E s F B g A A A A A D A A M A w g A A A P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9 A Q A A A A A A o T 0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z V D A 4 O j E z O j E 5 L j I z M T g x M D N a I i A v P j x F b n R y e S B U e X B l P S J G a W x s Q 2 9 s d W 1 u V H l w Z X M i I F Z h b H V l P S J z Q X d Z R 0 J n W U d C Z 0 1 H Q X d N R E F 3 T U R B d 0 1 E Q X d N R E F 3 T U d C Z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N h O G E 0 M z A y M i 0 5 O T A 5 L T R j Z D M t Y m M w M S 0 y N W R m Z D V l Y j E y Y j g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m n I 3 o o 4 U s M X 0 m c X V v d D s s J n F 1 b 3 Q 7 U 2 V j d G l v b j E v 5 L q V 6 Z e l 5 b G x L 0 F 1 d G 9 S Z W 1 v d m V k Q 2 9 s d W 1 u c z E u e + W Q j e W J j S w y f S Z x d W 9 0 O y w m c X V v d D t T Z W N 0 a W 9 u M S / k u p X p l 6 X l s b E v Q X V 0 b 1 J l b W 9 2 Z W R D b 2 x 1 b W 5 z M S 5 7 4 4 G Y 4 4 K D 4 4 K T 4 4 G R 4 4 K T L D N 9 J n F 1 b 3 Q 7 L C Z x d W 9 0 O 1 N l Y 3 R p b 2 4 x L + S 6 l e m X p e W x s S 9 B d X R v U m V t b 3 Z l Z E N v b H V t b n M x L n v j g 5 3 j g r j j g r f j g 6 f j g 7 M s N H 0 m c X V v d D s s J n F 1 b 3 Q 7 U 2 V j d G l v b j E v 5 L q V 6 Z e l 5 b G x L 0 F 1 d G 9 S Z W 1 v d m V k Q 2 9 s d W 1 u c z E u e + m r m O a g o S w 1 f S Z x d W 9 0 O y w m c X V v d D t T Z W N 0 a W 9 u M S / k u p X p l 6 X l s b E v Q X V 0 b 1 J l b W 9 2 Z W R D b 2 x 1 b W 5 z M S 5 7 4 4 O s 4 4 K i 4 4 O q 4 4 O G 4 4 K j L D Z 9 J n F 1 b 3 Q 7 L C Z x d W 9 0 O 1 N l Y 3 R p b 2 4 x L + S 6 l e m X p e W x s S 9 B d X R v U m V t b 3 Z l Z E N v b H V t b n M x L n t M V i w 3 f S Z x d W 9 0 O y w m c X V v d D t T Z W N 0 a W 9 u M S / k u p X p l 6 X l s b E v Q X V 0 b 1 J l b W 9 2 Z W R D b 2 x 1 b W 5 z M S 5 7 6 K O F 5 Y K Z L D h 9 J n F 1 b 3 Q 7 L C Z x d W 9 0 O 1 N l Y 3 R p b 2 4 x L + S 6 l e m X p e W x s S 9 B d X R v U m V t b 3 Z l Z E N v b H V t b n M x L n v i m I Y s O X 0 m c X V v d D s s J n F 1 b 3 Q 7 U 2 V j d G l v b j E v 5 L q V 6 Z e l 5 b G x L 0 F 1 d G 9 S Z W 1 v d m V k Q 2 9 s d W 1 u c z E u e + e 3 j + W Q i O W A p C w x M H 0 m c X V v d D s s J n F 1 b 3 Q 7 U 2 V j d G l v b j E v 5 L q V 6 Z e l 5 b G x L 0 F 1 d G 9 S Z W 1 v d m V k Q 2 9 s d W 1 u c z E u e + O C u e O D k e O C p O O C r y w x M X 0 m c X V v d D s s J n F 1 b 3 Q 7 U 2 V j d G l v b j E v 5 L q V 6 Z e l 5 b G x L 0 F 1 d G 9 S Z W 1 v d m V k Q 2 9 s d W 1 u c z E u e + O C t e O D v O O D l i w x M n 0 m c X V v d D s s J n F 1 b 3 Q 7 U 2 V j d G l v b j E v 5 L q V 6 Z e l 5 b G x L 0 F 1 d G 9 S Z W 1 v d m V k Q 2 9 s d W 1 u c z E u e + O C u + O D g + O D h u O C o + O D s + O C s C w x M 3 0 m c X V v d D s s J n F 1 b 3 Q 7 U 2 V j d G l v b j E v 5 L q V 6 Z e l 5 b G x L 0 F 1 d G 9 S Z W 1 v d m V k Q 2 9 s d W 1 u c z E u e + m g r e i E s y w x N H 0 m c X V v d D s s J n F 1 b 3 Q 7 U 2 V j d G l v b j E v 5 L q V 6 Z e l 5 b G x L 0 F 1 d G 9 S Z W 1 v d m V k Q 2 9 s d W 1 u c z E u e + W 5 u O m B i y w x N X 0 m c X V v d D s s J n F 1 b 3 Q 7 U 2 V j d G l v b j E v 5 L q V 6 Z e l 5 b G x L 0 F 1 d G 9 S Z W 1 v d m V k Q 2 9 s d W 1 u c z E u e + O D l u O D r e O D g + O C r y w x N n 0 m c X V v d D s s J n F 1 b 3 Q 7 U 2 V j d G l v b j E v 5 L q V 6 Z e l 5 b G x L 0 F 1 d G 9 S Z W 1 v d m V k Q 2 9 s d W 1 u c z E u e + O D r O O C t + O D v O O D l i w x N 3 0 m c X V v d D s s J n F 1 b 3 Q 7 U 2 V j d G l v b j E v 5 L q V 6 Z e l 5 b G x L 0 F 1 d G 9 S Z W 1 v d m V k Q 2 9 s d W 1 u c z E u e + O D k O O D j S w x O H 0 m c X V v d D s s J n F 1 b 3 Q 7 U 2 V j d G l v b j E v 5 L q V 6 Z e l 5 b G x L 0 F 1 d G 9 S Z W 1 v d m V k Q 2 9 s d W 1 u c z E u e + O C u e O D l O O D v O O D i S w x O X 0 m c X V v d D s s J n F 1 b 3 Q 7 U 2 V j d G l v b j E v 5 L q V 6 Z e l 5 b G x L 0 F 1 d G 9 S Z W 1 v d m V k Q 2 9 s d W 1 u c z E u e + O D o e O D s + O C v + O D q y w y M H 0 m c X V v d D s s J n F 1 b 3 Q 7 U 2 V j d G l v b j E v 5 L q V 6 Z e l 5 b G x L 0 F 1 d G 9 S Z W 1 v d m V k Q 2 9 s d W 1 u c z E u e + a U u + a S g + W K m y w y M X 0 m c X V v d D s s J n F 1 b 3 Q 7 U 2 V j d G l v b j E v 5 L q V 6 Z e l 5 b G x L 0 F 1 d G 9 S Z W 1 v d m V k Q 2 9 s d W 1 u c z E u e + W u i O W C m e W K m y w y M n 0 m c X V v d D s s J n F 1 b 3 Q 7 U 2 V j d G l v b j E v 5 L q V 6 Z e l 5 b G x L 0 F 1 d G 9 S Z W 1 v d m V k Q 2 9 s d W 1 u c z E u e 0 5 v 5 5 S o L D I z f S Z x d W 9 0 O y w m c X V v d D t T Z W N 0 a W 9 u M S / k u p X p l 6 X l s b E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5 p y N 6 K O F L D F 9 J n F 1 b 3 Q 7 L C Z x d W 9 0 O 1 N l Y 3 R p b 2 4 x L + S 6 l e m X p e W x s S 9 B d X R v U m V t b 3 Z l Z E N v b H V t b n M x L n v l k I 3 l i Y 0 s M n 0 m c X V v d D s s J n F 1 b 3 Q 7 U 2 V j d G l v b j E v 5 L q V 6 Z e l 5 b G x L 0 F 1 d G 9 S Z W 1 v d m V k Q 2 9 s d W 1 u c z E u e + O B m O O C g + O C k + O B k e O C k y w z f S Z x d W 9 0 O y w m c X V v d D t T Z W N 0 a W 9 u M S / k u p X p l 6 X l s b E v Q X V 0 b 1 J l b W 9 2 Z W R D b 2 x 1 b W 5 z M S 5 7 4 4 O d 4 4 K 4 4 4 K 3 4 4 O n 4 4 O z L D R 9 J n F 1 b 3 Q 7 L C Z x d W 9 0 O 1 N l Y 3 R p b 2 4 x L + S 6 l e m X p e W x s S 9 B d X R v U m V t b 3 Z l Z E N v b H V t b n M x L n v p q 5 j m o K E s N X 0 m c X V v d D s s J n F 1 b 3 Q 7 U 2 V j d G l v b j E v 5 L q V 6 Z e l 5 b G x L 0 F 1 d G 9 S Z W 1 v d m V k Q 2 9 s d W 1 u c z E u e + O D r O O C o u O D q u O D h u O C o y w 2 f S Z x d W 9 0 O y w m c X V v d D t T Z W N 0 a W 9 u M S / k u p X p l 6 X l s b E v Q X V 0 b 1 J l b W 9 2 Z W R D b 2 x 1 b W 5 z M S 5 7 T F Y s N 3 0 m c X V v d D s s J n F 1 b 3 Q 7 U 2 V j d G l v b j E v 5 L q V 6 Z e l 5 b G x L 0 F 1 d G 9 S Z W 1 v d m V k Q 2 9 s d W 1 u c z E u e + i j h e W C m S w 4 f S Z x d W 9 0 O y w m c X V v d D t T Z W N 0 a W 9 u M S / k u p X p l 6 X l s b E v Q X V 0 b 1 J l b W 9 2 Z W R D b 2 x 1 b W 5 z M S 5 7 4 p i G L D l 9 J n F 1 b 3 Q 7 L C Z x d W 9 0 O 1 N l Y 3 R p b 2 4 x L + S 6 l e m X p e W x s S 9 B d X R v U m V t b 3 Z l Z E N v b H V t b n M x L n v n t 4 / l k I j l g K Q s M T B 9 J n F 1 b 3 Q 7 L C Z x d W 9 0 O 1 N l Y 3 R p b 2 4 x L + S 6 l e m X p e W x s S 9 B d X R v U m V t b 3 Z l Z E N v b H V t b n M x L n v j g r n j g 5 H j g q T j g q 8 s M T F 9 J n F 1 b 3 Q 7 L C Z x d W 9 0 O 1 N l Y 3 R p b 2 4 x L + S 6 l e m X p e W x s S 9 B d X R v U m V t b 3 Z l Z E N v b H V t b n M x L n v j g r X j g 7 z j g 5 Y s M T J 9 J n F 1 b 3 Q 7 L C Z x d W 9 0 O 1 N l Y 3 R p b 2 4 x L + S 6 l e m X p e W x s S 9 B d X R v U m V t b 3 Z l Z E N v b H V t b n M x L n v j g r v j g 4 P j g 4 b j g q P j g 7 P j g r A s M T N 9 J n F 1 b 3 Q 7 L C Z x d W 9 0 O 1 N l Y 3 R p b 2 4 x L + S 6 l e m X p e W x s S 9 B d X R v U m V t b 3 Z l Z E N v b H V t b n M x L n v p o K 3 o h L M s M T R 9 J n F 1 b 3 Q 7 L C Z x d W 9 0 O 1 N l Y 3 R p b 2 4 x L + S 6 l e m X p e W x s S 9 B d X R v U m V t b 3 Z l Z E N v b H V t b n M x L n v l u b j p g Y s s M T V 9 J n F 1 b 3 Q 7 L C Z x d W 9 0 O 1 N l Y 3 R p b 2 4 x L + S 6 l e m X p e W x s S 9 B d X R v U m V t b 3 Z l Z E N v b H V t b n M x L n v j g 5 b j g 6 3 j g 4 P j g q 8 s M T Z 9 J n F 1 b 3 Q 7 L C Z x d W 9 0 O 1 N l Y 3 R p b 2 4 x L + S 6 l e m X p e W x s S 9 B d X R v U m V t b 3 Z l Z E N v b H V t b n M x L n v j g 6 z j g r f j g 7 z j g 5 Y s M T d 9 J n F 1 b 3 Q 7 L C Z x d W 9 0 O 1 N l Y 3 R p b 2 4 x L + S 6 l e m X p e W x s S 9 B d X R v U m V t b 3 Z l Z E N v b H V t b n M x L n v j g 5 D j g 4 0 s M T h 9 J n F 1 b 3 Q 7 L C Z x d W 9 0 O 1 N l Y 3 R p b 2 4 x L + S 6 l e m X p e W x s S 9 B d X R v U m V t b 3 Z l Z E N v b H V t b n M x L n v j g r n j g 5 T j g 7 z j g 4 k s M T l 9 J n F 1 b 3 Q 7 L C Z x d W 9 0 O 1 N l Y 3 R p b 2 4 x L + S 6 l e m X p e W x s S 9 B d X R v U m V t b 3 Z l Z E N v b H V t b n M x L n v j g 6 H j g 7 P j g r / j g 6 s s M j B 9 J n F 1 b 3 Q 7 L C Z x d W 9 0 O 1 N l Y 3 R p b 2 4 x L + S 6 l e m X p e W x s S 9 B d X R v U m V t b 3 Z l Z E N v b H V t b n M x L n v m l L v m k o P l i p s s M j F 9 J n F 1 b 3 Q 7 L C Z x d W 9 0 O 1 N l Y 3 R p b 2 4 x L + S 6 l e m X p e W x s S 9 B d X R v U m V t b 3 Z l Z E N v b H V t b n M x L n v l r o j l g p n l i p s s M j J 9 J n F 1 b 3 Q 7 L C Z x d W 9 0 O 1 N l Y 3 R p b 2 4 x L + S 6 l e m X p e W x s S 9 B d X R v U m V t b 3 Z l Z E N v b H V t b n M x L n t O b + e U q C w y M 3 0 m c X V v d D s s J n F 1 b 3 Q 7 U 2 V j d G l v b j E v 5 L q V 6 Z e l 5 b G x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D b 2 x 1 b W 5 U e X B l c y I g V m F s d W U 9 I n N B d 1 l H Q m d Z R 0 J n T U d B d 0 1 E Q X d N R E F 3 T U R B d 0 1 E Q X d N R 0 J n P T 0 i I C 8 + P E V u d H J 5 I F R 5 c G U 9 I k Z p b G x M Y X N 0 V X B k Y X R l Z C I g V m F s d W U 9 I m Q y M D I z L T E w L T A z V D A 4 O j E z O j E 5 L j I x N j g x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N D Y 1 O D d m N m I t N D Q 5 O C 0 0 M G F k L T g x O T I t O W I 3 M m F m O W Q x M m I y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5 p y N 6 K O F L D F 9 J n F 1 b 3 Q 7 L C Z x d W 9 0 O 1 N l Y 3 R p b 2 4 x L + S 8 i u m B l O W 3 p S 9 B d X R v U m V t b 3 Z l Z E N v b H V t b n M x L n v l k I 3 l i Y 0 s M n 0 m c X V v d D s s J n F 1 b 3 Q 7 U 2 V j d G l v b j E v 5 L y K 6 Y G U 5 b e l L 0 F 1 d G 9 S Z W 1 v d m V k Q 2 9 s d W 1 u c z E u e + O B m O O C g + O C k + O B k e O C k y w z f S Z x d W 9 0 O y w m c X V v d D t T Z W N 0 a W 9 u M S / k v I r p g Z T l t 6 U v Q X V 0 b 1 J l b W 9 2 Z W R D b 2 x 1 b W 5 z M S 5 7 4 4 O d 4 4 K 4 4 4 K 3 4 4 O n 4 4 O z L D R 9 J n F 1 b 3 Q 7 L C Z x d W 9 0 O 1 N l Y 3 R p b 2 4 x L + S 8 i u m B l O W 3 p S 9 B d X R v U m V t b 3 Z l Z E N v b H V t b n M x L n v p q 5 j m o K E s N X 0 m c X V v d D s s J n F 1 b 3 Q 7 U 2 V j d G l v b j E v 5 L y K 6 Y G U 5 b e l L 0 F 1 d G 9 S Z W 1 v d m V k Q 2 9 s d W 1 u c z E u e + O D r O O C o u O D q u O D h u O C o y w 2 f S Z x d W 9 0 O y w m c X V v d D t T Z W N 0 a W 9 u M S / k v I r p g Z T l t 6 U v Q X V 0 b 1 J l b W 9 2 Z W R D b 2 x 1 b W 5 z M S 5 7 T F Y s N 3 0 m c X V v d D s s J n F 1 b 3 Q 7 U 2 V j d G l v b j E v 5 L y K 6 Y G U 5 b e l L 0 F 1 d G 9 S Z W 1 v d m V k Q 2 9 s d W 1 u c z E u e + i j h e W C m S w 4 f S Z x d W 9 0 O y w m c X V v d D t T Z W N 0 a W 9 u M S / k v I r p g Z T l t 6 U v Q X V 0 b 1 J l b W 9 2 Z W R D b 2 x 1 b W 5 z M S 5 7 4 p i G L D l 9 J n F 1 b 3 Q 7 L C Z x d W 9 0 O 1 N l Y 3 R p b 2 4 x L + S 8 i u m B l O W 3 p S 9 B d X R v U m V t b 3 Z l Z E N v b H V t b n M x L n v n t 4 / l k I j l g K Q s M T B 9 J n F 1 b 3 Q 7 L C Z x d W 9 0 O 1 N l Y 3 R p b 2 4 x L + S 8 i u m B l O W 3 p S 9 B d X R v U m V t b 3 Z l Z E N v b H V t b n M x L n v j g r n j g 5 H j g q T j g q 8 s M T F 9 J n F 1 b 3 Q 7 L C Z x d W 9 0 O 1 N l Y 3 R p b 2 4 x L + S 8 i u m B l O W 3 p S 9 B d X R v U m V t b 3 Z l Z E N v b H V t b n M x L n v j g r X j g 7 z j g 5 Y s M T J 9 J n F 1 b 3 Q 7 L C Z x d W 9 0 O 1 N l Y 3 R p b 2 4 x L + S 8 i u m B l O W 3 p S 9 B d X R v U m V t b 3 Z l Z E N v b H V t b n M x L n v j g r v j g 4 P j g 4 b j g q P j g 7 P j g r A s M T N 9 J n F 1 b 3 Q 7 L C Z x d W 9 0 O 1 N l Y 3 R p b 2 4 x L + S 8 i u m B l O W 3 p S 9 B d X R v U m V t b 3 Z l Z E N v b H V t b n M x L n v p o K 3 o h L M s M T R 9 J n F 1 b 3 Q 7 L C Z x d W 9 0 O 1 N l Y 3 R p b 2 4 x L + S 8 i u m B l O W 3 p S 9 B d X R v U m V t b 3 Z l Z E N v b H V t b n M x L n v l u b j p g Y s s M T V 9 J n F 1 b 3 Q 7 L C Z x d W 9 0 O 1 N l Y 3 R p b 2 4 x L + S 8 i u m B l O W 3 p S 9 B d X R v U m V t b 3 Z l Z E N v b H V t b n M x L n v j g 5 b j g 6 3 j g 4 P j g q 8 s M T Z 9 J n F 1 b 3 Q 7 L C Z x d W 9 0 O 1 N l Y 3 R p b 2 4 x L + S 8 i u m B l O W 3 p S 9 B d X R v U m V t b 3 Z l Z E N v b H V t b n M x L n v j g 6 z j g r f j g 7 z j g 5 Y s M T d 9 J n F 1 b 3 Q 7 L C Z x d W 9 0 O 1 N l Y 3 R p b 2 4 x L + S 8 i u m B l O W 3 p S 9 B d X R v U m V t b 3 Z l Z E N v b H V t b n M x L n v j g 5 D j g 4 0 s M T h 9 J n F 1 b 3 Q 7 L C Z x d W 9 0 O 1 N l Y 3 R p b 2 4 x L + S 8 i u m B l O W 3 p S 9 B d X R v U m V t b 3 Z l Z E N v b H V t b n M x L n v j g r n j g 5 T j g 7 z j g 4 k s M T l 9 J n F 1 b 3 Q 7 L C Z x d W 9 0 O 1 N l Y 3 R p b 2 4 x L + S 8 i u m B l O W 3 p S 9 B d X R v U m V t b 3 Z l Z E N v b H V t b n M x L n v j g 6 H j g 7 P j g r / j g 6 s s M j B 9 J n F 1 b 3 Q 7 L C Z x d W 9 0 O 1 N l Y 3 R p b 2 4 x L + S 8 i u m B l O W 3 p S 9 B d X R v U m V t b 3 Z l Z E N v b H V t b n M x L n v m l L v m k o P l i p s s M j F 9 J n F 1 b 3 Q 7 L C Z x d W 9 0 O 1 N l Y 3 R p b 2 4 x L + S 8 i u m B l O W 3 p S 9 B d X R v U m V t b 3 Z l Z E N v b H V t b n M x L n v l r o j l g p n l i p s s M j J 9 J n F 1 b 3 Q 7 L C Z x d W 9 0 O 1 N l Y 3 R p b 2 4 x L + S 8 i u m B l O W 3 p S 9 B d X R v U m V t b 3 Z l Z E N v b H V t b n M x L n t O b + e U q C w y M 3 0 m c X V v d D s s J n F 1 b 3 Q 7 U 2 V j d G l v b j E v 5 L y K 6 Y G U 5 b e l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a c j e i j h S w x f S Z x d W 9 0 O y w m c X V v d D t T Z W N 0 a W 9 u M S / k v I r p g Z T l t 6 U v Q X V 0 b 1 J l b W 9 2 Z W R D b 2 x 1 b W 5 z M S 5 7 5 Z C N 5 Y m N L D J 9 J n F 1 b 3 Q 7 L C Z x d W 9 0 O 1 N l Y 3 R p b 2 4 x L + S 8 i u m B l O W 3 p S 9 B d X R v U m V t b 3 Z l Z E N v b H V t b n M x L n v j g Z j j g o P j g p P j g Z H j g p M s M 3 0 m c X V v d D s s J n F 1 b 3 Q 7 U 2 V j d G l v b j E v 5 L y K 6 Y G U 5 b e l L 0 F 1 d G 9 S Z W 1 v d m V k Q 2 9 s d W 1 u c z E u e + O D n e O C u O O C t + O D p + O D s y w 0 f S Z x d W 9 0 O y w m c X V v d D t T Z W N 0 a W 9 u M S / k v I r p g Z T l t 6 U v Q X V 0 b 1 J l b W 9 2 Z W R D b 2 x 1 b W 5 z M S 5 7 6 a u Y 5 q C h L D V 9 J n F 1 b 3 Q 7 L C Z x d W 9 0 O 1 N l Y 3 R p b 2 4 x L + S 8 i u m B l O W 3 p S 9 B d X R v U m V t b 3 Z l Z E N v b H V t b n M x L n v j g 6 z j g q L j g 6 r j g 4 b j g q M s N n 0 m c X V v d D s s J n F 1 b 3 Q 7 U 2 V j d G l v b j E v 5 L y K 6 Y G U 5 b e l L 0 F 1 d G 9 S Z W 1 v d m V k Q 2 9 s d W 1 u c z E u e 0 x W L D d 9 J n F 1 b 3 Q 7 L C Z x d W 9 0 O 1 N l Y 3 R p b 2 4 x L + S 8 i u m B l O W 3 p S 9 B d X R v U m V t b 3 Z l Z E N v b H V t b n M x L n v o o 4 X l g p k s O H 0 m c X V v d D s s J n F 1 b 3 Q 7 U 2 V j d G l v b j E v 5 L y K 6 Y G U 5 b e l L 0 F 1 d G 9 S Z W 1 v d m V k Q 2 9 s d W 1 u c z E u e + K Y h i w 5 f S Z x d W 9 0 O y w m c X V v d D t T Z W N 0 a W 9 u M S / k v I r p g Z T l t 6 U v Q X V 0 b 1 J l b W 9 2 Z W R D b 2 x 1 b W 5 z M S 5 7 5 7 e P 5 Z C I 5 Y C k L D E w f S Z x d W 9 0 O y w m c X V v d D t T Z W N 0 a W 9 u M S / k v I r p g Z T l t 6 U v Q X V 0 b 1 J l b W 9 2 Z W R D b 2 x 1 b W 5 z M S 5 7 4 4 K 5 4 4 O R 4 4 K k 4 4 K v L D E x f S Z x d W 9 0 O y w m c X V v d D t T Z W N 0 a W 9 u M S / k v I r p g Z T l t 6 U v Q X V 0 b 1 J l b W 9 2 Z W R D b 2 x 1 b W 5 z M S 5 7 4 4 K 1 4 4 O 8 4 4 O W L D E y f S Z x d W 9 0 O y w m c X V v d D t T Z W N 0 a W 9 u M S / k v I r p g Z T l t 6 U v Q X V 0 b 1 J l b W 9 2 Z W R D b 2 x 1 b W 5 z M S 5 7 4 4 K 7 4 4 O D 4 4 O G 4 4 K j 4 4 O z 4 4 K w L D E z f S Z x d W 9 0 O y w m c X V v d D t T Z W N 0 a W 9 u M S / k v I r p g Z T l t 6 U v Q X V 0 b 1 J l b W 9 2 Z W R D b 2 x 1 b W 5 z M S 5 7 6 a C t 6 I S z L D E 0 f S Z x d W 9 0 O y w m c X V v d D t T Z W N 0 a W 9 u M S / k v I r p g Z T l t 6 U v Q X V 0 b 1 J l b W 9 2 Z W R D b 2 x 1 b W 5 z M S 5 7 5 b m 4 6 Y G L L D E 1 f S Z x d W 9 0 O y w m c X V v d D t T Z W N 0 a W 9 u M S / k v I r p g Z T l t 6 U v Q X V 0 b 1 J l b W 9 2 Z W R D b 2 x 1 b W 5 z M S 5 7 4 4 O W 4 4 O t 4 4 O D 4 4 K v L D E 2 f S Z x d W 9 0 O y w m c X V v d D t T Z W N 0 a W 9 u M S / k v I r p g Z T l t 6 U v Q X V 0 b 1 J l b W 9 2 Z W R D b 2 x 1 b W 5 z M S 5 7 4 4 O s 4 4 K 3 4 4 O 8 4 4 O W L D E 3 f S Z x d W 9 0 O y w m c X V v d D t T Z W N 0 a W 9 u M S / k v I r p g Z T l t 6 U v Q X V 0 b 1 J l b W 9 2 Z W R D b 2 x 1 b W 5 z M S 5 7 4 4 O Q 4 4 O N L D E 4 f S Z x d W 9 0 O y w m c X V v d D t T Z W N 0 a W 9 u M S / k v I r p g Z T l t 6 U v Q X V 0 b 1 J l b W 9 2 Z W R D b 2 x 1 b W 5 z M S 5 7 4 4 K 5 4 4 O U 4 4 O 8 4 4 O J L D E 5 f S Z x d W 9 0 O y w m c X V v d D t T Z W N 0 a W 9 u M S / k v I r p g Z T l t 6 U v Q X V 0 b 1 J l b W 9 2 Z W R D b 2 x 1 b W 5 z M S 5 7 4 4 O h 4 4 O z 4 4 K / 4 4 O r L D I w f S Z x d W 9 0 O y w m c X V v d D t T Z W N 0 a W 9 u M S / k v I r p g Z T l t 6 U v Q X V 0 b 1 J l b W 9 2 Z W R D b 2 x 1 b W 5 z M S 5 7 5 p S 7 5 p K D 5 Y q b L D I x f S Z x d W 9 0 O y w m c X V v d D t T Z W N 0 a W 9 u M S / k v I r p g Z T l t 6 U v Q X V 0 b 1 J l b W 9 2 Z W R D b 2 x 1 b W 5 z M S 5 7 5 a 6 I 5 Y K Z 5 Y q b L D I y f S Z x d W 9 0 O y w m c X V v d D t T Z W N 0 a W 9 u M S / k v I r p g Z T l t 6 U v Q X V 0 b 1 J l b W 9 2 Z W R D b 2 x 1 b W 5 z M S 5 7 T m / n l K g s M j N 9 J n F 1 b 3 Q 7 L C Z x d W 9 0 O 1 N l Y 3 R p b 2 4 x L + S 8 i u m B l O W 3 p S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x N j g z O T Y 3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N T g 4 Z m Y 0 Z j g t M 2 I x Z C 0 0 O T F k L W I 1 M T U t N W Y y M D g y N 2 Z k O G R h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5 p y N 6 K O F L D F 9 J n F 1 b 3 Q 7 L C Z x d W 9 0 O 1 N l Y 3 R p b 2 4 x L + W S j O S 5 h e W N l y 9 B d X R v U m V t b 3 Z l Z E N v b H V t b n M x L n v l k I 3 l i Y 0 s M n 0 m c X V v d D s s J n F 1 b 3 Q 7 U 2 V j d G l v b j E v 5 Z K M 5 L m F 5 Y 2 X L 0 F 1 d G 9 S Z W 1 v d m V k Q 2 9 s d W 1 u c z E u e + O B m O O C g + O C k + O B k e O C k y w z f S Z x d W 9 0 O y w m c X V v d D t T Z W N 0 a W 9 u M S / l k o z k u Y X l j Z c v Q X V 0 b 1 J l b W 9 2 Z W R D b 2 x 1 b W 5 z M S 5 7 4 4 O d 4 4 K 4 4 4 K 3 4 4 O n 4 4 O z L D R 9 J n F 1 b 3 Q 7 L C Z x d W 9 0 O 1 N l Y 3 R p b 2 4 x L + W S j O S 5 h e W N l y 9 B d X R v U m V t b 3 Z l Z E N v b H V t b n M x L n v p q 5 j m o K E s N X 0 m c X V v d D s s J n F 1 b 3 Q 7 U 2 V j d G l v b j E v 5 Z K M 5 L m F 5 Y 2 X L 0 F 1 d G 9 S Z W 1 v d m V k Q 2 9 s d W 1 u c z E u e + O D r O O C o u O D q u O D h u O C o y w 2 f S Z x d W 9 0 O y w m c X V v d D t T Z W N 0 a W 9 u M S / l k o z k u Y X l j Z c v Q X V 0 b 1 J l b W 9 2 Z W R D b 2 x 1 b W 5 z M S 5 7 T F Y s N 3 0 m c X V v d D s s J n F 1 b 3 Q 7 U 2 V j d G l v b j E v 5 Z K M 5 L m F 5 Y 2 X L 0 F 1 d G 9 S Z W 1 v d m V k Q 2 9 s d W 1 u c z E u e + i j h e W C m S w 4 f S Z x d W 9 0 O y w m c X V v d D t T Z W N 0 a W 9 u M S / l k o z k u Y X l j Z c v Q X V 0 b 1 J l b W 9 2 Z W R D b 2 x 1 b W 5 z M S 5 7 4 p i G L D l 9 J n F 1 b 3 Q 7 L C Z x d W 9 0 O 1 N l Y 3 R p b 2 4 x L + W S j O S 5 h e W N l y 9 B d X R v U m V t b 3 Z l Z E N v b H V t b n M x L n v n t 4 / l k I j l g K Q s M T B 9 J n F 1 b 3 Q 7 L C Z x d W 9 0 O 1 N l Y 3 R p b 2 4 x L + W S j O S 5 h e W N l y 9 B d X R v U m V t b 3 Z l Z E N v b H V t b n M x L n v j g r n j g 5 H j g q T j g q 8 s M T F 9 J n F 1 b 3 Q 7 L C Z x d W 9 0 O 1 N l Y 3 R p b 2 4 x L + W S j O S 5 h e W N l y 9 B d X R v U m V t b 3 Z l Z E N v b H V t b n M x L n v j g r X j g 7 z j g 5 Y s M T J 9 J n F 1 b 3 Q 7 L C Z x d W 9 0 O 1 N l Y 3 R p b 2 4 x L + W S j O S 5 h e W N l y 9 B d X R v U m V t b 3 Z l Z E N v b H V t b n M x L n v j g r v j g 4 P j g 4 b j g q P j g 7 P j g r A s M T N 9 J n F 1 b 3 Q 7 L C Z x d W 9 0 O 1 N l Y 3 R p b 2 4 x L + W S j O S 5 h e W N l y 9 B d X R v U m V t b 3 Z l Z E N v b H V t b n M x L n v p o K 3 o h L M s M T R 9 J n F 1 b 3 Q 7 L C Z x d W 9 0 O 1 N l Y 3 R p b 2 4 x L + W S j O S 5 h e W N l y 9 B d X R v U m V t b 3 Z l Z E N v b H V t b n M x L n v l u b j p g Y s s M T V 9 J n F 1 b 3 Q 7 L C Z x d W 9 0 O 1 N l Y 3 R p b 2 4 x L + W S j O S 5 h e W N l y 9 B d X R v U m V t b 3 Z l Z E N v b H V t b n M x L n v j g 5 b j g 6 3 j g 4 P j g q 8 s M T Z 9 J n F 1 b 3 Q 7 L C Z x d W 9 0 O 1 N l Y 3 R p b 2 4 x L + W S j O S 5 h e W N l y 9 B d X R v U m V t b 3 Z l Z E N v b H V t b n M x L n v j g 6 z j g r f j g 7 z j g 5 Y s M T d 9 J n F 1 b 3 Q 7 L C Z x d W 9 0 O 1 N l Y 3 R p b 2 4 x L + W S j O S 5 h e W N l y 9 B d X R v U m V t b 3 Z l Z E N v b H V t b n M x L n v j g 5 D j g 4 0 s M T h 9 J n F 1 b 3 Q 7 L C Z x d W 9 0 O 1 N l Y 3 R p b 2 4 x L + W S j O S 5 h e W N l y 9 B d X R v U m V t b 3 Z l Z E N v b H V t b n M x L n v j g r n j g 5 T j g 7 z j g 4 k s M T l 9 J n F 1 b 3 Q 7 L C Z x d W 9 0 O 1 N l Y 3 R p b 2 4 x L + W S j O S 5 h e W N l y 9 B d X R v U m V t b 3 Z l Z E N v b H V t b n M x L n v j g 6 H j g 7 P j g r / j g 6 s s M j B 9 J n F 1 b 3 Q 7 L C Z x d W 9 0 O 1 N l Y 3 R p b 2 4 x L + W S j O S 5 h e W N l y 9 B d X R v U m V t b 3 Z l Z E N v b H V t b n M x L n v m l L v m k o P l i p s s M j F 9 J n F 1 b 3 Q 7 L C Z x d W 9 0 O 1 N l Y 3 R p b 2 4 x L + W S j O S 5 h e W N l y 9 B d X R v U m V t b 3 Z l Z E N v b H V t b n M x L n v l r o j l g p n l i p s s M j J 9 J n F 1 b 3 Q 7 L C Z x d W 9 0 O 1 N l Y 3 R p b 2 4 x L + W S j O S 5 h e W N l y 9 B d X R v U m V t b 3 Z l Z E N v b H V t b n M x L n t O b + e U q C w y M 3 0 m c X V v d D s s J n F 1 b 3 Q 7 U 2 V j d G l v b j E v 5 Z K M 5 L m F 5 Y 2 X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a c j e i j h S w x f S Z x d W 9 0 O y w m c X V v d D t T Z W N 0 a W 9 u M S / l k o z k u Y X l j Z c v Q X V 0 b 1 J l b W 9 2 Z W R D b 2 x 1 b W 5 z M S 5 7 5 Z C N 5 Y m N L D J 9 J n F 1 b 3 Q 7 L C Z x d W 9 0 O 1 N l Y 3 R p b 2 4 x L + W S j O S 5 h e W N l y 9 B d X R v U m V t b 3 Z l Z E N v b H V t b n M x L n v j g Z j j g o P j g p P j g Z H j g p M s M 3 0 m c X V v d D s s J n F 1 b 3 Q 7 U 2 V j d G l v b j E v 5 Z K M 5 L m F 5 Y 2 X L 0 F 1 d G 9 S Z W 1 v d m V k Q 2 9 s d W 1 u c z E u e + O D n e O C u O O C t + O D p + O D s y w 0 f S Z x d W 9 0 O y w m c X V v d D t T Z W N 0 a W 9 u M S / l k o z k u Y X l j Z c v Q X V 0 b 1 J l b W 9 2 Z W R D b 2 x 1 b W 5 z M S 5 7 6 a u Y 5 q C h L D V 9 J n F 1 b 3 Q 7 L C Z x d W 9 0 O 1 N l Y 3 R p b 2 4 x L + W S j O S 5 h e W N l y 9 B d X R v U m V t b 3 Z l Z E N v b H V t b n M x L n v j g 6 z j g q L j g 6 r j g 4 b j g q M s N n 0 m c X V v d D s s J n F 1 b 3 Q 7 U 2 V j d G l v b j E v 5 Z K M 5 L m F 5 Y 2 X L 0 F 1 d G 9 S Z W 1 v d m V k Q 2 9 s d W 1 u c z E u e 0 x W L D d 9 J n F 1 b 3 Q 7 L C Z x d W 9 0 O 1 N l Y 3 R p b 2 4 x L + W S j O S 5 h e W N l y 9 B d X R v U m V t b 3 Z l Z E N v b H V t b n M x L n v o o 4 X l g p k s O H 0 m c X V v d D s s J n F 1 b 3 Q 7 U 2 V j d G l v b j E v 5 Z K M 5 L m F 5 Y 2 X L 0 F 1 d G 9 S Z W 1 v d m V k Q 2 9 s d W 1 u c z E u e + K Y h i w 5 f S Z x d W 9 0 O y w m c X V v d D t T Z W N 0 a W 9 u M S / l k o z k u Y X l j Z c v Q X V 0 b 1 J l b W 9 2 Z W R D b 2 x 1 b W 5 z M S 5 7 5 7 e P 5 Z C I 5 Y C k L D E w f S Z x d W 9 0 O y w m c X V v d D t T Z W N 0 a W 9 u M S / l k o z k u Y X l j Z c v Q X V 0 b 1 J l b W 9 2 Z W R D b 2 x 1 b W 5 z M S 5 7 4 4 K 5 4 4 O R 4 4 K k 4 4 K v L D E x f S Z x d W 9 0 O y w m c X V v d D t T Z W N 0 a W 9 u M S / l k o z k u Y X l j Z c v Q X V 0 b 1 J l b W 9 2 Z W R D b 2 x 1 b W 5 z M S 5 7 4 4 K 1 4 4 O 8 4 4 O W L D E y f S Z x d W 9 0 O y w m c X V v d D t T Z W N 0 a W 9 u M S / l k o z k u Y X l j Z c v Q X V 0 b 1 J l b W 9 2 Z W R D b 2 x 1 b W 5 z M S 5 7 4 4 K 7 4 4 O D 4 4 O G 4 4 K j 4 4 O z 4 4 K w L D E z f S Z x d W 9 0 O y w m c X V v d D t T Z W N 0 a W 9 u M S / l k o z k u Y X l j Z c v Q X V 0 b 1 J l b W 9 2 Z W R D b 2 x 1 b W 5 z M S 5 7 6 a C t 6 I S z L D E 0 f S Z x d W 9 0 O y w m c X V v d D t T Z W N 0 a W 9 u M S / l k o z k u Y X l j Z c v Q X V 0 b 1 J l b W 9 2 Z W R D b 2 x 1 b W 5 z M S 5 7 5 b m 4 6 Y G L L D E 1 f S Z x d W 9 0 O y w m c X V v d D t T Z W N 0 a W 9 u M S / l k o z k u Y X l j Z c v Q X V 0 b 1 J l b W 9 2 Z W R D b 2 x 1 b W 5 z M S 5 7 4 4 O W 4 4 O t 4 4 O D 4 4 K v L D E 2 f S Z x d W 9 0 O y w m c X V v d D t T Z W N 0 a W 9 u M S / l k o z k u Y X l j Z c v Q X V 0 b 1 J l b W 9 2 Z W R D b 2 x 1 b W 5 z M S 5 7 4 4 O s 4 4 K 3 4 4 O 8 4 4 O W L D E 3 f S Z x d W 9 0 O y w m c X V v d D t T Z W N 0 a W 9 u M S / l k o z k u Y X l j Z c v Q X V 0 b 1 J l b W 9 2 Z W R D b 2 x 1 b W 5 z M S 5 7 4 4 O Q 4 4 O N L D E 4 f S Z x d W 9 0 O y w m c X V v d D t T Z W N 0 a W 9 u M S / l k o z k u Y X l j Z c v Q X V 0 b 1 J l b W 9 2 Z W R D b 2 x 1 b W 5 z M S 5 7 4 4 K 5 4 4 O U 4 4 O 8 4 4 O J L D E 5 f S Z x d W 9 0 O y w m c X V v d D t T Z W N 0 a W 9 u M S / l k o z k u Y X l j Z c v Q X V 0 b 1 J l b W 9 2 Z W R D b 2 x 1 b W 5 z M S 5 7 4 4 O h 4 4 O z 4 4 K / 4 4 O r L D I w f S Z x d W 9 0 O y w m c X V v d D t T Z W N 0 a W 9 u M S / l k o z k u Y X l j Z c v Q X V 0 b 1 J l b W 9 2 Z W R D b 2 x 1 b W 5 z M S 5 7 5 p S 7 5 p K D 5 Y q b L D I x f S Z x d W 9 0 O y w m c X V v d D t T Z W N 0 a W 9 u M S / l k o z k u Y X l j Z c v Q X V 0 b 1 J l b W 9 2 Z W R D b 2 x 1 b W 5 z M S 5 7 5 a 6 I 5 Y K Z 5 Y q b L D I y f S Z x d W 9 0 O y w m c X V v d D t T Z W N 0 a W 9 u M S / l k o z k u Y X l j Z c v Q X V 0 b 1 J l b W 9 2 Z W R D b 2 x 1 b W 5 z M S 5 7 T m / n l K g s M j N 9 J n F 1 b 3 Q 7 L C Z x d W 9 0 O 1 N l Y 3 R p b 2 4 x L + W S j O S 5 h e W N l y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x N T Y z N z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M j J k Z j g 5 N j g t N T Z m M C 0 0 M G M 5 L T g 0 Z j c t N W Q y N 2 Z j Y z k z N G Q 3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5 p y N 6 K O F L D F 9 J n F 1 b 3 Q 7 L C Z x d W 9 0 O 1 N l Y 3 R p b 2 4 x L + W 4 u O a z o i 9 B d X R v U m V t b 3 Z l Z E N v b H V t b n M x L n v l k I 3 l i Y 0 s M n 0 m c X V v d D s s J n F 1 b 3 Q 7 U 2 V j d G l v b j E v 5 b i 4 5 r O i L 0 F 1 d G 9 S Z W 1 v d m V k Q 2 9 s d W 1 u c z E u e + O B m O O C g + O C k + O B k e O C k y w z f S Z x d W 9 0 O y w m c X V v d D t T Z W N 0 a W 9 u M S / l u L j m s 6 I v Q X V 0 b 1 J l b W 9 2 Z W R D b 2 x 1 b W 5 z M S 5 7 4 4 O d 4 4 K 4 4 4 K 3 4 4 O n 4 4 O z L D R 9 J n F 1 b 3 Q 7 L C Z x d W 9 0 O 1 N l Y 3 R p b 2 4 x L + W 4 u O a z o i 9 B d X R v U m V t b 3 Z l Z E N v b H V t b n M x L n v p q 5 j m o K E s N X 0 m c X V v d D s s J n F 1 b 3 Q 7 U 2 V j d G l v b j E v 5 b i 4 5 r O i L 0 F 1 d G 9 S Z W 1 v d m V k Q 2 9 s d W 1 u c z E u e + O D r O O C o u O D q u O D h u O C o y w 2 f S Z x d W 9 0 O y w m c X V v d D t T Z W N 0 a W 9 u M S / l u L j m s 6 I v Q X V 0 b 1 J l b W 9 2 Z W R D b 2 x 1 b W 5 z M S 5 7 T F Y s N 3 0 m c X V v d D s s J n F 1 b 3 Q 7 U 2 V j d G l v b j E v 5 b i 4 5 r O i L 0 F 1 d G 9 S Z W 1 v d m V k Q 2 9 s d W 1 u c z E u e + i j h e W C m S w 4 f S Z x d W 9 0 O y w m c X V v d D t T Z W N 0 a W 9 u M S / l u L j m s 6 I v Q X V 0 b 1 J l b W 9 2 Z W R D b 2 x 1 b W 5 z M S 5 7 4 p i G L D l 9 J n F 1 b 3 Q 7 L C Z x d W 9 0 O 1 N l Y 3 R p b 2 4 x L + W 4 u O a z o i 9 B d X R v U m V t b 3 Z l Z E N v b H V t b n M x L n v n t 4 / l k I j l g K Q s M T B 9 J n F 1 b 3 Q 7 L C Z x d W 9 0 O 1 N l Y 3 R p b 2 4 x L + W 4 u O a z o i 9 B d X R v U m V t b 3 Z l Z E N v b H V t b n M x L n v j g r n j g 5 H j g q T j g q 8 s M T F 9 J n F 1 b 3 Q 7 L C Z x d W 9 0 O 1 N l Y 3 R p b 2 4 x L + W 4 u O a z o i 9 B d X R v U m V t b 3 Z l Z E N v b H V t b n M x L n v j g r X j g 7 z j g 5 Y s M T J 9 J n F 1 b 3 Q 7 L C Z x d W 9 0 O 1 N l Y 3 R p b 2 4 x L + W 4 u O a z o i 9 B d X R v U m V t b 3 Z l Z E N v b H V t b n M x L n v j g r v j g 4 P j g 4 b j g q P j g 7 P j g r A s M T N 9 J n F 1 b 3 Q 7 L C Z x d W 9 0 O 1 N l Y 3 R p b 2 4 x L + W 4 u O a z o i 9 B d X R v U m V t b 3 Z l Z E N v b H V t b n M x L n v p o K 3 o h L M s M T R 9 J n F 1 b 3 Q 7 L C Z x d W 9 0 O 1 N l Y 3 R p b 2 4 x L + W 4 u O a z o i 9 B d X R v U m V t b 3 Z l Z E N v b H V t b n M x L n v l u b j p g Y s s M T V 9 J n F 1 b 3 Q 7 L C Z x d W 9 0 O 1 N l Y 3 R p b 2 4 x L + W 4 u O a z o i 9 B d X R v U m V t b 3 Z l Z E N v b H V t b n M x L n v j g 5 b j g 6 3 j g 4 P j g q 8 s M T Z 9 J n F 1 b 3 Q 7 L C Z x d W 9 0 O 1 N l Y 3 R p b 2 4 x L + W 4 u O a z o i 9 B d X R v U m V t b 3 Z l Z E N v b H V t b n M x L n v j g 6 z j g r f j g 7 z j g 5 Y s M T d 9 J n F 1 b 3 Q 7 L C Z x d W 9 0 O 1 N l Y 3 R p b 2 4 x L + W 4 u O a z o i 9 B d X R v U m V t b 3 Z l Z E N v b H V t b n M x L n v j g 5 D j g 4 0 s M T h 9 J n F 1 b 3 Q 7 L C Z x d W 9 0 O 1 N l Y 3 R p b 2 4 x L + W 4 u O a z o i 9 B d X R v U m V t b 3 Z l Z E N v b H V t b n M x L n v j g r n j g 5 T j g 7 z j g 4 k s M T l 9 J n F 1 b 3 Q 7 L C Z x d W 9 0 O 1 N l Y 3 R p b 2 4 x L + W 4 u O a z o i 9 B d X R v U m V t b 3 Z l Z E N v b H V t b n M x L n v j g 6 H j g 7 P j g r / j g 6 s s M j B 9 J n F 1 b 3 Q 7 L C Z x d W 9 0 O 1 N l Y 3 R p b 2 4 x L + W 4 u O a z o i 9 B d X R v U m V t b 3 Z l Z E N v b H V t b n M x L n v m l L v m k o P l i p s s M j F 9 J n F 1 b 3 Q 7 L C Z x d W 9 0 O 1 N l Y 3 R p b 2 4 x L + W 4 u O a z o i 9 B d X R v U m V t b 3 Z l Z E N v b H V t b n M x L n v l r o j l g p n l i p s s M j J 9 J n F 1 b 3 Q 7 L C Z x d W 9 0 O 1 N l Y 3 R p b 2 4 x L + W 4 u O a z o i 9 B d X R v U m V t b 3 Z l Z E N v b H V t b n M x L n t O b + e U q C w y M 3 0 m c X V v d D s s J n F 1 b 3 Q 7 U 2 V j d G l v b j E v 5 b i 4 5 r O i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a c j e i j h S w x f S Z x d W 9 0 O y w m c X V v d D t T Z W N 0 a W 9 u M S / l u L j m s 6 I v Q X V 0 b 1 J l b W 9 2 Z W R D b 2 x 1 b W 5 z M S 5 7 5 Z C N 5 Y m N L D J 9 J n F 1 b 3 Q 7 L C Z x d W 9 0 O 1 N l Y 3 R p b 2 4 x L + W 4 u O a z o i 9 B d X R v U m V t b 3 Z l Z E N v b H V t b n M x L n v j g Z j j g o P j g p P j g Z H j g p M s M 3 0 m c X V v d D s s J n F 1 b 3 Q 7 U 2 V j d G l v b j E v 5 b i 4 5 r O i L 0 F 1 d G 9 S Z W 1 v d m V k Q 2 9 s d W 1 u c z E u e + O D n e O C u O O C t + O D p + O D s y w 0 f S Z x d W 9 0 O y w m c X V v d D t T Z W N 0 a W 9 u M S / l u L j m s 6 I v Q X V 0 b 1 J l b W 9 2 Z W R D b 2 x 1 b W 5 z M S 5 7 6 a u Y 5 q C h L D V 9 J n F 1 b 3 Q 7 L C Z x d W 9 0 O 1 N l Y 3 R p b 2 4 x L + W 4 u O a z o i 9 B d X R v U m V t b 3 Z l Z E N v b H V t b n M x L n v j g 6 z j g q L j g 6 r j g 4 b j g q M s N n 0 m c X V v d D s s J n F 1 b 3 Q 7 U 2 V j d G l v b j E v 5 b i 4 5 r O i L 0 F 1 d G 9 S Z W 1 v d m V k Q 2 9 s d W 1 u c z E u e 0 x W L D d 9 J n F 1 b 3 Q 7 L C Z x d W 9 0 O 1 N l Y 3 R p b 2 4 x L + W 4 u O a z o i 9 B d X R v U m V t b 3 Z l Z E N v b H V t b n M x L n v o o 4 X l g p k s O H 0 m c X V v d D s s J n F 1 b 3 Q 7 U 2 V j d G l v b j E v 5 b i 4 5 r O i L 0 F 1 d G 9 S Z W 1 v d m V k Q 2 9 s d W 1 u c z E u e + K Y h i w 5 f S Z x d W 9 0 O y w m c X V v d D t T Z W N 0 a W 9 u M S / l u L j m s 6 I v Q X V 0 b 1 J l b W 9 2 Z W R D b 2 x 1 b W 5 z M S 5 7 5 7 e P 5 Z C I 5 Y C k L D E w f S Z x d W 9 0 O y w m c X V v d D t T Z W N 0 a W 9 u M S / l u L j m s 6 I v Q X V 0 b 1 J l b W 9 2 Z W R D b 2 x 1 b W 5 z M S 5 7 4 4 K 5 4 4 O R 4 4 K k 4 4 K v L D E x f S Z x d W 9 0 O y w m c X V v d D t T Z W N 0 a W 9 u M S / l u L j m s 6 I v Q X V 0 b 1 J l b W 9 2 Z W R D b 2 x 1 b W 5 z M S 5 7 4 4 K 1 4 4 O 8 4 4 O W L D E y f S Z x d W 9 0 O y w m c X V v d D t T Z W N 0 a W 9 u M S / l u L j m s 6 I v Q X V 0 b 1 J l b W 9 2 Z W R D b 2 x 1 b W 5 z M S 5 7 4 4 K 7 4 4 O D 4 4 O G 4 4 K j 4 4 O z 4 4 K w L D E z f S Z x d W 9 0 O y w m c X V v d D t T Z W N 0 a W 9 u M S / l u L j m s 6 I v Q X V 0 b 1 J l b W 9 2 Z W R D b 2 x 1 b W 5 z M S 5 7 6 a C t 6 I S z L D E 0 f S Z x d W 9 0 O y w m c X V v d D t T Z W N 0 a W 9 u M S / l u L j m s 6 I v Q X V 0 b 1 J l b W 9 2 Z W R D b 2 x 1 b W 5 z M S 5 7 5 b m 4 6 Y G L L D E 1 f S Z x d W 9 0 O y w m c X V v d D t T Z W N 0 a W 9 u M S / l u L j m s 6 I v Q X V 0 b 1 J l b W 9 2 Z W R D b 2 x 1 b W 5 z M S 5 7 4 4 O W 4 4 O t 4 4 O D 4 4 K v L D E 2 f S Z x d W 9 0 O y w m c X V v d D t T Z W N 0 a W 9 u M S / l u L j m s 6 I v Q X V 0 b 1 J l b W 9 2 Z W R D b 2 x 1 b W 5 z M S 5 7 4 4 O s 4 4 K 3 4 4 O 8 4 4 O W L D E 3 f S Z x d W 9 0 O y w m c X V v d D t T Z W N 0 a W 9 u M S / l u L j m s 6 I v Q X V 0 b 1 J l b W 9 2 Z W R D b 2 x 1 b W 5 z M S 5 7 4 4 O Q 4 4 O N L D E 4 f S Z x d W 9 0 O y w m c X V v d D t T Z W N 0 a W 9 u M S / l u L j m s 6 I v Q X V 0 b 1 J l b W 9 2 Z W R D b 2 x 1 b W 5 z M S 5 7 4 4 K 5 4 4 O U 4 4 O 8 4 4 O J L D E 5 f S Z x d W 9 0 O y w m c X V v d D t T Z W N 0 a W 9 u M S / l u L j m s 6 I v Q X V 0 b 1 J l b W 9 2 Z W R D b 2 x 1 b W 5 z M S 5 7 4 4 O h 4 4 O z 4 4 K / 4 4 O r L D I w f S Z x d W 9 0 O y w m c X V v d D t T Z W N 0 a W 9 u M S / l u L j m s 6 I v Q X V 0 b 1 J l b W 9 2 Z W R D b 2 x 1 b W 5 z M S 5 7 5 p S 7 5 p K D 5 Y q b L D I x f S Z x d W 9 0 O y w m c X V v d D t T Z W N 0 a W 9 u M S / l u L j m s 6 I v Q X V 0 b 1 J l b W 9 2 Z W R D b 2 x 1 b W 5 z M S 5 7 5 a 6 I 5 Y K Z 5 Y q b L D I y f S Z x d W 9 0 O y w m c X V v d D t T Z W N 0 a W 9 u M S / l u L j m s 6 I v Q X V 0 b 1 J l b W 9 2 Z W R D b 2 x 1 b W 5 z M S 5 7 T m / n l K g s M j N 9 J n F 1 b 3 Q 7 L C Z x d W 9 0 O 1 N l Y 3 R p b 2 4 x L + W 4 u O a z o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x N D Q z N T I 2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Z j M y N 2 I 4 Y T g t M z d m N y 0 0 N 2 Z l L T h m N D k t Z m I 0 O D E w M m U 4 M D F h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5 p y N 6 K O F L D F 9 J n F 1 b 3 Q 7 L C Z x d W 9 0 O 1 N l Y 3 R p b 2 4 x L + a J h + W N l y 9 B d X R v U m V t b 3 Z l Z E N v b H V t b n M x L n v l k I 3 l i Y 0 s M n 0 m c X V v d D s s J n F 1 b 3 Q 7 U 2 V j d G l v b j E v 5 o m H 5 Y 2 X L 0 F 1 d G 9 S Z W 1 v d m V k Q 2 9 s d W 1 u c z E u e + O B m O O C g + O C k + O B k e O C k y w z f S Z x d W 9 0 O y w m c X V v d D t T Z W N 0 a W 9 u M S / m i Y f l j Z c v Q X V 0 b 1 J l b W 9 2 Z W R D b 2 x 1 b W 5 z M S 5 7 4 4 O d 4 4 K 4 4 4 K 3 4 4 O n 4 4 O z L D R 9 J n F 1 b 3 Q 7 L C Z x d W 9 0 O 1 N l Y 3 R p b 2 4 x L + a J h + W N l y 9 B d X R v U m V t b 3 Z l Z E N v b H V t b n M x L n v p q 5 j m o K E s N X 0 m c X V v d D s s J n F 1 b 3 Q 7 U 2 V j d G l v b j E v 5 o m H 5 Y 2 X L 0 F 1 d G 9 S Z W 1 v d m V k Q 2 9 s d W 1 u c z E u e + O D r O O C o u O D q u O D h u O C o y w 2 f S Z x d W 9 0 O y w m c X V v d D t T Z W N 0 a W 9 u M S / m i Y f l j Z c v Q X V 0 b 1 J l b W 9 2 Z W R D b 2 x 1 b W 5 z M S 5 7 T F Y s N 3 0 m c X V v d D s s J n F 1 b 3 Q 7 U 2 V j d G l v b j E v 5 o m H 5 Y 2 X L 0 F 1 d G 9 S Z W 1 v d m V k Q 2 9 s d W 1 u c z E u e + i j h e W C m S w 4 f S Z x d W 9 0 O y w m c X V v d D t T Z W N 0 a W 9 u M S / m i Y f l j Z c v Q X V 0 b 1 J l b W 9 2 Z W R D b 2 x 1 b W 5 z M S 5 7 4 p i G L D l 9 J n F 1 b 3 Q 7 L C Z x d W 9 0 O 1 N l Y 3 R p b 2 4 x L + a J h + W N l y 9 B d X R v U m V t b 3 Z l Z E N v b H V t b n M x L n v n t 4 / l k I j l g K Q s M T B 9 J n F 1 b 3 Q 7 L C Z x d W 9 0 O 1 N l Y 3 R p b 2 4 x L + a J h + W N l y 9 B d X R v U m V t b 3 Z l Z E N v b H V t b n M x L n v j g r n j g 5 H j g q T j g q 8 s M T F 9 J n F 1 b 3 Q 7 L C Z x d W 9 0 O 1 N l Y 3 R p b 2 4 x L + a J h + W N l y 9 B d X R v U m V t b 3 Z l Z E N v b H V t b n M x L n v j g r X j g 7 z j g 5 Y s M T J 9 J n F 1 b 3 Q 7 L C Z x d W 9 0 O 1 N l Y 3 R p b 2 4 x L + a J h + W N l y 9 B d X R v U m V t b 3 Z l Z E N v b H V t b n M x L n v j g r v j g 4 P j g 4 b j g q P j g 7 P j g r A s M T N 9 J n F 1 b 3 Q 7 L C Z x d W 9 0 O 1 N l Y 3 R p b 2 4 x L + a J h + W N l y 9 B d X R v U m V t b 3 Z l Z E N v b H V t b n M x L n v p o K 3 o h L M s M T R 9 J n F 1 b 3 Q 7 L C Z x d W 9 0 O 1 N l Y 3 R p b 2 4 x L + a J h + W N l y 9 B d X R v U m V t b 3 Z l Z E N v b H V t b n M x L n v l u b j p g Y s s M T V 9 J n F 1 b 3 Q 7 L C Z x d W 9 0 O 1 N l Y 3 R p b 2 4 x L + a J h + W N l y 9 B d X R v U m V t b 3 Z l Z E N v b H V t b n M x L n v j g 5 b j g 6 3 j g 4 P j g q 8 s M T Z 9 J n F 1 b 3 Q 7 L C Z x d W 9 0 O 1 N l Y 3 R p b 2 4 x L + a J h + W N l y 9 B d X R v U m V t b 3 Z l Z E N v b H V t b n M x L n v j g 6 z j g r f j g 7 z j g 5 Y s M T d 9 J n F 1 b 3 Q 7 L C Z x d W 9 0 O 1 N l Y 3 R p b 2 4 x L + a J h + W N l y 9 B d X R v U m V t b 3 Z l Z E N v b H V t b n M x L n v j g 5 D j g 4 0 s M T h 9 J n F 1 b 3 Q 7 L C Z x d W 9 0 O 1 N l Y 3 R p b 2 4 x L + a J h + W N l y 9 B d X R v U m V t b 3 Z l Z E N v b H V t b n M x L n v j g r n j g 5 T j g 7 z j g 4 k s M T l 9 J n F 1 b 3 Q 7 L C Z x d W 9 0 O 1 N l Y 3 R p b 2 4 x L + a J h + W N l y 9 B d X R v U m V t b 3 Z l Z E N v b H V t b n M x L n v j g 6 H j g 7 P j g r / j g 6 s s M j B 9 J n F 1 b 3 Q 7 L C Z x d W 9 0 O 1 N l Y 3 R p b 2 4 x L + a J h + W N l y 9 B d X R v U m V t b 3 Z l Z E N v b H V t b n M x L n v m l L v m k o P l i p s s M j F 9 J n F 1 b 3 Q 7 L C Z x d W 9 0 O 1 N l Y 3 R p b 2 4 x L + a J h + W N l y 9 B d X R v U m V t b 3 Z l Z E N v b H V t b n M x L n v l r o j l g p n l i p s s M j J 9 J n F 1 b 3 Q 7 L C Z x d W 9 0 O 1 N l Y 3 R p b 2 4 x L + a J h + W N l y 9 B d X R v U m V t b 3 Z l Z E N v b H V t b n M x L n t O b + e U q C w y M 3 0 m c X V v d D s s J n F 1 b 3 Q 7 U 2 V j d G l v b j E v 5 o m H 5 Y 2 X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a c j e i j h S w x f S Z x d W 9 0 O y w m c X V v d D t T Z W N 0 a W 9 u M S / m i Y f l j Z c v Q X V 0 b 1 J l b W 9 2 Z W R D b 2 x 1 b W 5 z M S 5 7 5 Z C N 5 Y m N L D J 9 J n F 1 b 3 Q 7 L C Z x d W 9 0 O 1 N l Y 3 R p b 2 4 x L + a J h + W N l y 9 B d X R v U m V t b 3 Z l Z E N v b H V t b n M x L n v j g Z j j g o P j g p P j g Z H j g p M s M 3 0 m c X V v d D s s J n F 1 b 3 Q 7 U 2 V j d G l v b j E v 5 o m H 5 Y 2 X L 0 F 1 d G 9 S Z W 1 v d m V k Q 2 9 s d W 1 u c z E u e + O D n e O C u O O C t + O D p + O D s y w 0 f S Z x d W 9 0 O y w m c X V v d D t T Z W N 0 a W 9 u M S / m i Y f l j Z c v Q X V 0 b 1 J l b W 9 2 Z W R D b 2 x 1 b W 5 z M S 5 7 6 a u Y 5 q C h L D V 9 J n F 1 b 3 Q 7 L C Z x d W 9 0 O 1 N l Y 3 R p b 2 4 x L + a J h + W N l y 9 B d X R v U m V t b 3 Z l Z E N v b H V t b n M x L n v j g 6 z j g q L j g 6 r j g 4 b j g q M s N n 0 m c X V v d D s s J n F 1 b 3 Q 7 U 2 V j d G l v b j E v 5 o m H 5 Y 2 X L 0 F 1 d G 9 S Z W 1 v d m V k Q 2 9 s d W 1 u c z E u e 0 x W L D d 9 J n F 1 b 3 Q 7 L C Z x d W 9 0 O 1 N l Y 3 R p b 2 4 x L + a J h + W N l y 9 B d X R v U m V t b 3 Z l Z E N v b H V t b n M x L n v o o 4 X l g p k s O H 0 m c X V v d D s s J n F 1 b 3 Q 7 U 2 V j d G l v b j E v 5 o m H 5 Y 2 X L 0 F 1 d G 9 S Z W 1 v d m V k Q 2 9 s d W 1 u c z E u e + K Y h i w 5 f S Z x d W 9 0 O y w m c X V v d D t T Z W N 0 a W 9 u M S / m i Y f l j Z c v Q X V 0 b 1 J l b W 9 2 Z W R D b 2 x 1 b W 5 z M S 5 7 5 7 e P 5 Z C I 5 Y C k L D E w f S Z x d W 9 0 O y w m c X V v d D t T Z W N 0 a W 9 u M S / m i Y f l j Z c v Q X V 0 b 1 J l b W 9 2 Z W R D b 2 x 1 b W 5 z M S 5 7 4 4 K 5 4 4 O R 4 4 K k 4 4 K v L D E x f S Z x d W 9 0 O y w m c X V v d D t T Z W N 0 a W 9 u M S / m i Y f l j Z c v Q X V 0 b 1 J l b W 9 2 Z W R D b 2 x 1 b W 5 z M S 5 7 4 4 K 1 4 4 O 8 4 4 O W L D E y f S Z x d W 9 0 O y w m c X V v d D t T Z W N 0 a W 9 u M S / m i Y f l j Z c v Q X V 0 b 1 J l b W 9 2 Z W R D b 2 x 1 b W 5 z M S 5 7 4 4 K 7 4 4 O D 4 4 O G 4 4 K j 4 4 O z 4 4 K w L D E z f S Z x d W 9 0 O y w m c X V v d D t T Z W N 0 a W 9 u M S / m i Y f l j Z c v Q X V 0 b 1 J l b W 9 2 Z W R D b 2 x 1 b W 5 z M S 5 7 6 a C t 6 I S z L D E 0 f S Z x d W 9 0 O y w m c X V v d D t T Z W N 0 a W 9 u M S / m i Y f l j Z c v Q X V 0 b 1 J l b W 9 2 Z W R D b 2 x 1 b W 5 z M S 5 7 5 b m 4 6 Y G L L D E 1 f S Z x d W 9 0 O y w m c X V v d D t T Z W N 0 a W 9 u M S / m i Y f l j Z c v Q X V 0 b 1 J l b W 9 2 Z W R D b 2 x 1 b W 5 z M S 5 7 4 4 O W 4 4 O t 4 4 O D 4 4 K v L D E 2 f S Z x d W 9 0 O y w m c X V v d D t T Z W N 0 a W 9 u M S / m i Y f l j Z c v Q X V 0 b 1 J l b W 9 2 Z W R D b 2 x 1 b W 5 z M S 5 7 4 4 O s 4 4 K 3 4 4 O 8 4 4 O W L D E 3 f S Z x d W 9 0 O y w m c X V v d D t T Z W N 0 a W 9 u M S / m i Y f l j Z c v Q X V 0 b 1 J l b W 9 2 Z W R D b 2 x 1 b W 5 z M S 5 7 4 4 O Q 4 4 O N L D E 4 f S Z x d W 9 0 O y w m c X V v d D t T Z W N 0 a W 9 u M S / m i Y f l j Z c v Q X V 0 b 1 J l b W 9 2 Z W R D b 2 x 1 b W 5 z M S 5 7 4 4 K 5 4 4 O U 4 4 O 8 4 4 O J L D E 5 f S Z x d W 9 0 O y w m c X V v d D t T Z W N 0 a W 9 u M S / m i Y f l j Z c v Q X V 0 b 1 J l b W 9 2 Z W R D b 2 x 1 b W 5 z M S 5 7 4 4 O h 4 4 O z 4 4 K / 4 4 O r L D I w f S Z x d W 9 0 O y w m c X V v d D t T Z W N 0 a W 9 u M S / m i Y f l j Z c v Q X V 0 b 1 J l b W 9 2 Z W R D b 2 x 1 b W 5 z M S 5 7 5 p S 7 5 p K D 5 Y q b L D I x f S Z x d W 9 0 O y w m c X V v d D t T Z W N 0 a W 9 u M S / m i Y f l j Z c v Q X V 0 b 1 J l b W 9 2 Z W R D b 2 x 1 b W 5 z M S 5 7 5 a 6 I 5 Y K Z 5 Y q b L D I y f S Z x d W 9 0 O y w m c X V v d D t T Z W N 0 a W 9 u M S / m i Y f l j Z c v Q X V 0 b 1 J l b W 9 2 Z W R D b 2 x 1 b W 5 z M S 5 7 T m / n l K g s M j N 9 J n F 1 b 3 Q 7 L C Z x d W 9 0 O 1 N l Y 3 R p b 2 4 x L + a J h + W N l y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x M T Y z N T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Z W Y 5 Z D A y N 2 I t Y m U w M S 0 0 N j A 0 L T h m O D E t Z T Q 3 M 2 Y 4 Z G I 0 Y m U 0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5 p y N 6 K O F L D F 9 J n F 1 b 3 Q 7 L C Z x d W 9 0 O 1 N l Y 3 R p b 2 4 x L + a d o e W W h O W v u i 9 B d X R v U m V t b 3 Z l Z E N v b H V t b n M x L n v l k I 3 l i Y 0 s M n 0 m c X V v d D s s J n F 1 b 3 Q 7 U 2 V j d G l v b j E v 5 p 2 h 5 Z a E 5 a + 6 L 0 F 1 d G 9 S Z W 1 v d m V k Q 2 9 s d W 1 u c z E u e + O B m O O C g + O C k + O B k e O C k y w z f S Z x d W 9 0 O y w m c X V v d D t T Z W N 0 a W 9 u M S / m n a H l l o T l r 7 o v Q X V 0 b 1 J l b W 9 2 Z W R D b 2 x 1 b W 5 z M S 5 7 4 4 O d 4 4 K 4 4 4 K 3 4 4 O n 4 4 O z L D R 9 J n F 1 b 3 Q 7 L C Z x d W 9 0 O 1 N l Y 3 R p b 2 4 x L + a d o e W W h O W v u i 9 B d X R v U m V t b 3 Z l Z E N v b H V t b n M x L n v p q 5 j m o K E s N X 0 m c X V v d D s s J n F 1 b 3 Q 7 U 2 V j d G l v b j E v 5 p 2 h 5 Z a E 5 a + 6 L 0 F 1 d G 9 S Z W 1 v d m V k Q 2 9 s d W 1 u c z E u e + O D r O O C o u O D q u O D h u O C o y w 2 f S Z x d W 9 0 O y w m c X V v d D t T Z W N 0 a W 9 u M S / m n a H l l o T l r 7 o v Q X V 0 b 1 J l b W 9 2 Z W R D b 2 x 1 b W 5 z M S 5 7 T F Y s N 3 0 m c X V v d D s s J n F 1 b 3 Q 7 U 2 V j d G l v b j E v 5 p 2 h 5 Z a E 5 a + 6 L 0 F 1 d G 9 S Z W 1 v d m V k Q 2 9 s d W 1 u c z E u e + i j h e W C m S w 4 f S Z x d W 9 0 O y w m c X V v d D t T Z W N 0 a W 9 u M S / m n a H l l o T l r 7 o v Q X V 0 b 1 J l b W 9 2 Z W R D b 2 x 1 b W 5 z M S 5 7 4 p i G L D l 9 J n F 1 b 3 Q 7 L C Z x d W 9 0 O 1 N l Y 3 R p b 2 4 x L + a d o e W W h O W v u i 9 B d X R v U m V t b 3 Z l Z E N v b H V t b n M x L n v n t 4 / l k I j l g K Q s M T B 9 J n F 1 b 3 Q 7 L C Z x d W 9 0 O 1 N l Y 3 R p b 2 4 x L + a d o e W W h O W v u i 9 B d X R v U m V t b 3 Z l Z E N v b H V t b n M x L n v j g r n j g 5 H j g q T j g q 8 s M T F 9 J n F 1 b 3 Q 7 L C Z x d W 9 0 O 1 N l Y 3 R p b 2 4 x L + a d o e W W h O W v u i 9 B d X R v U m V t b 3 Z l Z E N v b H V t b n M x L n v j g r X j g 7 z j g 5 Y s M T J 9 J n F 1 b 3 Q 7 L C Z x d W 9 0 O 1 N l Y 3 R p b 2 4 x L + a d o e W W h O W v u i 9 B d X R v U m V t b 3 Z l Z E N v b H V t b n M x L n v j g r v j g 4 P j g 4 b j g q P j g 7 P j g r A s M T N 9 J n F 1 b 3 Q 7 L C Z x d W 9 0 O 1 N l Y 3 R p b 2 4 x L + a d o e W W h O W v u i 9 B d X R v U m V t b 3 Z l Z E N v b H V t b n M x L n v p o K 3 o h L M s M T R 9 J n F 1 b 3 Q 7 L C Z x d W 9 0 O 1 N l Y 3 R p b 2 4 x L + a d o e W W h O W v u i 9 B d X R v U m V t b 3 Z l Z E N v b H V t b n M x L n v l u b j p g Y s s M T V 9 J n F 1 b 3 Q 7 L C Z x d W 9 0 O 1 N l Y 3 R p b 2 4 x L + a d o e W W h O W v u i 9 B d X R v U m V t b 3 Z l Z E N v b H V t b n M x L n v j g 5 b j g 6 3 j g 4 P j g q 8 s M T Z 9 J n F 1 b 3 Q 7 L C Z x d W 9 0 O 1 N l Y 3 R p b 2 4 x L + a d o e W W h O W v u i 9 B d X R v U m V t b 3 Z l Z E N v b H V t b n M x L n v j g 6 z j g r f j g 7 z j g 5 Y s M T d 9 J n F 1 b 3 Q 7 L C Z x d W 9 0 O 1 N l Y 3 R p b 2 4 x L + a d o e W W h O W v u i 9 B d X R v U m V t b 3 Z l Z E N v b H V t b n M x L n v j g 5 D j g 4 0 s M T h 9 J n F 1 b 3 Q 7 L C Z x d W 9 0 O 1 N l Y 3 R p b 2 4 x L + a d o e W W h O W v u i 9 B d X R v U m V t b 3 Z l Z E N v b H V t b n M x L n v j g r n j g 5 T j g 7 z j g 4 k s M T l 9 J n F 1 b 3 Q 7 L C Z x d W 9 0 O 1 N l Y 3 R p b 2 4 x L + a d o e W W h O W v u i 9 B d X R v U m V t b 3 Z l Z E N v b H V t b n M x L n v j g 6 H j g 7 P j g r / j g 6 s s M j B 9 J n F 1 b 3 Q 7 L C Z x d W 9 0 O 1 N l Y 3 R p b 2 4 x L + a d o e W W h O W v u i 9 B d X R v U m V t b 3 Z l Z E N v b H V t b n M x L n v m l L v m k o P l i p s s M j F 9 J n F 1 b 3 Q 7 L C Z x d W 9 0 O 1 N l Y 3 R p b 2 4 x L + a d o e W W h O W v u i 9 B d X R v U m V t b 3 Z l Z E N v b H V t b n M x L n v l r o j l g p n l i p s s M j J 9 J n F 1 b 3 Q 7 L C Z x d W 9 0 O 1 N l Y 3 R p b 2 4 x L + a d o e W W h O W v u i 9 B d X R v U m V t b 3 Z l Z E N v b H V t b n M x L n t O b + e U q C w y M 3 0 m c X V v d D s s J n F 1 b 3 Q 7 U 2 V j d G l v b j E v 5 p 2 h 5 Z a E 5 a + 6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a c j e i j h S w x f S Z x d W 9 0 O y w m c X V v d D t T Z W N 0 a W 9 u M S / m n a H l l o T l r 7 o v Q X V 0 b 1 J l b W 9 2 Z W R D b 2 x 1 b W 5 z M S 5 7 5 Z C N 5 Y m N L D J 9 J n F 1 b 3 Q 7 L C Z x d W 9 0 O 1 N l Y 3 R p b 2 4 x L + a d o e W W h O W v u i 9 B d X R v U m V t b 3 Z l Z E N v b H V t b n M x L n v j g Z j j g o P j g p P j g Z H j g p M s M 3 0 m c X V v d D s s J n F 1 b 3 Q 7 U 2 V j d G l v b j E v 5 p 2 h 5 Z a E 5 a + 6 L 0 F 1 d G 9 S Z W 1 v d m V k Q 2 9 s d W 1 u c z E u e + O D n e O C u O O C t + O D p + O D s y w 0 f S Z x d W 9 0 O y w m c X V v d D t T Z W N 0 a W 9 u M S / m n a H l l o T l r 7 o v Q X V 0 b 1 J l b W 9 2 Z W R D b 2 x 1 b W 5 z M S 5 7 6 a u Y 5 q C h L D V 9 J n F 1 b 3 Q 7 L C Z x d W 9 0 O 1 N l Y 3 R p b 2 4 x L + a d o e W W h O W v u i 9 B d X R v U m V t b 3 Z l Z E N v b H V t b n M x L n v j g 6 z j g q L j g 6 r j g 4 b j g q M s N n 0 m c X V v d D s s J n F 1 b 3 Q 7 U 2 V j d G l v b j E v 5 p 2 h 5 Z a E 5 a + 6 L 0 F 1 d G 9 S Z W 1 v d m V k Q 2 9 s d W 1 u c z E u e 0 x W L D d 9 J n F 1 b 3 Q 7 L C Z x d W 9 0 O 1 N l Y 3 R p b 2 4 x L + a d o e W W h O W v u i 9 B d X R v U m V t b 3 Z l Z E N v b H V t b n M x L n v o o 4 X l g p k s O H 0 m c X V v d D s s J n F 1 b 3 Q 7 U 2 V j d G l v b j E v 5 p 2 h 5 Z a E 5 a + 6 L 0 F 1 d G 9 S Z W 1 v d m V k Q 2 9 s d W 1 u c z E u e + K Y h i w 5 f S Z x d W 9 0 O y w m c X V v d D t T Z W N 0 a W 9 u M S / m n a H l l o T l r 7 o v Q X V 0 b 1 J l b W 9 2 Z W R D b 2 x 1 b W 5 z M S 5 7 5 7 e P 5 Z C I 5 Y C k L D E w f S Z x d W 9 0 O y w m c X V v d D t T Z W N 0 a W 9 u M S / m n a H l l o T l r 7 o v Q X V 0 b 1 J l b W 9 2 Z W R D b 2 x 1 b W 5 z M S 5 7 4 4 K 5 4 4 O R 4 4 K k 4 4 K v L D E x f S Z x d W 9 0 O y w m c X V v d D t T Z W N 0 a W 9 u M S / m n a H l l o T l r 7 o v Q X V 0 b 1 J l b W 9 2 Z W R D b 2 x 1 b W 5 z M S 5 7 4 4 K 1 4 4 O 8 4 4 O W L D E y f S Z x d W 9 0 O y w m c X V v d D t T Z W N 0 a W 9 u M S / m n a H l l o T l r 7 o v Q X V 0 b 1 J l b W 9 2 Z W R D b 2 x 1 b W 5 z M S 5 7 4 4 K 7 4 4 O D 4 4 O G 4 4 K j 4 4 O z 4 4 K w L D E z f S Z x d W 9 0 O y w m c X V v d D t T Z W N 0 a W 9 u M S / m n a H l l o T l r 7 o v Q X V 0 b 1 J l b W 9 2 Z W R D b 2 x 1 b W 5 z M S 5 7 6 a C t 6 I S z L D E 0 f S Z x d W 9 0 O y w m c X V v d D t T Z W N 0 a W 9 u M S / m n a H l l o T l r 7 o v Q X V 0 b 1 J l b W 9 2 Z W R D b 2 x 1 b W 5 z M S 5 7 5 b m 4 6 Y G L L D E 1 f S Z x d W 9 0 O y w m c X V v d D t T Z W N 0 a W 9 u M S / m n a H l l o T l r 7 o v Q X V 0 b 1 J l b W 9 2 Z W R D b 2 x 1 b W 5 z M S 5 7 4 4 O W 4 4 O t 4 4 O D 4 4 K v L D E 2 f S Z x d W 9 0 O y w m c X V v d D t T Z W N 0 a W 9 u M S / m n a H l l o T l r 7 o v Q X V 0 b 1 J l b W 9 2 Z W R D b 2 x 1 b W 5 z M S 5 7 4 4 O s 4 4 K 3 4 4 O 8 4 4 O W L D E 3 f S Z x d W 9 0 O y w m c X V v d D t T Z W N 0 a W 9 u M S / m n a H l l o T l r 7 o v Q X V 0 b 1 J l b W 9 2 Z W R D b 2 x 1 b W 5 z M S 5 7 4 4 O Q 4 4 O N L D E 4 f S Z x d W 9 0 O y w m c X V v d D t T Z W N 0 a W 9 u M S / m n a H l l o T l r 7 o v Q X V 0 b 1 J l b W 9 2 Z W R D b 2 x 1 b W 5 z M S 5 7 4 4 K 5 4 4 O U 4 4 O 8 4 4 O J L D E 5 f S Z x d W 9 0 O y w m c X V v d D t T Z W N 0 a W 9 u M S / m n a H l l o T l r 7 o v Q X V 0 b 1 J l b W 9 2 Z W R D b 2 x 1 b W 5 z M S 5 7 4 4 O h 4 4 O z 4 4 K / 4 4 O r L D I w f S Z x d W 9 0 O y w m c X V v d D t T Z W N 0 a W 9 u M S / m n a H l l o T l r 7 o v Q X V 0 b 1 J l b W 9 2 Z W R D b 2 x 1 b W 5 z M S 5 7 5 p S 7 5 p K D 5 Y q b L D I x f S Z x d W 9 0 O y w m c X V v d D t T Z W N 0 a W 9 u M S / m n a H l l o T l r 7 o v Q X V 0 b 1 J l b W 9 2 Z W R D b 2 x 1 b W 5 z M S 5 7 5 a 6 I 5 Y K Z 5 Y q b L D I y f S Z x d W 9 0 O y w m c X V v d D t T Z W N 0 a W 9 u M S / m n a H l l o T l r 7 o v Q X V 0 b 1 J l b W 9 2 Z W R D b 2 x 1 b W 5 z M S 5 7 T m / n l K g s M j N 9 J n F 1 b 3 Q 7 L C Z x d W 9 0 O 1 N l Y 3 R p b 2 4 x L + a d o e W W h O W v u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N U M D g 6 M T M 6 M T g u M D g y M z Q 5 O V o i I C 8 + P E V u d H J 5 I F R 5 c G U 9 I k Z p b G x D b 2 x 1 b W 5 U e X B l c y I g V m F s d W U 9 I n N B d 1 l H Q m d Z R 0 J n T U d B d 0 1 E Q X d N R E F 3 T U R B d 0 1 E Q X d N R 0 J n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M y O W V j Z G I y L T k w Y z Y t N G I 0 M y 0 5 N z d j L T g 0 Y z A 5 Y 2 R i O D Y z M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a c j e i j h S w x f S Z x d W 9 0 O y w m c X V v d D t T Z W N 0 a W 9 u M S / m o p / o s L c v Q X V 0 b 1 J l b W 9 2 Z W R D b 2 x 1 b W 5 z M S 5 7 5 Z C N 5 Y m N L D J 9 J n F 1 b 3 Q 7 L C Z x d W 9 0 O 1 N l Y 3 R p b 2 4 x L + a i n + i w t y 9 B d X R v U m V t b 3 Z l Z E N v b H V t b n M x L n v j g Z j j g o P j g p P j g Z H j g p M s M 3 0 m c X V v d D s s J n F 1 b 3 Q 7 U 2 V j d G l v b j E v 5 q K f 6 L C 3 L 0 F 1 d G 9 S Z W 1 v d m V k Q 2 9 s d W 1 u c z E u e + O D n e O C u O O C t + O D p + O D s y w 0 f S Z x d W 9 0 O y w m c X V v d D t T Z W N 0 a W 9 u M S / m o p / o s L c v Q X V 0 b 1 J l b W 9 2 Z W R D b 2 x 1 b W 5 z M S 5 7 6 a u Y 5 q C h L D V 9 J n F 1 b 3 Q 7 L C Z x d W 9 0 O 1 N l Y 3 R p b 2 4 x L + a i n + i w t y 9 B d X R v U m V t b 3 Z l Z E N v b H V t b n M x L n v j g 6 z j g q L j g 6 r j g 4 b j g q M s N n 0 m c X V v d D s s J n F 1 b 3 Q 7 U 2 V j d G l v b j E v 5 q K f 6 L C 3 L 0 F 1 d G 9 S Z W 1 v d m V k Q 2 9 s d W 1 u c z E u e 0 x W L D d 9 J n F 1 b 3 Q 7 L C Z x d W 9 0 O 1 N l Y 3 R p b 2 4 x L + a i n + i w t y 9 B d X R v U m V t b 3 Z l Z E N v b H V t b n M x L n v o o 4 X l g p k s O H 0 m c X V v d D s s J n F 1 b 3 Q 7 U 2 V j d G l v b j E v 5 q K f 6 L C 3 L 0 F 1 d G 9 S Z W 1 v d m V k Q 2 9 s d W 1 u c z E u e + K Y h i w 5 f S Z x d W 9 0 O y w m c X V v d D t T Z W N 0 a W 9 u M S / m o p / o s L c v Q X V 0 b 1 J l b W 9 2 Z W R D b 2 x 1 b W 5 z M S 5 7 5 7 e P 5 Z C I 5 Y C k L D E w f S Z x d W 9 0 O y w m c X V v d D t T Z W N 0 a W 9 u M S / m o p / o s L c v Q X V 0 b 1 J l b W 9 2 Z W R D b 2 x 1 b W 5 z M S 5 7 4 4 K 5 4 4 O R 4 4 K k 4 4 K v L D E x f S Z x d W 9 0 O y w m c X V v d D t T Z W N 0 a W 9 u M S / m o p / o s L c v Q X V 0 b 1 J l b W 9 2 Z W R D b 2 x 1 b W 5 z M S 5 7 4 4 K 1 4 4 O 8 4 4 O W L D E y f S Z x d W 9 0 O y w m c X V v d D t T Z W N 0 a W 9 u M S / m o p / o s L c v Q X V 0 b 1 J l b W 9 2 Z W R D b 2 x 1 b W 5 z M S 5 7 4 4 K 7 4 4 O D 4 4 O G 4 4 K j 4 4 O z 4 4 K w L D E z f S Z x d W 9 0 O y w m c X V v d D t T Z W N 0 a W 9 u M S / m o p / o s L c v Q X V 0 b 1 J l b W 9 2 Z W R D b 2 x 1 b W 5 z M S 5 7 6 a C t 6 I S z L D E 0 f S Z x d W 9 0 O y w m c X V v d D t T Z W N 0 a W 9 u M S / m o p / o s L c v Q X V 0 b 1 J l b W 9 2 Z W R D b 2 x 1 b W 5 z M S 5 7 5 b m 4 6 Y G L L D E 1 f S Z x d W 9 0 O y w m c X V v d D t T Z W N 0 a W 9 u M S / m o p / o s L c v Q X V 0 b 1 J l b W 9 2 Z W R D b 2 x 1 b W 5 z M S 5 7 4 4 O W 4 4 O t 4 4 O D 4 4 K v L D E 2 f S Z x d W 9 0 O y w m c X V v d D t T Z W N 0 a W 9 u M S / m o p / o s L c v Q X V 0 b 1 J l b W 9 2 Z W R D b 2 x 1 b W 5 z M S 5 7 4 4 O s 4 4 K 3 4 4 O 8 4 4 O W L D E 3 f S Z x d W 9 0 O y w m c X V v d D t T Z W N 0 a W 9 u M S / m o p / o s L c v Q X V 0 b 1 J l b W 9 2 Z W R D b 2 x 1 b W 5 z M S 5 7 4 4 O Q 4 4 O N L D E 4 f S Z x d W 9 0 O y w m c X V v d D t T Z W N 0 a W 9 u M S / m o p / o s L c v Q X V 0 b 1 J l b W 9 2 Z W R D b 2 x 1 b W 5 z M S 5 7 4 4 K 5 4 4 O U 4 4 O 8 4 4 O J L D E 5 f S Z x d W 9 0 O y w m c X V v d D t T Z W N 0 a W 9 u M S / m o p / o s L c v Q X V 0 b 1 J l b W 9 2 Z W R D b 2 x 1 b W 5 z M S 5 7 4 4 O h 4 4 O z 4 4 K / 4 4 O r L D I w f S Z x d W 9 0 O y w m c X V v d D t T Z W N 0 a W 9 u M S / m o p / o s L c v Q X V 0 b 1 J l b W 9 2 Z W R D b 2 x 1 b W 5 z M S 5 7 5 p S 7 5 p K D 5 Y q b L D I x f S Z x d W 9 0 O y w m c X V v d D t T Z W N 0 a W 9 u M S / m o p / o s L c v Q X V 0 b 1 J l b W 9 2 Z W R D b 2 x 1 b W 5 z M S 5 7 5 a 6 I 5 Y K Z 5 Y q b L D I y f S Z x d W 9 0 O y w m c X V v d D t T Z W N 0 a W 9 u M S / m o p / o s L c v Q X V 0 b 1 J l b W 9 2 Z W R D b 2 x 1 b W 5 z M S 5 7 T m / n l K g s M j N 9 J n F 1 b 3 Q 7 L C Z x d W 9 0 O 1 N l Y 3 R p b 2 4 x L + a i n + i w t y 9 B d X R v U m V t b 3 Z l Z E N v b H V t b n M x L n v j g o j j g b / j g Y z j g a o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m n I 3 o o 4 U s M X 0 m c X V v d D s s J n F 1 b 3 Q 7 U 2 V j d G l v b j E v 5 q K f 6 L C 3 L 0 F 1 d G 9 S Z W 1 v d m V k Q 2 9 s d W 1 u c z E u e + W Q j e W J j S w y f S Z x d W 9 0 O y w m c X V v d D t T Z W N 0 a W 9 u M S / m o p / o s L c v Q X V 0 b 1 J l b W 9 2 Z W R D b 2 x 1 b W 5 z M S 5 7 4 4 G Y 4 4 K D 4 4 K T 4 4 G R 4 4 K T L D N 9 J n F 1 b 3 Q 7 L C Z x d W 9 0 O 1 N l Y 3 R p b 2 4 x L + a i n + i w t y 9 B d X R v U m V t b 3 Z l Z E N v b H V t b n M x L n v j g 5 3 j g r j j g r f j g 6 f j g 7 M s N H 0 m c X V v d D s s J n F 1 b 3 Q 7 U 2 V j d G l v b j E v 5 q K f 6 L C 3 L 0 F 1 d G 9 S Z W 1 v d m V k Q 2 9 s d W 1 u c z E u e + m r m O a g o S w 1 f S Z x d W 9 0 O y w m c X V v d D t T Z W N 0 a W 9 u M S / m o p / o s L c v Q X V 0 b 1 J l b W 9 2 Z W R D b 2 x 1 b W 5 z M S 5 7 4 4 O s 4 4 K i 4 4 O q 4 4 O G 4 4 K j L D Z 9 J n F 1 b 3 Q 7 L C Z x d W 9 0 O 1 N l Y 3 R p b 2 4 x L + a i n + i w t y 9 B d X R v U m V t b 3 Z l Z E N v b H V t b n M x L n t M V i w 3 f S Z x d W 9 0 O y w m c X V v d D t T Z W N 0 a W 9 u M S / m o p / o s L c v Q X V 0 b 1 J l b W 9 2 Z W R D b 2 x 1 b W 5 z M S 5 7 6 K O F 5 Y K Z L D h 9 J n F 1 b 3 Q 7 L C Z x d W 9 0 O 1 N l Y 3 R p b 2 4 x L + a i n + i w t y 9 B d X R v U m V t b 3 Z l Z E N v b H V t b n M x L n v i m I Y s O X 0 m c X V v d D s s J n F 1 b 3 Q 7 U 2 V j d G l v b j E v 5 q K f 6 L C 3 L 0 F 1 d G 9 S Z W 1 v d m V k Q 2 9 s d W 1 u c z E u e + e 3 j + W Q i O W A p C w x M H 0 m c X V v d D s s J n F 1 b 3 Q 7 U 2 V j d G l v b j E v 5 q K f 6 L C 3 L 0 F 1 d G 9 S Z W 1 v d m V k Q 2 9 s d W 1 u c z E u e + O C u e O D k e O C p O O C r y w x M X 0 m c X V v d D s s J n F 1 b 3 Q 7 U 2 V j d G l v b j E v 5 q K f 6 L C 3 L 0 F 1 d G 9 S Z W 1 v d m V k Q 2 9 s d W 1 u c z E u e + O C t e O D v O O D l i w x M n 0 m c X V v d D s s J n F 1 b 3 Q 7 U 2 V j d G l v b j E v 5 q K f 6 L C 3 L 0 F 1 d G 9 S Z W 1 v d m V k Q 2 9 s d W 1 u c z E u e + O C u + O D g + O D h u O C o + O D s + O C s C w x M 3 0 m c X V v d D s s J n F 1 b 3 Q 7 U 2 V j d G l v b j E v 5 q K f 6 L C 3 L 0 F 1 d G 9 S Z W 1 v d m V k Q 2 9 s d W 1 u c z E u e + m g r e i E s y w x N H 0 m c X V v d D s s J n F 1 b 3 Q 7 U 2 V j d G l v b j E v 5 q K f 6 L C 3 L 0 F 1 d G 9 S Z W 1 v d m V k Q 2 9 s d W 1 u c z E u e + W 5 u O m B i y w x N X 0 m c X V v d D s s J n F 1 b 3 Q 7 U 2 V j d G l v b j E v 5 q K f 6 L C 3 L 0 F 1 d G 9 S Z W 1 v d m V k Q 2 9 s d W 1 u c z E u e + O D l u O D r e O D g + O C r y w x N n 0 m c X V v d D s s J n F 1 b 3 Q 7 U 2 V j d G l v b j E v 5 q K f 6 L C 3 L 0 F 1 d G 9 S Z W 1 v d m V k Q 2 9 s d W 1 u c z E u e + O D r O O C t + O D v O O D l i w x N 3 0 m c X V v d D s s J n F 1 b 3 Q 7 U 2 V j d G l v b j E v 5 q K f 6 L C 3 L 0 F 1 d G 9 S Z W 1 v d m V k Q 2 9 s d W 1 u c z E u e + O D k O O D j S w x O H 0 m c X V v d D s s J n F 1 b 3 Q 7 U 2 V j d G l v b j E v 5 q K f 6 L C 3 L 0 F 1 d G 9 S Z W 1 v d m V k Q 2 9 s d W 1 u c z E u e + O C u e O D l O O D v O O D i S w x O X 0 m c X V v d D s s J n F 1 b 3 Q 7 U 2 V j d G l v b j E v 5 q K f 6 L C 3 L 0 F 1 d G 9 S Z W 1 v d m V k Q 2 9 s d W 1 u c z E u e + O D o e O D s + O C v + O D q y w y M H 0 m c X V v d D s s J n F 1 b 3 Q 7 U 2 V j d G l v b j E v 5 q K f 6 L C 3 L 0 F 1 d G 9 S Z W 1 v d m V k Q 2 9 s d W 1 u c z E u e + a U u + a S g + W K m y w y M X 0 m c X V v d D s s J n F 1 b 3 Q 7 U 2 V j d G l v b j E v 5 q K f 6 L C 3 L 0 F 1 d G 9 S Z W 1 v d m V k Q 2 9 s d W 1 u c z E u e + W u i O W C m e W K m y w y M n 0 m c X V v d D s s J n F 1 b 3 Q 7 U 2 V j d G l v b j E v 5 q K f 6 L C 3 L 0 F 1 d G 9 S Z W 1 v d m V k Q 2 9 s d W 1 u c z E u e 0 5 v 5 5 S o L D I z f S Z x d W 9 0 O y w m c X V v d D t T Z W N 0 a W 9 u M S / m o p / o s L c v Q X V 0 b 1 J l b W 9 2 Z W R D b 2 x 1 b W 5 z M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E N v b H V t b l R 5 c G V z I i B W Y W x 1 Z T 0 i c 0 F 3 W U d C Z 1 l H Q m d N R 0 F 3 T U R B d 0 1 E Q X d N R E F 3 T U R B d 0 1 H Q m c 9 P S I g L z 4 8 R W 5 0 c n k g V H l w Z T 0 i R m l s b E x h c 3 R V c G R h d G V k I i B W Y W x 1 Z T 0 i Z D I w M j M t M T A t M D N U M D g 6 M T M 6 M T g u M D Y 0 M z Y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2 M z Q 0 M G Q 5 M y 0 y Z T E 2 L T R k M G I t O D c 5 M i 1 m N z Q 0 M m Y x N G U 3 N j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m n I 3 o o 4 U s M X 0 m c X V v d D s s J n F 1 b 3 Q 7 U 2 V j d G l v b j E v 5 4 O P 6 Y e O L 0 F 1 d G 9 S Z W 1 v d m V k Q 2 9 s d W 1 u c z E u e + W Q j e W J j S w y f S Z x d W 9 0 O y w m c X V v d D t T Z W N 0 a W 9 u M S / n g 4 / p h 4 4 v Q X V 0 b 1 J l b W 9 2 Z W R D b 2 x 1 b W 5 z M S 5 7 4 4 G Y 4 4 K D 4 4 K T 4 4 G R 4 4 K T L D N 9 J n F 1 b 3 Q 7 L C Z x d W 9 0 O 1 N l Y 3 R p b 2 4 x L + e D j + m H j i 9 B d X R v U m V t b 3 Z l Z E N v b H V t b n M x L n v j g 5 3 j g r j j g r f j g 6 f j g 7 M s N H 0 m c X V v d D s s J n F 1 b 3 Q 7 U 2 V j d G l v b j E v 5 4 O P 6 Y e O L 0 F 1 d G 9 S Z W 1 v d m V k Q 2 9 s d W 1 u c z E u e + m r m O a g o S w 1 f S Z x d W 9 0 O y w m c X V v d D t T Z W N 0 a W 9 u M S / n g 4 / p h 4 4 v Q X V 0 b 1 J l b W 9 2 Z W R D b 2 x 1 b W 5 z M S 5 7 4 4 O s 4 4 K i 4 4 O q 4 4 O G 4 4 K j L D Z 9 J n F 1 b 3 Q 7 L C Z x d W 9 0 O 1 N l Y 3 R p b 2 4 x L + e D j + m H j i 9 B d X R v U m V t b 3 Z l Z E N v b H V t b n M x L n t M V i w 3 f S Z x d W 9 0 O y w m c X V v d D t T Z W N 0 a W 9 u M S / n g 4 / p h 4 4 v Q X V 0 b 1 J l b W 9 2 Z W R D b 2 x 1 b W 5 z M S 5 7 6 K O F 5 Y K Z L D h 9 J n F 1 b 3 Q 7 L C Z x d W 9 0 O 1 N l Y 3 R p b 2 4 x L + e D j + m H j i 9 B d X R v U m V t b 3 Z l Z E N v b H V t b n M x L n v i m I Y s O X 0 m c X V v d D s s J n F 1 b 3 Q 7 U 2 V j d G l v b j E v 5 4 O P 6 Y e O L 0 F 1 d G 9 S Z W 1 v d m V k Q 2 9 s d W 1 u c z E u e + e 3 j + W Q i O W A p C w x M H 0 m c X V v d D s s J n F 1 b 3 Q 7 U 2 V j d G l v b j E v 5 4 O P 6 Y e O L 0 F 1 d G 9 S Z W 1 v d m V k Q 2 9 s d W 1 u c z E u e + O C u e O D k e O C p O O C r y w x M X 0 m c X V v d D s s J n F 1 b 3 Q 7 U 2 V j d G l v b j E v 5 4 O P 6 Y e O L 0 F 1 d G 9 S Z W 1 v d m V k Q 2 9 s d W 1 u c z E u e + O C t e O D v O O D l i w x M n 0 m c X V v d D s s J n F 1 b 3 Q 7 U 2 V j d G l v b j E v 5 4 O P 6 Y e O L 0 F 1 d G 9 S Z W 1 v d m V k Q 2 9 s d W 1 u c z E u e + O C u + O D g + O D h u O C o + O D s + O C s C w x M 3 0 m c X V v d D s s J n F 1 b 3 Q 7 U 2 V j d G l v b j E v 5 4 O P 6 Y e O L 0 F 1 d G 9 S Z W 1 v d m V k Q 2 9 s d W 1 u c z E u e + m g r e i E s y w x N H 0 m c X V v d D s s J n F 1 b 3 Q 7 U 2 V j d G l v b j E v 5 4 O P 6 Y e O L 0 F 1 d G 9 S Z W 1 v d m V k Q 2 9 s d W 1 u c z E u e + W 5 u O m B i y w x N X 0 m c X V v d D s s J n F 1 b 3 Q 7 U 2 V j d G l v b j E v 5 4 O P 6 Y e O L 0 F 1 d G 9 S Z W 1 v d m V k Q 2 9 s d W 1 u c z E u e + O D l u O D r e O D g + O C r y w x N n 0 m c X V v d D s s J n F 1 b 3 Q 7 U 2 V j d G l v b j E v 5 4 O P 6 Y e O L 0 F 1 d G 9 S Z W 1 v d m V k Q 2 9 s d W 1 u c z E u e + O D r O O C t + O D v O O D l i w x N 3 0 m c X V v d D s s J n F 1 b 3 Q 7 U 2 V j d G l v b j E v 5 4 O P 6 Y e O L 0 F 1 d G 9 S Z W 1 v d m V k Q 2 9 s d W 1 u c z E u e + O D k O O D j S w x O H 0 m c X V v d D s s J n F 1 b 3 Q 7 U 2 V j d G l v b j E v 5 4 O P 6 Y e O L 0 F 1 d G 9 S Z W 1 v d m V k Q 2 9 s d W 1 u c z E u e + O C u e O D l O O D v O O D i S w x O X 0 m c X V v d D s s J n F 1 b 3 Q 7 U 2 V j d G l v b j E v 5 4 O P 6 Y e O L 0 F 1 d G 9 S Z W 1 v d m V k Q 2 9 s d W 1 u c z E u e + O D o e O D s + O C v + O D q y w y M H 0 m c X V v d D s s J n F 1 b 3 Q 7 U 2 V j d G l v b j E v 5 4 O P 6 Y e O L 0 F 1 d G 9 S Z W 1 v d m V k Q 2 9 s d W 1 u c z E u e + a U u + a S g + W K m y w y M X 0 m c X V v d D s s J n F 1 b 3 Q 7 U 2 V j d G l v b j E v 5 4 O P 6 Y e O L 0 F 1 d G 9 S Z W 1 v d m V k Q 2 9 s d W 1 u c z E u e + W u i O W C m e W K m y w y M n 0 m c X V v d D s s J n F 1 b 3 Q 7 U 2 V j d G l v b j E v 5 4 O P 6 Y e O L 0 F 1 d G 9 S Z W 1 v d m V k Q 2 9 s d W 1 u c z E u e 0 5 v 5 5 S o L D I z f S Z x d W 9 0 O y w m c X V v d D t T Z W N 0 a W 9 u M S / n g 4 / p h 4 4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5 p y N 6 K O F L D F 9 J n F 1 b 3 Q 7 L C Z x d W 9 0 O 1 N l Y 3 R p b 2 4 x L + e D j + m H j i 9 B d X R v U m V t b 3 Z l Z E N v b H V t b n M x L n v l k I 3 l i Y 0 s M n 0 m c X V v d D s s J n F 1 b 3 Q 7 U 2 V j d G l v b j E v 5 4 O P 6 Y e O L 0 F 1 d G 9 S Z W 1 v d m V k Q 2 9 s d W 1 u c z E u e + O B m O O C g + O C k + O B k e O C k y w z f S Z x d W 9 0 O y w m c X V v d D t T Z W N 0 a W 9 u M S / n g 4 / p h 4 4 v Q X V 0 b 1 J l b W 9 2 Z W R D b 2 x 1 b W 5 z M S 5 7 4 4 O d 4 4 K 4 4 4 K 3 4 4 O n 4 4 O z L D R 9 J n F 1 b 3 Q 7 L C Z x d W 9 0 O 1 N l Y 3 R p b 2 4 x L + e D j + m H j i 9 B d X R v U m V t b 3 Z l Z E N v b H V t b n M x L n v p q 5 j m o K E s N X 0 m c X V v d D s s J n F 1 b 3 Q 7 U 2 V j d G l v b j E v 5 4 O P 6 Y e O L 0 F 1 d G 9 S Z W 1 v d m V k Q 2 9 s d W 1 u c z E u e + O D r O O C o u O D q u O D h u O C o y w 2 f S Z x d W 9 0 O y w m c X V v d D t T Z W N 0 a W 9 u M S / n g 4 / p h 4 4 v Q X V 0 b 1 J l b W 9 2 Z W R D b 2 x 1 b W 5 z M S 5 7 T F Y s N 3 0 m c X V v d D s s J n F 1 b 3 Q 7 U 2 V j d G l v b j E v 5 4 O P 6 Y e O L 0 F 1 d G 9 S Z W 1 v d m V k Q 2 9 s d W 1 u c z E u e + i j h e W C m S w 4 f S Z x d W 9 0 O y w m c X V v d D t T Z W N 0 a W 9 u M S / n g 4 / p h 4 4 v Q X V 0 b 1 J l b W 9 2 Z W R D b 2 x 1 b W 5 z M S 5 7 4 p i G L D l 9 J n F 1 b 3 Q 7 L C Z x d W 9 0 O 1 N l Y 3 R p b 2 4 x L + e D j + m H j i 9 B d X R v U m V t b 3 Z l Z E N v b H V t b n M x L n v n t 4 / l k I j l g K Q s M T B 9 J n F 1 b 3 Q 7 L C Z x d W 9 0 O 1 N l Y 3 R p b 2 4 x L + e D j + m H j i 9 B d X R v U m V t b 3 Z l Z E N v b H V t b n M x L n v j g r n j g 5 H j g q T j g q 8 s M T F 9 J n F 1 b 3 Q 7 L C Z x d W 9 0 O 1 N l Y 3 R p b 2 4 x L + e D j + m H j i 9 B d X R v U m V t b 3 Z l Z E N v b H V t b n M x L n v j g r X j g 7 z j g 5 Y s M T J 9 J n F 1 b 3 Q 7 L C Z x d W 9 0 O 1 N l Y 3 R p b 2 4 x L + e D j + m H j i 9 B d X R v U m V t b 3 Z l Z E N v b H V t b n M x L n v j g r v j g 4 P j g 4 b j g q P j g 7 P j g r A s M T N 9 J n F 1 b 3 Q 7 L C Z x d W 9 0 O 1 N l Y 3 R p b 2 4 x L + e D j + m H j i 9 B d X R v U m V t b 3 Z l Z E N v b H V t b n M x L n v p o K 3 o h L M s M T R 9 J n F 1 b 3 Q 7 L C Z x d W 9 0 O 1 N l Y 3 R p b 2 4 x L + e D j + m H j i 9 B d X R v U m V t b 3 Z l Z E N v b H V t b n M x L n v l u b j p g Y s s M T V 9 J n F 1 b 3 Q 7 L C Z x d W 9 0 O 1 N l Y 3 R p b 2 4 x L + e D j + m H j i 9 B d X R v U m V t b 3 Z l Z E N v b H V t b n M x L n v j g 5 b j g 6 3 j g 4 P j g q 8 s M T Z 9 J n F 1 b 3 Q 7 L C Z x d W 9 0 O 1 N l Y 3 R p b 2 4 x L + e D j + m H j i 9 B d X R v U m V t b 3 Z l Z E N v b H V t b n M x L n v j g 6 z j g r f j g 7 z j g 5 Y s M T d 9 J n F 1 b 3 Q 7 L C Z x d W 9 0 O 1 N l Y 3 R p b 2 4 x L + e D j + m H j i 9 B d X R v U m V t b 3 Z l Z E N v b H V t b n M x L n v j g 5 D j g 4 0 s M T h 9 J n F 1 b 3 Q 7 L C Z x d W 9 0 O 1 N l Y 3 R p b 2 4 x L + e D j + m H j i 9 B d X R v U m V t b 3 Z l Z E N v b H V t b n M x L n v j g r n j g 5 T j g 7 z j g 4 k s M T l 9 J n F 1 b 3 Q 7 L C Z x d W 9 0 O 1 N l Y 3 R p b 2 4 x L + e D j + m H j i 9 B d X R v U m V t b 3 Z l Z E N v b H V t b n M x L n v j g 6 H j g 7 P j g r / j g 6 s s M j B 9 J n F 1 b 3 Q 7 L C Z x d W 9 0 O 1 N l Y 3 R p b 2 4 x L + e D j + m H j i 9 B d X R v U m V t b 3 Z l Z E N v b H V t b n M x L n v m l L v m k o P l i p s s M j F 9 J n F 1 b 3 Q 7 L C Z x d W 9 0 O 1 N l Y 3 R p b 2 4 x L + e D j + m H j i 9 B d X R v U m V t b 3 Z l Z E N v b H V t b n M x L n v l r o j l g p n l i p s s M j J 9 J n F 1 b 3 Q 7 L C Z x d W 9 0 O 1 N l Y 3 R p b 2 4 x L + e D j + m H j i 9 B d X R v U m V t b 3 Z l Z E N v b H V t b n M x L n t O b + e U q C w y M 3 0 m c X V v d D s s J n F 1 b 3 Q 7 U 2 V j d G l v b j E v 5 4 O P 6 Y e O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w N D k z N T Y 2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O D g 5 Y W U 4 O D M t Y j J j M y 0 0 N T R k L W I 0 Y j M t N j g x M G U 4 O T E w N j k z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5 p y N 6 K O F L D F 9 J n F 1 b 3 Q 7 L C Z x d W 9 0 O 1 N l Y 3 R p b 2 4 x L + e Z v e m z p e a y o i 9 B d X R v U m V t b 3 Z l Z E N v b H V t b n M x L n v l k I 3 l i Y 0 s M n 0 m c X V v d D s s J n F 1 b 3 Q 7 U 2 V j d G l v b j E v 5 5 m 9 6 b O l 5 r K i L 0 F 1 d G 9 S Z W 1 v d m V k Q 2 9 s d W 1 u c z E u e + O B m O O C g + O C k + O B k e O C k y w z f S Z x d W 9 0 O y w m c X V v d D t T Z W N 0 a W 9 u M S / n m b 3 p s 6 X m s q I v Q X V 0 b 1 J l b W 9 2 Z W R D b 2 x 1 b W 5 z M S 5 7 4 4 O d 4 4 K 4 4 4 K 3 4 4 O n 4 4 O z L D R 9 J n F 1 b 3 Q 7 L C Z x d W 9 0 O 1 N l Y 3 R p b 2 4 x L + e Z v e m z p e a y o i 9 B d X R v U m V t b 3 Z l Z E N v b H V t b n M x L n v p q 5 j m o K E s N X 0 m c X V v d D s s J n F 1 b 3 Q 7 U 2 V j d G l v b j E v 5 5 m 9 6 b O l 5 r K i L 0 F 1 d G 9 S Z W 1 v d m V k Q 2 9 s d W 1 u c z E u e + O D r O O C o u O D q u O D h u O C o y w 2 f S Z x d W 9 0 O y w m c X V v d D t T Z W N 0 a W 9 u M S / n m b 3 p s 6 X m s q I v Q X V 0 b 1 J l b W 9 2 Z W R D b 2 x 1 b W 5 z M S 5 7 T F Y s N 3 0 m c X V v d D s s J n F 1 b 3 Q 7 U 2 V j d G l v b j E v 5 5 m 9 6 b O l 5 r K i L 0 F 1 d G 9 S Z W 1 v d m V k Q 2 9 s d W 1 u c z E u e + i j h e W C m S w 4 f S Z x d W 9 0 O y w m c X V v d D t T Z W N 0 a W 9 u M S / n m b 3 p s 6 X m s q I v Q X V 0 b 1 J l b W 9 2 Z W R D b 2 x 1 b W 5 z M S 5 7 4 p i G L D l 9 J n F 1 b 3 Q 7 L C Z x d W 9 0 O 1 N l Y 3 R p b 2 4 x L + e Z v e m z p e a y o i 9 B d X R v U m V t b 3 Z l Z E N v b H V t b n M x L n v n t 4 / l k I j l g K Q s M T B 9 J n F 1 b 3 Q 7 L C Z x d W 9 0 O 1 N l Y 3 R p b 2 4 x L + e Z v e m z p e a y o i 9 B d X R v U m V t b 3 Z l Z E N v b H V t b n M x L n v j g r n j g 5 H j g q T j g q 8 s M T F 9 J n F 1 b 3 Q 7 L C Z x d W 9 0 O 1 N l Y 3 R p b 2 4 x L + e Z v e m z p e a y o i 9 B d X R v U m V t b 3 Z l Z E N v b H V t b n M x L n v j g r X j g 7 z j g 5 Y s M T J 9 J n F 1 b 3 Q 7 L C Z x d W 9 0 O 1 N l Y 3 R p b 2 4 x L + e Z v e m z p e a y o i 9 B d X R v U m V t b 3 Z l Z E N v b H V t b n M x L n v j g r v j g 4 P j g 4 b j g q P j g 7 P j g r A s M T N 9 J n F 1 b 3 Q 7 L C Z x d W 9 0 O 1 N l Y 3 R p b 2 4 x L + e Z v e m z p e a y o i 9 B d X R v U m V t b 3 Z l Z E N v b H V t b n M x L n v p o K 3 o h L M s M T R 9 J n F 1 b 3 Q 7 L C Z x d W 9 0 O 1 N l Y 3 R p b 2 4 x L + e Z v e m z p e a y o i 9 B d X R v U m V t b 3 Z l Z E N v b H V t b n M x L n v l u b j p g Y s s M T V 9 J n F 1 b 3 Q 7 L C Z x d W 9 0 O 1 N l Y 3 R p b 2 4 x L + e Z v e m z p e a y o i 9 B d X R v U m V t b 3 Z l Z E N v b H V t b n M x L n v j g 5 b j g 6 3 j g 4 P j g q 8 s M T Z 9 J n F 1 b 3 Q 7 L C Z x d W 9 0 O 1 N l Y 3 R p b 2 4 x L + e Z v e m z p e a y o i 9 B d X R v U m V t b 3 Z l Z E N v b H V t b n M x L n v j g 6 z j g r f j g 7 z j g 5 Y s M T d 9 J n F 1 b 3 Q 7 L C Z x d W 9 0 O 1 N l Y 3 R p b 2 4 x L + e Z v e m z p e a y o i 9 B d X R v U m V t b 3 Z l Z E N v b H V t b n M x L n v j g 5 D j g 4 0 s M T h 9 J n F 1 b 3 Q 7 L C Z x d W 9 0 O 1 N l Y 3 R p b 2 4 x L + e Z v e m z p e a y o i 9 B d X R v U m V t b 3 Z l Z E N v b H V t b n M x L n v j g r n j g 5 T j g 7 z j g 4 k s M T l 9 J n F 1 b 3 Q 7 L C Z x d W 9 0 O 1 N l Y 3 R p b 2 4 x L + e Z v e m z p e a y o i 9 B d X R v U m V t b 3 Z l Z E N v b H V t b n M x L n v j g 6 H j g 7 P j g r / j g 6 s s M j B 9 J n F 1 b 3 Q 7 L C Z x d W 9 0 O 1 N l Y 3 R p b 2 4 x L + e Z v e m z p e a y o i 9 B d X R v U m V t b 3 Z l Z E N v b H V t b n M x L n v m l L v m k o P l i p s s M j F 9 J n F 1 b 3 Q 7 L C Z x d W 9 0 O 1 N l Y 3 R p b 2 4 x L + e Z v e m z p e a y o i 9 B d X R v U m V t b 3 Z l Z E N v b H V t b n M x L n v l r o j l g p n l i p s s M j J 9 J n F 1 b 3 Q 7 L C Z x d W 9 0 O 1 N l Y 3 R p b 2 4 x L + e Z v e m z p e a y o i 9 B d X R v U m V t b 3 Z l Z E N v b H V t b n M x L n t O b + e U q C w y M 3 0 m c X V v d D s s J n F 1 b 3 Q 7 U 2 V j d G l v b j E v 5 5 m 9 6 b O l 5 r K i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+ a c j e i j h S w x f S Z x d W 9 0 O y w m c X V v d D t T Z W N 0 a W 9 u M S / n m b 3 p s 6 X m s q I v Q X V 0 b 1 J l b W 9 2 Z W R D b 2 x 1 b W 5 z M S 5 7 5 Z C N 5 Y m N L D J 9 J n F 1 b 3 Q 7 L C Z x d W 9 0 O 1 N l Y 3 R p b 2 4 x L + e Z v e m z p e a y o i 9 B d X R v U m V t b 3 Z l Z E N v b H V t b n M x L n v j g Z j j g o P j g p P j g Z H j g p M s M 3 0 m c X V v d D s s J n F 1 b 3 Q 7 U 2 V j d G l v b j E v 5 5 m 9 6 b O l 5 r K i L 0 F 1 d G 9 S Z W 1 v d m V k Q 2 9 s d W 1 u c z E u e + O D n e O C u O O C t + O D p + O D s y w 0 f S Z x d W 9 0 O y w m c X V v d D t T Z W N 0 a W 9 u M S / n m b 3 p s 6 X m s q I v Q X V 0 b 1 J l b W 9 2 Z W R D b 2 x 1 b W 5 z M S 5 7 6 a u Y 5 q C h L D V 9 J n F 1 b 3 Q 7 L C Z x d W 9 0 O 1 N l Y 3 R p b 2 4 x L + e Z v e m z p e a y o i 9 B d X R v U m V t b 3 Z l Z E N v b H V t b n M x L n v j g 6 z j g q L j g 6 r j g 4 b j g q M s N n 0 m c X V v d D s s J n F 1 b 3 Q 7 U 2 V j d G l v b j E v 5 5 m 9 6 b O l 5 r K i L 0 F 1 d G 9 S Z W 1 v d m V k Q 2 9 s d W 1 u c z E u e 0 x W L D d 9 J n F 1 b 3 Q 7 L C Z x d W 9 0 O 1 N l Y 3 R p b 2 4 x L + e Z v e m z p e a y o i 9 B d X R v U m V t b 3 Z l Z E N v b H V t b n M x L n v o o 4 X l g p k s O H 0 m c X V v d D s s J n F 1 b 3 Q 7 U 2 V j d G l v b j E v 5 5 m 9 6 b O l 5 r K i L 0 F 1 d G 9 S Z W 1 v d m V k Q 2 9 s d W 1 u c z E u e + K Y h i w 5 f S Z x d W 9 0 O y w m c X V v d D t T Z W N 0 a W 9 u M S / n m b 3 p s 6 X m s q I v Q X V 0 b 1 J l b W 9 2 Z W R D b 2 x 1 b W 5 z M S 5 7 5 7 e P 5 Z C I 5 Y C k L D E w f S Z x d W 9 0 O y w m c X V v d D t T Z W N 0 a W 9 u M S / n m b 3 p s 6 X m s q I v Q X V 0 b 1 J l b W 9 2 Z W R D b 2 x 1 b W 5 z M S 5 7 4 4 K 5 4 4 O R 4 4 K k 4 4 K v L D E x f S Z x d W 9 0 O y w m c X V v d D t T Z W N 0 a W 9 u M S / n m b 3 p s 6 X m s q I v Q X V 0 b 1 J l b W 9 2 Z W R D b 2 x 1 b W 5 z M S 5 7 4 4 K 1 4 4 O 8 4 4 O W L D E y f S Z x d W 9 0 O y w m c X V v d D t T Z W N 0 a W 9 u M S / n m b 3 p s 6 X m s q I v Q X V 0 b 1 J l b W 9 2 Z W R D b 2 x 1 b W 5 z M S 5 7 4 4 K 7 4 4 O D 4 4 O G 4 4 K j 4 4 O z 4 4 K w L D E z f S Z x d W 9 0 O y w m c X V v d D t T Z W N 0 a W 9 u M S / n m b 3 p s 6 X m s q I v Q X V 0 b 1 J l b W 9 2 Z W R D b 2 x 1 b W 5 z M S 5 7 6 a C t 6 I S z L D E 0 f S Z x d W 9 0 O y w m c X V v d D t T Z W N 0 a W 9 u M S / n m b 3 p s 6 X m s q I v Q X V 0 b 1 J l b W 9 2 Z W R D b 2 x 1 b W 5 z M S 5 7 5 b m 4 6 Y G L L D E 1 f S Z x d W 9 0 O y w m c X V v d D t T Z W N 0 a W 9 u M S / n m b 3 p s 6 X m s q I v Q X V 0 b 1 J l b W 9 2 Z W R D b 2 x 1 b W 5 z M S 5 7 4 4 O W 4 4 O t 4 4 O D 4 4 K v L D E 2 f S Z x d W 9 0 O y w m c X V v d D t T Z W N 0 a W 9 u M S / n m b 3 p s 6 X m s q I v Q X V 0 b 1 J l b W 9 2 Z W R D b 2 x 1 b W 5 z M S 5 7 4 4 O s 4 4 K 3 4 4 O 8 4 4 O W L D E 3 f S Z x d W 9 0 O y w m c X V v d D t T Z W N 0 a W 9 u M S / n m b 3 p s 6 X m s q I v Q X V 0 b 1 J l b W 9 2 Z W R D b 2 x 1 b W 5 z M S 5 7 4 4 O Q 4 4 O N L D E 4 f S Z x d W 9 0 O y w m c X V v d D t T Z W N 0 a W 9 u M S / n m b 3 p s 6 X m s q I v Q X V 0 b 1 J l b W 9 2 Z W R D b 2 x 1 b W 5 z M S 5 7 4 4 K 5 4 4 O U 4 4 O 8 4 4 O J L D E 5 f S Z x d W 9 0 O y w m c X V v d D t T Z W N 0 a W 9 u M S / n m b 3 p s 6 X m s q I v Q X V 0 b 1 J l b W 9 2 Z W R D b 2 x 1 b W 5 z M S 5 7 4 4 O h 4 4 O z 4 4 K / 4 4 O r L D I w f S Z x d W 9 0 O y w m c X V v d D t T Z W N 0 a W 9 u M S / n m b 3 p s 6 X m s q I v Q X V 0 b 1 J l b W 9 2 Z W R D b 2 x 1 b W 5 z M S 5 7 5 p S 7 5 p K D 5 Y q b L D I x f S Z x d W 9 0 O y w m c X V v d D t T Z W N 0 a W 9 u M S / n m b 3 p s 6 X m s q I v Q X V 0 b 1 J l b W 9 2 Z W R D b 2 x 1 b W 5 z M S 5 7 5 a 6 I 5 Y K Z 5 Y q b L D I y f S Z x d W 9 0 O y w m c X V v d D t T Z W N 0 a W 9 u M S / n m b 3 p s 6 X m s q I v Q X V 0 b 1 J l b W 9 2 Z W R D b 2 x 1 b W 5 z M S 5 7 T m / n l K g s M j N 9 J n F 1 b 3 Q 7 L C Z x d W 9 0 O 1 N l Y 3 R p b 2 4 x L + e Z v e m z p e a y o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w M z c z N z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N G M 2 M G M z N j M t N 2 N k Z i 0 0 O D J j L T k w N D I t Y 2 Z m M 2 Q 3 Z j F l Z W F i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5 p y N 6 K O F L D F 9 J n F 1 b 3 Q 7 L C Z x d W 9 0 O 1 N l Y 3 R p b 2 4 x L + e o s u i N t + W 0 j i 9 B d X R v U m V t b 3 Z l Z E N v b H V t b n M x L n v l k I 3 l i Y 0 s M n 0 m c X V v d D s s J n F 1 b 3 Q 7 U 2 V j d G l v b j E v 5 6 i y 6 I 2 3 5 b S O L 0 F 1 d G 9 S Z W 1 v d m V k Q 2 9 s d W 1 u c z E u e + O B m O O C g + O C k + O B k e O C k y w z f S Z x d W 9 0 O y w m c X V v d D t T Z W N 0 a W 9 u M S / n q L L o j b f l t I 4 v Q X V 0 b 1 J l b W 9 2 Z W R D b 2 x 1 b W 5 z M S 5 7 4 4 O d 4 4 K 4 4 4 K 3 4 4 O n 4 4 O z L D R 9 J n F 1 b 3 Q 7 L C Z x d W 9 0 O 1 N l Y 3 R p b 2 4 x L + e o s u i N t + W 0 j i 9 B d X R v U m V t b 3 Z l Z E N v b H V t b n M x L n v p q 5 j m o K E s N X 0 m c X V v d D s s J n F 1 b 3 Q 7 U 2 V j d G l v b j E v 5 6 i y 6 I 2 3 5 b S O L 0 F 1 d G 9 S Z W 1 v d m V k Q 2 9 s d W 1 u c z E u e + O D r O O C o u O D q u O D h u O C o y w 2 f S Z x d W 9 0 O y w m c X V v d D t T Z W N 0 a W 9 u M S / n q L L o j b f l t I 4 v Q X V 0 b 1 J l b W 9 2 Z W R D b 2 x 1 b W 5 z M S 5 7 T F Y s N 3 0 m c X V v d D s s J n F 1 b 3 Q 7 U 2 V j d G l v b j E v 5 6 i y 6 I 2 3 5 b S O L 0 F 1 d G 9 S Z W 1 v d m V k Q 2 9 s d W 1 u c z E u e + i j h e W C m S w 4 f S Z x d W 9 0 O y w m c X V v d D t T Z W N 0 a W 9 u M S / n q L L o j b f l t I 4 v Q X V 0 b 1 J l b W 9 2 Z W R D b 2 x 1 b W 5 z M S 5 7 4 p i G L D l 9 J n F 1 b 3 Q 7 L C Z x d W 9 0 O 1 N l Y 3 R p b 2 4 x L + e o s u i N t + W 0 j i 9 B d X R v U m V t b 3 Z l Z E N v b H V t b n M x L n v n t 4 / l k I j l g K Q s M T B 9 J n F 1 b 3 Q 7 L C Z x d W 9 0 O 1 N l Y 3 R p b 2 4 x L + e o s u i N t + W 0 j i 9 B d X R v U m V t b 3 Z l Z E N v b H V t b n M x L n v j g r n j g 5 H j g q T j g q 8 s M T F 9 J n F 1 b 3 Q 7 L C Z x d W 9 0 O 1 N l Y 3 R p b 2 4 x L + e o s u i N t + W 0 j i 9 B d X R v U m V t b 3 Z l Z E N v b H V t b n M x L n v j g r X j g 7 z j g 5 Y s M T J 9 J n F 1 b 3 Q 7 L C Z x d W 9 0 O 1 N l Y 3 R p b 2 4 x L + e o s u i N t + W 0 j i 9 B d X R v U m V t b 3 Z l Z E N v b H V t b n M x L n v j g r v j g 4 P j g 4 b j g q P j g 7 P j g r A s M T N 9 J n F 1 b 3 Q 7 L C Z x d W 9 0 O 1 N l Y 3 R p b 2 4 x L + e o s u i N t + W 0 j i 9 B d X R v U m V t b 3 Z l Z E N v b H V t b n M x L n v p o K 3 o h L M s M T R 9 J n F 1 b 3 Q 7 L C Z x d W 9 0 O 1 N l Y 3 R p b 2 4 x L + e o s u i N t + W 0 j i 9 B d X R v U m V t b 3 Z l Z E N v b H V t b n M x L n v l u b j p g Y s s M T V 9 J n F 1 b 3 Q 7 L C Z x d W 9 0 O 1 N l Y 3 R p b 2 4 x L + e o s u i N t + W 0 j i 9 B d X R v U m V t b 3 Z l Z E N v b H V t b n M x L n v j g 5 b j g 6 3 j g 4 P j g q 8 s M T Z 9 J n F 1 b 3 Q 7 L C Z x d W 9 0 O 1 N l Y 3 R p b 2 4 x L + e o s u i N t + W 0 j i 9 B d X R v U m V t b 3 Z l Z E N v b H V t b n M x L n v j g 6 z j g r f j g 7 z j g 5 Y s M T d 9 J n F 1 b 3 Q 7 L C Z x d W 9 0 O 1 N l Y 3 R p b 2 4 x L + e o s u i N t + W 0 j i 9 B d X R v U m V t b 3 Z l Z E N v b H V t b n M x L n v j g 5 D j g 4 0 s M T h 9 J n F 1 b 3 Q 7 L C Z x d W 9 0 O 1 N l Y 3 R p b 2 4 x L + e o s u i N t + W 0 j i 9 B d X R v U m V t b 3 Z l Z E N v b H V t b n M x L n v j g r n j g 5 T j g 7 z j g 4 k s M T l 9 J n F 1 b 3 Q 7 L C Z x d W 9 0 O 1 N l Y 3 R p b 2 4 x L + e o s u i N t + W 0 j i 9 B d X R v U m V t b 3 Z l Z E N v b H V t b n M x L n v j g 6 H j g 7 P j g r / j g 6 s s M j B 9 J n F 1 b 3 Q 7 L C Z x d W 9 0 O 1 N l Y 3 R p b 2 4 x L + e o s u i N t + W 0 j i 9 B d X R v U m V t b 3 Z l Z E N v b H V t b n M x L n v m l L v m k o P l i p s s M j F 9 J n F 1 b 3 Q 7 L C Z x d W 9 0 O 1 N l Y 3 R p b 2 4 x L + e o s u i N t + W 0 j i 9 B d X R v U m V t b 3 Z l Z E N v b H V t b n M x L n v l r o j l g p n l i p s s M j J 9 J n F 1 b 3 Q 7 L C Z x d W 9 0 O 1 N l Y 3 R p b 2 4 x L + e o s u i N t + W 0 j i 9 B d X R v U m V t b 3 Z l Z E N v b H V t b n M x L n t O b + e U q C w y M 3 0 m c X V v d D s s J n F 1 b 3 Q 7 U 2 V j d G l v b j E v 5 6 i y 6 I 2 3 5 b S O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a c j e i j h S w x f S Z x d W 9 0 O y w m c X V v d D t T Z W N 0 a W 9 u M S / n q L L o j b f l t I 4 v Q X V 0 b 1 J l b W 9 2 Z W R D b 2 x 1 b W 5 z M S 5 7 5 Z C N 5 Y m N L D J 9 J n F 1 b 3 Q 7 L C Z x d W 9 0 O 1 N l Y 3 R p b 2 4 x L + e o s u i N t + W 0 j i 9 B d X R v U m V t b 3 Z l Z E N v b H V t b n M x L n v j g Z j j g o P j g p P j g Z H j g p M s M 3 0 m c X V v d D s s J n F 1 b 3 Q 7 U 2 V j d G l v b j E v 5 6 i y 6 I 2 3 5 b S O L 0 F 1 d G 9 S Z W 1 v d m V k Q 2 9 s d W 1 u c z E u e + O D n e O C u O O C t + O D p + O D s y w 0 f S Z x d W 9 0 O y w m c X V v d D t T Z W N 0 a W 9 u M S / n q L L o j b f l t I 4 v Q X V 0 b 1 J l b W 9 2 Z W R D b 2 x 1 b W 5 z M S 5 7 6 a u Y 5 q C h L D V 9 J n F 1 b 3 Q 7 L C Z x d W 9 0 O 1 N l Y 3 R p b 2 4 x L + e o s u i N t + W 0 j i 9 B d X R v U m V t b 3 Z l Z E N v b H V t b n M x L n v j g 6 z j g q L j g 6 r j g 4 b j g q M s N n 0 m c X V v d D s s J n F 1 b 3 Q 7 U 2 V j d G l v b j E v 5 6 i y 6 I 2 3 5 b S O L 0 F 1 d G 9 S Z W 1 v d m V k Q 2 9 s d W 1 u c z E u e 0 x W L D d 9 J n F 1 b 3 Q 7 L C Z x d W 9 0 O 1 N l Y 3 R p b 2 4 x L + e o s u i N t + W 0 j i 9 B d X R v U m V t b 3 Z l Z E N v b H V t b n M x L n v o o 4 X l g p k s O H 0 m c X V v d D s s J n F 1 b 3 Q 7 U 2 V j d G l v b j E v 5 6 i y 6 I 2 3 5 b S O L 0 F 1 d G 9 S Z W 1 v d m V k Q 2 9 s d W 1 u c z E u e + K Y h i w 5 f S Z x d W 9 0 O y w m c X V v d D t T Z W N 0 a W 9 u M S / n q L L o j b f l t I 4 v Q X V 0 b 1 J l b W 9 2 Z W R D b 2 x 1 b W 5 z M S 5 7 5 7 e P 5 Z C I 5 Y C k L D E w f S Z x d W 9 0 O y w m c X V v d D t T Z W N 0 a W 9 u M S / n q L L o j b f l t I 4 v Q X V 0 b 1 J l b W 9 2 Z W R D b 2 x 1 b W 5 z M S 5 7 4 4 K 5 4 4 O R 4 4 K k 4 4 K v L D E x f S Z x d W 9 0 O y w m c X V v d D t T Z W N 0 a W 9 u M S / n q L L o j b f l t I 4 v Q X V 0 b 1 J l b W 9 2 Z W R D b 2 x 1 b W 5 z M S 5 7 4 4 K 1 4 4 O 8 4 4 O W L D E y f S Z x d W 9 0 O y w m c X V v d D t T Z W N 0 a W 9 u M S / n q L L o j b f l t I 4 v Q X V 0 b 1 J l b W 9 2 Z W R D b 2 x 1 b W 5 z M S 5 7 4 4 K 7 4 4 O D 4 4 O G 4 4 K j 4 4 O z 4 4 K w L D E z f S Z x d W 9 0 O y w m c X V v d D t T Z W N 0 a W 9 u M S / n q L L o j b f l t I 4 v Q X V 0 b 1 J l b W 9 2 Z W R D b 2 x 1 b W 5 z M S 5 7 6 a C t 6 I S z L D E 0 f S Z x d W 9 0 O y w m c X V v d D t T Z W N 0 a W 9 u M S / n q L L o j b f l t I 4 v Q X V 0 b 1 J l b W 9 2 Z W R D b 2 x 1 b W 5 z M S 5 7 5 b m 4 6 Y G L L D E 1 f S Z x d W 9 0 O y w m c X V v d D t T Z W N 0 a W 9 u M S / n q L L o j b f l t I 4 v Q X V 0 b 1 J l b W 9 2 Z W R D b 2 x 1 b W 5 z M S 5 7 4 4 O W 4 4 O t 4 4 O D 4 4 K v L D E 2 f S Z x d W 9 0 O y w m c X V v d D t T Z W N 0 a W 9 u M S / n q L L o j b f l t I 4 v Q X V 0 b 1 J l b W 9 2 Z W R D b 2 x 1 b W 5 z M S 5 7 4 4 O s 4 4 K 3 4 4 O 8 4 4 O W L D E 3 f S Z x d W 9 0 O y w m c X V v d D t T Z W N 0 a W 9 u M S / n q L L o j b f l t I 4 v Q X V 0 b 1 J l b W 9 2 Z W R D b 2 x 1 b W 5 z M S 5 7 4 4 O Q 4 4 O N L D E 4 f S Z x d W 9 0 O y w m c X V v d D t T Z W N 0 a W 9 u M S / n q L L o j b f l t I 4 v Q X V 0 b 1 J l b W 9 2 Z W R D b 2 x 1 b W 5 z M S 5 7 4 4 K 5 4 4 O U 4 4 O 8 4 4 O J L D E 5 f S Z x d W 9 0 O y w m c X V v d D t T Z W N 0 a W 9 u M S / n q L L o j b f l t I 4 v Q X V 0 b 1 J l b W 9 2 Z W R D b 2 x 1 b W 5 z M S 5 7 4 4 O h 4 4 O z 4 4 K / 4 4 O r L D I w f S Z x d W 9 0 O y w m c X V v d D t T Z W N 0 a W 9 u M S / n q L L o j b f l t I 4 v Q X V 0 b 1 J l b W 9 2 Z W R D b 2 x 1 b W 5 z M S 5 7 5 p S 7 5 p K D 5 Y q b L D I x f S Z x d W 9 0 O y w m c X V v d D t T Z W N 0 a W 9 u M S / n q L L o j b f l t I 4 v Q X V 0 b 1 J l b W 9 2 Z W R D b 2 x 1 b W 5 z M S 5 7 5 a 6 I 5 Y K Z 5 Y q b L D I y f S Z x d W 9 0 O y w m c X V v d D t T Z W N 0 a W 9 u M S / n q L L o j b f l t I 4 v Q X V 0 b 1 J l b W 9 2 Z W R D b 2 x 1 b W 5 z M S 5 7 T m / n l K g s M j N 9 J n F 1 b 3 Q 7 L C Z x d W 9 0 O 1 N l Y 3 R p b 2 4 x L + e o s u i N t + W 0 j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1 Q w O D o x M z o x O C 4 w M j Y z N T U 5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Z G Q 5 Z j Y 0 Y 2 Y t Y T U 4 Z C 0 0 N m V m L W I z Y T A t M D Y 2 Z G U z M z F i M m F k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5 p y N 6 K O F L D F 9 J n F 1 b 3 Q 7 L C Z x d W 9 0 O 1 N l Y 3 R p b 2 4 x L + i n k u W 3 n S 9 B d X R v U m V t b 3 Z l Z E N v b H V t b n M x L n v l k I 3 l i Y 0 s M n 0 m c X V v d D s s J n F 1 b 3 Q 7 U 2 V j d G l v b j E v 6 K e S 5 b e d L 0 F 1 d G 9 S Z W 1 v d m V k Q 2 9 s d W 1 u c z E u e + O B m O O C g + O C k + O B k e O C k y w z f S Z x d W 9 0 O y w m c X V v d D t T Z W N 0 a W 9 u M S / o p 5 L l t 5 0 v Q X V 0 b 1 J l b W 9 2 Z W R D b 2 x 1 b W 5 z M S 5 7 4 4 O d 4 4 K 4 4 4 K 3 4 4 O n 4 4 O z L D R 9 J n F 1 b 3 Q 7 L C Z x d W 9 0 O 1 N l Y 3 R p b 2 4 x L + i n k u W 3 n S 9 B d X R v U m V t b 3 Z l Z E N v b H V t b n M x L n v p q 5 j m o K E s N X 0 m c X V v d D s s J n F 1 b 3 Q 7 U 2 V j d G l v b j E v 6 K e S 5 b e d L 0 F 1 d G 9 S Z W 1 v d m V k Q 2 9 s d W 1 u c z E u e + O D r O O C o u O D q u O D h u O C o y w 2 f S Z x d W 9 0 O y w m c X V v d D t T Z W N 0 a W 9 u M S / o p 5 L l t 5 0 v Q X V 0 b 1 J l b W 9 2 Z W R D b 2 x 1 b W 5 z M S 5 7 T F Y s N 3 0 m c X V v d D s s J n F 1 b 3 Q 7 U 2 V j d G l v b j E v 6 K e S 5 b e d L 0 F 1 d G 9 S Z W 1 v d m V k Q 2 9 s d W 1 u c z E u e + i j h e W C m S w 4 f S Z x d W 9 0 O y w m c X V v d D t T Z W N 0 a W 9 u M S / o p 5 L l t 5 0 v Q X V 0 b 1 J l b W 9 2 Z W R D b 2 x 1 b W 5 z M S 5 7 4 p i G L D l 9 J n F 1 b 3 Q 7 L C Z x d W 9 0 O 1 N l Y 3 R p b 2 4 x L + i n k u W 3 n S 9 B d X R v U m V t b 3 Z l Z E N v b H V t b n M x L n v n t 4 / l k I j l g K Q s M T B 9 J n F 1 b 3 Q 7 L C Z x d W 9 0 O 1 N l Y 3 R p b 2 4 x L + i n k u W 3 n S 9 B d X R v U m V t b 3 Z l Z E N v b H V t b n M x L n v j g r n j g 5 H j g q T j g q 8 s M T F 9 J n F 1 b 3 Q 7 L C Z x d W 9 0 O 1 N l Y 3 R p b 2 4 x L + i n k u W 3 n S 9 B d X R v U m V t b 3 Z l Z E N v b H V t b n M x L n v j g r X j g 7 z j g 5 Y s M T J 9 J n F 1 b 3 Q 7 L C Z x d W 9 0 O 1 N l Y 3 R p b 2 4 x L + i n k u W 3 n S 9 B d X R v U m V t b 3 Z l Z E N v b H V t b n M x L n v j g r v j g 4 P j g 4 b j g q P j g 7 P j g r A s M T N 9 J n F 1 b 3 Q 7 L C Z x d W 9 0 O 1 N l Y 3 R p b 2 4 x L + i n k u W 3 n S 9 B d X R v U m V t b 3 Z l Z E N v b H V t b n M x L n v p o K 3 o h L M s M T R 9 J n F 1 b 3 Q 7 L C Z x d W 9 0 O 1 N l Y 3 R p b 2 4 x L + i n k u W 3 n S 9 B d X R v U m V t b 3 Z l Z E N v b H V t b n M x L n v l u b j p g Y s s M T V 9 J n F 1 b 3 Q 7 L C Z x d W 9 0 O 1 N l Y 3 R p b 2 4 x L + i n k u W 3 n S 9 B d X R v U m V t b 3 Z l Z E N v b H V t b n M x L n v j g 5 b j g 6 3 j g 4 P j g q 8 s M T Z 9 J n F 1 b 3 Q 7 L C Z x d W 9 0 O 1 N l Y 3 R p b 2 4 x L + i n k u W 3 n S 9 B d X R v U m V t b 3 Z l Z E N v b H V t b n M x L n v j g 6 z j g r f j g 7 z j g 5 Y s M T d 9 J n F 1 b 3 Q 7 L C Z x d W 9 0 O 1 N l Y 3 R p b 2 4 x L + i n k u W 3 n S 9 B d X R v U m V t b 3 Z l Z E N v b H V t b n M x L n v j g 5 D j g 4 0 s M T h 9 J n F 1 b 3 Q 7 L C Z x d W 9 0 O 1 N l Y 3 R p b 2 4 x L + i n k u W 3 n S 9 B d X R v U m V t b 3 Z l Z E N v b H V t b n M x L n v j g r n j g 5 T j g 7 z j g 4 k s M T l 9 J n F 1 b 3 Q 7 L C Z x d W 9 0 O 1 N l Y 3 R p b 2 4 x L + i n k u W 3 n S 9 B d X R v U m V t b 3 Z l Z E N v b H V t b n M x L n v j g 6 H j g 7 P j g r / j g 6 s s M j B 9 J n F 1 b 3 Q 7 L C Z x d W 9 0 O 1 N l Y 3 R p b 2 4 x L + i n k u W 3 n S 9 B d X R v U m V t b 3 Z l Z E N v b H V t b n M x L n v m l L v m k o P l i p s s M j F 9 J n F 1 b 3 Q 7 L C Z x d W 9 0 O 1 N l Y 3 R p b 2 4 x L + i n k u W 3 n S 9 B d X R v U m V t b 3 Z l Z E N v b H V t b n M x L n v l r o j l g p n l i p s s M j J 9 J n F 1 b 3 Q 7 L C Z x d W 9 0 O 1 N l Y 3 R p b 2 4 x L + i n k u W 3 n S 9 B d X R v U m V t b 3 Z l Z E N v b H V t b n M x L n t O b + e U q C w y M 3 0 m c X V v d D s s J n F 1 b 3 Q 7 U 2 V j d G l v b j E v 6 K e S 5 b e d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+ a c j e i j h S w x f S Z x d W 9 0 O y w m c X V v d D t T Z W N 0 a W 9 u M S / o p 5 L l t 5 0 v Q X V 0 b 1 J l b W 9 2 Z W R D b 2 x 1 b W 5 z M S 5 7 5 Z C N 5 Y m N L D J 9 J n F 1 b 3 Q 7 L C Z x d W 9 0 O 1 N l Y 3 R p b 2 4 x L + i n k u W 3 n S 9 B d X R v U m V t b 3 Z l Z E N v b H V t b n M x L n v j g Z j j g o P j g p P j g Z H j g p M s M 3 0 m c X V v d D s s J n F 1 b 3 Q 7 U 2 V j d G l v b j E v 6 K e S 5 b e d L 0 F 1 d G 9 S Z W 1 v d m V k Q 2 9 s d W 1 u c z E u e + O D n e O C u O O C t + O D p + O D s y w 0 f S Z x d W 9 0 O y w m c X V v d D t T Z W N 0 a W 9 u M S / o p 5 L l t 5 0 v Q X V 0 b 1 J l b W 9 2 Z W R D b 2 x 1 b W 5 z M S 5 7 6 a u Y 5 q C h L D V 9 J n F 1 b 3 Q 7 L C Z x d W 9 0 O 1 N l Y 3 R p b 2 4 x L + i n k u W 3 n S 9 B d X R v U m V t b 3 Z l Z E N v b H V t b n M x L n v j g 6 z j g q L j g 6 r j g 4 b j g q M s N n 0 m c X V v d D s s J n F 1 b 3 Q 7 U 2 V j d G l v b j E v 6 K e S 5 b e d L 0 F 1 d G 9 S Z W 1 v d m V k Q 2 9 s d W 1 u c z E u e 0 x W L D d 9 J n F 1 b 3 Q 7 L C Z x d W 9 0 O 1 N l Y 3 R p b 2 4 x L + i n k u W 3 n S 9 B d X R v U m V t b 3 Z l Z E N v b H V t b n M x L n v o o 4 X l g p k s O H 0 m c X V v d D s s J n F 1 b 3 Q 7 U 2 V j d G l v b j E v 6 K e S 5 b e d L 0 F 1 d G 9 S Z W 1 v d m V k Q 2 9 s d W 1 u c z E u e + K Y h i w 5 f S Z x d W 9 0 O y w m c X V v d D t T Z W N 0 a W 9 u M S / o p 5 L l t 5 0 v Q X V 0 b 1 J l b W 9 2 Z W R D b 2 x 1 b W 5 z M S 5 7 5 7 e P 5 Z C I 5 Y C k L D E w f S Z x d W 9 0 O y w m c X V v d D t T Z W N 0 a W 9 u M S / o p 5 L l t 5 0 v Q X V 0 b 1 J l b W 9 2 Z W R D b 2 x 1 b W 5 z M S 5 7 4 4 K 5 4 4 O R 4 4 K k 4 4 K v L D E x f S Z x d W 9 0 O y w m c X V v d D t T Z W N 0 a W 9 u M S / o p 5 L l t 5 0 v Q X V 0 b 1 J l b W 9 2 Z W R D b 2 x 1 b W 5 z M S 5 7 4 4 K 1 4 4 O 8 4 4 O W L D E y f S Z x d W 9 0 O y w m c X V v d D t T Z W N 0 a W 9 u M S / o p 5 L l t 5 0 v Q X V 0 b 1 J l b W 9 2 Z W R D b 2 x 1 b W 5 z M S 5 7 4 4 K 7 4 4 O D 4 4 O G 4 4 K j 4 4 O z 4 4 K w L D E z f S Z x d W 9 0 O y w m c X V v d D t T Z W N 0 a W 9 u M S / o p 5 L l t 5 0 v Q X V 0 b 1 J l b W 9 2 Z W R D b 2 x 1 b W 5 z M S 5 7 6 a C t 6 I S z L D E 0 f S Z x d W 9 0 O y w m c X V v d D t T Z W N 0 a W 9 u M S / o p 5 L l t 5 0 v Q X V 0 b 1 J l b W 9 2 Z W R D b 2 x 1 b W 5 z M S 5 7 5 b m 4 6 Y G L L D E 1 f S Z x d W 9 0 O y w m c X V v d D t T Z W N 0 a W 9 u M S / o p 5 L l t 5 0 v Q X V 0 b 1 J l b W 9 2 Z W R D b 2 x 1 b W 5 z M S 5 7 4 4 O W 4 4 O t 4 4 O D 4 4 K v L D E 2 f S Z x d W 9 0 O y w m c X V v d D t T Z W N 0 a W 9 u M S / o p 5 L l t 5 0 v Q X V 0 b 1 J l b W 9 2 Z W R D b 2 x 1 b W 5 z M S 5 7 4 4 O s 4 4 K 3 4 4 O 8 4 4 O W L D E 3 f S Z x d W 9 0 O y w m c X V v d D t T Z W N 0 a W 9 u M S / o p 5 L l t 5 0 v Q X V 0 b 1 J l b W 9 2 Z W R D b 2 x 1 b W 5 z M S 5 7 4 4 O Q 4 4 O N L D E 4 f S Z x d W 9 0 O y w m c X V v d D t T Z W N 0 a W 9 u M S / o p 5 L l t 5 0 v Q X V 0 b 1 J l b W 9 2 Z W R D b 2 x 1 b W 5 z M S 5 7 4 4 K 5 4 4 O U 4 4 O 8 4 4 O J L D E 5 f S Z x d W 9 0 O y w m c X V v d D t T Z W N 0 a W 9 u M S / o p 5 L l t 5 0 v Q X V 0 b 1 J l b W 9 2 Z W R D b 2 x 1 b W 5 z M S 5 7 4 4 O h 4 4 O z 4 4 K / 4 4 O r L D I w f S Z x d W 9 0 O y w m c X V v d D t T Z W N 0 a W 9 u M S / o p 5 L l t 5 0 v Q X V 0 b 1 J l b W 9 2 Z W R D b 2 x 1 b W 5 z M S 5 7 5 p S 7 5 p K D 5 Y q b L D I x f S Z x d W 9 0 O y w m c X V v d D t T Z W N 0 a W 9 u M S / o p 5 L l t 5 0 v Q X V 0 b 1 J l b W 9 2 Z W R D b 2 x 1 b W 5 z M S 5 7 5 a 6 I 5 Y K Z 5 Y q b L D I y f S Z x d W 9 0 O y w m c X V v d D t T Z W N 0 a W 9 u M S / o p 5 L l t 5 0 v Q X V 0 b 1 J l b W 9 2 Z W R D b 2 x 1 b W 5 z M S 5 7 T m / n l K g s M j N 9 J n F 1 b 3 Q 7 L C Z x d W 9 0 O 1 N l Y 3 R p b 2 4 x L + i n k u W 3 n S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w M 1 Q w O D o x M z o x O C 4 w M T A z N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R k M z d h N m Q 5 L T J m M m U t N G R h M y 1 h O W M 1 L T c 1 Z D k 5 Y z R k M T Z j Z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a c j e i j h S w x f S Z x d W 9 0 O y w m c X V v d D t T Z W N 0 a W 9 u M S / p n Z L l n 4 4 v Q X V 0 b 1 J l b W 9 2 Z W R D b 2 x 1 b W 5 z M S 5 7 5 Z C N 5 Y m N L D J 9 J n F 1 b 3 Q 7 L C Z x d W 9 0 O 1 N l Y 3 R p b 2 4 x L + m d k u W f j i 9 B d X R v U m V t b 3 Z l Z E N v b H V t b n M x L n v j g Z j j g o P j g p P j g Z H j g p M s M 3 0 m c X V v d D s s J n F 1 b 3 Q 7 U 2 V j d G l v b j E v 6 Z 2 S 5 Z + O L 0 F 1 d G 9 S Z W 1 v d m V k Q 2 9 s d W 1 u c z E u e + O D n e O C u O O C t + O D p + O D s y w 0 f S Z x d W 9 0 O y w m c X V v d D t T Z W N 0 a W 9 u M S / p n Z L l n 4 4 v Q X V 0 b 1 J l b W 9 2 Z W R D b 2 x 1 b W 5 z M S 5 7 6 a u Y 5 q C h L D V 9 J n F 1 b 3 Q 7 L C Z x d W 9 0 O 1 N l Y 3 R p b 2 4 x L + m d k u W f j i 9 B d X R v U m V t b 3 Z l Z E N v b H V t b n M x L n v j g 6 z j g q L j g 6 r j g 4 b j g q M s N n 0 m c X V v d D s s J n F 1 b 3 Q 7 U 2 V j d G l v b j E v 6 Z 2 S 5 Z + O L 0 F 1 d G 9 S Z W 1 v d m V k Q 2 9 s d W 1 u c z E u e 0 x W L D d 9 J n F 1 b 3 Q 7 L C Z x d W 9 0 O 1 N l Y 3 R p b 2 4 x L + m d k u W f j i 9 B d X R v U m V t b 3 Z l Z E N v b H V t b n M x L n v o o 4 X l g p k s O H 0 m c X V v d D s s J n F 1 b 3 Q 7 U 2 V j d G l v b j E v 6 Z 2 S 5 Z + O L 0 F 1 d G 9 S Z W 1 v d m V k Q 2 9 s d W 1 u c z E u e + K Y h i w 5 f S Z x d W 9 0 O y w m c X V v d D t T Z W N 0 a W 9 u M S / p n Z L l n 4 4 v Q X V 0 b 1 J l b W 9 2 Z W R D b 2 x 1 b W 5 z M S 5 7 5 7 e P 5 Z C I 5 Y C k L D E w f S Z x d W 9 0 O y w m c X V v d D t T Z W N 0 a W 9 u M S / p n Z L l n 4 4 v Q X V 0 b 1 J l b W 9 2 Z W R D b 2 x 1 b W 5 z M S 5 7 4 4 K 5 4 4 O R 4 4 K k 4 4 K v L D E x f S Z x d W 9 0 O y w m c X V v d D t T Z W N 0 a W 9 u M S / p n Z L l n 4 4 v Q X V 0 b 1 J l b W 9 2 Z W R D b 2 x 1 b W 5 z M S 5 7 4 4 K 1 4 4 O 8 4 4 O W L D E y f S Z x d W 9 0 O y w m c X V v d D t T Z W N 0 a W 9 u M S / p n Z L l n 4 4 v Q X V 0 b 1 J l b W 9 2 Z W R D b 2 x 1 b W 5 z M S 5 7 4 4 K 7 4 4 O D 4 4 O G 4 4 K j 4 4 O z 4 4 K w L D E z f S Z x d W 9 0 O y w m c X V v d D t T Z W N 0 a W 9 u M S / p n Z L l n 4 4 v Q X V 0 b 1 J l b W 9 2 Z W R D b 2 x 1 b W 5 z M S 5 7 6 a C t 6 I S z L D E 0 f S Z x d W 9 0 O y w m c X V v d D t T Z W N 0 a W 9 u M S / p n Z L l n 4 4 v Q X V 0 b 1 J l b W 9 2 Z W R D b 2 x 1 b W 5 z M S 5 7 5 b m 4 6 Y G L L D E 1 f S Z x d W 9 0 O y w m c X V v d D t T Z W N 0 a W 9 u M S / p n Z L l n 4 4 v Q X V 0 b 1 J l b W 9 2 Z W R D b 2 x 1 b W 5 z M S 5 7 4 4 O W 4 4 O t 4 4 O D 4 4 K v L D E 2 f S Z x d W 9 0 O y w m c X V v d D t T Z W N 0 a W 9 u M S / p n Z L l n 4 4 v Q X V 0 b 1 J l b W 9 2 Z W R D b 2 x 1 b W 5 z M S 5 7 4 4 O s 4 4 K 3 4 4 O 8 4 4 O W L D E 3 f S Z x d W 9 0 O y w m c X V v d D t T Z W N 0 a W 9 u M S / p n Z L l n 4 4 v Q X V 0 b 1 J l b W 9 2 Z W R D b 2 x 1 b W 5 z M S 5 7 4 4 O Q 4 4 O N L D E 4 f S Z x d W 9 0 O y w m c X V v d D t T Z W N 0 a W 9 u M S / p n Z L l n 4 4 v Q X V 0 b 1 J l b W 9 2 Z W R D b 2 x 1 b W 5 z M S 5 7 4 4 K 5 4 4 O U 4 4 O 8 4 4 O J L D E 5 f S Z x d W 9 0 O y w m c X V v d D t T Z W N 0 a W 9 u M S / p n Z L l n 4 4 v Q X V 0 b 1 J l b W 9 2 Z W R D b 2 x 1 b W 5 z M S 5 7 4 4 O h 4 4 O z 4 4 K / 4 4 O r L D I w f S Z x d W 9 0 O y w m c X V v d D t T Z W N 0 a W 9 u M S / p n Z L l n 4 4 v Q X V 0 b 1 J l b W 9 2 Z W R D b 2 x 1 b W 5 z M S 5 7 5 p S 7 5 p K D 5 Y q b L D I x f S Z x d W 9 0 O y w m c X V v d D t T Z W N 0 a W 9 u M S / p n Z L l n 4 4 v Q X V 0 b 1 J l b W 9 2 Z W R D b 2 x 1 b W 5 z M S 5 7 5 a 6 I 5 Y K Z 5 Y q b L D I y f S Z x d W 9 0 O y w m c X V v d D t T Z W N 0 a W 9 u M S / p n Z L l n 4 4 v Q X V 0 b 1 J l b W 9 2 Z W R D b 2 x 1 b W 5 z M S 5 7 T m / n l K g s M j N 9 J n F 1 b 3 Q 7 L C Z x d W 9 0 O 1 N l Y 3 R p b 2 4 x L + m d k u W f j i 9 B d X R v U m V t b 3 Z l Z E N v b H V t b n M x L n v j g o j j g b / j g Y z j g a o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m n I 3 o o 4 U s M X 0 m c X V v d D s s J n F 1 b 3 Q 7 U 2 V j d G l v b j E v 6 Z 2 S 5 Z + O L 0 F 1 d G 9 S Z W 1 v d m V k Q 2 9 s d W 1 u c z E u e + W Q j e W J j S w y f S Z x d W 9 0 O y w m c X V v d D t T Z W N 0 a W 9 u M S / p n Z L l n 4 4 v Q X V 0 b 1 J l b W 9 2 Z W R D b 2 x 1 b W 5 z M S 5 7 4 4 G Y 4 4 K D 4 4 K T 4 4 G R 4 4 K T L D N 9 J n F 1 b 3 Q 7 L C Z x d W 9 0 O 1 N l Y 3 R p b 2 4 x L + m d k u W f j i 9 B d X R v U m V t b 3 Z l Z E N v b H V t b n M x L n v j g 5 3 j g r j j g r f j g 6 f j g 7 M s N H 0 m c X V v d D s s J n F 1 b 3 Q 7 U 2 V j d G l v b j E v 6 Z 2 S 5 Z + O L 0 F 1 d G 9 S Z W 1 v d m V k Q 2 9 s d W 1 u c z E u e + m r m O a g o S w 1 f S Z x d W 9 0 O y w m c X V v d D t T Z W N 0 a W 9 u M S / p n Z L l n 4 4 v Q X V 0 b 1 J l b W 9 2 Z W R D b 2 x 1 b W 5 z M S 5 7 4 4 O s 4 4 K i 4 4 O q 4 4 O G 4 4 K j L D Z 9 J n F 1 b 3 Q 7 L C Z x d W 9 0 O 1 N l Y 3 R p b 2 4 x L + m d k u W f j i 9 B d X R v U m V t b 3 Z l Z E N v b H V t b n M x L n t M V i w 3 f S Z x d W 9 0 O y w m c X V v d D t T Z W N 0 a W 9 u M S / p n Z L l n 4 4 v Q X V 0 b 1 J l b W 9 2 Z W R D b 2 x 1 b W 5 z M S 5 7 6 K O F 5 Y K Z L D h 9 J n F 1 b 3 Q 7 L C Z x d W 9 0 O 1 N l Y 3 R p b 2 4 x L + m d k u W f j i 9 B d X R v U m V t b 3 Z l Z E N v b H V t b n M x L n v i m I Y s O X 0 m c X V v d D s s J n F 1 b 3 Q 7 U 2 V j d G l v b j E v 6 Z 2 S 5 Z + O L 0 F 1 d G 9 S Z W 1 v d m V k Q 2 9 s d W 1 u c z E u e + e 3 j + W Q i O W A p C w x M H 0 m c X V v d D s s J n F 1 b 3 Q 7 U 2 V j d G l v b j E v 6 Z 2 S 5 Z + O L 0 F 1 d G 9 S Z W 1 v d m V k Q 2 9 s d W 1 u c z E u e + O C u e O D k e O C p O O C r y w x M X 0 m c X V v d D s s J n F 1 b 3 Q 7 U 2 V j d G l v b j E v 6 Z 2 S 5 Z + O L 0 F 1 d G 9 S Z W 1 v d m V k Q 2 9 s d W 1 u c z E u e + O C t e O D v O O D l i w x M n 0 m c X V v d D s s J n F 1 b 3 Q 7 U 2 V j d G l v b j E v 6 Z 2 S 5 Z + O L 0 F 1 d G 9 S Z W 1 v d m V k Q 2 9 s d W 1 u c z E u e + O C u + O D g + O D h u O C o + O D s + O C s C w x M 3 0 m c X V v d D s s J n F 1 b 3 Q 7 U 2 V j d G l v b j E v 6 Z 2 S 5 Z + O L 0 F 1 d G 9 S Z W 1 v d m V k Q 2 9 s d W 1 u c z E u e + m g r e i E s y w x N H 0 m c X V v d D s s J n F 1 b 3 Q 7 U 2 V j d G l v b j E v 6 Z 2 S 5 Z + O L 0 F 1 d G 9 S Z W 1 v d m V k Q 2 9 s d W 1 u c z E u e + W 5 u O m B i y w x N X 0 m c X V v d D s s J n F 1 b 3 Q 7 U 2 V j d G l v b j E v 6 Z 2 S 5 Z + O L 0 F 1 d G 9 S Z W 1 v d m V k Q 2 9 s d W 1 u c z E u e + O D l u O D r e O D g + O C r y w x N n 0 m c X V v d D s s J n F 1 b 3 Q 7 U 2 V j d G l v b j E v 6 Z 2 S 5 Z + O L 0 F 1 d G 9 S Z W 1 v d m V k Q 2 9 s d W 1 u c z E u e + O D r O O C t + O D v O O D l i w x N 3 0 m c X V v d D s s J n F 1 b 3 Q 7 U 2 V j d G l v b j E v 6 Z 2 S 5 Z + O L 0 F 1 d G 9 S Z W 1 v d m V k Q 2 9 s d W 1 u c z E u e + O D k O O D j S w x O H 0 m c X V v d D s s J n F 1 b 3 Q 7 U 2 V j d G l v b j E v 6 Z 2 S 5 Z + O L 0 F 1 d G 9 S Z W 1 v d m V k Q 2 9 s d W 1 u c z E u e + O C u e O D l O O D v O O D i S w x O X 0 m c X V v d D s s J n F 1 b 3 Q 7 U 2 V j d G l v b j E v 6 Z 2 S 5 Z + O L 0 F 1 d G 9 S Z W 1 v d m V k Q 2 9 s d W 1 u c z E u e + O D o e O D s + O C v + O D q y w y M H 0 m c X V v d D s s J n F 1 b 3 Q 7 U 2 V j d G l v b j E v 6 Z 2 S 5 Z + O L 0 F 1 d G 9 S Z W 1 v d m V k Q 2 9 s d W 1 u c z E u e + a U u + a S g + W K m y w y M X 0 m c X V v d D s s J n F 1 b 3 Q 7 U 2 V j d G l v b j E v 6 Z 2 S 5 Z + O L 0 F 1 d G 9 S Z W 1 v d m V k Q 2 9 s d W 1 u c z E u e + W u i O W C m e W K m y w y M n 0 m c X V v d D s s J n F 1 b 3 Q 7 U 2 V j d G l v b j E v 6 Z 2 S 5 Z + O L 0 F 1 d G 9 S Z W 1 v d m V k Q 2 9 s d W 1 u c z E u e 0 5 v 5 5 S o L D I z f S Z x d W 9 0 O y w m c X V v d D t T Z W N 0 a W 9 u M S / p n Z L l n 4 4 v Q X V 0 b 1 J l b W 9 2 Z W R D b 2 x 1 b W 5 z M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z V D A 4 O j E z O j E 2 L j g 4 M T A x N z B a I i A v P j x F b n R y e S B U e X B l P S J G a W x s Q 2 9 s d W 1 u V H l w Z X M i I F Z h b H V l P S J z Q X d Z R 0 J n W U d C Z 0 1 H Q X d N R E F 3 T U R B d 0 1 E Q X d N R E F 3 T U d C Z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5 O D Q 2 O D Z i Z i 0 5 N T I 0 L T Q 3 O G U t Y W Q z Y i 1 k N z U y Y 2 Y w Z m E x N z c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m n I 3 o o 4 U s M X 0 m c X V v d D s s J n F 1 b 3 Q 7 U 2 V j d G l v b j E v 6 Z + z 6 a e S L 0 F 1 d G 9 S Z W 1 v d m V k Q 2 9 s d W 1 u c z E u e + W Q j e W J j S w y f S Z x d W 9 0 O y w m c X V v d D t T Z W N 0 a W 9 u M S / p n 7 P p p 5 I v Q X V 0 b 1 J l b W 9 2 Z W R D b 2 x 1 b W 5 z M S 5 7 4 4 G Y 4 4 K D 4 4 K T 4 4 G R 4 4 K T L D N 9 J n F 1 b 3 Q 7 L C Z x d W 9 0 O 1 N l Y 3 R p b 2 4 x L + m f s + m n k i 9 B d X R v U m V t b 3 Z l Z E N v b H V t b n M x L n v j g 5 3 j g r j j g r f j g 6 f j g 7 M s N H 0 m c X V v d D s s J n F 1 b 3 Q 7 U 2 V j d G l v b j E v 6 Z + z 6 a e S L 0 F 1 d G 9 S Z W 1 v d m V k Q 2 9 s d W 1 u c z E u e + m r m O a g o S w 1 f S Z x d W 9 0 O y w m c X V v d D t T Z W N 0 a W 9 u M S / p n 7 P p p 5 I v Q X V 0 b 1 J l b W 9 2 Z W R D b 2 x 1 b W 5 z M S 5 7 4 4 O s 4 4 K i 4 4 O q 4 4 O G 4 4 K j L D Z 9 J n F 1 b 3 Q 7 L C Z x d W 9 0 O 1 N l Y 3 R p b 2 4 x L + m f s + m n k i 9 B d X R v U m V t b 3 Z l Z E N v b H V t b n M x L n t M V i w 3 f S Z x d W 9 0 O y w m c X V v d D t T Z W N 0 a W 9 u M S / p n 7 P p p 5 I v Q X V 0 b 1 J l b W 9 2 Z W R D b 2 x 1 b W 5 z M S 5 7 6 K O F 5 Y K Z L D h 9 J n F 1 b 3 Q 7 L C Z x d W 9 0 O 1 N l Y 3 R p b 2 4 x L + m f s + m n k i 9 B d X R v U m V t b 3 Z l Z E N v b H V t b n M x L n v i m I Y s O X 0 m c X V v d D s s J n F 1 b 3 Q 7 U 2 V j d G l v b j E v 6 Z + z 6 a e S L 0 F 1 d G 9 S Z W 1 v d m V k Q 2 9 s d W 1 u c z E u e + e 3 j + W Q i O W A p C w x M H 0 m c X V v d D s s J n F 1 b 3 Q 7 U 2 V j d G l v b j E v 6 Z + z 6 a e S L 0 F 1 d G 9 S Z W 1 v d m V k Q 2 9 s d W 1 u c z E u e + O C u e O D k e O C p O O C r y w x M X 0 m c X V v d D s s J n F 1 b 3 Q 7 U 2 V j d G l v b j E v 6 Z + z 6 a e S L 0 F 1 d G 9 S Z W 1 v d m V k Q 2 9 s d W 1 u c z E u e + O C t e O D v O O D l i w x M n 0 m c X V v d D s s J n F 1 b 3 Q 7 U 2 V j d G l v b j E v 6 Z + z 6 a e S L 0 F 1 d G 9 S Z W 1 v d m V k Q 2 9 s d W 1 u c z E u e + O C u + O D g + O D h u O C o + O D s + O C s C w x M 3 0 m c X V v d D s s J n F 1 b 3 Q 7 U 2 V j d G l v b j E v 6 Z + z 6 a e S L 0 F 1 d G 9 S Z W 1 v d m V k Q 2 9 s d W 1 u c z E u e + m g r e i E s y w x N H 0 m c X V v d D s s J n F 1 b 3 Q 7 U 2 V j d G l v b j E v 6 Z + z 6 a e S L 0 F 1 d G 9 S Z W 1 v d m V k Q 2 9 s d W 1 u c z E u e + W 5 u O m B i y w x N X 0 m c X V v d D s s J n F 1 b 3 Q 7 U 2 V j d G l v b j E v 6 Z + z 6 a e S L 0 F 1 d G 9 S Z W 1 v d m V k Q 2 9 s d W 1 u c z E u e + O D l u O D r e O D g + O C r y w x N n 0 m c X V v d D s s J n F 1 b 3 Q 7 U 2 V j d G l v b j E v 6 Z + z 6 a e S L 0 F 1 d G 9 S Z W 1 v d m V k Q 2 9 s d W 1 u c z E u e + O D r O O C t + O D v O O D l i w x N 3 0 m c X V v d D s s J n F 1 b 3 Q 7 U 2 V j d G l v b j E v 6 Z + z 6 a e S L 0 F 1 d G 9 S Z W 1 v d m V k Q 2 9 s d W 1 u c z E u e + O D k O O D j S w x O H 0 m c X V v d D s s J n F 1 b 3 Q 7 U 2 V j d G l v b j E v 6 Z + z 6 a e S L 0 F 1 d G 9 S Z W 1 v d m V k Q 2 9 s d W 1 u c z E u e + O C u e O D l O O D v O O D i S w x O X 0 m c X V v d D s s J n F 1 b 3 Q 7 U 2 V j d G l v b j E v 6 Z + z 6 a e S L 0 F 1 d G 9 S Z W 1 v d m V k Q 2 9 s d W 1 u c z E u e + O D o e O D s + O C v + O D q y w y M H 0 m c X V v d D s s J n F 1 b 3 Q 7 U 2 V j d G l v b j E v 6 Z + z 6 a e S L 0 F 1 d G 9 S Z W 1 v d m V k Q 2 9 s d W 1 u c z E u e + a U u + a S g + W K m y w y M X 0 m c X V v d D s s J n F 1 b 3 Q 7 U 2 V j d G l v b j E v 6 Z + z 6 a e S L 0 F 1 d G 9 S Z W 1 v d m V k Q 2 9 s d W 1 u c z E u e + W u i O W C m e W K m y w y M n 0 m c X V v d D s s J n F 1 b 3 Q 7 U 2 V j d G l v b j E v 6 Z + z 6 a e S L 0 F 1 d G 9 S Z W 1 v d m V k Q 2 9 s d W 1 u c z E u e 0 5 v 5 5 S o L D I z f S Z x d W 9 0 O y w m c X V v d D t T Z W N 0 a W 9 u M S / p n 7 P p p 5 I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5 p y N 6 K O F L D F 9 J n F 1 b 3 Q 7 L C Z x d W 9 0 O 1 N l Y 3 R p b 2 4 x L + m f s + m n k i 9 B d X R v U m V t b 3 Z l Z E N v b H V t b n M x L n v l k I 3 l i Y 0 s M n 0 m c X V v d D s s J n F 1 b 3 Q 7 U 2 V j d G l v b j E v 6 Z + z 6 a e S L 0 F 1 d G 9 S Z W 1 v d m V k Q 2 9 s d W 1 u c z E u e + O B m O O C g + O C k + O B k e O C k y w z f S Z x d W 9 0 O y w m c X V v d D t T Z W N 0 a W 9 u M S / p n 7 P p p 5 I v Q X V 0 b 1 J l b W 9 2 Z W R D b 2 x 1 b W 5 z M S 5 7 4 4 O d 4 4 K 4 4 4 K 3 4 4 O n 4 4 O z L D R 9 J n F 1 b 3 Q 7 L C Z x d W 9 0 O 1 N l Y 3 R p b 2 4 x L + m f s + m n k i 9 B d X R v U m V t b 3 Z l Z E N v b H V t b n M x L n v p q 5 j m o K E s N X 0 m c X V v d D s s J n F 1 b 3 Q 7 U 2 V j d G l v b j E v 6 Z + z 6 a e S L 0 F 1 d G 9 S Z W 1 v d m V k Q 2 9 s d W 1 u c z E u e + O D r O O C o u O D q u O D h u O C o y w 2 f S Z x d W 9 0 O y w m c X V v d D t T Z W N 0 a W 9 u M S / p n 7 P p p 5 I v Q X V 0 b 1 J l b W 9 2 Z W R D b 2 x 1 b W 5 z M S 5 7 T F Y s N 3 0 m c X V v d D s s J n F 1 b 3 Q 7 U 2 V j d G l v b j E v 6 Z + z 6 a e S L 0 F 1 d G 9 S Z W 1 v d m V k Q 2 9 s d W 1 u c z E u e + i j h e W C m S w 4 f S Z x d W 9 0 O y w m c X V v d D t T Z W N 0 a W 9 u M S / p n 7 P p p 5 I v Q X V 0 b 1 J l b W 9 2 Z W R D b 2 x 1 b W 5 z M S 5 7 4 p i G L D l 9 J n F 1 b 3 Q 7 L C Z x d W 9 0 O 1 N l Y 3 R p b 2 4 x L + m f s + m n k i 9 B d X R v U m V t b 3 Z l Z E N v b H V t b n M x L n v n t 4 / l k I j l g K Q s M T B 9 J n F 1 b 3 Q 7 L C Z x d W 9 0 O 1 N l Y 3 R p b 2 4 x L + m f s + m n k i 9 B d X R v U m V t b 3 Z l Z E N v b H V t b n M x L n v j g r n j g 5 H j g q T j g q 8 s M T F 9 J n F 1 b 3 Q 7 L C Z x d W 9 0 O 1 N l Y 3 R p b 2 4 x L + m f s + m n k i 9 B d X R v U m V t b 3 Z l Z E N v b H V t b n M x L n v j g r X j g 7 z j g 5 Y s M T J 9 J n F 1 b 3 Q 7 L C Z x d W 9 0 O 1 N l Y 3 R p b 2 4 x L + m f s + m n k i 9 B d X R v U m V t b 3 Z l Z E N v b H V t b n M x L n v j g r v j g 4 P j g 4 b j g q P j g 7 P j g r A s M T N 9 J n F 1 b 3 Q 7 L C Z x d W 9 0 O 1 N l Y 3 R p b 2 4 x L + m f s + m n k i 9 B d X R v U m V t b 3 Z l Z E N v b H V t b n M x L n v p o K 3 o h L M s M T R 9 J n F 1 b 3 Q 7 L C Z x d W 9 0 O 1 N l Y 3 R p b 2 4 x L + m f s + m n k i 9 B d X R v U m V t b 3 Z l Z E N v b H V t b n M x L n v l u b j p g Y s s M T V 9 J n F 1 b 3 Q 7 L C Z x d W 9 0 O 1 N l Y 3 R p b 2 4 x L + m f s + m n k i 9 B d X R v U m V t b 3 Z l Z E N v b H V t b n M x L n v j g 5 b j g 6 3 j g 4 P j g q 8 s M T Z 9 J n F 1 b 3 Q 7 L C Z x d W 9 0 O 1 N l Y 3 R p b 2 4 x L + m f s + m n k i 9 B d X R v U m V t b 3 Z l Z E N v b H V t b n M x L n v j g 6 z j g r f j g 7 z j g 5 Y s M T d 9 J n F 1 b 3 Q 7 L C Z x d W 9 0 O 1 N l Y 3 R p b 2 4 x L + m f s + m n k i 9 B d X R v U m V t b 3 Z l Z E N v b H V t b n M x L n v j g 5 D j g 4 0 s M T h 9 J n F 1 b 3 Q 7 L C Z x d W 9 0 O 1 N l Y 3 R p b 2 4 x L + m f s + m n k i 9 B d X R v U m V t b 3 Z l Z E N v b H V t b n M x L n v j g r n j g 5 T j g 7 z j g 4 k s M T l 9 J n F 1 b 3 Q 7 L C Z x d W 9 0 O 1 N l Y 3 R p b 2 4 x L + m f s + m n k i 9 B d X R v U m V t b 3 Z l Z E N v b H V t b n M x L n v j g 6 H j g 7 P j g r / j g 6 s s M j B 9 J n F 1 b 3 Q 7 L C Z x d W 9 0 O 1 N l Y 3 R p b 2 4 x L + m f s + m n k i 9 B d X R v U m V t b 3 Z l Z E N v b H V t b n M x L n v m l L v m k o P l i p s s M j F 9 J n F 1 b 3 Q 7 L C Z x d W 9 0 O 1 N l Y 3 R p b 2 4 x L + m f s + m n k i 9 B d X R v U m V t b 3 Z l Z E N v b H V t b n M x L n v l r o j l g p n l i p s s M j J 9 J n F 1 b 3 Q 7 L C Z x d W 9 0 O 1 N l Y 3 R p b 2 4 x L + m f s + m n k i 9 B d X R v U m V t b 3 Z l Z E N v b H V t b n M x L n t O b + e U q C w y M 3 0 m c X V v d D s s J n F 1 b 3 Q 7 U 2 V j d G l v b j E v 6 Z + z 6 a e S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D b 2 x 1 b W 5 U e X B l c y I g V m F s d W U 9 I n N B d 1 l H Q m d Z R 0 J n T U d B d 0 1 E Q X d N R E F 3 T U R B d 0 1 E Q X d N R 0 J n P T 0 i I C 8 + P E V u d H J 5 I F R 5 c G U 9 I k Z p b G x M Y X N 0 V X B k Y X R l Z C I g V m F s d W U 9 I m Q y M D I z L T E w L T A z V D A 4 O j E z O j E 2 L j g 0 M D A 4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1 M z c 3 Z j N k O C 1 k Z G U 2 L T Q w M z k t O D I 2 Y S 0 2 Y W J k M z I w O T k w O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m n I 3 o o 4 U s M X 0 m c X V v d D s s J n F 1 b 3 Q 7 U 2 V j d G l v b j E v 6 b S O 5 Y + w L 0 F 1 d G 9 S Z W 1 v d m V k Q 2 9 s d W 1 u c z E u e + W Q j e W J j S w y f S Z x d W 9 0 O y w m c X V v d D t T Z W N 0 a W 9 u M S / p t I 7 l j 7 A v Q X V 0 b 1 J l b W 9 2 Z W R D b 2 x 1 b W 5 z M S 5 7 4 4 G Y 4 4 K D 4 4 K T 4 4 G R 4 4 K T L D N 9 J n F 1 b 3 Q 7 L C Z x d W 9 0 O 1 N l Y 3 R p b 2 4 x L + m 0 j u W P s C 9 B d X R v U m V t b 3 Z l Z E N v b H V t b n M x L n v j g 5 3 j g r j j g r f j g 6 f j g 7 M s N H 0 m c X V v d D s s J n F 1 b 3 Q 7 U 2 V j d G l v b j E v 6 b S O 5 Y + w L 0 F 1 d G 9 S Z W 1 v d m V k Q 2 9 s d W 1 u c z E u e + m r m O a g o S w 1 f S Z x d W 9 0 O y w m c X V v d D t T Z W N 0 a W 9 u M S / p t I 7 l j 7 A v Q X V 0 b 1 J l b W 9 2 Z W R D b 2 x 1 b W 5 z M S 5 7 4 4 O s 4 4 K i 4 4 O q 4 4 O G 4 4 K j L D Z 9 J n F 1 b 3 Q 7 L C Z x d W 9 0 O 1 N l Y 3 R p b 2 4 x L + m 0 j u W P s C 9 B d X R v U m V t b 3 Z l Z E N v b H V t b n M x L n t M V i w 3 f S Z x d W 9 0 O y w m c X V v d D t T Z W N 0 a W 9 u M S / p t I 7 l j 7 A v Q X V 0 b 1 J l b W 9 2 Z W R D b 2 x 1 b W 5 z M S 5 7 6 K O F 5 Y K Z L D h 9 J n F 1 b 3 Q 7 L C Z x d W 9 0 O 1 N l Y 3 R p b 2 4 x L + m 0 j u W P s C 9 B d X R v U m V t b 3 Z l Z E N v b H V t b n M x L n v i m I Y s O X 0 m c X V v d D s s J n F 1 b 3 Q 7 U 2 V j d G l v b j E v 6 b S O 5 Y + w L 0 F 1 d G 9 S Z W 1 v d m V k Q 2 9 s d W 1 u c z E u e + e 3 j + W Q i O W A p C w x M H 0 m c X V v d D s s J n F 1 b 3 Q 7 U 2 V j d G l v b j E v 6 b S O 5 Y + w L 0 F 1 d G 9 S Z W 1 v d m V k Q 2 9 s d W 1 u c z E u e + O C u e O D k e O C p O O C r y w x M X 0 m c X V v d D s s J n F 1 b 3 Q 7 U 2 V j d G l v b j E v 6 b S O 5 Y + w L 0 F 1 d G 9 S Z W 1 v d m V k Q 2 9 s d W 1 u c z E u e + O C t e O D v O O D l i w x M n 0 m c X V v d D s s J n F 1 b 3 Q 7 U 2 V j d G l v b j E v 6 b S O 5 Y + w L 0 F 1 d G 9 S Z W 1 v d m V k Q 2 9 s d W 1 u c z E u e + O C u + O D g + O D h u O C o + O D s + O C s C w x M 3 0 m c X V v d D s s J n F 1 b 3 Q 7 U 2 V j d G l v b j E v 6 b S O 5 Y + w L 0 F 1 d G 9 S Z W 1 v d m V k Q 2 9 s d W 1 u c z E u e + m g r e i E s y w x N H 0 m c X V v d D s s J n F 1 b 3 Q 7 U 2 V j d G l v b j E v 6 b S O 5 Y + w L 0 F 1 d G 9 S Z W 1 v d m V k Q 2 9 s d W 1 u c z E u e + W 5 u O m B i y w x N X 0 m c X V v d D s s J n F 1 b 3 Q 7 U 2 V j d G l v b j E v 6 b S O 5 Y + w L 0 F 1 d G 9 S Z W 1 v d m V k Q 2 9 s d W 1 u c z E u e + O D l u O D r e O D g + O C r y w x N n 0 m c X V v d D s s J n F 1 b 3 Q 7 U 2 V j d G l v b j E v 6 b S O 5 Y + w L 0 F 1 d G 9 S Z W 1 v d m V k Q 2 9 s d W 1 u c z E u e + O D r O O C t + O D v O O D l i w x N 3 0 m c X V v d D s s J n F 1 b 3 Q 7 U 2 V j d G l v b j E v 6 b S O 5 Y + w L 0 F 1 d G 9 S Z W 1 v d m V k Q 2 9 s d W 1 u c z E u e + O D k O O D j S w x O H 0 m c X V v d D s s J n F 1 b 3 Q 7 U 2 V j d G l v b j E v 6 b S O 5 Y + w L 0 F 1 d G 9 S Z W 1 v d m V k Q 2 9 s d W 1 u c z E u e + O C u e O D l O O D v O O D i S w x O X 0 m c X V v d D s s J n F 1 b 3 Q 7 U 2 V j d G l v b j E v 6 b S O 5 Y + w L 0 F 1 d G 9 S Z W 1 v d m V k Q 2 9 s d W 1 u c z E u e + O D o e O D s + O C v + O D q y w y M H 0 m c X V v d D s s J n F 1 b 3 Q 7 U 2 V j d G l v b j E v 6 b S O 5 Y + w L 0 F 1 d G 9 S Z W 1 v d m V k Q 2 9 s d W 1 u c z E u e + a U u + a S g + W K m y w y M X 0 m c X V v d D s s J n F 1 b 3 Q 7 U 2 V j d G l v b j E v 6 b S O 5 Y + w L 0 F 1 d G 9 S Z W 1 v d m V k Q 2 9 s d W 1 u c z E u e + W u i O W C m e W K m y w y M n 0 m c X V v d D s s J n F 1 b 3 Q 7 U 2 V j d G l v b j E v 6 b S O 5 Y + w L 0 F 1 d G 9 S Z W 1 v d m V k Q 2 9 s d W 1 u c z E u e 0 5 v 5 5 S o L D I z f S Z x d W 9 0 O y w m c X V v d D t T Z W N 0 a W 9 u M S / p t I 7 l j 7 A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5 p y N 6 K O F L D F 9 J n F 1 b 3 Q 7 L C Z x d W 9 0 O 1 N l Y 3 R p b 2 4 x L + m 0 j u W P s C 9 B d X R v U m V t b 3 Z l Z E N v b H V t b n M x L n v l k I 3 l i Y 0 s M n 0 m c X V v d D s s J n F 1 b 3 Q 7 U 2 V j d G l v b j E v 6 b S O 5 Y + w L 0 F 1 d G 9 S Z W 1 v d m V k Q 2 9 s d W 1 u c z E u e + O B m O O C g + O C k + O B k e O C k y w z f S Z x d W 9 0 O y w m c X V v d D t T Z W N 0 a W 9 u M S / p t I 7 l j 7 A v Q X V 0 b 1 J l b W 9 2 Z W R D b 2 x 1 b W 5 z M S 5 7 4 4 O d 4 4 K 4 4 4 K 3 4 4 O n 4 4 O z L D R 9 J n F 1 b 3 Q 7 L C Z x d W 9 0 O 1 N l Y 3 R p b 2 4 x L + m 0 j u W P s C 9 B d X R v U m V t b 3 Z l Z E N v b H V t b n M x L n v p q 5 j m o K E s N X 0 m c X V v d D s s J n F 1 b 3 Q 7 U 2 V j d G l v b j E v 6 b S O 5 Y + w L 0 F 1 d G 9 S Z W 1 v d m V k Q 2 9 s d W 1 u c z E u e + O D r O O C o u O D q u O D h u O C o y w 2 f S Z x d W 9 0 O y w m c X V v d D t T Z W N 0 a W 9 u M S / p t I 7 l j 7 A v Q X V 0 b 1 J l b W 9 2 Z W R D b 2 x 1 b W 5 z M S 5 7 T F Y s N 3 0 m c X V v d D s s J n F 1 b 3 Q 7 U 2 V j d G l v b j E v 6 b S O 5 Y + w L 0 F 1 d G 9 S Z W 1 v d m V k Q 2 9 s d W 1 u c z E u e + i j h e W C m S w 4 f S Z x d W 9 0 O y w m c X V v d D t T Z W N 0 a W 9 u M S / p t I 7 l j 7 A v Q X V 0 b 1 J l b W 9 2 Z W R D b 2 x 1 b W 5 z M S 5 7 4 p i G L D l 9 J n F 1 b 3 Q 7 L C Z x d W 9 0 O 1 N l Y 3 R p b 2 4 x L + m 0 j u W P s C 9 B d X R v U m V t b 3 Z l Z E N v b H V t b n M x L n v n t 4 / l k I j l g K Q s M T B 9 J n F 1 b 3 Q 7 L C Z x d W 9 0 O 1 N l Y 3 R p b 2 4 x L + m 0 j u W P s C 9 B d X R v U m V t b 3 Z l Z E N v b H V t b n M x L n v j g r n j g 5 H j g q T j g q 8 s M T F 9 J n F 1 b 3 Q 7 L C Z x d W 9 0 O 1 N l Y 3 R p b 2 4 x L + m 0 j u W P s C 9 B d X R v U m V t b 3 Z l Z E N v b H V t b n M x L n v j g r X j g 7 z j g 5 Y s M T J 9 J n F 1 b 3 Q 7 L C Z x d W 9 0 O 1 N l Y 3 R p b 2 4 x L + m 0 j u W P s C 9 B d X R v U m V t b 3 Z l Z E N v b H V t b n M x L n v j g r v j g 4 P j g 4 b j g q P j g 7 P j g r A s M T N 9 J n F 1 b 3 Q 7 L C Z x d W 9 0 O 1 N l Y 3 R p b 2 4 x L + m 0 j u W P s C 9 B d X R v U m V t b 3 Z l Z E N v b H V t b n M x L n v p o K 3 o h L M s M T R 9 J n F 1 b 3 Q 7 L C Z x d W 9 0 O 1 N l Y 3 R p b 2 4 x L + m 0 j u W P s C 9 B d X R v U m V t b 3 Z l Z E N v b H V t b n M x L n v l u b j p g Y s s M T V 9 J n F 1 b 3 Q 7 L C Z x d W 9 0 O 1 N l Y 3 R p b 2 4 x L + m 0 j u W P s C 9 B d X R v U m V t b 3 Z l Z E N v b H V t b n M x L n v j g 5 b j g 6 3 j g 4 P j g q 8 s M T Z 9 J n F 1 b 3 Q 7 L C Z x d W 9 0 O 1 N l Y 3 R p b 2 4 x L + m 0 j u W P s C 9 B d X R v U m V t b 3 Z l Z E N v b H V t b n M x L n v j g 6 z j g r f j g 7 z j g 5 Y s M T d 9 J n F 1 b 3 Q 7 L C Z x d W 9 0 O 1 N l Y 3 R p b 2 4 x L + m 0 j u W P s C 9 B d X R v U m V t b 3 Z l Z E N v b H V t b n M x L n v j g 5 D j g 4 0 s M T h 9 J n F 1 b 3 Q 7 L C Z x d W 9 0 O 1 N l Y 3 R p b 2 4 x L + m 0 j u W P s C 9 B d X R v U m V t b 3 Z l Z E N v b H V t b n M x L n v j g r n j g 5 T j g 7 z j g 4 k s M T l 9 J n F 1 b 3 Q 7 L C Z x d W 9 0 O 1 N l Y 3 R p b 2 4 x L + m 0 j u W P s C 9 B d X R v U m V t b 3 Z l Z E N v b H V t b n M x L n v j g 6 H j g 7 P j g r / j g 6 s s M j B 9 J n F 1 b 3 Q 7 L C Z x d W 9 0 O 1 N l Y 3 R p b 2 4 x L + m 0 j u W P s C 9 B d X R v U m V t b 3 Z l Z E N v b H V t b n M x L n v m l L v m k o P l i p s s M j F 9 J n F 1 b 3 Q 7 L C Z x d W 9 0 O 1 N l Y 3 R p b 2 4 x L + m 0 j u W P s C 9 B d X R v U m V t b 3 Z l Z E N v b H V t b n M x L n v l r o j l g p n l i p s s M j J 9 J n F 1 b 3 Q 7 L C Z x d W 9 0 O 1 N l Y 3 R p b 2 4 x L + m 0 j u W P s C 9 B d X R v U m V t b 3 Z l Z E N v b H V t b n M x L n t O b + e U q C w y M 3 0 m c X V v d D s s J n F 1 b 3 Q 7 U 2 V j d G l v b j E v 6 b S O 5 Y + w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O V t Z k y F R J T O A p d V y o i f A A A A A A I A A A A A A B B m A A A A A Q A A I A A A A B N 1 M R v B l D q S f L l q j D i r W X p C F Z 1 w z u 9 w o V 9 e E 1 I z l x X r A A A A A A 6 A A A A A A g A A I A A A A G D E T T 8 N h T S Q e s R L C h z b s I y H A b B W P o y U 3 C l 4 0 c H q O D v 4 U A A A A P P 4 U P 4 T 3 5 q R X x w C Z u 1 a g 7 5 3 N Z A 8 F e K W Y r 9 r c c z l j 9 n M l w x H E k 1 5 k 7 q U W x h g w n A 8 q v C J K E + M g J J y L 0 e + k D m a W Q + t B e w Z b P O 0 S 6 U h F P T d 7 H G 0 Q A A A A D U v f b p t W n v C u l T e O O e X L x + p + c Y l e p 9 3 9 a w D P F a Y e k x e T A i 4 c V f U o e C N k / W x i q l i p w B U y d V a D D L Q P y D B Z X 6 l I n w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MASAKO KAZATO</cp:lastModifiedBy>
  <dcterms:created xsi:type="dcterms:W3CDTF">2023-09-05T13:27:38Z</dcterms:created>
  <dcterms:modified xsi:type="dcterms:W3CDTF">2023-10-05T13:47:44Z</dcterms:modified>
</cp:coreProperties>
</file>