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LANDISK-5461BA\disk\stuff\ハイドリ関連\PlayersParams\"/>
    </mc:Choice>
  </mc:AlternateContent>
  <xr:revisionPtr revIDLastSave="0" documentId="8_{794F46A6-ABD2-47BF-BCE0-C84757DC1008}" xr6:coauthVersionLast="47" xr6:coauthVersionMax="47" xr10:uidLastSave="{00000000-0000-0000-0000-000000000000}"/>
  <bookViews>
    <workbookView xWindow="7363" yWindow="2842" windowWidth="36463" windowHeight="23729" tabRatio="809" activeTab="13" xr2:uid="{00000000-000D-0000-FFFF-FFFF00000000}"/>
  </bookViews>
  <sheets>
    <sheet name="Pivot_stat" sheetId="5" r:id="rId1"/>
    <sheet name="Stat99" sheetId="2" r:id="rId2"/>
    <sheet name="Skill_Serve" sheetId="3" r:id="rId3"/>
    <sheet name="Example_Serve" sheetId="11" r:id="rId4"/>
    <sheet name="Skill_Receive" sheetId="4" r:id="rId5"/>
    <sheet name="Example_Receive" sheetId="14" r:id="rId6"/>
    <sheet name="Skill_Toss" sheetId="6" r:id="rId7"/>
    <sheet name="Example_Toss" sheetId="15" r:id="rId8"/>
    <sheet name="Skill_Attack" sheetId="7" r:id="rId9"/>
    <sheet name="Example_Attack" sheetId="16" r:id="rId10"/>
    <sheet name="Skill_Block" sheetId="8" r:id="rId11"/>
    <sheet name="Example_Block" sheetId="17" r:id="rId12"/>
    <sheet name="Skill_Special" sheetId="9" r:id="rId13"/>
    <sheet name="Example_Special" sheetId="18" r:id="rId14"/>
  </sheets>
  <definedNames>
    <definedName name="_xlnm._FilterDatabase" localSheetId="1" hidden="1">Stat99!$D$1:$X$68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7" l="1"/>
  <c r="A58" i="17"/>
  <c r="A43" i="17"/>
  <c r="A40" i="17"/>
  <c r="A33" i="17"/>
  <c r="A28" i="17"/>
  <c r="A25" i="17"/>
  <c r="A22" i="17"/>
  <c r="A19" i="17"/>
  <c r="A12" i="17"/>
  <c r="A7" i="17"/>
  <c r="A2" i="17"/>
  <c r="A60" i="16"/>
  <c r="A59" i="16"/>
  <c r="A42" i="16"/>
  <c r="A38" i="16"/>
  <c r="A35" i="16"/>
  <c r="A32" i="16"/>
  <c r="A28" i="16"/>
  <c r="A24" i="16"/>
  <c r="A20" i="16"/>
  <c r="A14" i="16"/>
  <c r="A8" i="16"/>
  <c r="A2" i="16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3" i="15"/>
  <c r="A4" i="15"/>
  <c r="A5" i="15"/>
  <c r="A6" i="15"/>
  <c r="A2" i="15"/>
  <c r="A59" i="14"/>
  <c r="A60" i="14"/>
  <c r="A61" i="14"/>
  <c r="A62" i="14"/>
  <c r="A63" i="14"/>
  <c r="A64" i="14"/>
  <c r="A65" i="14"/>
  <c r="A66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29" i="14"/>
  <c r="A30" i="14"/>
  <c r="A31" i="14"/>
  <c r="A32" i="14"/>
  <c r="A23" i="14"/>
  <c r="A24" i="14"/>
  <c r="A25" i="14"/>
  <c r="A26" i="14"/>
  <c r="A27" i="14"/>
  <c r="A28" i="14"/>
  <c r="A33" i="14"/>
  <c r="A34" i="14"/>
  <c r="A35" i="14"/>
  <c r="A36" i="14"/>
  <c r="A37" i="14"/>
  <c r="A38" i="14"/>
  <c r="A39" i="14"/>
  <c r="A40" i="14"/>
  <c r="A41" i="14"/>
  <c r="A42" i="14"/>
  <c r="A2" i="14"/>
  <c r="A3" i="14"/>
  <c r="A4" i="14"/>
  <c r="A5" i="14"/>
  <c r="A6" i="14"/>
  <c r="A7" i="14"/>
  <c r="A8" i="14"/>
  <c r="A9" i="14"/>
  <c r="A10" i="14"/>
  <c r="A11" i="14"/>
  <c r="A13" i="14"/>
  <c r="A14" i="14"/>
  <c r="A15" i="14"/>
  <c r="A16" i="14"/>
  <c r="A18" i="14"/>
  <c r="A19" i="14"/>
  <c r="A20" i="14"/>
  <c r="A21" i="14"/>
  <c r="A22" i="14"/>
  <c r="A12" i="14"/>
  <c r="A17" i="14"/>
  <c r="A43" i="14"/>
  <c r="A56" i="14"/>
  <c r="A57" i="14"/>
  <c r="A58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12" i="11"/>
  <c r="C3" i="11"/>
  <c r="C4" i="11"/>
  <c r="C5" i="11"/>
  <c r="A5" i="11" s="1"/>
  <c r="C6" i="11"/>
  <c r="A6" i="11" s="1"/>
  <c r="C7" i="11"/>
  <c r="A7" i="11" s="1"/>
  <c r="B3" i="11"/>
  <c r="B4" i="11"/>
  <c r="B5" i="11"/>
  <c r="B6" i="11"/>
  <c r="B7" i="11"/>
  <c r="B2" i="11"/>
  <c r="A8" i="11"/>
  <c r="A9" i="11"/>
  <c r="A10" i="11"/>
  <c r="A11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2" i="11" l="1"/>
  <c r="A3" i="11"/>
  <c r="A4" i="11"/>
  <c r="B3" i="9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5" i="9"/>
  <c r="C105" i="9"/>
  <c r="D105" i="9"/>
  <c r="E105" i="9"/>
  <c r="F105" i="9"/>
  <c r="G105" i="9"/>
  <c r="B106" i="9"/>
  <c r="C106" i="9"/>
  <c r="D106" i="9"/>
  <c r="E106" i="9"/>
  <c r="F106" i="9"/>
  <c r="G106" i="9"/>
  <c r="B107" i="9"/>
  <c r="C107" i="9"/>
  <c r="D107" i="9"/>
  <c r="E107" i="9"/>
  <c r="F107" i="9"/>
  <c r="G107" i="9"/>
  <c r="B108" i="9"/>
  <c r="C108" i="9"/>
  <c r="D108" i="9"/>
  <c r="E108" i="9"/>
  <c r="F108" i="9"/>
  <c r="G108" i="9"/>
  <c r="B109" i="9"/>
  <c r="C109" i="9"/>
  <c r="D109" i="9"/>
  <c r="E109" i="9"/>
  <c r="F109" i="9"/>
  <c r="G109" i="9"/>
  <c r="B110" i="9"/>
  <c r="C110" i="9"/>
  <c r="D110" i="9"/>
  <c r="E110" i="9"/>
  <c r="F110" i="9"/>
  <c r="G110" i="9"/>
  <c r="B111" i="9"/>
  <c r="C111" i="9"/>
  <c r="D111" i="9"/>
  <c r="E111" i="9"/>
  <c r="F111" i="9"/>
  <c r="G111" i="9"/>
  <c r="B112" i="9"/>
  <c r="C112" i="9"/>
  <c r="D112" i="9"/>
  <c r="E112" i="9"/>
  <c r="F112" i="9"/>
  <c r="G112" i="9"/>
  <c r="B113" i="9"/>
  <c r="C113" i="9"/>
  <c r="D113" i="9"/>
  <c r="E113" i="9"/>
  <c r="F113" i="9"/>
  <c r="G113" i="9"/>
  <c r="B114" i="9"/>
  <c r="C114" i="9"/>
  <c r="D114" i="9"/>
  <c r="E114" i="9"/>
  <c r="F114" i="9"/>
  <c r="G114" i="9"/>
  <c r="B115" i="9"/>
  <c r="C115" i="9"/>
  <c r="D115" i="9"/>
  <c r="E115" i="9"/>
  <c r="F115" i="9"/>
  <c r="G115" i="9"/>
  <c r="B116" i="9"/>
  <c r="C116" i="9"/>
  <c r="D116" i="9"/>
  <c r="E116" i="9"/>
  <c r="F116" i="9"/>
  <c r="G116" i="9"/>
  <c r="B117" i="9"/>
  <c r="C117" i="9"/>
  <c r="D117" i="9"/>
  <c r="E117" i="9"/>
  <c r="F117" i="9"/>
  <c r="G117" i="9"/>
  <c r="B118" i="9"/>
  <c r="C118" i="9"/>
  <c r="D118" i="9"/>
  <c r="E118" i="9"/>
  <c r="F118" i="9"/>
  <c r="G118" i="9"/>
  <c r="B119" i="9"/>
  <c r="C119" i="9"/>
  <c r="D119" i="9"/>
  <c r="E119" i="9"/>
  <c r="F119" i="9"/>
  <c r="G119" i="9"/>
  <c r="B120" i="9"/>
  <c r="C120" i="9"/>
  <c r="D120" i="9"/>
  <c r="E120" i="9"/>
  <c r="F120" i="9"/>
  <c r="G120" i="9"/>
  <c r="B121" i="9"/>
  <c r="C121" i="9"/>
  <c r="D121" i="9"/>
  <c r="E121" i="9"/>
  <c r="F121" i="9"/>
  <c r="G121" i="9"/>
  <c r="B122" i="9"/>
  <c r="C122" i="9"/>
  <c r="D122" i="9"/>
  <c r="E122" i="9"/>
  <c r="F122" i="9"/>
  <c r="G122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B2" i="9"/>
  <c r="C2" i="9"/>
  <c r="D2" i="9"/>
  <c r="E2" i="9"/>
  <c r="F2" i="9"/>
  <c r="G2" i="9"/>
  <c r="B2" i="8"/>
  <c r="C2" i="8"/>
  <c r="D2" i="8"/>
  <c r="E2" i="8"/>
  <c r="F2" i="8"/>
  <c r="G2" i="8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B79" i="8"/>
  <c r="C79" i="8"/>
  <c r="D79" i="8"/>
  <c r="E79" i="8"/>
  <c r="F79" i="8"/>
  <c r="G79" i="8"/>
  <c r="B80" i="8"/>
  <c r="C80" i="8"/>
  <c r="D80" i="8"/>
  <c r="E80" i="8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G86" i="8"/>
  <c r="B87" i="8"/>
  <c r="C87" i="8"/>
  <c r="D87" i="8"/>
  <c r="E87" i="8"/>
  <c r="F87" i="8"/>
  <c r="G87" i="8"/>
  <c r="B88" i="8"/>
  <c r="C88" i="8"/>
  <c r="D88" i="8"/>
  <c r="E88" i="8"/>
  <c r="F88" i="8"/>
  <c r="G88" i="8"/>
  <c r="B89" i="8"/>
  <c r="C89" i="8"/>
  <c r="D89" i="8"/>
  <c r="E89" i="8"/>
  <c r="F89" i="8"/>
  <c r="G89" i="8"/>
  <c r="B90" i="8"/>
  <c r="C90" i="8"/>
  <c r="D90" i="8"/>
  <c r="E90" i="8"/>
  <c r="F90" i="8"/>
  <c r="G90" i="8"/>
  <c r="B91" i="8"/>
  <c r="C91" i="8"/>
  <c r="D91" i="8"/>
  <c r="E91" i="8"/>
  <c r="F91" i="8"/>
  <c r="G91" i="8"/>
  <c r="B92" i="8"/>
  <c r="C92" i="8"/>
  <c r="D92" i="8"/>
  <c r="E92" i="8"/>
  <c r="F92" i="8"/>
  <c r="G92" i="8"/>
  <c r="B93" i="8"/>
  <c r="C93" i="8"/>
  <c r="D93" i="8"/>
  <c r="E93" i="8"/>
  <c r="F93" i="8"/>
  <c r="G93" i="8"/>
  <c r="B94" i="8"/>
  <c r="C94" i="8"/>
  <c r="D94" i="8"/>
  <c r="E94" i="8"/>
  <c r="F94" i="8"/>
  <c r="G94" i="8"/>
  <c r="B95" i="8"/>
  <c r="C95" i="8"/>
  <c r="D95" i="8"/>
  <c r="E95" i="8"/>
  <c r="F95" i="8"/>
  <c r="G95" i="8"/>
  <c r="B96" i="8"/>
  <c r="C96" i="8"/>
  <c r="D96" i="8"/>
  <c r="E96" i="8"/>
  <c r="F96" i="8"/>
  <c r="G96" i="8"/>
  <c r="B97" i="8"/>
  <c r="C97" i="8"/>
  <c r="D97" i="8"/>
  <c r="E97" i="8"/>
  <c r="F97" i="8"/>
  <c r="G97" i="8"/>
  <c r="B98" i="8"/>
  <c r="C98" i="8"/>
  <c r="D98" i="8"/>
  <c r="E98" i="8"/>
  <c r="F98" i="8"/>
  <c r="G98" i="8"/>
  <c r="B99" i="8"/>
  <c r="C99" i="8"/>
  <c r="D99" i="8"/>
  <c r="E99" i="8"/>
  <c r="F99" i="8"/>
  <c r="G99" i="8"/>
  <c r="B100" i="8"/>
  <c r="C100" i="8"/>
  <c r="D100" i="8"/>
  <c r="E100" i="8"/>
  <c r="F100" i="8"/>
  <c r="G100" i="8"/>
  <c r="B101" i="8"/>
  <c r="C101" i="8"/>
  <c r="D101" i="8"/>
  <c r="E101" i="8"/>
  <c r="F101" i="8"/>
  <c r="G101" i="8"/>
  <c r="B102" i="8"/>
  <c r="C102" i="8"/>
  <c r="D102" i="8"/>
  <c r="E102" i="8"/>
  <c r="F102" i="8"/>
  <c r="G102" i="8"/>
  <c r="B103" i="8"/>
  <c r="C103" i="8"/>
  <c r="D103" i="8"/>
  <c r="E103" i="8"/>
  <c r="F103" i="8"/>
  <c r="G103" i="8"/>
  <c r="B104" i="8"/>
  <c r="C104" i="8"/>
  <c r="D104" i="8"/>
  <c r="E104" i="8"/>
  <c r="F104" i="8"/>
  <c r="G104" i="8"/>
  <c r="B105" i="8"/>
  <c r="C105" i="8"/>
  <c r="D105" i="8"/>
  <c r="E105" i="8"/>
  <c r="F105" i="8"/>
  <c r="G105" i="8"/>
  <c r="B106" i="8"/>
  <c r="C106" i="8"/>
  <c r="D106" i="8"/>
  <c r="E106" i="8"/>
  <c r="F106" i="8"/>
  <c r="G106" i="8"/>
  <c r="B107" i="8"/>
  <c r="C107" i="8"/>
  <c r="D107" i="8"/>
  <c r="E107" i="8"/>
  <c r="F107" i="8"/>
  <c r="G107" i="8"/>
  <c r="B108" i="8"/>
  <c r="C108" i="8"/>
  <c r="D108" i="8"/>
  <c r="E108" i="8"/>
  <c r="F108" i="8"/>
  <c r="G108" i="8"/>
  <c r="B109" i="8"/>
  <c r="C109" i="8"/>
  <c r="D109" i="8"/>
  <c r="E109" i="8"/>
  <c r="F109" i="8"/>
  <c r="G109" i="8"/>
  <c r="B110" i="8"/>
  <c r="C110" i="8"/>
  <c r="D110" i="8"/>
  <c r="E110" i="8"/>
  <c r="F110" i="8"/>
  <c r="G110" i="8"/>
  <c r="B111" i="8"/>
  <c r="C111" i="8"/>
  <c r="D111" i="8"/>
  <c r="E111" i="8"/>
  <c r="F111" i="8"/>
  <c r="G111" i="8"/>
  <c r="B112" i="8"/>
  <c r="C112" i="8"/>
  <c r="D112" i="8"/>
  <c r="E112" i="8"/>
  <c r="F112" i="8"/>
  <c r="G112" i="8"/>
  <c r="B113" i="8"/>
  <c r="C113" i="8"/>
  <c r="D113" i="8"/>
  <c r="E113" i="8"/>
  <c r="F113" i="8"/>
  <c r="G113" i="8"/>
  <c r="B114" i="8"/>
  <c r="C114" i="8"/>
  <c r="D114" i="8"/>
  <c r="E114" i="8"/>
  <c r="F114" i="8"/>
  <c r="G114" i="8"/>
  <c r="B115" i="8"/>
  <c r="C115" i="8"/>
  <c r="D115" i="8"/>
  <c r="E115" i="8"/>
  <c r="F115" i="8"/>
  <c r="G115" i="8"/>
  <c r="B116" i="8"/>
  <c r="C116" i="8"/>
  <c r="D116" i="8"/>
  <c r="E116" i="8"/>
  <c r="F116" i="8"/>
  <c r="G116" i="8"/>
  <c r="B117" i="8"/>
  <c r="C117" i="8"/>
  <c r="D117" i="8"/>
  <c r="E117" i="8"/>
  <c r="F117" i="8"/>
  <c r="G117" i="8"/>
  <c r="B118" i="8"/>
  <c r="C118" i="8"/>
  <c r="D118" i="8"/>
  <c r="E118" i="8"/>
  <c r="F118" i="8"/>
  <c r="G118" i="8"/>
  <c r="B119" i="8"/>
  <c r="C119" i="8"/>
  <c r="D119" i="8"/>
  <c r="E119" i="8"/>
  <c r="F119" i="8"/>
  <c r="G119" i="8"/>
  <c r="B120" i="8"/>
  <c r="C120" i="8"/>
  <c r="D120" i="8"/>
  <c r="E120" i="8"/>
  <c r="F120" i="8"/>
  <c r="G120" i="8"/>
  <c r="B121" i="8"/>
  <c r="C121" i="8"/>
  <c r="D121" i="8"/>
  <c r="E121" i="8"/>
  <c r="F121" i="8"/>
  <c r="G121" i="8"/>
  <c r="B122" i="8"/>
  <c r="C122" i="8"/>
  <c r="D122" i="8"/>
  <c r="E122" i="8"/>
  <c r="F122" i="8"/>
  <c r="G122" i="8"/>
  <c r="B123" i="8"/>
  <c r="C123" i="8"/>
  <c r="D123" i="8"/>
  <c r="E123" i="8"/>
  <c r="F123" i="8"/>
  <c r="G123" i="8"/>
  <c r="B124" i="8"/>
  <c r="C124" i="8"/>
  <c r="D124" i="8"/>
  <c r="E124" i="8"/>
  <c r="F124" i="8"/>
  <c r="G124" i="8"/>
  <c r="B125" i="8"/>
  <c r="C125" i="8"/>
  <c r="D125" i="8"/>
  <c r="E125" i="8"/>
  <c r="F125" i="8"/>
  <c r="G125" i="8"/>
  <c r="B126" i="8"/>
  <c r="C126" i="8"/>
  <c r="D126" i="8"/>
  <c r="E126" i="8"/>
  <c r="F126" i="8"/>
  <c r="G126" i="8"/>
  <c r="B127" i="8"/>
  <c r="C127" i="8"/>
  <c r="D127" i="8"/>
  <c r="E127" i="8"/>
  <c r="F127" i="8"/>
  <c r="G127" i="8"/>
  <c r="B128" i="8"/>
  <c r="C128" i="8"/>
  <c r="D128" i="8"/>
  <c r="E128" i="8"/>
  <c r="F128" i="8"/>
  <c r="G128" i="8"/>
  <c r="A126" i="8"/>
  <c r="A127" i="8"/>
  <c r="A128" i="8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92" i="7"/>
  <c r="C92" i="7"/>
  <c r="D92" i="7"/>
  <c r="E92" i="7"/>
  <c r="F92" i="7"/>
  <c r="G92" i="7"/>
  <c r="B93" i="7"/>
  <c r="C93" i="7"/>
  <c r="D93" i="7"/>
  <c r="E93" i="7"/>
  <c r="F93" i="7"/>
  <c r="G93" i="7"/>
  <c r="B94" i="7"/>
  <c r="C94" i="7"/>
  <c r="D94" i="7"/>
  <c r="E94" i="7"/>
  <c r="F94" i="7"/>
  <c r="G94" i="7"/>
  <c r="B95" i="7"/>
  <c r="C95" i="7"/>
  <c r="D95" i="7"/>
  <c r="E95" i="7"/>
  <c r="F95" i="7"/>
  <c r="G95" i="7"/>
  <c r="B96" i="7"/>
  <c r="C96" i="7"/>
  <c r="D96" i="7"/>
  <c r="E96" i="7"/>
  <c r="F96" i="7"/>
  <c r="G96" i="7"/>
  <c r="B97" i="7"/>
  <c r="C97" i="7"/>
  <c r="D97" i="7"/>
  <c r="E97" i="7"/>
  <c r="F97" i="7"/>
  <c r="G97" i="7"/>
  <c r="B98" i="7"/>
  <c r="C98" i="7"/>
  <c r="D98" i="7"/>
  <c r="E98" i="7"/>
  <c r="F98" i="7"/>
  <c r="G98" i="7"/>
  <c r="B99" i="7"/>
  <c r="C99" i="7"/>
  <c r="D99" i="7"/>
  <c r="E99" i="7"/>
  <c r="F99" i="7"/>
  <c r="G99" i="7"/>
  <c r="B100" i="7"/>
  <c r="C100" i="7"/>
  <c r="D100" i="7"/>
  <c r="E100" i="7"/>
  <c r="F100" i="7"/>
  <c r="G100" i="7"/>
  <c r="B101" i="7"/>
  <c r="C101" i="7"/>
  <c r="D101" i="7"/>
  <c r="E101" i="7"/>
  <c r="F101" i="7"/>
  <c r="G101" i="7"/>
  <c r="B102" i="7"/>
  <c r="C102" i="7"/>
  <c r="D102" i="7"/>
  <c r="E102" i="7"/>
  <c r="F102" i="7"/>
  <c r="G102" i="7"/>
  <c r="B103" i="7"/>
  <c r="C103" i="7"/>
  <c r="D103" i="7"/>
  <c r="E103" i="7"/>
  <c r="F103" i="7"/>
  <c r="G103" i="7"/>
  <c r="B104" i="7"/>
  <c r="C104" i="7"/>
  <c r="D104" i="7"/>
  <c r="E104" i="7"/>
  <c r="F104" i="7"/>
  <c r="G104" i="7"/>
  <c r="B105" i="7"/>
  <c r="C105" i="7"/>
  <c r="D105" i="7"/>
  <c r="E105" i="7"/>
  <c r="F105" i="7"/>
  <c r="G105" i="7"/>
  <c r="B106" i="7"/>
  <c r="C106" i="7"/>
  <c r="D106" i="7"/>
  <c r="E106" i="7"/>
  <c r="F106" i="7"/>
  <c r="G106" i="7"/>
  <c r="B107" i="7"/>
  <c r="C107" i="7"/>
  <c r="D107" i="7"/>
  <c r="E107" i="7"/>
  <c r="F107" i="7"/>
  <c r="G107" i="7"/>
  <c r="B108" i="7"/>
  <c r="C108" i="7"/>
  <c r="D108" i="7"/>
  <c r="E108" i="7"/>
  <c r="F108" i="7"/>
  <c r="G108" i="7"/>
  <c r="B109" i="7"/>
  <c r="C109" i="7"/>
  <c r="D109" i="7"/>
  <c r="E109" i="7"/>
  <c r="F109" i="7"/>
  <c r="G109" i="7"/>
  <c r="B110" i="7"/>
  <c r="C110" i="7"/>
  <c r="D110" i="7"/>
  <c r="E110" i="7"/>
  <c r="F110" i="7"/>
  <c r="G110" i="7"/>
  <c r="B111" i="7"/>
  <c r="C111" i="7"/>
  <c r="D111" i="7"/>
  <c r="E111" i="7"/>
  <c r="F111" i="7"/>
  <c r="G111" i="7"/>
  <c r="B112" i="7"/>
  <c r="C112" i="7"/>
  <c r="D112" i="7"/>
  <c r="E112" i="7"/>
  <c r="F112" i="7"/>
  <c r="G112" i="7"/>
  <c r="B113" i="7"/>
  <c r="C113" i="7"/>
  <c r="D113" i="7"/>
  <c r="E113" i="7"/>
  <c r="F113" i="7"/>
  <c r="G113" i="7"/>
  <c r="B114" i="7"/>
  <c r="C114" i="7"/>
  <c r="D114" i="7"/>
  <c r="E114" i="7"/>
  <c r="F114" i="7"/>
  <c r="G114" i="7"/>
  <c r="B115" i="7"/>
  <c r="C115" i="7"/>
  <c r="D115" i="7"/>
  <c r="E115" i="7"/>
  <c r="F115" i="7"/>
  <c r="G115" i="7"/>
  <c r="B116" i="7"/>
  <c r="C116" i="7"/>
  <c r="D116" i="7"/>
  <c r="E116" i="7"/>
  <c r="F116" i="7"/>
  <c r="G116" i="7"/>
  <c r="B117" i="7"/>
  <c r="C117" i="7"/>
  <c r="D117" i="7"/>
  <c r="E117" i="7"/>
  <c r="F117" i="7"/>
  <c r="G117" i="7"/>
  <c r="B118" i="7"/>
  <c r="C118" i="7"/>
  <c r="D118" i="7"/>
  <c r="E118" i="7"/>
  <c r="F118" i="7"/>
  <c r="G118" i="7"/>
  <c r="B119" i="7"/>
  <c r="C119" i="7"/>
  <c r="D119" i="7"/>
  <c r="E119" i="7"/>
  <c r="F119" i="7"/>
  <c r="G119" i="7"/>
  <c r="B120" i="7"/>
  <c r="C120" i="7"/>
  <c r="D120" i="7"/>
  <c r="E120" i="7"/>
  <c r="F120" i="7"/>
  <c r="G120" i="7"/>
  <c r="B121" i="7"/>
  <c r="C121" i="7"/>
  <c r="D121" i="7"/>
  <c r="E121" i="7"/>
  <c r="F121" i="7"/>
  <c r="G121" i="7"/>
  <c r="B122" i="7"/>
  <c r="C122" i="7"/>
  <c r="D122" i="7"/>
  <c r="E122" i="7"/>
  <c r="F122" i="7"/>
  <c r="G122" i="7"/>
  <c r="B123" i="7"/>
  <c r="C123" i="7"/>
  <c r="D123" i="7"/>
  <c r="E123" i="7"/>
  <c r="F123" i="7"/>
  <c r="G123" i="7"/>
  <c r="B124" i="7"/>
  <c r="C124" i="7"/>
  <c r="D124" i="7"/>
  <c r="E124" i="7"/>
  <c r="F124" i="7"/>
  <c r="G124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B2" i="7"/>
  <c r="C2" i="7"/>
  <c r="D2" i="7"/>
  <c r="E2" i="7"/>
  <c r="F2" i="7"/>
  <c r="G2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B72" i="6"/>
  <c r="C72" i="6"/>
  <c r="D72" i="6"/>
  <c r="E72" i="6"/>
  <c r="F72" i="6"/>
  <c r="G72" i="6"/>
  <c r="B73" i="6"/>
  <c r="C73" i="6"/>
  <c r="D73" i="6"/>
  <c r="E73" i="6"/>
  <c r="F73" i="6"/>
  <c r="G73" i="6"/>
  <c r="B74" i="6"/>
  <c r="C74" i="6"/>
  <c r="D74" i="6"/>
  <c r="E74" i="6"/>
  <c r="F74" i="6"/>
  <c r="G74" i="6"/>
  <c r="B75" i="6"/>
  <c r="C75" i="6"/>
  <c r="D75" i="6"/>
  <c r="E75" i="6"/>
  <c r="F75" i="6"/>
  <c r="G75" i="6"/>
  <c r="B76" i="6"/>
  <c r="C76" i="6"/>
  <c r="D76" i="6"/>
  <c r="E76" i="6"/>
  <c r="F76" i="6"/>
  <c r="G76" i="6"/>
  <c r="B77" i="6"/>
  <c r="C77" i="6"/>
  <c r="D77" i="6"/>
  <c r="E77" i="6"/>
  <c r="F77" i="6"/>
  <c r="G77" i="6"/>
  <c r="B78" i="6"/>
  <c r="C78" i="6"/>
  <c r="D78" i="6"/>
  <c r="E78" i="6"/>
  <c r="F78" i="6"/>
  <c r="G78" i="6"/>
  <c r="B79" i="6"/>
  <c r="C79" i="6"/>
  <c r="D79" i="6"/>
  <c r="E79" i="6"/>
  <c r="F79" i="6"/>
  <c r="G79" i="6"/>
  <c r="B80" i="6"/>
  <c r="C80" i="6"/>
  <c r="D80" i="6"/>
  <c r="E80" i="6"/>
  <c r="F80" i="6"/>
  <c r="G80" i="6"/>
  <c r="B81" i="6"/>
  <c r="C81" i="6"/>
  <c r="D81" i="6"/>
  <c r="E81" i="6"/>
  <c r="F81" i="6"/>
  <c r="G81" i="6"/>
  <c r="B82" i="6"/>
  <c r="C82" i="6"/>
  <c r="D82" i="6"/>
  <c r="E82" i="6"/>
  <c r="F82" i="6"/>
  <c r="G82" i="6"/>
  <c r="B83" i="6"/>
  <c r="C83" i="6"/>
  <c r="D83" i="6"/>
  <c r="E83" i="6"/>
  <c r="F83" i="6"/>
  <c r="G83" i="6"/>
  <c r="B84" i="6"/>
  <c r="C84" i="6"/>
  <c r="D84" i="6"/>
  <c r="E84" i="6"/>
  <c r="F84" i="6"/>
  <c r="G84" i="6"/>
  <c r="B85" i="6"/>
  <c r="C85" i="6"/>
  <c r="D85" i="6"/>
  <c r="E85" i="6"/>
  <c r="F85" i="6"/>
  <c r="G85" i="6"/>
  <c r="B86" i="6"/>
  <c r="C86" i="6"/>
  <c r="D86" i="6"/>
  <c r="E86" i="6"/>
  <c r="F86" i="6"/>
  <c r="G86" i="6"/>
  <c r="B87" i="6"/>
  <c r="C87" i="6"/>
  <c r="D87" i="6"/>
  <c r="E87" i="6"/>
  <c r="F87" i="6"/>
  <c r="G87" i="6"/>
  <c r="B88" i="6"/>
  <c r="C88" i="6"/>
  <c r="D88" i="6"/>
  <c r="E88" i="6"/>
  <c r="F88" i="6"/>
  <c r="G88" i="6"/>
  <c r="B89" i="6"/>
  <c r="C89" i="6"/>
  <c r="D89" i="6"/>
  <c r="E89" i="6"/>
  <c r="F89" i="6"/>
  <c r="G89" i="6"/>
  <c r="B90" i="6"/>
  <c r="C90" i="6"/>
  <c r="D90" i="6"/>
  <c r="E90" i="6"/>
  <c r="F90" i="6"/>
  <c r="G90" i="6"/>
  <c r="B91" i="6"/>
  <c r="C91" i="6"/>
  <c r="D91" i="6"/>
  <c r="E91" i="6"/>
  <c r="F91" i="6"/>
  <c r="G91" i="6"/>
  <c r="B92" i="6"/>
  <c r="C92" i="6"/>
  <c r="D92" i="6"/>
  <c r="E92" i="6"/>
  <c r="F92" i="6"/>
  <c r="G92" i="6"/>
  <c r="B93" i="6"/>
  <c r="C93" i="6"/>
  <c r="D93" i="6"/>
  <c r="E93" i="6"/>
  <c r="F93" i="6"/>
  <c r="G93" i="6"/>
  <c r="B94" i="6"/>
  <c r="C94" i="6"/>
  <c r="D94" i="6"/>
  <c r="E94" i="6"/>
  <c r="F94" i="6"/>
  <c r="G94" i="6"/>
  <c r="B95" i="6"/>
  <c r="C95" i="6"/>
  <c r="D95" i="6"/>
  <c r="E95" i="6"/>
  <c r="F95" i="6"/>
  <c r="G95" i="6"/>
  <c r="B96" i="6"/>
  <c r="C96" i="6"/>
  <c r="D96" i="6"/>
  <c r="E96" i="6"/>
  <c r="F96" i="6"/>
  <c r="G96" i="6"/>
  <c r="B97" i="6"/>
  <c r="C97" i="6"/>
  <c r="D97" i="6"/>
  <c r="E97" i="6"/>
  <c r="F97" i="6"/>
  <c r="G97" i="6"/>
  <c r="B98" i="6"/>
  <c r="C98" i="6"/>
  <c r="D98" i="6"/>
  <c r="E98" i="6"/>
  <c r="F98" i="6"/>
  <c r="G98" i="6"/>
  <c r="B99" i="6"/>
  <c r="C99" i="6"/>
  <c r="D99" i="6"/>
  <c r="E99" i="6"/>
  <c r="F99" i="6"/>
  <c r="G99" i="6"/>
  <c r="B100" i="6"/>
  <c r="C100" i="6"/>
  <c r="D100" i="6"/>
  <c r="E100" i="6"/>
  <c r="F100" i="6"/>
  <c r="G100" i="6"/>
  <c r="B101" i="6"/>
  <c r="C101" i="6"/>
  <c r="D101" i="6"/>
  <c r="E101" i="6"/>
  <c r="F101" i="6"/>
  <c r="G101" i="6"/>
  <c r="B102" i="6"/>
  <c r="C102" i="6"/>
  <c r="D102" i="6"/>
  <c r="E102" i="6"/>
  <c r="F102" i="6"/>
  <c r="G102" i="6"/>
  <c r="B103" i="6"/>
  <c r="C103" i="6"/>
  <c r="D103" i="6"/>
  <c r="E103" i="6"/>
  <c r="F103" i="6"/>
  <c r="G103" i="6"/>
  <c r="B104" i="6"/>
  <c r="C104" i="6"/>
  <c r="D104" i="6"/>
  <c r="E104" i="6"/>
  <c r="F104" i="6"/>
  <c r="G104" i="6"/>
  <c r="B105" i="6"/>
  <c r="C105" i="6"/>
  <c r="D105" i="6"/>
  <c r="E105" i="6"/>
  <c r="F105" i="6"/>
  <c r="G105" i="6"/>
  <c r="B106" i="6"/>
  <c r="C106" i="6"/>
  <c r="D106" i="6"/>
  <c r="E106" i="6"/>
  <c r="F106" i="6"/>
  <c r="G106" i="6"/>
  <c r="B107" i="6"/>
  <c r="C107" i="6"/>
  <c r="D107" i="6"/>
  <c r="E107" i="6"/>
  <c r="F107" i="6"/>
  <c r="G107" i="6"/>
  <c r="B108" i="6"/>
  <c r="C108" i="6"/>
  <c r="D108" i="6"/>
  <c r="E108" i="6"/>
  <c r="F108" i="6"/>
  <c r="G108" i="6"/>
  <c r="B109" i="6"/>
  <c r="C109" i="6"/>
  <c r="D109" i="6"/>
  <c r="E109" i="6"/>
  <c r="F109" i="6"/>
  <c r="G109" i="6"/>
  <c r="B110" i="6"/>
  <c r="C110" i="6"/>
  <c r="D110" i="6"/>
  <c r="E110" i="6"/>
  <c r="F110" i="6"/>
  <c r="G110" i="6"/>
  <c r="B111" i="6"/>
  <c r="C111" i="6"/>
  <c r="D111" i="6"/>
  <c r="E111" i="6"/>
  <c r="F111" i="6"/>
  <c r="G111" i="6"/>
  <c r="B112" i="6"/>
  <c r="C112" i="6"/>
  <c r="D112" i="6"/>
  <c r="E112" i="6"/>
  <c r="F112" i="6"/>
  <c r="G112" i="6"/>
  <c r="B113" i="6"/>
  <c r="C113" i="6"/>
  <c r="D113" i="6"/>
  <c r="E113" i="6"/>
  <c r="F113" i="6"/>
  <c r="G113" i="6"/>
  <c r="B114" i="6"/>
  <c r="C114" i="6"/>
  <c r="D114" i="6"/>
  <c r="E114" i="6"/>
  <c r="F114" i="6"/>
  <c r="G114" i="6"/>
  <c r="B115" i="6"/>
  <c r="C115" i="6"/>
  <c r="D115" i="6"/>
  <c r="E115" i="6"/>
  <c r="F115" i="6"/>
  <c r="G115" i="6"/>
  <c r="B116" i="6"/>
  <c r="C116" i="6"/>
  <c r="D116" i="6"/>
  <c r="E116" i="6"/>
  <c r="F116" i="6"/>
  <c r="G116" i="6"/>
  <c r="B117" i="6"/>
  <c r="C117" i="6"/>
  <c r="D117" i="6"/>
  <c r="E117" i="6"/>
  <c r="F117" i="6"/>
  <c r="G117" i="6"/>
  <c r="B118" i="6"/>
  <c r="C118" i="6"/>
  <c r="D118" i="6"/>
  <c r="E118" i="6"/>
  <c r="F118" i="6"/>
  <c r="G118" i="6"/>
  <c r="B119" i="6"/>
  <c r="C119" i="6"/>
  <c r="D119" i="6"/>
  <c r="E119" i="6"/>
  <c r="F119" i="6"/>
  <c r="G119" i="6"/>
  <c r="B120" i="6"/>
  <c r="C120" i="6"/>
  <c r="D120" i="6"/>
  <c r="E120" i="6"/>
  <c r="F120" i="6"/>
  <c r="G120" i="6"/>
  <c r="B121" i="6"/>
  <c r="C121" i="6"/>
  <c r="D121" i="6"/>
  <c r="E121" i="6"/>
  <c r="F121" i="6"/>
  <c r="G121" i="6"/>
  <c r="B2" i="6"/>
  <c r="C2" i="6"/>
  <c r="D2" i="6"/>
  <c r="E2" i="6"/>
  <c r="F2" i="6"/>
  <c r="G2" i="6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B2" i="4"/>
  <c r="C2" i="4"/>
  <c r="D2" i="4"/>
  <c r="E2" i="4"/>
  <c r="F2" i="4"/>
  <c r="G2" i="4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B2" i="3"/>
  <c r="C2" i="3"/>
  <c r="D2" i="3"/>
  <c r="E2" i="3"/>
  <c r="F2" i="3"/>
  <c r="G2" i="3"/>
  <c r="A11" i="7"/>
  <c r="A4" i="8"/>
  <c r="A5" i="9"/>
  <c r="C122" i="6"/>
  <c r="D122" i="6"/>
  <c r="E122" i="6"/>
  <c r="F122" i="6"/>
  <c r="G122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F127" i="6"/>
  <c r="G127" i="6"/>
  <c r="C128" i="6"/>
  <c r="D128" i="6"/>
  <c r="E128" i="6"/>
  <c r="F128" i="6"/>
  <c r="G128" i="6"/>
  <c r="C129" i="6"/>
  <c r="D129" i="6"/>
  <c r="E129" i="6"/>
  <c r="F129" i="6"/>
  <c r="G129" i="6"/>
  <c r="C130" i="6"/>
  <c r="D130" i="6"/>
  <c r="E130" i="6"/>
  <c r="F130" i="6"/>
  <c r="G130" i="6"/>
  <c r="C131" i="6"/>
  <c r="D131" i="6"/>
  <c r="E131" i="6"/>
  <c r="F131" i="6"/>
  <c r="G131" i="6"/>
  <c r="C132" i="6"/>
  <c r="D132" i="6"/>
  <c r="E132" i="6"/>
  <c r="F132" i="6"/>
  <c r="G132" i="6"/>
  <c r="C133" i="6"/>
  <c r="D133" i="6"/>
  <c r="E133" i="6"/>
  <c r="F133" i="6"/>
  <c r="G133" i="6"/>
  <c r="C134" i="6"/>
  <c r="D134" i="6"/>
  <c r="E134" i="6"/>
  <c r="F134" i="6"/>
  <c r="G134" i="6"/>
  <c r="C135" i="6"/>
  <c r="D135" i="6"/>
  <c r="E135" i="6"/>
  <c r="F135" i="6"/>
  <c r="G135" i="6"/>
  <c r="C136" i="6"/>
  <c r="D136" i="6"/>
  <c r="E136" i="6"/>
  <c r="F136" i="6"/>
  <c r="G136" i="6"/>
  <c r="C137" i="6"/>
  <c r="D137" i="6"/>
  <c r="E137" i="6"/>
  <c r="F137" i="6"/>
  <c r="G137" i="6"/>
  <c r="C138" i="6"/>
  <c r="D138" i="6"/>
  <c r="E138" i="6"/>
  <c r="F138" i="6"/>
  <c r="G138" i="6"/>
  <c r="C139" i="6"/>
  <c r="D139" i="6"/>
  <c r="E139" i="6"/>
  <c r="F139" i="6"/>
  <c r="G139" i="6"/>
  <c r="W109" i="2"/>
  <c r="W110" i="2"/>
  <c r="W111" i="2"/>
  <c r="W112" i="2"/>
  <c r="X109" i="2"/>
  <c r="X110" i="2"/>
  <c r="X111" i="2"/>
  <c r="X112" i="2"/>
  <c r="W87" i="2"/>
  <c r="X87" i="2"/>
  <c r="W84" i="2"/>
  <c r="X84" i="2"/>
  <c r="W121" i="2"/>
  <c r="X121" i="2"/>
  <c r="W114" i="2"/>
  <c r="X114" i="2"/>
  <c r="W39" i="2"/>
  <c r="X39" i="2"/>
  <c r="W22" i="2"/>
  <c r="X22" i="2"/>
  <c r="W124" i="2"/>
  <c r="W47" i="2"/>
  <c r="X47" i="2"/>
  <c r="W44" i="2"/>
  <c r="W45" i="2"/>
  <c r="X44" i="2"/>
  <c r="X45" i="2"/>
  <c r="W41" i="2"/>
  <c r="W42" i="2"/>
  <c r="X41" i="2"/>
  <c r="X42" i="2"/>
  <c r="W30" i="2"/>
  <c r="W31" i="2"/>
  <c r="X30" i="2"/>
  <c r="X31" i="2"/>
  <c r="W27" i="2"/>
  <c r="W28" i="2"/>
  <c r="X27" i="2"/>
  <c r="X28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3" i="2"/>
  <c r="X24" i="2"/>
  <c r="X25" i="2"/>
  <c r="W119" i="2"/>
  <c r="W55" i="2"/>
  <c r="X55" i="2"/>
  <c r="W53" i="2"/>
  <c r="X53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13" i="2"/>
  <c r="X113" i="2"/>
  <c r="W115" i="2"/>
  <c r="X115" i="2"/>
  <c r="W116" i="2"/>
  <c r="X116" i="2"/>
  <c r="W117" i="2"/>
  <c r="X117" i="2"/>
  <c r="W118" i="2"/>
  <c r="X118" i="2"/>
  <c r="X119" i="2"/>
  <c r="W120" i="2"/>
  <c r="X120" i="2"/>
  <c r="W122" i="2"/>
  <c r="X122" i="2"/>
  <c r="W123" i="2"/>
  <c r="X123" i="2"/>
  <c r="X124" i="2"/>
  <c r="W125" i="2"/>
  <c r="X125" i="2"/>
  <c r="W73" i="2"/>
  <c r="X73" i="2"/>
  <c r="W74" i="2"/>
  <c r="X74" i="2"/>
  <c r="X86" i="2"/>
  <c r="W86" i="2"/>
  <c r="X85" i="2"/>
  <c r="W85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51" i="2"/>
  <c r="W51" i="2"/>
  <c r="X50" i="2"/>
  <c r="W50" i="2"/>
  <c r="X49" i="2"/>
  <c r="W49" i="2"/>
  <c r="X48" i="2"/>
  <c r="W48" i="2"/>
  <c r="X46" i="2"/>
  <c r="W46" i="2"/>
  <c r="X43" i="2"/>
  <c r="W43" i="2"/>
  <c r="X40" i="2"/>
  <c r="W40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29" i="2"/>
  <c r="W29" i="2"/>
  <c r="X26" i="2"/>
  <c r="W26" i="2"/>
  <c r="X61" i="2"/>
  <c r="W61" i="2"/>
  <c r="X60" i="2"/>
  <c r="W60" i="2"/>
  <c r="X59" i="2"/>
  <c r="W59" i="2"/>
  <c r="X58" i="2"/>
  <c r="W58" i="2"/>
  <c r="X57" i="2"/>
  <c r="W57" i="2"/>
  <c r="X56" i="2"/>
  <c r="W56" i="2"/>
  <c r="X54" i="2"/>
  <c r="W54" i="2"/>
  <c r="X52" i="2"/>
  <c r="W52" i="2"/>
  <c r="A35" i="3" l="1"/>
  <c r="A19" i="7"/>
  <c r="A31" i="7"/>
  <c r="A10" i="9"/>
  <c r="A17" i="9"/>
  <c r="A14" i="8"/>
  <c r="A43" i="7"/>
  <c r="A50" i="8"/>
  <c r="A74" i="8"/>
  <c r="A48" i="9"/>
  <c r="A122" i="8"/>
  <c r="A122" i="3"/>
  <c r="A25" i="6"/>
  <c r="A73" i="6"/>
  <c r="A44" i="6"/>
  <c r="A124" i="8"/>
  <c r="A78" i="6"/>
  <c r="A57" i="7"/>
  <c r="A3" i="9"/>
  <c r="A48" i="3"/>
  <c r="A80" i="6"/>
  <c r="A27" i="9"/>
  <c r="A45" i="7"/>
  <c r="A42" i="6"/>
  <c r="A86" i="8"/>
  <c r="A41" i="9"/>
  <c r="A2" i="7"/>
  <c r="A85" i="6"/>
  <c r="A77" i="9"/>
  <c r="A88" i="8"/>
  <c r="A108" i="9"/>
  <c r="A125" i="9"/>
  <c r="A6" i="6"/>
  <c r="A52" i="8"/>
  <c r="A70" i="3"/>
  <c r="A2" i="3"/>
  <c r="A3" i="4"/>
  <c r="A3" i="3"/>
  <c r="A87" i="3"/>
  <c r="A49" i="3"/>
  <c r="A28" i="8"/>
  <c r="A2" i="4"/>
  <c r="A47" i="7"/>
  <c r="A22" i="9"/>
  <c r="A53" i="9"/>
  <c r="A118" i="9"/>
  <c r="A15" i="9"/>
  <c r="A46" i="9"/>
  <c r="A104" i="3"/>
  <c r="A101" i="9"/>
  <c r="A53" i="3"/>
  <c r="A51" i="9"/>
  <c r="A39" i="9"/>
  <c r="A26" i="8"/>
  <c r="A116" i="3"/>
  <c r="A60" i="9"/>
  <c r="A107" i="3"/>
  <c r="A12" i="9"/>
  <c r="A79" i="7"/>
  <c r="A40" i="8"/>
  <c r="A20" i="3"/>
  <c r="A89" i="3"/>
  <c r="A106" i="9"/>
  <c r="A32" i="6"/>
  <c r="A113" i="9"/>
  <c r="A18" i="6"/>
  <c r="A103" i="7"/>
  <c r="A100" i="8"/>
  <c r="A34" i="9"/>
  <c r="A95" i="7"/>
  <c r="A116" i="6"/>
  <c r="A63" i="9"/>
  <c r="A62" i="8"/>
  <c r="A16" i="8"/>
  <c r="A76" i="8"/>
  <c r="A66" i="6"/>
  <c r="A121" i="6"/>
  <c r="A98" i="8"/>
  <c r="A92" i="6"/>
  <c r="A89" i="9"/>
  <c r="A8" i="6"/>
  <c r="A49" i="6"/>
  <c r="A93" i="7"/>
  <c r="A67" i="7"/>
  <c r="A58" i="9"/>
  <c r="A30" i="6"/>
  <c r="A91" i="7"/>
  <c r="A20" i="6"/>
  <c r="A61" i="6"/>
  <c r="A9" i="7"/>
  <c r="A105" i="7"/>
  <c r="A36" i="9"/>
  <c r="A90" i="6"/>
  <c r="A7" i="7"/>
  <c r="A97" i="6"/>
  <c r="A117" i="7"/>
  <c r="A114" i="6"/>
  <c r="A38" i="8"/>
  <c r="A87" i="9"/>
  <c r="A84" i="9"/>
  <c r="A104" i="6"/>
  <c r="A121" i="3"/>
  <c r="A75" i="9"/>
  <c r="A65" i="9"/>
  <c r="A81" i="7"/>
  <c r="A105" i="4"/>
  <c r="A56" i="6"/>
  <c r="A71" i="7"/>
  <c r="A111" i="9"/>
  <c r="A55" i="7"/>
  <c r="A24" i="9"/>
  <c r="A120" i="9"/>
  <c r="A23" i="3"/>
  <c r="A96" i="9"/>
  <c r="A69" i="7"/>
  <c r="A64" i="8"/>
  <c r="A29" i="9"/>
  <c r="A83" i="7"/>
  <c r="A123" i="9"/>
  <c r="A91" i="4"/>
  <c r="A119" i="3"/>
  <c r="A99" i="9"/>
  <c r="A21" i="7"/>
  <c r="A59" i="7"/>
  <c r="A54" i="6"/>
  <c r="A42" i="3"/>
  <c r="A72" i="9"/>
  <c r="A110" i="8"/>
  <c r="A37" i="6"/>
  <c r="A13" i="6"/>
  <c r="A94" i="9"/>
  <c r="A68" i="6"/>
  <c r="A109" i="6"/>
  <c r="A82" i="9"/>
  <c r="A102" i="6"/>
  <c r="A36" i="3"/>
  <c r="A33" i="7"/>
  <c r="A70" i="9"/>
  <c r="A115" i="7"/>
  <c r="A112" i="8"/>
  <c r="A61" i="3"/>
  <c r="A30" i="3"/>
  <c r="A92" i="3"/>
  <c r="A109" i="3"/>
  <c r="A36" i="4"/>
  <c r="A50" i="3"/>
  <c r="A57" i="4"/>
  <c r="A86" i="3"/>
  <c r="A27" i="3"/>
  <c r="A49" i="4"/>
  <c r="A101" i="3"/>
  <c r="A70" i="4"/>
  <c r="A45" i="4"/>
  <c r="A120" i="3"/>
  <c r="A97" i="3"/>
  <c r="A84" i="3"/>
  <c r="A114" i="3"/>
  <c r="A80" i="3"/>
  <c r="A11" i="3"/>
  <c r="A115" i="4"/>
  <c r="A74" i="3"/>
  <c r="A58" i="4"/>
  <c r="A93" i="4"/>
  <c r="A27" i="4"/>
  <c r="A102" i="3"/>
  <c r="A68" i="3"/>
  <c r="A85" i="3"/>
  <c r="A66" i="3"/>
  <c r="A22" i="3"/>
  <c r="A48" i="4"/>
  <c r="A67" i="4"/>
  <c r="A58" i="3"/>
  <c r="A41" i="3"/>
  <c r="A61" i="4"/>
  <c r="A42" i="4"/>
  <c r="A95" i="3"/>
  <c r="A47" i="3"/>
  <c r="A78" i="4"/>
  <c r="A124" i="3"/>
  <c r="A112" i="3"/>
  <c r="A100" i="3"/>
  <c r="A88" i="3"/>
  <c r="A76" i="3"/>
  <c r="A64" i="3"/>
  <c r="A52" i="3"/>
  <c r="A40" i="3"/>
  <c r="A28" i="3"/>
  <c r="A16" i="3"/>
  <c r="A4" i="3"/>
  <c r="A119" i="4"/>
  <c r="A107" i="4"/>
  <c r="A95" i="4"/>
  <c r="A83" i="4"/>
  <c r="A71" i="4"/>
  <c r="A59" i="4"/>
  <c r="A47" i="4"/>
  <c r="A35" i="4"/>
  <c r="A23" i="4"/>
  <c r="A11" i="4"/>
  <c r="A119" i="6"/>
  <c r="A107" i="6"/>
  <c r="A95" i="6"/>
  <c r="A83" i="6"/>
  <c r="A71" i="6"/>
  <c r="A59" i="6"/>
  <c r="A47" i="6"/>
  <c r="A35" i="6"/>
  <c r="A23" i="6"/>
  <c r="A11" i="6"/>
  <c r="A120" i="7"/>
  <c r="A108" i="7"/>
  <c r="A96" i="7"/>
  <c r="A84" i="7"/>
  <c r="A72" i="7"/>
  <c r="A60" i="7"/>
  <c r="A48" i="7"/>
  <c r="A36" i="7"/>
  <c r="A24" i="7"/>
  <c r="A12" i="7"/>
  <c r="A121" i="8"/>
  <c r="A109" i="8"/>
  <c r="A97" i="8"/>
  <c r="A85" i="8"/>
  <c r="A73" i="8"/>
  <c r="A61" i="8"/>
  <c r="A49" i="8"/>
  <c r="A37" i="8"/>
  <c r="A25" i="8"/>
  <c r="A13" i="8"/>
  <c r="A116" i="9"/>
  <c r="A104" i="9"/>
  <c r="A92" i="9"/>
  <c r="A80" i="9"/>
  <c r="A68" i="9"/>
  <c r="A56" i="9"/>
  <c r="A44" i="9"/>
  <c r="A32" i="9"/>
  <c r="A20" i="9"/>
  <c r="A8" i="9"/>
  <c r="A83" i="3"/>
  <c r="A71" i="3"/>
  <c r="A59" i="3"/>
  <c r="A90" i="4"/>
  <c r="A117" i="3"/>
  <c r="A105" i="3"/>
  <c r="A93" i="3"/>
  <c r="A81" i="3"/>
  <c r="A69" i="3"/>
  <c r="A57" i="3"/>
  <c r="A45" i="3"/>
  <c r="A33" i="3"/>
  <c r="A21" i="3"/>
  <c r="A9" i="3"/>
  <c r="A124" i="4"/>
  <c r="A112" i="4"/>
  <c r="A100" i="4"/>
  <c r="A88" i="4"/>
  <c r="A76" i="4"/>
  <c r="A64" i="4"/>
  <c r="A52" i="4"/>
  <c r="A40" i="4"/>
  <c r="A28" i="4"/>
  <c r="A16" i="4"/>
  <c r="A4" i="4"/>
  <c r="A112" i="6"/>
  <c r="A100" i="6"/>
  <c r="A88" i="6"/>
  <c r="A76" i="6"/>
  <c r="A64" i="6"/>
  <c r="A52" i="6"/>
  <c r="A40" i="6"/>
  <c r="A28" i="6"/>
  <c r="A16" i="6"/>
  <c r="A4" i="6"/>
  <c r="A125" i="7"/>
  <c r="A113" i="7"/>
  <c r="A101" i="7"/>
  <c r="A89" i="7"/>
  <c r="A77" i="7"/>
  <c r="A65" i="7"/>
  <c r="A53" i="7"/>
  <c r="A41" i="7"/>
  <c r="A29" i="7"/>
  <c r="A17" i="7"/>
  <c r="A5" i="7"/>
  <c r="A120" i="8"/>
  <c r="A108" i="8"/>
  <c r="A96" i="8"/>
  <c r="A84" i="8"/>
  <c r="A72" i="8"/>
  <c r="A60" i="8"/>
  <c r="A48" i="8"/>
  <c r="A36" i="8"/>
  <c r="A24" i="8"/>
  <c r="A12" i="8"/>
  <c r="A121" i="9"/>
  <c r="A109" i="9"/>
  <c r="A97" i="9"/>
  <c r="A85" i="9"/>
  <c r="A73" i="9"/>
  <c r="A61" i="9"/>
  <c r="A49" i="9"/>
  <c r="A37" i="9"/>
  <c r="A25" i="9"/>
  <c r="A13" i="9"/>
  <c r="A90" i="3"/>
  <c r="A98" i="3"/>
  <c r="A81" i="4"/>
  <c r="A69" i="4"/>
  <c r="A33" i="4"/>
  <c r="A21" i="4"/>
  <c r="A9" i="4"/>
  <c r="A117" i="6"/>
  <c r="A105" i="6"/>
  <c r="A93" i="6"/>
  <c r="A81" i="6"/>
  <c r="A69" i="6"/>
  <c r="A57" i="6"/>
  <c r="A45" i="6"/>
  <c r="A33" i="6"/>
  <c r="A21" i="6"/>
  <c r="A9" i="6"/>
  <c r="A118" i="7"/>
  <c r="A106" i="7"/>
  <c r="A94" i="7"/>
  <c r="A82" i="7"/>
  <c r="A70" i="7"/>
  <c r="A58" i="7"/>
  <c r="A46" i="7"/>
  <c r="A34" i="7"/>
  <c r="A22" i="7"/>
  <c r="A10" i="7"/>
  <c r="A119" i="8"/>
  <c r="A107" i="8"/>
  <c r="A95" i="8"/>
  <c r="A83" i="8"/>
  <c r="A71" i="8"/>
  <c r="A59" i="8"/>
  <c r="A47" i="8"/>
  <c r="A35" i="8"/>
  <c r="A23" i="8"/>
  <c r="A11" i="8"/>
  <c r="A114" i="9"/>
  <c r="A102" i="9"/>
  <c r="A90" i="9"/>
  <c r="A78" i="9"/>
  <c r="A66" i="9"/>
  <c r="A54" i="9"/>
  <c r="A42" i="9"/>
  <c r="A30" i="9"/>
  <c r="A18" i="9"/>
  <c r="A6" i="9"/>
  <c r="A110" i="3"/>
  <c r="A62" i="3"/>
  <c r="A38" i="3"/>
  <c r="A26" i="3"/>
  <c r="A14" i="3"/>
  <c r="A117" i="4"/>
  <c r="A115" i="3"/>
  <c r="A103" i="3"/>
  <c r="A91" i="3"/>
  <c r="A79" i="3"/>
  <c r="A67" i="3"/>
  <c r="A55" i="3"/>
  <c r="A43" i="3"/>
  <c r="A31" i="3"/>
  <c r="A19" i="3"/>
  <c r="A7" i="3"/>
  <c r="A122" i="4"/>
  <c r="A110" i="4"/>
  <c r="A98" i="4"/>
  <c r="A86" i="4"/>
  <c r="A74" i="4"/>
  <c r="A62" i="4"/>
  <c r="A50" i="4"/>
  <c r="A38" i="4"/>
  <c r="A26" i="4"/>
  <c r="A14" i="4"/>
  <c r="A110" i="6"/>
  <c r="A98" i="6"/>
  <c r="A86" i="6"/>
  <c r="A74" i="6"/>
  <c r="A62" i="6"/>
  <c r="A50" i="6"/>
  <c r="A38" i="6"/>
  <c r="A26" i="6"/>
  <c r="A14" i="6"/>
  <c r="A123" i="7"/>
  <c r="A111" i="7"/>
  <c r="A99" i="7"/>
  <c r="A87" i="7"/>
  <c r="A75" i="7"/>
  <c r="A63" i="7"/>
  <c r="A51" i="7"/>
  <c r="A39" i="7"/>
  <c r="A27" i="7"/>
  <c r="A15" i="7"/>
  <c r="A3" i="7"/>
  <c r="A118" i="8"/>
  <c r="A106" i="8"/>
  <c r="A94" i="8"/>
  <c r="A82" i="8"/>
  <c r="A70" i="8"/>
  <c r="A58" i="8"/>
  <c r="A46" i="8"/>
  <c r="A34" i="8"/>
  <c r="A22" i="8"/>
  <c r="A10" i="8"/>
  <c r="A119" i="9"/>
  <c r="A107" i="9"/>
  <c r="A95" i="9"/>
  <c r="A83" i="9"/>
  <c r="A71" i="9"/>
  <c r="A59" i="9"/>
  <c r="A47" i="9"/>
  <c r="A35" i="9"/>
  <c r="A23" i="9"/>
  <c r="A11" i="9"/>
  <c r="A108" i="3"/>
  <c r="A96" i="3"/>
  <c r="A72" i="3"/>
  <c r="A60" i="3"/>
  <c r="A24" i="3"/>
  <c r="A12" i="3"/>
  <c r="A103" i="4"/>
  <c r="A79" i="4"/>
  <c r="A55" i="4"/>
  <c r="A43" i="4"/>
  <c r="A31" i="4"/>
  <c r="A19" i="4"/>
  <c r="A7" i="4"/>
  <c r="A115" i="6"/>
  <c r="A103" i="6"/>
  <c r="A91" i="6"/>
  <c r="A79" i="6"/>
  <c r="A67" i="6"/>
  <c r="A55" i="6"/>
  <c r="A43" i="6"/>
  <c r="A31" i="6"/>
  <c r="A19" i="6"/>
  <c r="A7" i="6"/>
  <c r="A116" i="7"/>
  <c r="A104" i="7"/>
  <c r="A92" i="7"/>
  <c r="A80" i="7"/>
  <c r="A68" i="7"/>
  <c r="A56" i="7"/>
  <c r="A44" i="7"/>
  <c r="A32" i="7"/>
  <c r="A20" i="7"/>
  <c r="A8" i="7"/>
  <c r="A2" i="8"/>
  <c r="A117" i="8"/>
  <c r="A105" i="8"/>
  <c r="A93" i="8"/>
  <c r="A81" i="8"/>
  <c r="A69" i="8"/>
  <c r="A57" i="8"/>
  <c r="A45" i="8"/>
  <c r="A33" i="8"/>
  <c r="A21" i="8"/>
  <c r="A9" i="8"/>
  <c r="A124" i="9"/>
  <c r="A112" i="9"/>
  <c r="A100" i="9"/>
  <c r="A88" i="9"/>
  <c r="A76" i="9"/>
  <c r="A64" i="9"/>
  <c r="A52" i="9"/>
  <c r="A40" i="9"/>
  <c r="A28" i="9"/>
  <c r="A16" i="9"/>
  <c r="A4" i="9"/>
  <c r="A125" i="3"/>
  <c r="A113" i="3"/>
  <c r="A65" i="3"/>
  <c r="A29" i="3"/>
  <c r="A17" i="3"/>
  <c r="A5" i="3"/>
  <c r="A120" i="4"/>
  <c r="A108" i="4"/>
  <c r="A96" i="4"/>
  <c r="A84" i="4"/>
  <c r="A72" i="4"/>
  <c r="A60" i="4"/>
  <c r="A24" i="4"/>
  <c r="A12" i="4"/>
  <c r="A120" i="6"/>
  <c r="A108" i="6"/>
  <c r="A96" i="6"/>
  <c r="A84" i="6"/>
  <c r="A72" i="6"/>
  <c r="A60" i="6"/>
  <c r="A48" i="6"/>
  <c r="A36" i="6"/>
  <c r="A24" i="6"/>
  <c r="A12" i="6"/>
  <c r="A121" i="7"/>
  <c r="A109" i="7"/>
  <c r="A97" i="7"/>
  <c r="A85" i="7"/>
  <c r="A73" i="7"/>
  <c r="A61" i="7"/>
  <c r="A49" i="7"/>
  <c r="A37" i="7"/>
  <c r="A25" i="7"/>
  <c r="A13" i="7"/>
  <c r="A116" i="8"/>
  <c r="A104" i="8"/>
  <c r="A92" i="8"/>
  <c r="A80" i="8"/>
  <c r="A68" i="8"/>
  <c r="A56" i="8"/>
  <c r="A44" i="8"/>
  <c r="A32" i="8"/>
  <c r="A20" i="8"/>
  <c r="A8" i="8"/>
  <c r="A2" i="9"/>
  <c r="A117" i="9"/>
  <c r="A105" i="9"/>
  <c r="A93" i="9"/>
  <c r="A81" i="9"/>
  <c r="A69" i="9"/>
  <c r="A57" i="9"/>
  <c r="A45" i="9"/>
  <c r="A33" i="9"/>
  <c r="A21" i="9"/>
  <c r="A9" i="9"/>
  <c r="A77" i="3"/>
  <c r="A118" i="3"/>
  <c r="A106" i="3"/>
  <c r="A94" i="3"/>
  <c r="A82" i="3"/>
  <c r="A46" i="3"/>
  <c r="A34" i="3"/>
  <c r="A10" i="3"/>
  <c r="A125" i="4"/>
  <c r="A113" i="4"/>
  <c r="A101" i="4"/>
  <c r="A89" i="4"/>
  <c r="A77" i="4"/>
  <c r="A65" i="4"/>
  <c r="A53" i="4"/>
  <c r="A41" i="4"/>
  <c r="A29" i="4"/>
  <c r="A17" i="4"/>
  <c r="A5" i="4"/>
  <c r="A113" i="6"/>
  <c r="A101" i="6"/>
  <c r="A89" i="6"/>
  <c r="A77" i="6"/>
  <c r="A65" i="6"/>
  <c r="A53" i="6"/>
  <c r="A41" i="6"/>
  <c r="A29" i="6"/>
  <c r="A17" i="6"/>
  <c r="A5" i="6"/>
  <c r="A114" i="7"/>
  <c r="A102" i="7"/>
  <c r="A90" i="7"/>
  <c r="A78" i="7"/>
  <c r="A66" i="7"/>
  <c r="A54" i="7"/>
  <c r="A42" i="7"/>
  <c r="A30" i="7"/>
  <c r="A18" i="7"/>
  <c r="A6" i="7"/>
  <c r="A115" i="8"/>
  <c r="A103" i="8"/>
  <c r="A91" i="8"/>
  <c r="A79" i="8"/>
  <c r="A67" i="8"/>
  <c r="A55" i="8"/>
  <c r="A43" i="8"/>
  <c r="A31" i="8"/>
  <c r="A19" i="8"/>
  <c r="A7" i="8"/>
  <c r="A122" i="9"/>
  <c r="A110" i="9"/>
  <c r="A98" i="9"/>
  <c r="A86" i="9"/>
  <c r="A74" i="9"/>
  <c r="A62" i="9"/>
  <c r="A50" i="9"/>
  <c r="A38" i="9"/>
  <c r="A26" i="9"/>
  <c r="A14" i="9"/>
  <c r="A123" i="3"/>
  <c r="A111" i="3"/>
  <c r="A99" i="3"/>
  <c r="A75" i="3"/>
  <c r="A63" i="3"/>
  <c r="A51" i="3"/>
  <c r="A39" i="3"/>
  <c r="A15" i="3"/>
  <c r="A118" i="4"/>
  <c r="A106" i="4"/>
  <c r="A94" i="4"/>
  <c r="A82" i="4"/>
  <c r="A46" i="4"/>
  <c r="A34" i="4"/>
  <c r="A22" i="4"/>
  <c r="A10" i="4"/>
  <c r="A118" i="6"/>
  <c r="A106" i="6"/>
  <c r="A94" i="6"/>
  <c r="A82" i="6"/>
  <c r="A70" i="6"/>
  <c r="A58" i="6"/>
  <c r="A46" i="6"/>
  <c r="A34" i="6"/>
  <c r="A22" i="6"/>
  <c r="A10" i="6"/>
  <c r="A119" i="7"/>
  <c r="A107" i="7"/>
  <c r="A35" i="7"/>
  <c r="A23" i="7"/>
  <c r="A114" i="8"/>
  <c r="A102" i="8"/>
  <c r="A90" i="8"/>
  <c r="A78" i="8"/>
  <c r="A66" i="8"/>
  <c r="A54" i="8"/>
  <c r="A42" i="8"/>
  <c r="A30" i="8"/>
  <c r="A18" i="8"/>
  <c r="A6" i="8"/>
  <c r="A115" i="9"/>
  <c r="A103" i="9"/>
  <c r="A91" i="9"/>
  <c r="A79" i="9"/>
  <c r="A67" i="9"/>
  <c r="A55" i="9"/>
  <c r="A43" i="9"/>
  <c r="A31" i="9"/>
  <c r="A19" i="9"/>
  <c r="A7" i="9"/>
  <c r="A56" i="3"/>
  <c r="A44" i="3"/>
  <c r="A32" i="3"/>
  <c r="A8" i="3"/>
  <c r="A123" i="4"/>
  <c r="A111" i="4"/>
  <c r="A99" i="4"/>
  <c r="A87" i="4"/>
  <c r="A75" i="4"/>
  <c r="A63" i="4"/>
  <c r="A51" i="4"/>
  <c r="A39" i="4"/>
  <c r="A15" i="4"/>
  <c r="A111" i="6"/>
  <c r="A99" i="6"/>
  <c r="A87" i="6"/>
  <c r="A75" i="6"/>
  <c r="A63" i="6"/>
  <c r="A51" i="6"/>
  <c r="A39" i="6"/>
  <c r="A27" i="6"/>
  <c r="A15" i="6"/>
  <c r="A3" i="6"/>
  <c r="A124" i="7"/>
  <c r="A112" i="7"/>
  <c r="A100" i="7"/>
  <c r="A88" i="7"/>
  <c r="A76" i="7"/>
  <c r="A64" i="7"/>
  <c r="A52" i="7"/>
  <c r="A40" i="7"/>
  <c r="A28" i="7"/>
  <c r="A16" i="7"/>
  <c r="A4" i="7"/>
  <c r="A125" i="8"/>
  <c r="A113" i="8"/>
  <c r="A101" i="8"/>
  <c r="A89" i="8"/>
  <c r="A77" i="8"/>
  <c r="A65" i="8"/>
  <c r="A53" i="8"/>
  <c r="A41" i="8"/>
  <c r="A29" i="8"/>
  <c r="A17" i="8"/>
  <c r="A5" i="8"/>
  <c r="A73" i="3"/>
  <c r="A37" i="3"/>
  <c r="A25" i="3"/>
  <c r="A13" i="3"/>
  <c r="A116" i="4"/>
  <c r="A104" i="4"/>
  <c r="A92" i="4"/>
  <c r="A80" i="4"/>
  <c r="A68" i="4"/>
  <c r="A56" i="4"/>
  <c r="A44" i="4"/>
  <c r="A32" i="4"/>
  <c r="A20" i="4"/>
  <c r="A8" i="4"/>
  <c r="A2" i="6"/>
  <c r="A18" i="3"/>
  <c r="A6" i="3"/>
  <c r="A121" i="4"/>
  <c r="A109" i="4"/>
  <c r="A97" i="4"/>
  <c r="A85" i="4"/>
  <c r="A73" i="4"/>
  <c r="A37" i="4"/>
  <c r="A25" i="4"/>
  <c r="A13" i="4"/>
  <c r="A122" i="7"/>
  <c r="A110" i="7"/>
  <c r="A98" i="7"/>
  <c r="A86" i="7"/>
  <c r="A74" i="7"/>
  <c r="A62" i="7"/>
  <c r="A50" i="7"/>
  <c r="A38" i="7"/>
  <c r="A26" i="7"/>
  <c r="A14" i="7"/>
  <c r="A123" i="8"/>
  <c r="A111" i="8"/>
  <c r="A99" i="8"/>
  <c r="A87" i="8"/>
  <c r="A75" i="8"/>
  <c r="A63" i="8"/>
  <c r="A51" i="8"/>
  <c r="A39" i="8"/>
  <c r="A27" i="8"/>
  <c r="A15" i="8"/>
  <c r="A3" i="8"/>
  <c r="A78" i="3"/>
  <c r="A54" i="3"/>
  <c r="A114" i="4"/>
  <c r="A102" i="4"/>
  <c r="A66" i="4"/>
  <c r="A54" i="4"/>
  <c r="A30" i="4"/>
  <c r="A18" i="4"/>
  <c r="A6" i="4"/>
</calcChain>
</file>

<file path=xl/sharedStrings.xml><?xml version="1.0" encoding="utf-8"?>
<sst xmlns="http://schemas.openxmlformats.org/spreadsheetml/2006/main" count="3266" uniqueCount="386">
  <si>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</si>
  <si>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</si>
  <si>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</si>
  <si>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</si>
  <si>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</si>
  <si>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</si>
  <si>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</si>
  <si>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</si>
  <si>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</si>
  <si>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</si>
  <si>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</si>
  <si>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</si>
  <si>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</si>
  <si>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</si>
  <si>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</si>
  <si>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</si>
  <si>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</si>
  <si>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</si>
  <si>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</si>
  <si>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</si>
  <si>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</si>
  <si>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</si>
  <si>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</si>
  <si>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</si>
  <si>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</si>
  <si>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</si>
  <si>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</si>
  <si>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</si>
  <si>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</si>
  <si>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</si>
  <si>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</si>
  <si>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</si>
  <si>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</si>
  <si>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</si>
  <si>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</si>
  <si>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</si>
  <si>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</si>
  <si>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</si>
  <si>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</si>
  <si>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</si>
  <si>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</si>
  <si>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</si>
  <si>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</si>
  <si>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</si>
  <si>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</si>
  <si>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</si>
  <si>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</si>
  <si>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</si>
  <si>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</si>
  <si>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</si>
  <si>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</si>
  <si>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</si>
  <si>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</si>
  <si>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</si>
  <si>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</si>
  <si>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</si>
  <si>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</si>
  <si>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</si>
  <si>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</si>
  <si>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</si>
  <si>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</si>
  <si>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</si>
  <si>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</si>
  <si>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</si>
  <si>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</si>
  <si>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</si>
  <si>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</si>
  <si>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</si>
  <si>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</si>
  <si>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</si>
  <si>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</si>
  <si>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</si>
  <si>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フローター</t>
  </si>
  <si>
    <t>ジャンフロ</t>
  </si>
  <si>
    <t>スパイクサーブ</t>
  </si>
  <si>
    <t>トップスピン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</si>
  <si>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</si>
  <si>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</si>
  <si>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</si>
  <si>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</si>
  <si>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</si>
  <si>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</si>
  <si>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</si>
  <si>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</si>
  <si>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</si>
  <si>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</si>
  <si>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</si>
  <si>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</si>
  <si>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</si>
  <si>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</si>
  <si>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</si>
  <si>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</si>
  <si>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</si>
  <si>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</si>
  <si>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</si>
  <si>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</si>
  <si>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</si>
  <si>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</si>
  <si>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</si>
  <si>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</si>
  <si>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</si>
  <si>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</si>
  <si>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</si>
  <si>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</si>
  <si>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</si>
  <si>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</si>
  <si>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</si>
  <si>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</si>
  <si>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</si>
  <si>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</si>
  <si>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</si>
  <si>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</si>
  <si>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</si>
  <si>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</si>
  <si>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</si>
  <si>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</si>
  <si>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</si>
  <si>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</si>
  <si>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</si>
  <si>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</si>
  <si>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</si>
  <si>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</si>
  <si>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</si>
  <si>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</si>
  <si>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</si>
  <si>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オーバー色</t>
    <rPh sb="4" eb="5">
      <t>イロ</t>
    </rPh>
    <phoneticPr fontId="1"/>
  </si>
  <si>
    <t>オーバー</t>
    <phoneticPr fontId="1"/>
  </si>
  <si>
    <t>アンダー色</t>
    <rPh sb="4" eb="5">
      <t>イロ</t>
    </rPh>
    <phoneticPr fontId="1"/>
  </si>
  <si>
    <t>アンダー</t>
    <phoneticPr fontId="1"/>
  </si>
  <si>
    <t>フローター色</t>
    <rPh sb="5" eb="6">
      <t>イロ</t>
    </rPh>
    <phoneticPr fontId="1"/>
  </si>
  <si>
    <t>ジャンフロ色</t>
    <rPh sb="5" eb="6">
      <t>イロ</t>
    </rPh>
    <phoneticPr fontId="1"/>
  </si>
  <si>
    <t>スパイクサーブ色</t>
    <rPh sb="7" eb="8">
      <t>イロ</t>
    </rPh>
    <phoneticPr fontId="1"/>
  </si>
  <si>
    <t>トップスピン色</t>
    <rPh sb="6" eb="7">
      <t>イロ</t>
    </rPh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</si>
  <si>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</si>
  <si>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</si>
  <si>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</si>
  <si>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</si>
  <si>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</si>
  <si>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</si>
  <si>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</si>
  <si>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</si>
  <si>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</si>
  <si>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</si>
  <si>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</si>
  <si>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</si>
  <si>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</si>
  <si>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</si>
  <si>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</si>
  <si>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</si>
  <si>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</si>
  <si>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</si>
  <si>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</si>
  <si>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</si>
  <si>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</si>
  <si>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</si>
  <si>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</si>
  <si>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</si>
  <si>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</si>
  <si>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</si>
  <si>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</si>
  <si>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</si>
  <si>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</si>
  <si>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</si>
  <si>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</si>
  <si>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</si>
  <si>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</si>
  <si>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</si>
  <si>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</si>
  <si>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</si>
  <si>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</si>
  <si>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</si>
  <si>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</si>
  <si>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</si>
  <si>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</si>
  <si>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</si>
  <si>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</si>
  <si>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</si>
  <si>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</si>
  <si>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</si>
  <si>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</si>
  <si>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</si>
  <si>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</si>
  <si>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</si>
  <si>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</si>
  <si>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</si>
  <si>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</si>
  <si>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</si>
  <si>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ダイブ色</t>
    <rPh sb="3" eb="4">
      <t>イロ</t>
    </rPh>
    <phoneticPr fontId="1"/>
  </si>
  <si>
    <t>ダイブ</t>
    <phoneticPr fontId="1"/>
  </si>
  <si>
    <t>フライング色</t>
    <rPh sb="5" eb="6">
      <t>イロ</t>
    </rPh>
    <phoneticPr fontId="1"/>
  </si>
  <si>
    <t>フライング</t>
    <phoneticPr fontId="1"/>
  </si>
  <si>
    <t>ラインアウト</t>
    <phoneticPr fontId="1"/>
  </si>
  <si>
    <t>オープン色</t>
    <rPh sb="4" eb="5">
      <t>イロ</t>
    </rPh>
    <phoneticPr fontId="1"/>
  </si>
  <si>
    <t>オープン</t>
    <phoneticPr fontId="1"/>
  </si>
  <si>
    <t>ダイレクト色</t>
    <rPh sb="5" eb="6">
      <t>イロ</t>
    </rPh>
    <phoneticPr fontId="1"/>
  </si>
  <si>
    <t>ダイレクト</t>
    <phoneticPr fontId="1"/>
  </si>
  <si>
    <t>スパイク色</t>
    <rPh sb="4" eb="5">
      <t>イロ</t>
    </rPh>
    <phoneticPr fontId="1"/>
  </si>
  <si>
    <t>スパイク</t>
    <phoneticPr fontId="1"/>
  </si>
  <si>
    <t>速攻色</t>
    <rPh sb="0" eb="2">
      <t>ソッコウ</t>
    </rPh>
    <rPh sb="2" eb="3">
      <t>イロ</t>
    </rPh>
    <phoneticPr fontId="1"/>
  </si>
  <si>
    <t>速攻</t>
    <rPh sb="0" eb="2">
      <t>ソッコウ</t>
    </rPh>
    <phoneticPr fontId="1"/>
  </si>
  <si>
    <t>ストレート色</t>
    <rPh sb="5" eb="6">
      <t>イロ</t>
    </rPh>
    <phoneticPr fontId="1"/>
  </si>
  <si>
    <t>ストレート</t>
    <phoneticPr fontId="1"/>
  </si>
  <si>
    <t>フェイント色</t>
    <rPh sb="5" eb="6">
      <t>イロ</t>
    </rPh>
    <phoneticPr fontId="1"/>
  </si>
  <si>
    <t>フェイント</t>
    <phoneticPr fontId="1"/>
  </si>
  <si>
    <t>ブロード色</t>
    <rPh sb="4" eb="5">
      <t>イロ</t>
    </rPh>
    <phoneticPr fontId="1"/>
  </si>
  <si>
    <t>ブロード</t>
    <phoneticPr fontId="1"/>
  </si>
  <si>
    <t>桃サーブ1</t>
    <rPh sb="0" eb="1">
      <t>モモ</t>
    </rPh>
    <phoneticPr fontId="1"/>
  </si>
  <si>
    <t>桃サーブ1強化</t>
    <rPh sb="0" eb="1">
      <t>モモ</t>
    </rPh>
    <rPh sb="5" eb="7">
      <t>キョウカ</t>
    </rPh>
    <phoneticPr fontId="1"/>
  </si>
  <si>
    <t>桃攻撃1</t>
    <rPh sb="0" eb="1">
      <t>モモ</t>
    </rPh>
    <rPh sb="1" eb="3">
      <t>コウゲキ</t>
    </rPh>
    <phoneticPr fontId="1"/>
  </si>
  <si>
    <t>桃攻撃1強化</t>
    <rPh sb="0" eb="1">
      <t>モモ</t>
    </rPh>
    <rPh sb="1" eb="3">
      <t>コウゲキ</t>
    </rPh>
    <rPh sb="4" eb="6">
      <t>キョウカ</t>
    </rPh>
    <phoneticPr fontId="1"/>
  </si>
  <si>
    <t>金</t>
    <rPh sb="0" eb="1">
      <t>キン</t>
    </rPh>
    <phoneticPr fontId="1"/>
  </si>
  <si>
    <t>桃攻撃1属性</t>
    <rPh sb="0" eb="1">
      <t>モモ</t>
    </rPh>
    <rPh sb="1" eb="3">
      <t>コウゲキ</t>
    </rPh>
    <rPh sb="4" eb="6">
      <t>ゾクセイ</t>
    </rPh>
    <phoneticPr fontId="1"/>
  </si>
  <si>
    <t>桃サーブ1属性</t>
    <rPh sb="0" eb="1">
      <t>モモ</t>
    </rPh>
    <rPh sb="5" eb="7">
      <t>ゾクセイ</t>
    </rPh>
    <phoneticPr fontId="1"/>
  </si>
  <si>
    <t>ゲス色</t>
    <rPh sb="2" eb="3">
      <t>イロ</t>
    </rPh>
    <phoneticPr fontId="1"/>
  </si>
  <si>
    <t>ゲス</t>
    <phoneticPr fontId="1"/>
  </si>
  <si>
    <t>リード色</t>
    <rPh sb="3" eb="4">
      <t>イロ</t>
    </rPh>
    <phoneticPr fontId="1"/>
  </si>
  <si>
    <t>リード</t>
    <phoneticPr fontId="1"/>
  </si>
  <si>
    <t>ソフト色</t>
    <rPh sb="3" eb="4">
      <t>イロ</t>
    </rPh>
    <phoneticPr fontId="1"/>
  </si>
  <si>
    <t>ソフト</t>
    <phoneticPr fontId="1"/>
  </si>
  <si>
    <t>移動色</t>
    <rPh sb="0" eb="2">
      <t>イドウ</t>
    </rPh>
    <rPh sb="2" eb="3">
      <t>イロ</t>
    </rPh>
    <phoneticPr fontId="1"/>
  </si>
  <si>
    <t>移動</t>
    <rPh sb="0" eb="2">
      <t>イドウ</t>
    </rPh>
    <phoneticPr fontId="1"/>
  </si>
  <si>
    <t>ツーブロ色</t>
    <rPh sb="4" eb="5">
      <t>イロ</t>
    </rPh>
    <phoneticPr fontId="1"/>
  </si>
  <si>
    <t>ツーブロ</t>
    <phoneticPr fontId="1"/>
  </si>
  <si>
    <t>桃ブロック1属性</t>
    <rPh sb="0" eb="1">
      <t>モモ</t>
    </rPh>
    <rPh sb="6" eb="8">
      <t>ゾクセイ</t>
    </rPh>
    <phoneticPr fontId="1"/>
  </si>
  <si>
    <t>桃ブロック1</t>
    <rPh sb="0" eb="1">
      <t>モモ</t>
    </rPh>
    <phoneticPr fontId="1"/>
  </si>
  <si>
    <t>銀</t>
    <rPh sb="0" eb="1">
      <t>ギン</t>
    </rPh>
    <phoneticPr fontId="1"/>
  </si>
  <si>
    <t>桃攻撃2属性</t>
    <rPh sb="0" eb="1">
      <t>モモ</t>
    </rPh>
    <rPh sb="1" eb="3">
      <t>コウゲキ</t>
    </rPh>
    <rPh sb="4" eb="6">
      <t>ゾクセイ</t>
    </rPh>
    <phoneticPr fontId="1"/>
  </si>
  <si>
    <t>桃攻撃2</t>
    <rPh sb="0" eb="1">
      <t>モモ</t>
    </rPh>
    <rPh sb="1" eb="3">
      <t>コウゲキ</t>
    </rPh>
    <phoneticPr fontId="1"/>
  </si>
  <si>
    <t>桃攻撃2強化</t>
    <rPh sb="0" eb="1">
      <t>モモ</t>
    </rPh>
    <rPh sb="1" eb="3">
      <t>コウゲキ</t>
    </rPh>
    <rPh sb="4" eb="6">
      <t>キョウカ</t>
    </rPh>
    <phoneticPr fontId="1"/>
  </si>
  <si>
    <t>桃ブロック1強化</t>
    <rPh sb="0" eb="1">
      <t>モモ</t>
    </rPh>
    <rPh sb="6" eb="8">
      <t>キョウカ</t>
    </rPh>
    <phoneticPr fontId="1"/>
  </si>
  <si>
    <t>進路妨害色</t>
    <rPh sb="0" eb="2">
      <t>シンロ</t>
    </rPh>
    <rPh sb="2" eb="4">
      <t>ボウガイ</t>
    </rPh>
    <rPh sb="4" eb="5">
      <t>イロ</t>
    </rPh>
    <phoneticPr fontId="1"/>
  </si>
  <si>
    <t>進路妨害</t>
    <rPh sb="0" eb="2">
      <t>シンロ</t>
    </rPh>
    <rPh sb="2" eb="4">
      <t>ボウガイ</t>
    </rPh>
    <phoneticPr fontId="1"/>
  </si>
  <si>
    <t>スパイカー指定</t>
    <rPh sb="5" eb="7">
      <t>シテイ</t>
    </rPh>
    <phoneticPr fontId="1"/>
  </si>
  <si>
    <t>桃スペシャル1属性</t>
    <rPh sb="0" eb="1">
      <t>モモ</t>
    </rPh>
    <rPh sb="7" eb="9">
      <t>ゾクセイ</t>
    </rPh>
    <phoneticPr fontId="1"/>
  </si>
  <si>
    <t>桃スペシャル1</t>
    <rPh sb="0" eb="1">
      <t>モモ</t>
    </rPh>
    <phoneticPr fontId="1"/>
  </si>
  <si>
    <t>桃スペシャル1強化</t>
    <rPh sb="0" eb="1">
      <t>モモ</t>
    </rPh>
    <rPh sb="7" eb="9">
      <t>キョウカ</t>
    </rPh>
    <phoneticPr fontId="1"/>
  </si>
  <si>
    <t>攻撃増加</t>
    <rPh sb="0" eb="2">
      <t>コウゲキ</t>
    </rPh>
    <rPh sb="2" eb="4">
      <t>ゾウカ</t>
    </rPh>
    <phoneticPr fontId="1"/>
  </si>
  <si>
    <t>クイックオープン色</t>
    <rPh sb="8" eb="9">
      <t>イロ</t>
    </rPh>
    <phoneticPr fontId="1"/>
  </si>
  <si>
    <t>クイックオープン</t>
    <phoneticPr fontId="1"/>
  </si>
  <si>
    <t>ツー色</t>
    <rPh sb="2" eb="3">
      <t>イロ</t>
    </rPh>
    <phoneticPr fontId="1"/>
  </si>
  <si>
    <t>ツー</t>
    <phoneticPr fontId="1"/>
  </si>
  <si>
    <t>桃トス1属性</t>
    <rPh sb="0" eb="1">
      <t>モモ</t>
    </rPh>
    <rPh sb="4" eb="6">
      <t>ゾクセイ</t>
    </rPh>
    <phoneticPr fontId="1"/>
  </si>
  <si>
    <t>桃トス1</t>
    <rPh sb="0" eb="1">
      <t>モモ</t>
    </rPh>
    <phoneticPr fontId="1"/>
  </si>
  <si>
    <t>桃トス1強化</t>
    <rPh sb="0" eb="1">
      <t>モモ</t>
    </rPh>
    <rPh sb="4" eb="6">
      <t>キョウカ</t>
    </rPh>
    <phoneticPr fontId="1"/>
  </si>
  <si>
    <t>桃トス2属性</t>
    <rPh sb="0" eb="1">
      <t>モモ</t>
    </rPh>
    <rPh sb="4" eb="6">
      <t>ゾクセイ</t>
    </rPh>
    <phoneticPr fontId="1"/>
  </si>
  <si>
    <t>桃トス2</t>
    <rPh sb="0" eb="1">
      <t>モモ</t>
    </rPh>
    <phoneticPr fontId="1"/>
  </si>
  <si>
    <t>桃トス2強化</t>
    <rPh sb="0" eb="1">
      <t>モモ</t>
    </rPh>
    <rPh sb="4" eb="6">
      <t>キョウカ</t>
    </rPh>
    <phoneticPr fontId="1"/>
  </si>
  <si>
    <t>シンクロ</t>
    <phoneticPr fontId="1"/>
  </si>
  <si>
    <t>時間差</t>
    <rPh sb="0" eb="3">
      <t>ジカンサ</t>
    </rPh>
    <phoneticPr fontId="1"/>
  </si>
  <si>
    <t>時間差色</t>
    <rPh sb="0" eb="2">
      <t>ジカン</t>
    </rPh>
    <rPh sb="2" eb="3">
      <t>サ</t>
    </rPh>
    <rPh sb="3" eb="4">
      <t>イロ</t>
    </rPh>
    <phoneticPr fontId="1"/>
  </si>
  <si>
    <t>なし</t>
    <phoneticPr fontId="1"/>
  </si>
  <si>
    <t>スパイクサーブ</t>
    <phoneticPr fontId="1"/>
  </si>
  <si>
    <t>桃サーブ1補正</t>
    <rPh sb="0" eb="1">
      <t>モモ</t>
    </rPh>
    <rPh sb="5" eb="7">
      <t>ホセイ</t>
    </rPh>
    <phoneticPr fontId="1"/>
  </si>
  <si>
    <t>桃サーブ1強化補正</t>
    <rPh sb="0" eb="1">
      <t>モモ</t>
    </rPh>
    <rPh sb="5" eb="7">
      <t>キョウカ</t>
    </rPh>
    <rPh sb="7" eb="9">
      <t>ホセイ</t>
    </rPh>
    <phoneticPr fontId="1"/>
  </si>
  <si>
    <t>スパイク補正</t>
    <rPh sb="4" eb="6">
      <t>ホセイ</t>
    </rPh>
    <phoneticPr fontId="1"/>
  </si>
  <si>
    <t>クイックオープン補正スピード</t>
    <rPh sb="8" eb="10">
      <t>ホセイ</t>
    </rPh>
    <phoneticPr fontId="1"/>
  </si>
  <si>
    <t>桃トス1補正</t>
    <rPh sb="0" eb="1">
      <t>モモ</t>
    </rPh>
    <rPh sb="4" eb="6">
      <t>ホセイ</t>
    </rPh>
    <phoneticPr fontId="1"/>
  </si>
  <si>
    <t>桃トス2補正</t>
    <rPh sb="0" eb="1">
      <t>モモ</t>
    </rPh>
    <rPh sb="4" eb="6">
      <t>ホセイ</t>
    </rPh>
    <phoneticPr fontId="1"/>
  </si>
  <si>
    <t>桃トス1強化補正</t>
    <rPh sb="0" eb="1">
      <t>モモ</t>
    </rPh>
    <rPh sb="4" eb="6">
      <t>キョウカ</t>
    </rPh>
    <rPh sb="6" eb="8">
      <t>ホセイ</t>
    </rPh>
    <phoneticPr fontId="1"/>
  </si>
  <si>
    <t>桃トス2強化補正</t>
    <rPh sb="0" eb="1">
      <t>モモ</t>
    </rPh>
    <rPh sb="4" eb="6">
      <t>キョウカ</t>
    </rPh>
    <rPh sb="6" eb="8">
      <t>ホセイ</t>
    </rPh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</si>
  <si>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</si>
  <si>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</si>
  <si>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</si>
  <si>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</si>
  <si>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</si>
  <si>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</si>
  <si>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足色</t>
    <rPh sb="0" eb="1">
      <t>アシ</t>
    </rPh>
    <rPh sb="1" eb="2">
      <t>イロ</t>
    </rPh>
    <phoneticPr fontId="1"/>
  </si>
  <si>
    <t>足</t>
    <rPh sb="0" eb="1">
      <t>アシ</t>
    </rPh>
    <phoneticPr fontId="1"/>
  </si>
  <si>
    <t>ターゲット</t>
    <phoneticPr fontId="1"/>
  </si>
  <si>
    <t>3枚色</t>
    <rPh sb="1" eb="2">
      <t>マイ</t>
    </rPh>
    <rPh sb="2" eb="3">
      <t>イロ</t>
    </rPh>
    <phoneticPr fontId="1"/>
  </si>
  <si>
    <t>3枚</t>
    <rPh sb="1" eb="2">
      <t>マイ</t>
    </rPh>
    <phoneticPr fontId="1"/>
  </si>
  <si>
    <t>桃ブロック補正</t>
    <rPh sb="0" eb="1">
      <t>モモ</t>
    </rPh>
    <rPh sb="5" eb="7">
      <t>ホセイ</t>
    </rPh>
    <phoneticPr fontId="1"/>
  </si>
  <si>
    <t>桃ブロック1補正</t>
    <rPh sb="0" eb="1">
      <t>モモ</t>
    </rPh>
    <rPh sb="6" eb="8">
      <t>ホセイ</t>
    </rPh>
    <phoneticPr fontId="1"/>
  </si>
  <si>
    <t>攻撃減少(3)</t>
    <rPh sb="0" eb="2">
      <t>コウゲキ</t>
    </rPh>
    <rPh sb="2" eb="4">
      <t>ゲンショウ</t>
    </rPh>
    <phoneticPr fontId="1"/>
  </si>
  <si>
    <t>桃ブロック2</t>
    <rPh sb="0" eb="1">
      <t>モモ3</t>
    </rPh>
    <phoneticPr fontId="1"/>
  </si>
  <si>
    <t>桃ブロック2強化</t>
    <rPh sb="0" eb="1">
      <t>モモキョウカ5</t>
    </rPh>
    <phoneticPr fontId="1"/>
  </si>
  <si>
    <t>桃ブロック2属性</t>
    <rPh sb="0" eb="1">
      <t>モモゾクセイ2</t>
    </rPh>
    <phoneticPr fontId="1"/>
  </si>
  <si>
    <t>桃ブロック2補正</t>
    <rPh sb="0" eb="1">
      <t>モモホセイ4</t>
    </rPh>
    <phoneticPr fontId="1"/>
  </si>
  <si>
    <t>桃ブロック2強化補正</t>
    <rPh sb="0" eb="1">
      <t>モモホセイ622</t>
    </rPh>
    <rPh sb="6" eb="8">
      <t>キョウカ</t>
    </rPh>
    <phoneticPr fontId="1"/>
  </si>
  <si>
    <t>ジャンフロ</t>
    <phoneticPr fontId="1"/>
  </si>
  <si>
    <t>その他</t>
    <rPh sb="2" eb="3">
      <t>タ</t>
    </rPh>
    <phoneticPr fontId="1"/>
  </si>
  <si>
    <t>その他属性</t>
    <rPh sb="2" eb="3">
      <t>タ</t>
    </rPh>
    <rPh sb="3" eb="5">
      <t>ゾクセイ</t>
    </rPh>
    <phoneticPr fontId="1"/>
  </si>
  <si>
    <t>その他色</t>
    <rPh sb="2" eb="3">
      <t>タ</t>
    </rPh>
    <rPh sb="3" eb="4">
      <t>イロ</t>
    </rPh>
    <phoneticPr fontId="1"/>
  </si>
  <si>
    <t>桃攻撃1補正</t>
    <rPh sb="4" eb="6">
      <t>ホセイ</t>
    </rPh>
    <phoneticPr fontId="1"/>
  </si>
  <si>
    <t>桃攻撃1強化補正</t>
    <rPh sb="6" eb="8">
      <t>ホセイ</t>
    </rPh>
    <phoneticPr fontId="1"/>
  </si>
  <si>
    <t>桃スペシャル1強化補正</t>
    <rPh sb="0" eb="1">
      <t>モモ</t>
    </rPh>
    <rPh sb="7" eb="9">
      <t>キョウカ</t>
    </rPh>
    <rPh sb="9" eb="11">
      <t>ホセイ</t>
    </rPh>
    <phoneticPr fontId="1"/>
  </si>
  <si>
    <t>桃スペシャル1補正</t>
    <rPh sb="7" eb="9">
      <t>ホセイ</t>
    </rPh>
    <phoneticPr fontId="1"/>
  </si>
  <si>
    <t>スーパー色</t>
    <rPh sb="4" eb="5">
      <t>イロ</t>
    </rPh>
    <phoneticPr fontId="1"/>
  </si>
  <si>
    <t>スーパー</t>
    <phoneticPr fontId="1"/>
  </si>
  <si>
    <t>桃レシーブ1</t>
    <rPh sb="0" eb="1">
      <t>モモ</t>
    </rPh>
    <phoneticPr fontId="1"/>
  </si>
  <si>
    <t>桃レシーブ1属性</t>
    <rPh sb="0" eb="1">
      <t>モモ</t>
    </rPh>
    <rPh sb="6" eb="8">
      <t>ゾクセイ</t>
    </rPh>
    <phoneticPr fontId="1"/>
  </si>
  <si>
    <t>桃レシーブ2属性</t>
    <rPh sb="0" eb="1">
      <t>モモ2</t>
    </rPh>
    <rPh sb="6" eb="8">
      <t>ゾクセイ</t>
    </rPh>
    <phoneticPr fontId="1"/>
  </si>
  <si>
    <t>桃レシーブ2</t>
    <rPh sb="0" eb="1">
      <t>モモ</t>
    </rPh>
    <phoneticPr fontId="1"/>
  </si>
  <si>
    <t>桃レシーブ2強化</t>
    <rPh sb="0" eb="1">
      <t>モモ</t>
    </rPh>
    <rPh sb="6" eb="8">
      <t>キョウカ</t>
    </rPh>
    <phoneticPr fontId="1"/>
  </si>
  <si>
    <t>桃レシーブ2補正</t>
    <rPh sb="6" eb="8">
      <t>ホセイ</t>
    </rPh>
    <phoneticPr fontId="1"/>
  </si>
  <si>
    <t>桃レシーブ2強化補正</t>
    <rPh sb="8" eb="10">
      <t>ホセイ</t>
    </rPh>
    <phoneticPr fontId="1"/>
  </si>
  <si>
    <t>誘導</t>
    <rPh sb="0" eb="2">
      <t>ユウドウ</t>
    </rPh>
    <phoneticPr fontId="1"/>
  </si>
  <si>
    <t>誘導色</t>
    <rPh sb="0" eb="2">
      <t>ユウドウ</t>
    </rPh>
    <rPh sb="2" eb="3">
      <t>イロ</t>
    </rPh>
    <phoneticPr fontId="1"/>
  </si>
  <si>
    <t>桃レシーブ3属性</t>
    <rPh sb="0" eb="1">
      <t>モモ</t>
    </rPh>
    <rPh sb="6" eb="8">
      <t>ゾクセイ</t>
    </rPh>
    <phoneticPr fontId="1"/>
  </si>
  <si>
    <t>桃レシーブ3</t>
    <rPh sb="0" eb="1">
      <t>モモ</t>
    </rPh>
    <phoneticPr fontId="1"/>
  </si>
  <si>
    <t>桃レシーブ3強化</t>
    <rPh sb="0" eb="1">
      <t>モモ</t>
    </rPh>
    <rPh sb="6" eb="8">
      <t>キョウカ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</si>
  <si>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</si>
  <si>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</si>
  <si>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</si>
  <si>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</si>
  <si>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</si>
  <si>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</si>
  <si>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</si>
  <si>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</si>
  <si>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</si>
  <si>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</si>
  <si>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</si>
  <si>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</si>
  <si>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</si>
  <si>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</si>
  <si>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</si>
  <si>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</si>
  <si>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</si>
  <si>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</si>
  <si>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</si>
  <si>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</si>
  <si>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</si>
  <si>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</si>
  <si>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</si>
  <si>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</si>
  <si>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</si>
  <si>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</si>
  <si>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</si>
  <si>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</si>
  <si>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</si>
  <si>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</si>
  <si>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</si>
  <si>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列1</t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</si>
  <si>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</si>
  <si>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</si>
  <si>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</si>
  <si>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</si>
  <si>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</si>
  <si>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</si>
  <si>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</si>
  <si>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</si>
  <si>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</si>
  <si>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</si>
  <si>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</si>
  <si>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</si>
  <si>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</si>
  <si>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</si>
  <si>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</si>
  <si>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</si>
  <si>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</si>
  <si>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</si>
  <si>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足レシーブ</t>
    <rPh sb="0" eb="1">
      <t>アシ</t>
    </rPh>
    <phoneticPr fontId="1"/>
  </si>
  <si>
    <t>トス</t>
    <phoneticPr fontId="1"/>
  </si>
  <si>
    <t>列16</t>
  </si>
  <si>
    <t>列17</t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</si>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</sst>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9"/>
      <color rgb="FF000000"/>
      <name val="游ゴシック Medium"/>
      <family val="3"/>
      <charset val="128"/>
    </font>
    <font>
      <sz val="9"/>
      <color theme="1"/>
      <name val="游ゴシック Medium"/>
      <family val="3"/>
      <charset val="128"/>
    </font>
    <font>
      <sz val="9"/>
      <color rgb="FF000000"/>
      <name val="Yu Gothic UI Semilight"/>
      <family val="3"/>
      <charset val="128"/>
      <scheme val="minor"/>
    </font>
    <font>
      <sz val="9"/>
      <color theme="6" tint="-0.249977111117893"/>
      <name val="Yu Gothic UI Semilight"/>
      <family val="3"/>
      <charset val="128"/>
      <scheme val="minor"/>
    </font>
    <font>
      <sz val="9"/>
      <color theme="1"/>
      <name val="Yu Gothic UI Semilight"/>
      <family val="3"/>
      <charset val="128"/>
      <scheme val="minor"/>
    </font>
    <font>
      <sz val="9"/>
      <color rgb="FF000000"/>
      <name val="Yu Gothic UI Semibold"/>
      <family val="3"/>
      <charset val="128"/>
      <scheme val="major"/>
    </font>
    <font>
      <sz val="9"/>
      <color theme="6" tint="-0.249977111117893"/>
      <name val="Yu Gothic UI Semibold"/>
      <family val="3"/>
      <charset val="128"/>
      <scheme val="major"/>
    </font>
    <font>
      <sz val="9"/>
      <color theme="8" tint="-0.24994659260841701"/>
      <name val="Yu Gothic UI Semibold"/>
      <family val="3"/>
      <charset val="128"/>
      <scheme val="major"/>
    </font>
    <font>
      <sz val="9"/>
      <color theme="8" tint="-0.24994659260841701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9"/>
      <color theme="0" tint="-0.14996795556505021"/>
      <name val="Yu Gothic UI Semibold"/>
      <family val="3"/>
      <charset val="128"/>
      <scheme val="major"/>
    </font>
    <font>
      <sz val="9"/>
      <color theme="0" tint="-0.14996795556505021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9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mediumGray">
        <fgColor theme="3" tint="0.749961851863155"/>
        <bgColor auto="1"/>
      </patternFill>
    </fill>
    <fill>
      <patternFill patternType="lightGray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6" fillId="2" borderId="3" xfId="0" applyFont="1" applyFill="1" applyBorder="1"/>
    <xf numFmtId="0" fontId="17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4" xfId="0" applyFont="1" applyBorder="1"/>
    <xf numFmtId="0" fontId="16" fillId="2" borderId="1" xfId="0" applyFont="1" applyFill="1" applyBorder="1"/>
    <xf numFmtId="0" fontId="1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13" fillId="4" borderId="1" xfId="0" applyFont="1" applyFill="1" applyBorder="1"/>
    <xf numFmtId="0" fontId="4" fillId="4" borderId="1" xfId="0" applyFont="1" applyFill="1" applyBorder="1"/>
    <xf numFmtId="0" fontId="6" fillId="4" borderId="1" xfId="0" applyFont="1" applyFill="1" applyBorder="1"/>
    <xf numFmtId="0" fontId="4" fillId="0" borderId="5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0" fontId="11" fillId="0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</cellXfs>
  <cellStyles count="1">
    <cellStyle name="標準" xfId="0" builtinId="0"/>
  </cellStyles>
  <dxfs count="2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  <numFmt numFmtId="0" formatCode="General"/>
    </dxf>
    <dxf>
      <border outline="0">
        <top style="hair">
          <color auto="1"/>
        </top>
      </border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9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3" xr9:uid="{7C00F159-6094-4AF4-A7ED-C7C586ED4D32}">
      <tableStyleElement type="wholeTable" dxfId="274"/>
      <tableStyleElement type="headerRow" dxfId="273"/>
      <tableStyleElement type="secondRowStripe" dxfId="272"/>
    </tableStyle>
    <tableStyle name="Stat" pivot="0" count="3" xr9:uid="{51BAA243-9CAF-4FF1-9D79-B3636DEDEEB7}">
      <tableStyleElement type="wholeTable" dxfId="271"/>
      <tableStyleElement type="headerRow" dxfId="270"/>
      <tableStyleElement type="secondRowStripe" dxfId="2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268" dataDxfId="267">
  <autoFilter ref="A1:X125" xr:uid="{1B1EDE55-EB61-4D00-B426-CEED4B08F8F6}"/>
  <sortState xmlns:xlrd2="http://schemas.microsoft.com/office/spreadsheetml/2017/richdata2" ref="B2:X125">
    <sortCondition ref="B1:B125"/>
  </sortState>
  <tableColumns count="24">
    <tableColumn id="24" xr3:uid="{E1B8A997-CB63-4E8D-8B0E-0A0CC89EC7E8}" name="No用" dataDxfId="266">
      <calculatedColumnFormula>Stat[[#This Row],[服装]]&amp;Stat[[#This Row],[名前]]&amp;Stat[[#This Row],[レアリティ]]</calculatedColumnFormula>
    </tableColumn>
    <tableColumn id="23" xr3:uid="{E95059EC-371A-4808-BB6B-EFCF6ECDF5D6}" name="No." dataDxfId="265">
      <calculatedColumnFormula>ROW()-1</calculatedColumnFormula>
    </tableColumn>
    <tableColumn id="22" xr3:uid="{998037EB-2F8C-4487-B73B-AAE8619815E5}" name="服装" dataDxfId="264"/>
    <tableColumn id="1" xr3:uid="{85C4636E-72D8-4B3A-B346-FA7068AC25E4}" name="名前" dataDxfId="263"/>
    <tableColumn id="2" xr3:uid="{02A23014-8937-4F9E-93B0-E2061B424967}" name="じゃんけん" dataDxfId="262"/>
    <tableColumn id="3" xr3:uid="{9958F57C-B40B-437B-BC38-EF624A7564C6}" name="ポジション" dataDxfId="261"/>
    <tableColumn id="4" xr3:uid="{286E9676-A887-4BAD-B3A3-3DC822F08E18}" name="高校" dataDxfId="260"/>
    <tableColumn id="5" xr3:uid="{817762FB-3354-407D-BB2B-B24ACB655223}" name="レアリティ" dataDxfId="259"/>
    <tableColumn id="6" xr3:uid="{527C7BBA-A1BE-4CE2-9D72-ED0595A6011A}" name="LV" dataDxfId="258"/>
    <tableColumn id="7" xr3:uid="{C97D8F1B-39C7-4BED-8BA3-19F79FD98438}" name="装備" dataDxfId="257"/>
    <tableColumn id="8" xr3:uid="{B5A0168D-225E-4F43-B3C0-5900D09F3878}" name="☆" dataDxfId="256"/>
    <tableColumn id="9" xr3:uid="{EB7F49E9-0A2B-4983-8292-F2AFDF5086A7}" name="総合値" dataDxfId="255"/>
    <tableColumn id="10" xr3:uid="{1DE8516C-5DCC-4A81-8E9A-76C52D220D05}" name="スパイク" dataDxfId="254"/>
    <tableColumn id="11" xr3:uid="{2502D7A5-AE4B-4144-A749-083B74655852}" name="サーブ" dataDxfId="253"/>
    <tableColumn id="12" xr3:uid="{EF14BE95-E76E-473B-9D93-A8DA9890601F}" name="セッティング" dataDxfId="252"/>
    <tableColumn id="13" xr3:uid="{9A95ED1E-1B66-4BC3-B5B4-5BAFDBF474EB}" name="頭脳" dataDxfId="251"/>
    <tableColumn id="14" xr3:uid="{503BE8D3-034C-4046-B635-D8F755F87091}" name="幸運" dataDxfId="250"/>
    <tableColumn id="15" xr3:uid="{F675CD86-6298-4CA0-B57C-CD3231601EEA}" name="ブロック" dataDxfId="249"/>
    <tableColumn id="16" xr3:uid="{B14E1D08-5FA8-40A5-B079-B57D8513E8EE}" name="レシーブ" dataDxfId="248"/>
    <tableColumn id="17" xr3:uid="{FF24C149-DF89-4027-ADCC-EFB955748BE9}" name="バネ" dataDxfId="247"/>
    <tableColumn id="18" xr3:uid="{A2C3EC2A-00DE-47A6-A19F-BD7CD628A542}" name="スピード" dataDxfId="246"/>
    <tableColumn id="19" xr3:uid="{7E3E68AE-CC46-4CE0-8D31-6C1FA1A85279}" name="メンタル" dataDxfId="245"/>
    <tableColumn id="20" xr3:uid="{B26582B9-CCF8-4DB6-A62B-02CC9635059A}" name="攻撃力" dataDxfId="244">
      <calculatedColumnFormula>SUM(M2:P2)</calculatedColumnFormula>
    </tableColumn>
    <tableColumn id="21" xr3:uid="{E026FCE3-79B5-4B55-BC64-6582EBF6813D}" name="守備力" dataDxfId="243">
      <calculatedColumnFormula>SUM(R2:U2)</calculatedColumnFormula>
    </tableColumn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93BAA-BA67-4645-AE65-BEE3FA78C5A2}" name="Special" displayName="Special" ref="A1:T134" totalsRowShown="0" headerRowDxfId="21" dataDxfId="20">
  <autoFilter ref="A1:T134" xr:uid="{9B493BAA-BA67-4645-AE65-BEE3FA78C5A2}">
    <filterColumn colId="5">
      <filters>
        <filter val="烏野"/>
      </filters>
    </filterColumn>
  </autoFilter>
  <tableColumns count="20">
    <tableColumn id="1" xr3:uid="{B6F5878A-850C-4787-896D-FD7E5442B15C}" name="No." dataDxfId="19">
      <calculatedColumnFormula>IFERROR(Stat[[#This Row],[No.]],"-")</calculatedColumnFormula>
    </tableColumn>
    <tableColumn id="2" xr3:uid="{7392FEF8-0D73-4261-A242-CC34845ADE86}" name="服装" dataDxfId="18">
      <calculatedColumnFormula>IFERROR(Stat[[#This Row],[服装]],"-")</calculatedColumnFormula>
    </tableColumn>
    <tableColumn id="3" xr3:uid="{9659DB2B-DAFD-40B6-8E46-7AC2C2A30A96}" name="名前" dataDxfId="17">
      <calculatedColumnFormula>IFERROR(Stat[[#This Row],[名前]],"-")</calculatedColumnFormula>
    </tableColumn>
    <tableColumn id="4" xr3:uid="{E2146675-0237-4538-8384-8DF443EE364C}" name="じゃんけん" dataDxfId="16">
      <calculatedColumnFormula>IFERROR(Stat[[#This Row],[じゃんけん]],"-")</calculatedColumnFormula>
    </tableColumn>
    <tableColumn id="5" xr3:uid="{B2DF92A9-4539-4DB7-B375-D49B7DE53E4E}" name="ポジション" dataDxfId="15">
      <calculatedColumnFormula>IFERROR(Stat[[#This Row],[ポジション]],"-")</calculatedColumnFormula>
    </tableColumn>
    <tableColumn id="6" xr3:uid="{88C53A5A-8742-4D90-9427-C133B8A4CF4B}" name="高校" dataDxfId="14">
      <calculatedColumnFormula>IFERROR(Stat[[#This Row],[高校]],"-")</calculatedColumnFormula>
    </tableColumn>
    <tableColumn id="7" xr3:uid="{37E750BF-4970-48A4-9AA5-A56D24DEE777}" name="レアリティ" dataDxfId="13">
      <calculatedColumnFormula>IFERROR(Stat[[#This Row],[レアリティ]],"-")</calculatedColumnFormula>
    </tableColumn>
    <tableColumn id="8" xr3:uid="{AFFDCD72-BFA2-4AE6-8B99-CC56C47D2DCF}" name="Lv" dataDxfId="12"/>
    <tableColumn id="9" xr3:uid="{3F1AEF8F-740F-4809-BBA0-A717A696B93F}" name="ターゲット" dataDxfId="11"/>
    <tableColumn id="10" xr3:uid="{FAEB6B75-F267-42F8-B240-12D770688B37}" name="スパイカー指定" dataDxfId="10"/>
    <tableColumn id="19" xr3:uid="{8A7AE223-C3F2-41FD-8CC6-8BEFC89677CF}" name="誘導色" dataDxfId="9"/>
    <tableColumn id="20" xr3:uid="{6F1A1167-B5D9-4826-9437-923CD92AC59C}" name="誘導" dataDxfId="8"/>
    <tableColumn id="16" xr3:uid="{4C227DBF-50CB-41A1-94DD-FEF853A690C7}" name="その他色" dataDxfId="7"/>
    <tableColumn id="14" xr3:uid="{1D965A8E-3886-4D3A-9FB9-2729CA715740}" name="その他属性" dataDxfId="6"/>
    <tableColumn id="15" xr3:uid="{F2B43A42-E9E8-4C76-85A5-1D0E052BE4FB}" name="その他" dataDxfId="5"/>
    <tableColumn id="11" xr3:uid="{184C00F7-2FA3-41E3-B094-2FF917152F14}" name="桃スペシャル1属性" dataDxfId="4"/>
    <tableColumn id="12" xr3:uid="{E076AC6C-1BD8-47EE-9DA1-6A1E06071564}" name="桃スペシャル1" dataDxfId="3"/>
    <tableColumn id="17" xr3:uid="{66DF4852-15B1-43D9-B9E5-4820FFDADA91}" name="桃スペシャル1補正" dataDxfId="2"/>
    <tableColumn id="13" xr3:uid="{3A47037B-D6CF-44D9-8977-4E7267DEAE43}" name="桃スペシャル1強化" dataDxfId="1"/>
    <tableColumn id="18" xr3:uid="{7849AF76-4FC6-4116-9769-2A3AA8CCAC6C}" name="桃スペシャル1強化補正" dataDxfId="0"/>
  </tableColumns>
  <tableStyleInfo name="Skil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8E751-8D2F-4C2C-9D4E-ED30BC372648}" name="Serve_old" displayName="Serve_old" ref="A1:Y132" totalsRowShown="0" headerRowDxfId="242" dataDxfId="241">
  <autoFilter ref="A1:Y132" xr:uid="{1538E751-8D2F-4C2C-9D4E-ED30BC372648}">
    <filterColumn colId="5">
      <filters>
        <filter val="烏野"/>
      </filters>
    </filterColumn>
  </autoFilter>
  <tableColumns count="25">
    <tableColumn id="1" xr3:uid="{1A3DF55B-A476-485A-B715-267BDFFB54F1}" name="No." dataDxfId="240"/>
    <tableColumn id="2" xr3:uid="{CD427472-1EDD-428D-A6EF-8491740E0763}" name="服装" dataDxfId="239"/>
    <tableColumn id="3" xr3:uid="{51B059C6-2B0A-4E42-8B04-FDD3F03B62DE}" name="名前" dataDxfId="238"/>
    <tableColumn id="4" xr3:uid="{6793867F-4A87-4E01-8C4B-E4469AEA0C65}" name="じゃんけん" dataDxfId="237"/>
    <tableColumn id="5" xr3:uid="{60DFF3FF-A359-4692-9AF1-B04AE025AE81}" name="ポジション" dataDxfId="236"/>
    <tableColumn id="6" xr3:uid="{363A3438-11C1-4716-A157-4B1599C483F9}" name="高校" dataDxfId="235"/>
    <tableColumn id="7" xr3:uid="{48E02422-FF2F-4D20-8C1A-C34FA9D55EFA}" name="レアリティ" dataDxfId="234"/>
    <tableColumn id="8" xr3:uid="{67B8B8C5-2BDC-40F7-86B5-4E711977FF8F}" name="Lv" dataDxfId="233"/>
    <tableColumn id="9" xr3:uid="{51C0A831-2507-45B9-B4BD-5E292970019E}" name="オーバー色" dataDxfId="232"/>
    <tableColumn id="10" xr3:uid="{E2E4BD7E-CDBC-4643-A0E8-F68E4EA19CFC}" name="オーバー" dataDxfId="231"/>
    <tableColumn id="11" xr3:uid="{A085691D-66EF-414B-9FC6-890C2305E919}" name="アンダー色" dataDxfId="230"/>
    <tableColumn id="12" xr3:uid="{5ABB2672-75BC-4B28-9451-F8B99B1A4D71}" name="アンダー" dataDxfId="229"/>
    <tableColumn id="13" xr3:uid="{9127625A-A359-4DCA-A548-9D1D879FB2F8}" name="フローター色" dataDxfId="228"/>
    <tableColumn id="14" xr3:uid="{CA7F6ECB-159E-440F-9E6D-7DE755F9FD2E}" name="フローター" dataDxfId="227"/>
    <tableColumn id="15" xr3:uid="{C889892A-E924-4937-A73B-B0266476355C}" name="ジャンフロ色" dataDxfId="226"/>
    <tableColumn id="16" xr3:uid="{A6DBB8CD-86D9-4454-8B50-7417E8D710E2}" name="ジャンフロ" dataDxfId="225"/>
    <tableColumn id="17" xr3:uid="{C0BBE36A-BB86-4D13-97F1-D168E3916BDF}" name="スパイクサーブ色" dataDxfId="224"/>
    <tableColumn id="18" xr3:uid="{4D1DA614-8DF3-465A-BB9A-5851D15BD644}" name="スパイクサーブ" dataDxfId="223"/>
    <tableColumn id="19" xr3:uid="{6146EBBD-180A-4B45-B0CE-FE1799078739}" name="トップスピン色" dataDxfId="222"/>
    <tableColumn id="20" xr3:uid="{5D5BFA66-A271-422C-BE81-4BC695B6B01F}" name="トップスピン" dataDxfId="221"/>
    <tableColumn id="21" xr3:uid="{07B08C9E-EBDC-48CA-A12E-37F6B6A34581}" name="桃サーブ1属性" dataDxfId="220"/>
    <tableColumn id="22" xr3:uid="{F7A884F2-1504-4387-ADE7-CF3ACA451AFA}" name="桃サーブ1" dataDxfId="219"/>
    <tableColumn id="23" xr3:uid="{5887CB53-C5D5-4506-BC28-2C0711DBACAA}" name="桃サーブ1補正" dataDxfId="218"/>
    <tableColumn id="24" xr3:uid="{F41D8A73-33B6-4C40-A33E-6F24FA7DBFCA}" name="桃サーブ1強化" dataDxfId="217"/>
    <tableColumn id="25" xr3:uid="{C96CF1C3-1929-4E46-8154-F840010D1D03}" name="桃サーブ1強化補正" dataDxfId="216"/>
  </tableColumns>
  <tableStyleInfo name="Skil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S28" totalsRowShown="0" headerRowDxfId="215" dataDxfId="214">
  <autoFilter ref="A1:S28" xr:uid="{7B421CAA-C80A-4C03-AEE8-FF077A2BCB81}"/>
  <tableColumns count="19">
    <tableColumn id="1" xr3:uid="{6CD79197-8FC0-4268-B0BF-3E2A41089474}" name="No用" dataDxfId="213">
      <calculatedColumnFormula>Serve[[#This Row],[服装]]&amp;Serve[[#This Row],[名前]]&amp;Serve[[#This Row],[レアリティ]]</calculatedColumnFormula>
    </tableColumn>
    <tableColumn id="2" xr3:uid="{EF355E32-2095-43DD-BEB7-125CDB944A42}" name="No" dataDxfId="212">
      <calculatedColumnFormula>IFERROR(Stat[[#This Row],[No.]],"-")</calculatedColumnFormula>
    </tableColumn>
    <tableColumn id="3" xr3:uid="{6AA4DF29-E70B-47A0-99D6-C9E5110D4A24}" name="服装" dataDxfId="211"/>
    <tableColumn id="4" xr3:uid="{32E072D9-00FE-4247-9130-18C0B715912F}" name="名前" dataDxfId="210"/>
    <tableColumn id="5" xr3:uid="{5B3BF28A-C9A7-48D4-9D16-188730200252}" name="じゃんけん" dataDxfId="209"/>
    <tableColumn id="6" xr3:uid="{04EC150B-DA5D-44D4-9D6D-92DB1901A683}" name="ポジション" dataDxfId="208"/>
    <tableColumn id="7" xr3:uid="{561F38CA-CDEC-45A8-B790-F150A7848941}" name="高校" dataDxfId="207"/>
    <tableColumn id="8" xr3:uid="{DFA32F37-B3FD-4B64-94D7-98950477DD2F}" name="レアリティ" dataDxfId="206"/>
    <tableColumn id="9" xr3:uid="{4143EF37-B653-4F58-92A5-20EDA33E1F6E}" name="Lv" dataDxfId="205"/>
    <tableColumn id="10" xr3:uid="{0FEA6706-AAA3-4486-97E0-9996B2D36D19}" name="大分類" dataDxfId="204"/>
    <tableColumn id="11" xr3:uid="{B3783DF6-A1A0-425B-B163-5AD12EE0371E}" name="属性" dataDxfId="203"/>
    <tableColumn id="12" xr3:uid="{CB9205D5-2266-444A-B698-5AD0425D11E4}" name="色" dataDxfId="202"/>
    <tableColumn id="13" xr3:uid="{33762DE2-3CC9-4B44-8288-DF84EC687F5B}" name="パワー" dataDxfId="201"/>
    <tableColumn id="14" xr3:uid="{8A826B57-DB4B-4A2F-B1D5-20FCBC8BDC27}" name="補正" dataDxfId="200"/>
    <tableColumn id="15" xr3:uid="{592D4B20-B776-4653-B6D4-962B2B13FB11}" name="強化" dataDxfId="199"/>
    <tableColumn id="16" xr3:uid="{EE0F39F7-5DCC-4EC6-A3E5-A0B4D5A609D2}" name="強化補正" dataDxfId="198"/>
    <tableColumn id="17" xr3:uid="{93A80EA0-984A-4B67-A6AB-B0460A86D465}" name="スピード補正" dataDxfId="197"/>
    <tableColumn id="18" xr3:uid="{BE92411B-9E6F-4D5B-A8CB-A77B74484BDA}" name="その他補正項目" dataDxfId="196"/>
    <tableColumn id="19" xr3:uid="{3AC2E1D8-4BB3-49D4-9D8B-0C4D712A8FCC}" name="その他補正値" dataDxfId="195"/>
  </tableColumns>
  <tableStyleInfo name="Skill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6776C0-70EE-4FC4-A9B6-DCD74560ED2D}" name="Receive_old" displayName="Receive_old" ref="A1:AE130" totalsRowShown="0" headerRowDxfId="194" dataDxfId="193">
  <autoFilter ref="A1:AE130" xr:uid="{DA6776C0-70EE-4FC4-A9B6-DCD74560ED2D}">
    <filterColumn colId="5">
      <filters>
        <filter val="烏野"/>
      </filters>
    </filterColumn>
  </autoFilter>
  <tableColumns count="31">
    <tableColumn id="1" xr3:uid="{C815F96A-6615-42E1-B3F2-D601CE9493BC}" name="No." dataDxfId="192"/>
    <tableColumn id="2" xr3:uid="{41BDB7E6-B896-4123-AC2F-7491C0D76FF2}" name="服装" dataDxfId="191"/>
    <tableColumn id="3" xr3:uid="{A31425E1-932E-4538-A523-27B79567D939}" name="名前" dataDxfId="190"/>
    <tableColumn id="4" xr3:uid="{CBD1C4EC-C298-42B7-95C2-5E696799B785}" name="じゃんけん" dataDxfId="189"/>
    <tableColumn id="5" xr3:uid="{5963F8DE-4F4F-4D39-921B-8AFFF5E7DC68}" name="ポジション" dataDxfId="188"/>
    <tableColumn id="6" xr3:uid="{14EC81D4-C847-4046-994E-6DB4ADDE7241}" name="高校" dataDxfId="187"/>
    <tableColumn id="7" xr3:uid="{E2A2DBD5-8980-4EED-A038-819D12A94E71}" name="レアリティ" dataDxfId="186"/>
    <tableColumn id="8" xr3:uid="{76199CCF-1FCB-458D-A760-6B8654881691}" name="Lv" dataDxfId="185"/>
    <tableColumn id="9" xr3:uid="{E4012BEA-EBDC-47CB-8BFD-7F0A4A39DBAE}" name="オーバー色" dataDxfId="184"/>
    <tableColumn id="10" xr3:uid="{2A4CFBAF-7FB3-4EEC-9A1C-712E92F6329C}" name="オーバー" dataDxfId="183"/>
    <tableColumn id="20" xr3:uid="{FC1CAEAF-7C7A-480F-87C5-1E507EC4AE88}" name="スーパー色" dataDxfId="182"/>
    <tableColumn id="21" xr3:uid="{F5F552FF-CC4A-4B5A-8C0D-98787ACA5733}" name="スーパー" dataDxfId="181"/>
    <tableColumn id="11" xr3:uid="{C9073317-1BD3-4377-ACEE-B6297D83F3D9}" name="ダイブ色" dataDxfId="180"/>
    <tableColumn id="12" xr3:uid="{AB238EF9-9468-440C-8273-6DA5A67F744E}" name="ダイブ" dataDxfId="179"/>
    <tableColumn id="13" xr3:uid="{038885F1-9BC0-4BC9-B666-7E84A0EBA13D}" name="足色" dataDxfId="178"/>
    <tableColumn id="14" xr3:uid="{CE0CA140-DB76-4336-8EC4-99979B09778E}" name="足" dataDxfId="177"/>
    <tableColumn id="620" xr3:uid="{AF68D4B5-D01C-4C2F-B856-A7743C826F58}" name="桃レシーブ1属性" dataDxfId="176"/>
    <tableColumn id="621" xr3:uid="{82F512DD-8105-4A48-A0E2-9CD06134E876}" name="桃レシーブ1" dataDxfId="175"/>
    <tableColumn id="15" xr3:uid="{B4957B90-E22F-4966-8C7F-6B4B602DCA93}" name="アンダー色" dataDxfId="174"/>
    <tableColumn id="16" xr3:uid="{B6A55123-2840-43E6-AC5B-EE217E2C6F54}" name="アンダー" dataDxfId="173"/>
    <tableColumn id="22" xr3:uid="{8850DBD5-5F59-4845-AA41-EDEBF3F93B4E}" name="桃レシーブ2属性" dataDxfId="172"/>
    <tableColumn id="23" xr3:uid="{695FDF13-91E7-4E48-895B-442B20173B26}" name="桃レシーブ2" dataDxfId="171"/>
    <tableColumn id="623" xr3:uid="{DE1B4E4D-2784-47FB-91AA-76CF29FB991D}" name="桃レシーブ2補正" dataDxfId="170"/>
    <tableColumn id="622" xr3:uid="{7306B8D5-72AD-40C7-8A34-FB326D580F82}" name="桃レシーブ2強化" dataDxfId="169"/>
    <tableColumn id="624" xr3:uid="{B188192C-4004-4DC8-B9F4-3FCC1C3A4C03}" name="桃レシーブ2強化補正" dataDxfId="168"/>
    <tableColumn id="625" xr3:uid="{DDF11ADB-7B4A-4519-84F4-125AC5051398}" name="桃レシーブ3属性" dataDxfId="167"/>
    <tableColumn id="627" xr3:uid="{2EE7BE2A-4393-497A-B5B4-75017C0A37C2}" name="桃レシーブ3" dataDxfId="166"/>
    <tableColumn id="626" xr3:uid="{A6CCC718-288A-44FD-A3D6-DA1C4929639A}" name="桃レシーブ3強化" dataDxfId="165"/>
    <tableColumn id="17" xr3:uid="{828D398F-356B-468B-AFDD-14F55BBE4EB2}" name="フライング色" dataDxfId="164"/>
    <tableColumn id="18" xr3:uid="{7ECC4ED9-CF01-4ECD-9F4A-D53427EEE749}" name="フライング" dataDxfId="163"/>
    <tableColumn id="19" xr3:uid="{88819A39-773F-4263-8656-86553D5B67ED}" name="ラインアウト" dataDxfId="162"/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テーブル9" displayName="テーブル9" ref="A1:AH79" totalsRowShown="0" headerRowDxfId="161" dataDxfId="159" headerRowBorderDxfId="160" tableBorderDxfId="158">
  <autoFilter ref="A1:AH79" xr:uid="{FBAD7A62-E8AE-4C04-8531-D7D9C2D7BE55}"/>
  <tableColumns count="34">
    <tableColumn id="1" xr3:uid="{ED073DD6-9783-4A50-961B-ECA1A8324EAC}" name="No用" dataDxfId="157">
      <calculatedColumnFormula>テーブル9[[#This Row],[服装]]&amp;テーブル9[[#This Row],[名前]]&amp;テーブル9[[#This Row],[レアリティ]]</calculatedColumnFormula>
    </tableColumn>
    <tableColumn id="2" xr3:uid="{F9996509-3F91-4966-A53B-2CD887158A0B}" name="No" dataDxfId="156"/>
    <tableColumn id="3" xr3:uid="{5DAC1F92-4F9B-4F56-9D53-1EF015438439}" name="服装" dataDxfId="155"/>
    <tableColumn id="4" xr3:uid="{303BF8C7-A8F8-4D68-BE9B-0B538248054A}" name="名前" dataDxfId="154"/>
    <tableColumn id="5" xr3:uid="{773A7534-0E4C-49AB-B821-52E22C0A97DD}" name="じゃんけん" dataDxfId="153"/>
    <tableColumn id="6" xr3:uid="{F54EC2D1-08B0-4F02-B7C2-C2336FC86E9B}" name="ポジション" dataDxfId="152"/>
    <tableColumn id="7" xr3:uid="{E69445D7-F642-44CE-8DD4-94E7EE3F5DF5}" name="高校" dataDxfId="151"/>
    <tableColumn id="8" xr3:uid="{8D79282B-D019-4A31-BF95-CDBF0A613E61}" name="レアリティ" dataDxfId="150"/>
    <tableColumn id="9" xr3:uid="{648E5F98-6EDD-4090-99F8-22534A6592F5}" name="Lv" dataDxfId="149"/>
    <tableColumn id="10" xr3:uid="{973BE3AA-D341-4ACA-8FA7-9171BAAB7ECD}" name="大分類" dataDxfId="148"/>
    <tableColumn id="11" xr3:uid="{DC443D23-83AD-4151-9FBD-7E122FE356DB}" name="属性" dataDxfId="147"/>
    <tableColumn id="12" xr3:uid="{4BA0A92F-2D4D-4AF7-9725-8CA85D5EB250}" name="色" dataDxfId="146"/>
    <tableColumn id="13" xr3:uid="{F967B1BC-1E96-4B61-8059-D5C7FC7846EF}" name="パワー" dataDxfId="145"/>
    <tableColumn id="14" xr3:uid="{B83AA808-BB46-4EC7-BF95-9FBF0EC24153}" name="補正" dataDxfId="144"/>
    <tableColumn id="15" xr3:uid="{9F12D411-E85F-4794-8262-8762E8D9266E}" name="強化" dataDxfId="143"/>
    <tableColumn id="16" xr3:uid="{7EDC0EAE-2993-4A94-BD0B-F73CBC22FA17}" name="強化補正" dataDxfId="142"/>
    <tableColumn id="17" xr3:uid="{DB9B40C5-E1D5-4F1E-8122-E881075FE18E}" name="スピード補正" dataDxfId="141"/>
    <tableColumn id="18" xr3:uid="{04433FE9-BC22-4AE0-8BD1-3CAB359BAEC0}" name="その他補正項目" dataDxfId="140"/>
    <tableColumn id="19" xr3:uid="{15DED021-6ACD-4036-A95F-D4D753174A1B}" name="その他補正値" dataDxfId="139"/>
    <tableColumn id="20" xr3:uid="{DAEFFF98-10AB-43A3-BAC7-F0138B89CD64}" name="列1" dataDxfId="138"/>
    <tableColumn id="21" xr3:uid="{E3FF8CF5-03CC-4451-81F5-5EFF05BDC33A}" name="列2" dataDxfId="137"/>
    <tableColumn id="22" xr3:uid="{0CFEB9CA-6E9A-4530-B3CA-9281C3B51AE5}" name="列3" dataDxfId="136"/>
    <tableColumn id="23" xr3:uid="{B7F3C8D2-6016-4F59-B4F8-17927EA6A277}" name="列4" dataDxfId="135"/>
    <tableColumn id="24" xr3:uid="{F054E0C5-CC31-4B66-B527-3957AE56C7D7}" name="列5" dataDxfId="134"/>
    <tableColumn id="25" xr3:uid="{12136BBA-12CD-476C-BDA0-38CBDBCB311C}" name="列6" dataDxfId="133"/>
    <tableColumn id="26" xr3:uid="{15A216E0-41FE-4DFD-AFAC-02D7EEFD0687}" name="列7" dataDxfId="132"/>
    <tableColumn id="27" xr3:uid="{2CEF1C45-86E1-44DC-8B3B-2D98A3C94F25}" name="列8" dataDxfId="131"/>
    <tableColumn id="28" xr3:uid="{34BCE75D-33BD-4E42-930A-6AB352F82557}" name="列9" dataDxfId="130"/>
    <tableColumn id="29" xr3:uid="{E439A24E-BAD2-4070-BA8B-B86DA6BC439A}" name="列10" dataDxfId="129"/>
    <tableColumn id="30" xr3:uid="{A7C06A57-2296-42B5-80A9-72CD608CB733}" name="列11" dataDxfId="128"/>
    <tableColumn id="31" xr3:uid="{792D29B9-91C7-4BD7-B05F-6AF72DE51932}" name="列12" dataDxfId="127"/>
    <tableColumn id="32" xr3:uid="{6BEA8A34-D1E0-4055-98B2-32EDD86C2788}" name="列13" dataDxfId="126"/>
    <tableColumn id="33" xr3:uid="{9C611CB4-3445-4630-8C8D-9786DEAC84FB}" name="列14" dataDxfId="125"/>
    <tableColumn id="34" xr3:uid="{CA44D230-853D-4053-8D75-1CB7F3202E8F}" name="列15" dataDxfId="124"/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D8536D-45B7-4EB7-813C-1A717591A86C}" name="Toss_old" displayName="Toss_old" ref="A1:AG140" totalsRowShown="0" headerRowDxfId="123" dataDxfId="122">
  <autoFilter ref="A1:AG140" xr:uid="{66D8536D-45B7-4EB7-813C-1A717591A86C}">
    <filterColumn colId="5">
      <filters>
        <filter val="烏野"/>
      </filters>
    </filterColumn>
  </autoFilter>
  <tableColumns count="33">
    <tableColumn id="1" xr3:uid="{6199794A-8D4E-4A7C-842B-6A2269F061F5}" name="No." dataDxfId="121"/>
    <tableColumn id="2" xr3:uid="{C6853805-FBC7-4B54-81D6-3DDB9B660311}" name="服装" dataDxfId="120"/>
    <tableColumn id="3" xr3:uid="{B335DCEC-4BC1-46B9-926B-A87661125510}" name="名前" dataDxfId="119"/>
    <tableColumn id="4" xr3:uid="{C899AADA-B1DB-47AC-B44D-65874CDA8A68}" name="じゃんけん" dataDxfId="118"/>
    <tableColumn id="5" xr3:uid="{118C3DEA-ECFE-45EE-8858-6674BCD85B74}" name="ポジション" dataDxfId="117"/>
    <tableColumn id="6" xr3:uid="{AD6E3A79-2C6F-41DA-A2A0-2D49DF9326B9}" name="高校" dataDxfId="116"/>
    <tableColumn id="7" xr3:uid="{39994934-AD03-4450-A01D-2BA94C76254D}" name="レアリティ" dataDxfId="115"/>
    <tableColumn id="8" xr3:uid="{3EE01DBA-E897-4611-98CF-6F43E72F6FF8}" name="Lv" dataDxfId="114"/>
    <tableColumn id="9" xr3:uid="{7F79E003-CD5E-410A-B667-55D3CEBE01A9}" name="オープン色" dataDxfId="113"/>
    <tableColumn id="10" xr3:uid="{95E95282-E9D2-4A39-9208-C2CA5F98EE3C}" name="オープン" dataDxfId="112"/>
    <tableColumn id="11" xr3:uid="{2F90E84F-2C03-4106-AEBB-548BA394DBCA}" name="速攻色" dataDxfId="111"/>
    <tableColumn id="12" xr3:uid="{89011ED1-5E86-444E-AC05-2539559995E6}" name="速攻" dataDxfId="110"/>
    <tableColumn id="13" xr3:uid="{ACC23B0B-DA38-410A-9425-446C137A9030}" name="クイックオープン色" dataDxfId="109"/>
    <tableColumn id="14" xr3:uid="{FE955309-0F4A-4C32-BA0D-1D9BED5996F3}" name="クイックオープン" dataDxfId="108"/>
    <tableColumn id="15" xr3:uid="{AABECC6D-00EB-4C66-82C3-2448881BD47D}" name="クイックオープン補正スピード" dataDxfId="107"/>
    <tableColumn id="16" xr3:uid="{D9A68E6F-7808-45D9-ABD2-AFD4E0E57D26}" name="時間差色" dataDxfId="106"/>
    <tableColumn id="17" xr3:uid="{A0B3B879-2708-4713-A15C-68C5A0E31789}" name="時間差" dataDxfId="105"/>
    <tableColumn id="18" xr3:uid="{396A7B4D-16BD-4971-A749-A7F51621DB1B}" name="ブロード色" dataDxfId="104"/>
    <tableColumn id="19" xr3:uid="{25645299-9163-4509-8E0B-F0333AA715BF}" name="ブロード" dataDxfId="103"/>
    <tableColumn id="20" xr3:uid="{EF02B224-29EB-4150-8A1D-72A7E67455DE}" name="ツー色" dataDxfId="102"/>
    <tableColumn id="21" xr3:uid="{4563A625-9C7C-46BB-AFC6-7B21C5E13DD2}" name="ツー" dataDxfId="101"/>
    <tableColumn id="22" xr3:uid="{22CDDF0C-2382-4C41-8B43-9536069D4001}" name="ダイレクト色" dataDxfId="100"/>
    <tableColumn id="23" xr3:uid="{8D09F12B-2B97-4F27-A602-37BDC329C62C}" name="ダイレクト" dataDxfId="99"/>
    <tableColumn id="24" xr3:uid="{4AD093ED-8161-4AFC-B6DE-37B12D42E835}" name="桃トス1属性" dataDxfId="98"/>
    <tableColumn id="25" xr3:uid="{1363D6A2-C438-4532-AFFE-6EE4922E6474}" name="桃トス1" dataDxfId="97"/>
    <tableColumn id="26" xr3:uid="{CD92FC8F-C098-40D9-B374-5CD9F5B5C834}" name="桃トス1補正" dataDxfId="96"/>
    <tableColumn id="27" xr3:uid="{A780C2F3-7A11-4BF7-BE5A-CF3FE898200E}" name="桃トス1強化" dataDxfId="95"/>
    <tableColumn id="28" xr3:uid="{2B81B6D7-E1F4-4D1B-94D9-865EEABB94FE}" name="桃トス1強化補正" dataDxfId="94"/>
    <tableColumn id="29" xr3:uid="{C06D2A31-9E8C-47CB-B385-24DBD6AEAA46}" name="桃トス2属性" dataDxfId="93"/>
    <tableColumn id="30" xr3:uid="{AF73058B-4976-436B-AF44-9C243871E67B}" name="桃トス2" dataDxfId="92"/>
    <tableColumn id="31" xr3:uid="{949EC9B0-8C2B-4CDC-B5D3-08EC38CFD1B7}" name="桃トス2補正" dataDxfId="91"/>
    <tableColumn id="32" xr3:uid="{45F5E825-6AE3-4260-AD9C-CA33FAE2D262}" name="桃トス2強化" dataDxfId="90"/>
    <tableColumn id="33" xr3:uid="{C1FB5EDD-1C4B-4C47-8F9F-B12555D5F6F5}" name="桃トス2強化補正" dataDxfId="89"/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テーブル10" displayName="テーブル10" ref="A1:AJ74" totalsRowShown="0" headerRowDxfId="88" headerRowBorderDxfId="87" tableBorderDxfId="86">
  <autoFilter ref="A1:AJ74" xr:uid="{5F4BE081-226B-4B84-8D11-AD3AF1AF6910}"/>
  <tableColumns count="36">
    <tableColumn id="1" xr3:uid="{684B73D2-14F1-4EDC-9EE1-28F6507DC0DC}" name="No用"/>
    <tableColumn id="2" xr3:uid="{1B7EDB19-8140-4A19-963A-F3287DC5772A}" name="No"/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 dataDxfId="85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20" xr3:uid="{10DA37C3-9F02-431E-8C00-23E61C185331}" name="列1"/>
    <tableColumn id="21" xr3:uid="{17B204D1-5C60-4FBC-B6C3-8210956FB9B8}" name="列2"/>
    <tableColumn id="22" xr3:uid="{64BDCF0A-16B8-412C-842E-984CE26B2993}" name="列3"/>
    <tableColumn id="23" xr3:uid="{3F33180A-1AB0-4000-8CB1-DE5881CF95BC}" name="列4"/>
    <tableColumn id="24" xr3:uid="{F211478D-CD97-4E8D-85F0-F8FB07ACD292}" name="列5"/>
    <tableColumn id="25" xr3:uid="{5F66095F-4EF7-4D06-956F-BE3814F3A672}" name="列6"/>
    <tableColumn id="26" xr3:uid="{A9AE8979-DF2D-414D-B54C-F5E0FA03BD36}" name="列7"/>
    <tableColumn id="27" xr3:uid="{F042E741-1D00-4FDE-86B4-0753AA1DF741}" name="列8"/>
    <tableColumn id="28" xr3:uid="{01435AAE-7E02-4205-BF03-D9EE0168FB42}" name="列9"/>
    <tableColumn id="29" xr3:uid="{FB396F21-1D5D-4F93-BEAE-94E528E508F1}" name="列10"/>
    <tableColumn id="30" xr3:uid="{7261B6CD-DF88-4E6D-9688-498A9D8E2E61}" name="列11"/>
    <tableColumn id="31" xr3:uid="{5C257A9E-B010-4AA6-8B29-C1F373DE4B12}" name="列12"/>
    <tableColumn id="32" xr3:uid="{DD24D609-49F3-4BC4-91D8-40B419876E9A}" name="列13"/>
    <tableColumn id="33" xr3:uid="{032C8169-B0BE-452F-AD55-24E7BE0490E0}" name="列14"/>
    <tableColumn id="34" xr3:uid="{4713AAD8-0E10-437D-99F5-2D4CEE43855D}" name="列15"/>
    <tableColumn id="35" xr3:uid="{7F10C64E-FA74-47FE-802B-BFF42863F8B6}" name="列16"/>
    <tableColumn id="36" xr3:uid="{F39791D1-1011-413D-8F80-FD0359228504}" name="列17"/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DF8DB5-710E-4523-AFD7-4DAFA88A915F}" name="Attack" displayName="Attack" ref="A1:AA134" totalsRowShown="0" headerRowDxfId="84" dataDxfId="83">
  <autoFilter ref="A1:AA134" xr:uid="{47DF8DB5-710E-4523-AFD7-4DAFA88A915F}">
    <filterColumn colId="5">
      <filters>
        <filter val="烏野"/>
      </filters>
    </filterColumn>
  </autoFilter>
  <tableColumns count="27">
    <tableColumn id="1" xr3:uid="{E70D4207-A232-426D-9574-7988BB28F929}" name="No." dataDxfId="82">
      <calculatedColumnFormula>IFERROR(Stat[[#This Row],[No.]],"-")</calculatedColumnFormula>
    </tableColumn>
    <tableColumn id="2" xr3:uid="{97CFA91A-759D-453E-A7A9-43A47D07944E}" name="服装" dataDxfId="81">
      <calculatedColumnFormula>IFERROR(Stat[[#This Row],[服装]],"-")</calculatedColumnFormula>
    </tableColumn>
    <tableColumn id="3" xr3:uid="{579913EF-6A23-4B21-9D9E-288E5808251A}" name="名前" dataDxfId="80">
      <calculatedColumnFormula>IFERROR(Stat[[#This Row],[名前]],"-")</calculatedColumnFormula>
    </tableColumn>
    <tableColumn id="4" xr3:uid="{A4782CA1-E10C-4E3C-83BD-FC9564C9C941}" name="じゃんけん" dataDxfId="79">
      <calculatedColumnFormula>IFERROR(Stat[[#This Row],[じゃんけん]],"-")</calculatedColumnFormula>
    </tableColumn>
    <tableColumn id="5" xr3:uid="{7A64B4FF-3113-44EC-A047-8A6A39801506}" name="ポジション" dataDxfId="78">
      <calculatedColumnFormula>IFERROR(Stat[[#This Row],[ポジション]],"-")</calculatedColumnFormula>
    </tableColumn>
    <tableColumn id="6" xr3:uid="{7F71796B-238E-4777-9447-57DEBF0A9A14}" name="高校" dataDxfId="77">
      <calculatedColumnFormula>IFERROR(Stat[[#This Row],[高校]],"-")</calculatedColumnFormula>
    </tableColumn>
    <tableColumn id="7" xr3:uid="{16115666-76E5-4CFE-B8B1-84508F9404AC}" name="レアリティ" dataDxfId="76">
      <calculatedColumnFormula>IFERROR(Stat[[#This Row],[レアリティ]],"-")</calculatedColumnFormula>
    </tableColumn>
    <tableColumn id="8" xr3:uid="{97000423-D541-48BB-93C2-F630CE04D2DE}" name="Lv" dataDxfId="75"/>
    <tableColumn id="9" xr3:uid="{417F9440-2884-47B8-999B-26BA3402E63B}" name="スパイク色" dataDxfId="74"/>
    <tableColumn id="10" xr3:uid="{5CF28167-9F6E-440D-8684-7CD2B8A99A04}" name="スパイク" dataDxfId="73"/>
    <tableColumn id="11" xr3:uid="{CF64DED8-4B9B-455A-9024-079CDFBB723C}" name="スパイク補正" dataDxfId="72"/>
    <tableColumn id="12" xr3:uid="{68BF0CCA-B7F5-4CCA-AFB3-B19B8A1F50F3}" name="速攻色" dataDxfId="71"/>
    <tableColumn id="13" xr3:uid="{5C073D7C-7240-44B0-8EDD-461CCBF4E815}" name="速攻" dataDxfId="70"/>
    <tableColumn id="14" xr3:uid="{36877560-D22A-4E6B-8BA3-6F0C557D12E5}" name="ストレート色" dataDxfId="69"/>
    <tableColumn id="15" xr3:uid="{7A701475-9895-43D2-8B4B-73140340BF15}" name="ストレート" dataDxfId="68"/>
    <tableColumn id="16" xr3:uid="{AB8B8A77-DB2B-479B-A96C-2F09E2CC7DB3}" name="フェイント色" dataDxfId="67"/>
    <tableColumn id="17" xr3:uid="{021C0B68-AED5-412B-822C-55B2C86B4000}" name="フェイント" dataDxfId="66"/>
    <tableColumn id="18" xr3:uid="{A05B212C-B33B-475E-AAB8-FC523597CDCC}" name="ブロード色" dataDxfId="65"/>
    <tableColumn id="19" xr3:uid="{28CAC1F3-111B-4421-B010-CE7B6C6C79C6}" name="ブロード" dataDxfId="64"/>
    <tableColumn id="20" xr3:uid="{6EBD5CC2-BF1F-4616-946C-FD0B08E47756}" name="桃攻撃1属性" dataDxfId="63"/>
    <tableColumn id="21" xr3:uid="{B9D30BB4-4D30-4348-A495-D8534515146B}" name="桃攻撃1" dataDxfId="62"/>
    <tableColumn id="26" xr3:uid="{23EFA3B5-C540-44E8-BD14-24FE010CDD38}" name="桃攻撃1補正" dataDxfId="61"/>
    <tableColumn id="22" xr3:uid="{BA241348-C315-44F8-BF3B-F88513E22E23}" name="桃攻撃1強化" dataDxfId="60"/>
    <tableColumn id="27" xr3:uid="{447826F2-EE52-4F93-8450-0A2200E31A95}" name="桃攻撃1強化補正" dataDxfId="59"/>
    <tableColumn id="23" xr3:uid="{83611592-6A73-4D8C-859C-C88F043DF247}" name="桃攻撃2属性" dataDxfId="58"/>
    <tableColumn id="24" xr3:uid="{0BFA0A8B-7FC3-49B5-94A7-CCAD16F5402A}" name="桃攻撃2" dataDxfId="57"/>
    <tableColumn id="25" xr3:uid="{836309DE-D83B-4D83-9828-F23B3339440C}" name="桃攻撃2強化" dataDxfId="56"/>
  </tableColumns>
  <tableStyleInfo name="Skill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97CBA6-C8DF-4629-B773-6809D7880369}" name="Block" displayName="Block" ref="A1:AF128" totalsRowShown="0" headerRowDxfId="55" dataDxfId="54">
  <autoFilter ref="A1:AF128" xr:uid="{0E97CBA6-C8DF-4629-B773-6809D7880369}">
    <filterColumn colId="5">
      <filters>
        <filter val="烏野"/>
      </filters>
    </filterColumn>
  </autoFilter>
  <tableColumns count="32">
    <tableColumn id="1" xr3:uid="{210882DF-442A-43FD-9E19-1034D9A7DB86}" name="No." dataDxfId="53">
      <calculatedColumnFormula>IFERROR(Stat[[#This Row],[No.]],"-")</calculatedColumnFormula>
    </tableColumn>
    <tableColumn id="2" xr3:uid="{FE0EE88B-F19E-4B41-870F-42FA2780CAF5}" name="服装" dataDxfId="52">
      <calculatedColumnFormula>IFERROR(Stat[[#This Row],[服装]],"-")</calculatedColumnFormula>
    </tableColumn>
    <tableColumn id="3" xr3:uid="{CD436B3D-3F72-484C-ACA1-C878B7EDBDBA}" name="名前" dataDxfId="51">
      <calculatedColumnFormula>IFERROR(Stat[[#This Row],[名前]],"-")</calculatedColumnFormula>
    </tableColumn>
    <tableColumn id="4" xr3:uid="{A7DB89A0-FA98-4DFD-A46C-5116A16D0B02}" name="じゃんけん" dataDxfId="50">
      <calculatedColumnFormula>IFERROR(Stat[[#This Row],[じゃんけん]],"-")</calculatedColumnFormula>
    </tableColumn>
    <tableColumn id="5" xr3:uid="{9F4254FC-77F3-4AF7-AF23-6E982A628839}" name="ポジション" dataDxfId="49">
      <calculatedColumnFormula>IFERROR(Stat[[#This Row],[ポジション]],"-")</calculatedColumnFormula>
    </tableColumn>
    <tableColumn id="6" xr3:uid="{97CE88A3-4E59-4FC9-8051-C1389D171F66}" name="高校" dataDxfId="48">
      <calculatedColumnFormula>IFERROR(Stat[[#This Row],[高校]],"-")</calculatedColumnFormula>
    </tableColumn>
    <tableColumn id="7" xr3:uid="{4F059093-FD92-4E91-8AE6-F10732F5832C}" name="レアリティ" dataDxfId="47">
      <calculatedColumnFormula>IFERROR(Stat[[#This Row],[レアリティ]],"-")</calculatedColumnFormula>
    </tableColumn>
    <tableColumn id="8" xr3:uid="{F3F76CFE-2057-4C49-9B61-8C0A5EC7904C}" name="Lv" dataDxfId="46"/>
    <tableColumn id="9" xr3:uid="{7989664C-493A-4B79-9AB4-63BE77AE414A}" name="ゲス色" dataDxfId="45"/>
    <tableColumn id="10" xr3:uid="{7F7AD965-6D42-4387-9070-51AB1E423881}" name="ゲス" dataDxfId="44"/>
    <tableColumn id="11" xr3:uid="{74539248-C07B-4088-87E3-D3E6E9EF1FC2}" name="リード色" dataDxfId="43"/>
    <tableColumn id="12" xr3:uid="{EBB1E075-8E68-4659-A6FA-A9145DBFF9BE}" name="リード" dataDxfId="42"/>
    <tableColumn id="13" xr3:uid="{621049E6-98CA-4F0C-B559-F3C8A237D840}" name="ソフト色" dataDxfId="41"/>
    <tableColumn id="14" xr3:uid="{DA3EA968-5636-47B4-BD63-226197BEEC03}" name="ソフト" dataDxfId="40"/>
    <tableColumn id="15" xr3:uid="{EFF103F4-926D-4780-9212-8CFEEAAA783E}" name="進路妨害色" dataDxfId="39"/>
    <tableColumn id="16" xr3:uid="{441A6CCC-A605-41C7-800C-71B77D28A16A}" name="進路妨害" dataDxfId="38"/>
    <tableColumn id="24" xr3:uid="{80CCED16-6625-4F19-961C-84E2215CA5A9}" name="3枚色" dataDxfId="37"/>
    <tableColumn id="25" xr3:uid="{CA0D8EB1-CCCB-4BA5-91BE-820AEAF3E0BD}" name="3枚" dataDxfId="36"/>
    <tableColumn id="17" xr3:uid="{5953C73A-2730-4CE6-97A6-C020FEE87AEC}" name="移動色" dataDxfId="35"/>
    <tableColumn id="18" xr3:uid="{C6BBC08C-F276-45F4-A314-1FB9FFC4FC30}" name="移動" dataDxfId="34"/>
    <tableColumn id="19" xr3:uid="{F27EE879-E513-4E1A-BD4A-A9DFDE698681}" name="ツーブロ色" dataDxfId="33"/>
    <tableColumn id="20" xr3:uid="{8617FD3D-71F2-4802-AFEE-124681647D2B}" name="ツーブロ" dataDxfId="32"/>
    <tableColumn id="21" xr3:uid="{51C7BA03-4826-40B9-B341-78479E764CEB}" name="桃ブロック1属性" dataDxfId="31"/>
    <tableColumn id="22" xr3:uid="{4C12A5C3-913D-4D5F-AFA2-5476A7E3D2A6}" name="桃ブロック1" dataDxfId="30"/>
    <tableColumn id="26" xr3:uid="{9F6AD929-C08B-45C1-B994-29238F7766F8}" name="桃ブロック補正" dataDxfId="29"/>
    <tableColumn id="23" xr3:uid="{AE2ADD0B-F74F-474C-B347-DF25142A3B66}" name="桃ブロック1強化" dataDxfId="28"/>
    <tableColumn id="27" xr3:uid="{6EBA1ECC-0BCF-470F-BEEB-9C0BE316027F}" name="桃ブロック1補正" dataDxfId="27"/>
    <tableColumn id="28" xr3:uid="{43C7A753-5300-4AFE-BF26-2BDC3630115A}" name="桃ブロック2属性" dataDxfId="26"/>
    <tableColumn id="29" xr3:uid="{D33038A4-5179-411B-93D2-76CCFF13B4DB}" name="桃ブロック2" dataDxfId="25"/>
    <tableColumn id="30" xr3:uid="{4D80D880-D5FE-43C3-9548-01E11B983854}" name="桃ブロック2補正" dataDxfId="24"/>
    <tableColumn id="31" xr3:uid="{13D947B5-AB8F-4885-8B97-FCA3D25C4BC1}" name="桃ブロック2強化" dataDxfId="23"/>
    <tableColumn id="32" xr3:uid="{4E57B5A3-C359-40EB-8713-50328A13B883}" name="桃ブロック2強化補正" dataDxfId="22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3" t="s">
        <v>175</v>
      </c>
      <c r="B98" t="s">
        <v>310</v>
      </c>
    </row>
    <row r="99" spans="1:10" x14ac:dyDescent="0.3">
      <c r="A99" s="3" t="s">
        <v>3</v>
      </c>
      <c r="B99" t="s">
        <v>76</v>
      </c>
    </row>
    <row r="101" spans="1:10" x14ac:dyDescent="0.3">
      <c r="A101" s="3" t="s">
        <v>165</v>
      </c>
      <c r="B101" t="s">
        <v>178</v>
      </c>
      <c r="C101" t="s">
        <v>182</v>
      </c>
      <c r="D101" t="s">
        <v>181</v>
      </c>
      <c r="E101" t="s">
        <v>180</v>
      </c>
      <c r="F101" t="s">
        <v>179</v>
      </c>
      <c r="G101" t="s">
        <v>177</v>
      </c>
      <c r="H101" t="s">
        <v>176</v>
      </c>
      <c r="I101" t="s">
        <v>184</v>
      </c>
      <c r="J101" t="s">
        <v>183</v>
      </c>
    </row>
    <row r="102" spans="1:10" x14ac:dyDescent="0.3">
      <c r="A102" s="4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4" t="s">
        <v>173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4" t="s">
        <v>168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4" t="s">
        <v>170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4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4" t="s">
        <v>167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4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4" t="s">
        <v>174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4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4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4" t="s">
        <v>172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4" t="s">
        <v>171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4" t="s">
        <v>169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4" t="s">
        <v>265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4" t="s">
        <v>166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V75"/>
  <sheetViews>
    <sheetView workbookViewId="0">
      <selection sqref="A1:S1"/>
    </sheetView>
  </sheetViews>
  <sheetFormatPr defaultRowHeight="14.4" x14ac:dyDescent="0.3"/>
  <sheetData>
    <row r="1" spans="1:19" x14ac:dyDescent="0.3">
      <c r="A1" s="24" t="s">
        <v>333</v>
      </c>
      <c r="B1" s="24" t="s">
        <v>334</v>
      </c>
      <c r="C1" s="24" t="s">
        <v>112</v>
      </c>
      <c r="D1" s="24" t="s">
        <v>0</v>
      </c>
      <c r="E1" s="24" t="s">
        <v>7</v>
      </c>
      <c r="F1" s="24" t="s">
        <v>2</v>
      </c>
      <c r="G1" s="24" t="s">
        <v>1</v>
      </c>
      <c r="H1" s="24" t="s">
        <v>3</v>
      </c>
      <c r="I1" s="24" t="s">
        <v>133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 t="s">
        <v>328</v>
      </c>
      <c r="Q1" s="24" t="s">
        <v>329</v>
      </c>
      <c r="R1" s="24" t="s">
        <v>308</v>
      </c>
      <c r="S1" s="24" t="s">
        <v>307</v>
      </c>
    </row>
    <row r="2" spans="1:19" ht="15.05" x14ac:dyDescent="0.35">
      <c r="A2" s="25" t="str">
        <f>Stat[[#This Row],[服装]]&amp;Stat[[#This Row],[名前]]&amp;Stat[[#This Row],[レアリティ]]</f>
        <v>ユニフォーム日向翔陽ICONIC</v>
      </c>
      <c r="B2" s="26">
        <v>1</v>
      </c>
      <c r="C2" s="26" t="s">
        <v>113</v>
      </c>
      <c r="D2" s="26" t="s">
        <v>150</v>
      </c>
      <c r="E2" s="26" t="s">
        <v>82</v>
      </c>
      <c r="F2" s="26" t="s">
        <v>87</v>
      </c>
      <c r="G2" s="26" t="s">
        <v>149</v>
      </c>
      <c r="H2" s="27" t="s">
        <v>76</v>
      </c>
      <c r="I2">
        <v>1</v>
      </c>
      <c r="J2" s="31" t="s">
        <v>357</v>
      </c>
      <c r="K2" s="31" t="s">
        <v>197</v>
      </c>
      <c r="L2" s="32" t="s">
        <v>210</v>
      </c>
      <c r="M2" s="32">
        <v>27</v>
      </c>
      <c r="N2" s="32">
        <v>6</v>
      </c>
    </row>
    <row r="3" spans="1:19" ht="15.05" x14ac:dyDescent="0.35">
      <c r="J3" s="31" t="s">
        <v>357</v>
      </c>
      <c r="K3" s="13" t="s">
        <v>199</v>
      </c>
      <c r="L3" s="32" t="s">
        <v>186</v>
      </c>
      <c r="M3" s="32">
        <v>29</v>
      </c>
    </row>
    <row r="4" spans="1:19" ht="15.05" x14ac:dyDescent="0.35">
      <c r="J4" s="31" t="s">
        <v>357</v>
      </c>
      <c r="K4" s="13" t="s">
        <v>201</v>
      </c>
      <c r="L4" s="32" t="s">
        <v>186</v>
      </c>
      <c r="M4" s="32">
        <v>28</v>
      </c>
    </row>
    <row r="5" spans="1:19" ht="15.05" x14ac:dyDescent="0.35">
      <c r="J5" s="31" t="s">
        <v>357</v>
      </c>
      <c r="K5" s="13" t="s">
        <v>203</v>
      </c>
      <c r="L5" s="32" t="s">
        <v>210</v>
      </c>
      <c r="M5" s="32">
        <v>30</v>
      </c>
    </row>
    <row r="6" spans="1:19" ht="15.05" x14ac:dyDescent="0.35">
      <c r="J6" s="31" t="s">
        <v>357</v>
      </c>
      <c r="K6" s="34" t="s">
        <v>205</v>
      </c>
      <c r="L6" s="32" t="s">
        <v>186</v>
      </c>
      <c r="M6" s="32">
        <v>29</v>
      </c>
    </row>
    <row r="7" spans="1:19" ht="15.05" x14ac:dyDescent="0.35">
      <c r="J7" s="31" t="s">
        <v>357</v>
      </c>
      <c r="K7" s="32" t="s">
        <v>199</v>
      </c>
      <c r="L7" s="33" t="s">
        <v>330</v>
      </c>
      <c r="M7" s="32">
        <v>39</v>
      </c>
      <c r="N7" s="32">
        <v>5</v>
      </c>
      <c r="O7" s="32">
        <v>49</v>
      </c>
      <c r="P7" s="32">
        <v>7</v>
      </c>
    </row>
    <row r="8" spans="1:19" ht="15.05" x14ac:dyDescent="0.35">
      <c r="A8" s="28" t="str">
        <f>Stat[[#This Row],[服装]]&amp;Stat[[#This Row],[名前]]&amp;Stat[[#This Row],[レアリティ]]</f>
        <v>ユニフォーム月島蛍ICONIC</v>
      </c>
      <c r="B8" s="29">
        <v>2</v>
      </c>
      <c r="C8" s="29" t="s">
        <v>162</v>
      </c>
      <c r="D8" s="29" t="s">
        <v>150</v>
      </c>
      <c r="E8" s="29" t="s">
        <v>82</v>
      </c>
      <c r="F8" s="29" t="s">
        <v>87</v>
      </c>
      <c r="G8" s="29" t="s">
        <v>149</v>
      </c>
      <c r="H8" s="30" t="s">
        <v>76</v>
      </c>
      <c r="I8">
        <v>1</v>
      </c>
      <c r="J8" s="31" t="s">
        <v>357</v>
      </c>
      <c r="K8" s="34" t="s">
        <v>197</v>
      </c>
      <c r="L8" s="35" t="s">
        <v>210</v>
      </c>
      <c r="M8" s="35">
        <v>27</v>
      </c>
      <c r="N8" s="35">
        <v>6</v>
      </c>
    </row>
    <row r="9" spans="1:19" ht="15.05" x14ac:dyDescent="0.35">
      <c r="J9" s="31" t="s">
        <v>357</v>
      </c>
      <c r="K9" s="34" t="s">
        <v>199</v>
      </c>
      <c r="L9" s="35" t="s">
        <v>186</v>
      </c>
      <c r="M9" s="35">
        <v>29</v>
      </c>
    </row>
    <row r="10" spans="1:19" ht="15.05" x14ac:dyDescent="0.35">
      <c r="J10" s="31" t="s">
        <v>357</v>
      </c>
      <c r="K10" s="34" t="s">
        <v>201</v>
      </c>
      <c r="L10" s="35" t="s">
        <v>186</v>
      </c>
      <c r="M10" s="35">
        <v>28</v>
      </c>
    </row>
    <row r="11" spans="1:19" ht="15.05" x14ac:dyDescent="0.35">
      <c r="J11" s="31" t="s">
        <v>357</v>
      </c>
      <c r="K11" s="34" t="s">
        <v>203</v>
      </c>
      <c r="L11" s="35" t="s">
        <v>210</v>
      </c>
      <c r="M11" s="35">
        <v>30</v>
      </c>
    </row>
    <row r="12" spans="1:19" ht="15.05" x14ac:dyDescent="0.35">
      <c r="J12" s="31" t="s">
        <v>357</v>
      </c>
      <c r="K12" s="34" t="s">
        <v>205</v>
      </c>
      <c r="L12" s="35" t="s">
        <v>225</v>
      </c>
      <c r="M12" s="35">
        <v>31</v>
      </c>
    </row>
    <row r="13" spans="1:19" ht="15.05" x14ac:dyDescent="0.35">
      <c r="J13" s="31" t="s">
        <v>357</v>
      </c>
      <c r="K13" s="35" t="s">
        <v>199</v>
      </c>
      <c r="L13" s="36" t="s">
        <v>330</v>
      </c>
      <c r="M13" s="35">
        <v>39</v>
      </c>
      <c r="N13" s="35">
        <v>5</v>
      </c>
      <c r="O13" s="35">
        <v>49</v>
      </c>
      <c r="P13" s="35">
        <v>7</v>
      </c>
    </row>
    <row r="14" spans="1:19" ht="15.05" x14ac:dyDescent="0.35">
      <c r="A14" s="25" t="str">
        <f>Stat[[#This Row],[服装]]&amp;Stat[[#This Row],[名前]]&amp;Stat[[#This Row],[レアリティ]]</f>
        <v>ユニフォーム田中龍之介ICONIC</v>
      </c>
      <c r="B14" s="26">
        <v>3</v>
      </c>
      <c r="C14" s="26" t="s">
        <v>163</v>
      </c>
      <c r="D14" s="26" t="s">
        <v>150</v>
      </c>
      <c r="E14" s="26" t="s">
        <v>78</v>
      </c>
      <c r="F14" s="26" t="s">
        <v>87</v>
      </c>
      <c r="G14" s="26" t="s">
        <v>149</v>
      </c>
      <c r="H14" s="27" t="s">
        <v>76</v>
      </c>
      <c r="I14">
        <v>1</v>
      </c>
      <c r="J14" s="31" t="s">
        <v>357</v>
      </c>
      <c r="K14" s="34" t="s">
        <v>197</v>
      </c>
      <c r="L14" s="32" t="s">
        <v>210</v>
      </c>
      <c r="M14" s="32">
        <v>27</v>
      </c>
      <c r="N14" s="32">
        <v>6</v>
      </c>
    </row>
    <row r="15" spans="1:19" ht="15.05" x14ac:dyDescent="0.35">
      <c r="J15" s="31" t="s">
        <v>357</v>
      </c>
      <c r="K15" s="34" t="s">
        <v>199</v>
      </c>
      <c r="L15" s="32" t="s">
        <v>186</v>
      </c>
      <c r="M15" s="32">
        <v>29</v>
      </c>
    </row>
    <row r="16" spans="1:19" ht="15.05" x14ac:dyDescent="0.35">
      <c r="J16" s="31" t="s">
        <v>357</v>
      </c>
      <c r="K16" s="34" t="s">
        <v>201</v>
      </c>
      <c r="L16" s="32" t="s">
        <v>186</v>
      </c>
      <c r="M16" s="32">
        <v>28</v>
      </c>
    </row>
    <row r="17" spans="1:22" ht="15.05" x14ac:dyDescent="0.35">
      <c r="J17" s="31" t="s">
        <v>357</v>
      </c>
      <c r="K17" s="34" t="s">
        <v>203</v>
      </c>
      <c r="L17" s="32" t="s">
        <v>225</v>
      </c>
      <c r="M17" s="32">
        <v>28</v>
      </c>
    </row>
    <row r="18" spans="1:22" ht="15.05" x14ac:dyDescent="0.35">
      <c r="J18" s="31" t="s">
        <v>357</v>
      </c>
      <c r="K18" s="34" t="s">
        <v>205</v>
      </c>
      <c r="L18" s="32" t="s">
        <v>186</v>
      </c>
      <c r="M18" s="32">
        <v>29</v>
      </c>
    </row>
    <row r="19" spans="1:22" ht="15.05" x14ac:dyDescent="0.35">
      <c r="J19" s="31" t="s">
        <v>357</v>
      </c>
      <c r="K19" s="32" t="s">
        <v>199</v>
      </c>
      <c r="L19" s="33" t="s">
        <v>330</v>
      </c>
      <c r="M19" s="32">
        <v>39</v>
      </c>
      <c r="N19" s="32">
        <v>5</v>
      </c>
      <c r="O19" s="32">
        <v>49</v>
      </c>
      <c r="P19" s="32">
        <v>7</v>
      </c>
    </row>
    <row r="20" spans="1:22" ht="15.05" x14ac:dyDescent="0.35">
      <c r="A20" s="28" t="str">
        <f>Stat[[#This Row],[服装]]&amp;Stat[[#This Row],[名前]]&amp;Stat[[#This Row],[レアリティ]]</f>
        <v>ユニフォーム東峰旭ICONIC</v>
      </c>
      <c r="B20" s="29">
        <v>4</v>
      </c>
      <c r="C20" s="29" t="s">
        <v>113</v>
      </c>
      <c r="D20" s="29" t="s">
        <v>151</v>
      </c>
      <c r="E20" s="29" t="s">
        <v>82</v>
      </c>
      <c r="F20" s="29" t="s">
        <v>79</v>
      </c>
      <c r="G20" s="29" t="s">
        <v>149</v>
      </c>
      <c r="H20" s="30" t="s">
        <v>76</v>
      </c>
      <c r="I20">
        <v>1</v>
      </c>
      <c r="J20" s="31" t="s">
        <v>357</v>
      </c>
      <c r="K20" s="34" t="s">
        <v>197</v>
      </c>
      <c r="L20" s="35" t="s">
        <v>186</v>
      </c>
      <c r="M20" s="35">
        <v>31</v>
      </c>
      <c r="N20" s="35"/>
      <c r="Q20" s="35"/>
      <c r="R20" s="35"/>
    </row>
    <row r="21" spans="1:22" ht="15.05" x14ac:dyDescent="0.35">
      <c r="J21" s="31" t="s">
        <v>357</v>
      </c>
      <c r="K21" s="34" t="s">
        <v>199</v>
      </c>
      <c r="L21" s="35" t="s">
        <v>186</v>
      </c>
      <c r="M21" s="35">
        <v>27</v>
      </c>
    </row>
    <row r="22" spans="1:22" ht="15.05" x14ac:dyDescent="0.35">
      <c r="J22" s="31" t="s">
        <v>357</v>
      </c>
      <c r="K22" s="34" t="s">
        <v>203</v>
      </c>
      <c r="L22" s="35" t="s">
        <v>186</v>
      </c>
      <c r="M22" s="35">
        <v>30</v>
      </c>
    </row>
    <row r="23" spans="1:22" ht="15.05" x14ac:dyDescent="0.35">
      <c r="J23" s="31" t="s">
        <v>357</v>
      </c>
      <c r="K23" s="34" t="s">
        <v>205</v>
      </c>
      <c r="L23" s="35" t="s">
        <v>186</v>
      </c>
      <c r="M23" s="35">
        <v>28</v>
      </c>
    </row>
    <row r="24" spans="1:22" ht="15.05" x14ac:dyDescent="0.35">
      <c r="A24" s="25" t="str">
        <f>Stat[[#This Row],[服装]]&amp;Stat[[#This Row],[名前]]&amp;Stat[[#This Row],[レアリティ]]</f>
        <v>ユニフォーム木下久志ICONIC</v>
      </c>
      <c r="B24" s="26">
        <v>5</v>
      </c>
      <c r="C24" s="26" t="s">
        <v>162</v>
      </c>
      <c r="D24" s="26" t="s">
        <v>151</v>
      </c>
      <c r="E24" s="26" t="s">
        <v>82</v>
      </c>
      <c r="F24" s="26" t="s">
        <v>79</v>
      </c>
      <c r="G24" s="26" t="s">
        <v>149</v>
      </c>
      <c r="H24" s="27" t="s">
        <v>76</v>
      </c>
      <c r="I24">
        <v>1</v>
      </c>
      <c r="J24" s="31" t="s">
        <v>357</v>
      </c>
      <c r="K24" s="34" t="s">
        <v>197</v>
      </c>
      <c r="L24" s="35" t="s">
        <v>186</v>
      </c>
      <c r="M24" s="35">
        <v>31</v>
      </c>
    </row>
    <row r="25" spans="1:22" ht="15.05" x14ac:dyDescent="0.35">
      <c r="J25" s="31" t="s">
        <v>357</v>
      </c>
      <c r="K25" s="34" t="s">
        <v>199</v>
      </c>
      <c r="L25" s="35" t="s">
        <v>186</v>
      </c>
      <c r="M25" s="35">
        <v>27</v>
      </c>
    </row>
    <row r="26" spans="1:22" ht="15.05" x14ac:dyDescent="0.35">
      <c r="J26" s="31" t="s">
        <v>357</v>
      </c>
      <c r="K26" s="34" t="s">
        <v>203</v>
      </c>
      <c r="L26" s="35" t="s">
        <v>186</v>
      </c>
      <c r="M26" s="35">
        <v>30</v>
      </c>
    </row>
    <row r="27" spans="1:22" ht="15.05" x14ac:dyDescent="0.35">
      <c r="J27" s="31" t="s">
        <v>357</v>
      </c>
      <c r="K27" s="34" t="s">
        <v>205</v>
      </c>
      <c r="L27" s="35" t="s">
        <v>186</v>
      </c>
      <c r="M27" s="35">
        <v>28</v>
      </c>
    </row>
    <row r="28" spans="1:22" ht="15.05" x14ac:dyDescent="0.35">
      <c r="A28" s="28" t="str">
        <f>Stat[[#This Row],[服装]]&amp;Stat[[#This Row],[名前]]&amp;Stat[[#This Row],[レアリティ]]</f>
        <v>夏祭り孤爪研磨ICONIC</v>
      </c>
      <c r="B28" s="29">
        <v>6</v>
      </c>
      <c r="C28" s="29" t="s">
        <v>163</v>
      </c>
      <c r="D28" s="29" t="s">
        <v>151</v>
      </c>
      <c r="E28" s="29" t="s">
        <v>78</v>
      </c>
      <c r="F28" s="29" t="s">
        <v>79</v>
      </c>
      <c r="G28" s="29" t="s">
        <v>149</v>
      </c>
      <c r="H28" s="30" t="s">
        <v>76</v>
      </c>
      <c r="I28">
        <v>1</v>
      </c>
      <c r="J28" s="31" t="s">
        <v>357</v>
      </c>
      <c r="K28" s="34" t="s">
        <v>197</v>
      </c>
      <c r="L28" s="35" t="s">
        <v>186</v>
      </c>
      <c r="M28" s="35">
        <v>31</v>
      </c>
    </row>
    <row r="29" spans="1:22" ht="15.05" x14ac:dyDescent="0.35">
      <c r="J29" s="31" t="s">
        <v>357</v>
      </c>
      <c r="K29" s="34" t="s">
        <v>199</v>
      </c>
      <c r="L29" s="35" t="s">
        <v>186</v>
      </c>
      <c r="M29" s="35">
        <v>27</v>
      </c>
    </row>
    <row r="30" spans="1:22" ht="15.05" x14ac:dyDescent="0.35">
      <c r="J30" s="31" t="s">
        <v>357</v>
      </c>
      <c r="K30" s="34" t="s">
        <v>203</v>
      </c>
      <c r="L30" s="35" t="s">
        <v>186</v>
      </c>
      <c r="M30" s="35">
        <v>30</v>
      </c>
    </row>
    <row r="31" spans="1:22" ht="15.05" x14ac:dyDescent="0.35">
      <c r="J31" s="31" t="s">
        <v>357</v>
      </c>
      <c r="K31" s="34" t="s">
        <v>205</v>
      </c>
      <c r="L31" s="35" t="s">
        <v>186</v>
      </c>
      <c r="M31" s="35">
        <v>28</v>
      </c>
    </row>
    <row r="32" spans="1:22" ht="15.05" x14ac:dyDescent="0.35">
      <c r="A32" s="25" t="str">
        <f>Stat[[#This Row],[服装]]&amp;Stat[[#This Row],[名前]]&amp;Stat[[#This Row],[レアリティ]]</f>
        <v>ユニフォーム灰羽リエーフICONIC</v>
      </c>
      <c r="B32" s="26">
        <v>7</v>
      </c>
      <c r="C32" s="26" t="s">
        <v>113</v>
      </c>
      <c r="D32" s="26" t="s">
        <v>152</v>
      </c>
      <c r="E32" s="26" t="s">
        <v>82</v>
      </c>
      <c r="F32" s="26" t="s">
        <v>87</v>
      </c>
      <c r="G32" s="26" t="s">
        <v>149</v>
      </c>
      <c r="H32" s="27" t="s">
        <v>76</v>
      </c>
      <c r="I32">
        <v>1</v>
      </c>
      <c r="J32" s="31" t="s">
        <v>357</v>
      </c>
      <c r="K32" s="31" t="s">
        <v>197</v>
      </c>
      <c r="L32" s="32" t="s">
        <v>186</v>
      </c>
      <c r="M32" s="32">
        <v>25</v>
      </c>
      <c r="N32" s="32"/>
      <c r="Q32" s="32"/>
      <c r="R32" s="32"/>
      <c r="U32" s="32"/>
      <c r="V32" s="32"/>
    </row>
    <row r="33" spans="1:13" ht="15.05" x14ac:dyDescent="0.35">
      <c r="J33" s="31" t="s">
        <v>357</v>
      </c>
      <c r="K33" s="34" t="s">
        <v>199</v>
      </c>
      <c r="L33" s="32" t="s">
        <v>186</v>
      </c>
      <c r="M33" s="32">
        <v>23</v>
      </c>
    </row>
    <row r="34" spans="1:13" ht="15.05" x14ac:dyDescent="0.35">
      <c r="J34" s="31" t="s">
        <v>357</v>
      </c>
      <c r="K34" s="34" t="s">
        <v>203</v>
      </c>
      <c r="L34" s="32" t="s">
        <v>210</v>
      </c>
      <c r="M34" s="32">
        <v>27</v>
      </c>
    </row>
    <row r="35" spans="1:13" ht="15.05" x14ac:dyDescent="0.35">
      <c r="A35" s="28" t="str">
        <f>Stat[[#This Row],[服装]]&amp;Stat[[#This Row],[名前]]&amp;Stat[[#This Row],[レアリティ]]</f>
        <v>ユニフォーム犬岡走ICONIC</v>
      </c>
      <c r="B35" s="29">
        <v>8</v>
      </c>
      <c r="C35" s="29" t="s">
        <v>122</v>
      </c>
      <c r="D35" s="29" t="s">
        <v>152</v>
      </c>
      <c r="E35" s="29" t="s">
        <v>78</v>
      </c>
      <c r="F35" s="29" t="s">
        <v>87</v>
      </c>
      <c r="G35" s="29" t="s">
        <v>149</v>
      </c>
      <c r="H35" s="30" t="s">
        <v>76</v>
      </c>
      <c r="I35">
        <v>1</v>
      </c>
      <c r="J35" s="31" t="s">
        <v>357</v>
      </c>
      <c r="K35" s="34" t="s">
        <v>197</v>
      </c>
      <c r="L35" s="35" t="s">
        <v>186</v>
      </c>
      <c r="M35" s="35">
        <v>25</v>
      </c>
    </row>
    <row r="36" spans="1:13" ht="15.05" x14ac:dyDescent="0.35">
      <c r="J36" s="31" t="s">
        <v>357</v>
      </c>
      <c r="K36" s="34" t="s">
        <v>199</v>
      </c>
      <c r="L36" s="35" t="s">
        <v>186</v>
      </c>
      <c r="M36" s="35">
        <v>23</v>
      </c>
    </row>
    <row r="37" spans="1:13" ht="15.05" x14ac:dyDescent="0.35">
      <c r="J37" s="31" t="s">
        <v>357</v>
      </c>
      <c r="K37" s="34" t="s">
        <v>203</v>
      </c>
      <c r="L37" s="35" t="s">
        <v>210</v>
      </c>
      <c r="M37" s="35">
        <v>27</v>
      </c>
    </row>
    <row r="38" spans="1:13" ht="15.05" x14ac:dyDescent="0.35">
      <c r="A38" s="25" t="str">
        <f>Stat[[#This Row],[服装]]&amp;Stat[[#This Row],[名前]]&amp;Stat[[#This Row],[レアリティ]]</f>
        <v>ユニフォーム海信之ICONIC</v>
      </c>
      <c r="B38" s="26">
        <v>9</v>
      </c>
      <c r="C38" s="26" t="s">
        <v>113</v>
      </c>
      <c r="D38" s="26" t="s">
        <v>153</v>
      </c>
      <c r="E38" s="26" t="s">
        <v>95</v>
      </c>
      <c r="F38" s="26" t="s">
        <v>87</v>
      </c>
      <c r="G38" s="26" t="s">
        <v>149</v>
      </c>
      <c r="H38" s="27" t="s">
        <v>76</v>
      </c>
      <c r="I38">
        <v>1</v>
      </c>
      <c r="J38" s="31" t="s">
        <v>357</v>
      </c>
      <c r="K38" s="34" t="s">
        <v>197</v>
      </c>
      <c r="L38" s="32" t="s">
        <v>186</v>
      </c>
      <c r="M38" s="32">
        <v>22</v>
      </c>
    </row>
    <row r="39" spans="1:13" ht="15.05" x14ac:dyDescent="0.35">
      <c r="J39" s="31" t="s">
        <v>357</v>
      </c>
      <c r="K39" s="34" t="s">
        <v>199</v>
      </c>
      <c r="L39" s="32" t="s">
        <v>186</v>
      </c>
      <c r="M39" s="32">
        <v>21</v>
      </c>
    </row>
    <row r="40" spans="1:13" ht="15.05" x14ac:dyDescent="0.35">
      <c r="J40" s="31" t="s">
        <v>357</v>
      </c>
      <c r="K40" s="34" t="s">
        <v>203</v>
      </c>
      <c r="L40" s="32" t="s">
        <v>225</v>
      </c>
      <c r="M40" s="32">
        <v>21</v>
      </c>
    </row>
    <row r="41" spans="1:13" ht="15.05" x14ac:dyDescent="0.35">
      <c r="J41" s="31" t="s">
        <v>357</v>
      </c>
      <c r="K41" s="34" t="s">
        <v>205</v>
      </c>
      <c r="L41" s="32" t="s">
        <v>186</v>
      </c>
      <c r="M41" s="32">
        <v>21</v>
      </c>
    </row>
    <row r="42" spans="1:13" ht="15.05" x14ac:dyDescent="0.35">
      <c r="A42" s="28" t="str">
        <f>Stat[[#This Row],[服装]]&amp;Stat[[#This Row],[名前]]&amp;Stat[[#This Row],[レアリティ]]</f>
        <v>プール掃除青根高伸ICONIC</v>
      </c>
      <c r="B42" s="29">
        <v>10</v>
      </c>
      <c r="C42" s="29" t="s">
        <v>122</v>
      </c>
      <c r="D42" s="29" t="s">
        <v>153</v>
      </c>
      <c r="E42" s="29" t="s">
        <v>82</v>
      </c>
      <c r="F42" s="29" t="s">
        <v>87</v>
      </c>
      <c r="G42" s="29" t="s">
        <v>149</v>
      </c>
      <c r="H42" s="30" t="s">
        <v>76</v>
      </c>
      <c r="I42">
        <v>1</v>
      </c>
      <c r="J42" s="31" t="s">
        <v>357</v>
      </c>
      <c r="K42" s="34" t="s">
        <v>197</v>
      </c>
      <c r="L42" s="35" t="s">
        <v>186</v>
      </c>
      <c r="M42" s="35">
        <v>22</v>
      </c>
    </row>
    <row r="43" spans="1:13" ht="15.05" x14ac:dyDescent="0.35">
      <c r="J43" s="31" t="s">
        <v>357</v>
      </c>
      <c r="K43" s="34" t="s">
        <v>199</v>
      </c>
      <c r="L43" s="35" t="s">
        <v>186</v>
      </c>
      <c r="M43" s="35">
        <v>21</v>
      </c>
    </row>
    <row r="44" spans="1:13" ht="15.05" x14ac:dyDescent="0.35">
      <c r="J44" s="31" t="s">
        <v>357</v>
      </c>
      <c r="K44" s="34" t="s">
        <v>203</v>
      </c>
      <c r="L44" s="35" t="s">
        <v>225</v>
      </c>
      <c r="M44" s="35">
        <v>21</v>
      </c>
    </row>
    <row r="45" spans="1:13" ht="15.05" x14ac:dyDescent="0.35">
      <c r="J45" s="31" t="s">
        <v>357</v>
      </c>
      <c r="K45" s="34" t="s">
        <v>205</v>
      </c>
      <c r="L45" s="35" t="s">
        <v>186</v>
      </c>
      <c r="M45" s="35">
        <v>21</v>
      </c>
    </row>
    <row r="46" spans="1:13" x14ac:dyDescent="0.3">
      <c r="J46" s="31" t="s">
        <v>357</v>
      </c>
    </row>
    <row r="47" spans="1:13" x14ac:dyDescent="0.3">
      <c r="J47" s="31" t="s">
        <v>357</v>
      </c>
    </row>
    <row r="48" spans="1:13" x14ac:dyDescent="0.3">
      <c r="J48" s="31" t="s">
        <v>357</v>
      </c>
    </row>
    <row r="49" spans="1:22" x14ac:dyDescent="0.3">
      <c r="J49" s="31" t="s">
        <v>357</v>
      </c>
    </row>
    <row r="50" spans="1:22" x14ac:dyDescent="0.3">
      <c r="J50" s="31" t="s">
        <v>357</v>
      </c>
    </row>
    <row r="51" spans="1:22" x14ac:dyDescent="0.3">
      <c r="J51" s="31" t="s">
        <v>357</v>
      </c>
    </row>
    <row r="52" spans="1:22" x14ac:dyDescent="0.3">
      <c r="J52" s="31" t="s">
        <v>357</v>
      </c>
    </row>
    <row r="53" spans="1:22" x14ac:dyDescent="0.3">
      <c r="J53" s="31" t="s">
        <v>357</v>
      </c>
    </row>
    <row r="54" spans="1:22" ht="15.05" x14ac:dyDescent="0.35">
      <c r="J54" s="31" t="s">
        <v>357</v>
      </c>
      <c r="N54" s="35"/>
      <c r="Q54" s="35"/>
      <c r="R54" s="35"/>
      <c r="U54" s="35"/>
      <c r="V54" s="35"/>
    </row>
    <row r="55" spans="1:22" ht="15.05" x14ac:dyDescent="0.35">
      <c r="J55" s="31" t="s">
        <v>357</v>
      </c>
      <c r="N55" s="32"/>
      <c r="Q55" s="32"/>
      <c r="R55" s="32"/>
    </row>
    <row r="56" spans="1:22" ht="15.05" x14ac:dyDescent="0.35">
      <c r="J56" s="31" t="s">
        <v>357</v>
      </c>
      <c r="N56" s="35"/>
      <c r="Q56" s="35"/>
      <c r="R56" s="35"/>
    </row>
    <row r="57" spans="1:22" x14ac:dyDescent="0.3">
      <c r="J57" s="31" t="s">
        <v>357</v>
      </c>
    </row>
    <row r="58" spans="1:22" x14ac:dyDescent="0.3">
      <c r="J58" s="31" t="s">
        <v>357</v>
      </c>
    </row>
    <row r="59" spans="1:22" x14ac:dyDescent="0.3">
      <c r="A59" s="25" t="str">
        <f>Stat[[#This Row],[服装]]&amp;Stat[[#This Row],[名前]]&amp;Stat[[#This Row],[レアリティ]]</f>
        <v>ユニフォーム渡親治ICONIC</v>
      </c>
      <c r="B59" s="26">
        <v>11</v>
      </c>
      <c r="C59" s="26" t="s">
        <v>113</v>
      </c>
      <c r="D59" s="26" t="s">
        <v>154</v>
      </c>
      <c r="E59" s="26" t="s">
        <v>82</v>
      </c>
      <c r="F59" s="26" t="s">
        <v>85</v>
      </c>
      <c r="G59" s="26" t="s">
        <v>149</v>
      </c>
      <c r="H59" s="27" t="s">
        <v>76</v>
      </c>
      <c r="I59">
        <v>1</v>
      </c>
      <c r="J59" s="31" t="s">
        <v>357</v>
      </c>
    </row>
    <row r="60" spans="1:22" x14ac:dyDescent="0.3">
      <c r="A60" s="28" t="str">
        <f>Stat[[#This Row],[服装]]&amp;Stat[[#This Row],[名前]]&amp;Stat[[#This Row],[レアリティ]]</f>
        <v>ユニフォーム松川一静ICONIC</v>
      </c>
      <c r="B60" s="29">
        <v>12</v>
      </c>
      <c r="C60" s="29" t="s">
        <v>162</v>
      </c>
      <c r="D60" s="29" t="s">
        <v>154</v>
      </c>
      <c r="E60" s="29" t="s">
        <v>78</v>
      </c>
      <c r="F60" s="29" t="s">
        <v>85</v>
      </c>
      <c r="G60" s="29" t="s">
        <v>149</v>
      </c>
      <c r="H60" s="30" t="s">
        <v>76</v>
      </c>
      <c r="I60">
        <v>1</v>
      </c>
      <c r="J60" s="31" t="s">
        <v>357</v>
      </c>
    </row>
    <row r="61" spans="1:22" x14ac:dyDescent="0.3">
      <c r="J61" s="31" t="s">
        <v>357</v>
      </c>
    </row>
    <row r="62" spans="1:22" x14ac:dyDescent="0.3">
      <c r="J62" s="31" t="s">
        <v>357</v>
      </c>
    </row>
    <row r="63" spans="1:22" x14ac:dyDescent="0.3">
      <c r="J63" s="31" t="s">
        <v>357</v>
      </c>
    </row>
    <row r="64" spans="1:22" x14ac:dyDescent="0.3">
      <c r="J64" s="31" t="s">
        <v>357</v>
      </c>
    </row>
    <row r="65" spans="10:10" x14ac:dyDescent="0.3">
      <c r="J65" s="31" t="s">
        <v>357</v>
      </c>
    </row>
    <row r="66" spans="10:10" x14ac:dyDescent="0.3">
      <c r="J66" s="31" t="s">
        <v>357</v>
      </c>
    </row>
    <row r="67" spans="10:10" x14ac:dyDescent="0.3">
      <c r="J67" s="31" t="s">
        <v>357</v>
      </c>
    </row>
    <row r="68" spans="10:10" x14ac:dyDescent="0.3">
      <c r="J68" s="31" t="s">
        <v>357</v>
      </c>
    </row>
    <row r="69" spans="10:10" x14ac:dyDescent="0.3">
      <c r="J69" s="31" t="s">
        <v>357</v>
      </c>
    </row>
    <row r="70" spans="10:10" x14ac:dyDescent="0.3">
      <c r="J70" s="31" t="s">
        <v>357</v>
      </c>
    </row>
    <row r="71" spans="10:10" x14ac:dyDescent="0.3">
      <c r="J71" s="31" t="s">
        <v>357</v>
      </c>
    </row>
    <row r="72" spans="10:10" x14ac:dyDescent="0.3">
      <c r="J72" s="31" t="s">
        <v>357</v>
      </c>
    </row>
    <row r="73" spans="10:10" x14ac:dyDescent="0.3">
      <c r="J73" s="31" t="s">
        <v>357</v>
      </c>
    </row>
    <row r="74" spans="10:10" x14ac:dyDescent="0.3">
      <c r="J74" s="31" t="s">
        <v>357</v>
      </c>
    </row>
    <row r="75" spans="10:10" x14ac:dyDescent="0.3">
      <c r="J75" s="31" t="s">
        <v>357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E81B-E5F4-49B9-93B8-ECE8187C078F}">
  <sheetPr codeName="Sheet6"/>
  <dimension ref="A1:AF128"/>
  <sheetViews>
    <sheetView topLeftCell="E1" workbookViewId="0">
      <selection activeCell="I8" sqref="I8:AF11"/>
    </sheetView>
  </sheetViews>
  <sheetFormatPr defaultRowHeight="15.05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5.109375" style="1" customWidth="1"/>
    <col min="9" max="9" width="7.88671875" style="1" customWidth="1"/>
    <col min="10" max="10" width="6.33203125" style="1" customWidth="1"/>
    <col min="11" max="11" width="8.5546875" style="1" customWidth="1"/>
    <col min="12" max="12" width="7.109375" style="1" customWidth="1"/>
    <col min="13" max="13" width="8.5546875" style="1" customWidth="1"/>
    <col min="16" max="16" width="7.109375" style="1" customWidth="1"/>
    <col min="17" max="17" width="10.109375" style="1" customWidth="1"/>
    <col min="18" max="20" width="8.5546875" style="1" customWidth="1"/>
    <col min="21" max="21" width="11.21875" style="1" bestFit="1" customWidth="1"/>
    <col min="22" max="22" width="9.6640625" style="1" bestFit="1" customWidth="1"/>
    <col min="23" max="23" width="15" style="1" customWidth="1"/>
    <col min="24" max="24" width="11.77734375" style="1" customWidth="1"/>
    <col min="25" max="25" width="14.109375" style="1" customWidth="1"/>
    <col min="26" max="27" width="15" style="1" customWidth="1"/>
    <col min="28" max="28" width="14" style="1" customWidth="1"/>
    <col min="29" max="29" width="11.77734375" style="1" customWidth="1"/>
    <col min="30" max="30" width="15" customWidth="1"/>
    <col min="31" max="31" width="15" style="1" customWidth="1"/>
    <col min="32" max="32" width="18.33203125" style="1" customWidth="1"/>
    <col min="33" max="16384" width="8.88671875" style="1"/>
  </cols>
  <sheetData>
    <row r="1" spans="1:32" ht="14.4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230</v>
      </c>
      <c r="P1" s="2" t="s">
        <v>231</v>
      </c>
      <c r="Q1" s="2" t="s">
        <v>269</v>
      </c>
      <c r="R1" s="2" t="s">
        <v>270</v>
      </c>
      <c r="S1" s="2" t="s">
        <v>219</v>
      </c>
      <c r="T1" s="2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271</v>
      </c>
      <c r="Z1" s="1" t="s">
        <v>229</v>
      </c>
      <c r="AA1" s="1" t="s">
        <v>272</v>
      </c>
      <c r="AB1" s="1" t="s">
        <v>276</v>
      </c>
      <c r="AC1" s="1" t="s">
        <v>274</v>
      </c>
      <c r="AD1" s="1" t="s">
        <v>277</v>
      </c>
      <c r="AE1" s="1" t="s">
        <v>275</v>
      </c>
      <c r="AF1" s="1" t="s">
        <v>278</v>
      </c>
    </row>
    <row r="2" spans="1:32" ht="14.4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186</v>
      </c>
      <c r="J2" s="1">
        <v>28</v>
      </c>
      <c r="K2" s="1" t="s">
        <v>186</v>
      </c>
      <c r="L2" s="1">
        <v>28</v>
      </c>
      <c r="M2" s="1" t="s">
        <v>210</v>
      </c>
      <c r="N2" s="1">
        <v>29</v>
      </c>
      <c r="O2" s="1"/>
      <c r="S2" s="1" t="s">
        <v>186</v>
      </c>
      <c r="T2" s="1">
        <v>29</v>
      </c>
      <c r="U2" s="1" t="s">
        <v>186</v>
      </c>
      <c r="V2" s="1">
        <v>27</v>
      </c>
      <c r="AD2" s="1"/>
    </row>
    <row r="3" spans="1:32" ht="14.4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186</v>
      </c>
      <c r="J3" s="1">
        <v>28</v>
      </c>
      <c r="K3" s="1" t="s">
        <v>186</v>
      </c>
      <c r="L3" s="1">
        <v>28</v>
      </c>
      <c r="M3" s="1" t="s">
        <v>210</v>
      </c>
      <c r="N3" s="1">
        <v>29</v>
      </c>
      <c r="O3" s="1"/>
      <c r="S3" s="1" t="s">
        <v>225</v>
      </c>
      <c r="T3" s="1">
        <v>31</v>
      </c>
      <c r="U3" s="1" t="s">
        <v>186</v>
      </c>
      <c r="V3" s="1">
        <v>27</v>
      </c>
      <c r="AD3" s="1"/>
    </row>
    <row r="4" spans="1:32" ht="14.4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210</v>
      </c>
      <c r="J4" s="1">
        <v>33</v>
      </c>
      <c r="K4" s="1" t="s">
        <v>210</v>
      </c>
      <c r="L4" s="1">
        <v>33</v>
      </c>
      <c r="M4" s="1" t="s">
        <v>225</v>
      </c>
      <c r="N4" s="1">
        <v>28</v>
      </c>
      <c r="O4" s="1" t="s">
        <v>225</v>
      </c>
      <c r="P4" s="1">
        <v>30</v>
      </c>
      <c r="S4" s="1" t="s">
        <v>186</v>
      </c>
      <c r="T4" s="1">
        <v>29</v>
      </c>
      <c r="U4" s="1" t="s">
        <v>186</v>
      </c>
      <c r="V4" s="1">
        <v>27</v>
      </c>
      <c r="W4" s="1" t="s">
        <v>218</v>
      </c>
      <c r="X4" s="1">
        <v>44</v>
      </c>
      <c r="Y4" s="1">
        <v>5</v>
      </c>
      <c r="Z4" s="1">
        <v>54</v>
      </c>
      <c r="AA4" s="1">
        <v>7</v>
      </c>
      <c r="AD4" s="1"/>
    </row>
    <row r="5" spans="1:32" ht="14.4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26</v>
      </c>
      <c r="K5" s="1" t="s">
        <v>186</v>
      </c>
      <c r="L5" s="1">
        <v>26</v>
      </c>
      <c r="N5" s="1"/>
      <c r="O5" s="1"/>
      <c r="U5" s="1" t="s">
        <v>186</v>
      </c>
      <c r="V5" s="1">
        <v>30</v>
      </c>
      <c r="AD5" s="1"/>
    </row>
    <row r="6" spans="1:32" ht="14.4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26</v>
      </c>
      <c r="K6" s="1" t="s">
        <v>186</v>
      </c>
      <c r="L6" s="1">
        <v>26</v>
      </c>
      <c r="N6" s="1"/>
      <c r="O6" s="1"/>
      <c r="U6" s="1" t="s">
        <v>186</v>
      </c>
      <c r="V6" s="1">
        <v>30</v>
      </c>
      <c r="AD6" s="1"/>
    </row>
    <row r="7" spans="1:32" ht="14.4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186</v>
      </c>
      <c r="J7" s="1">
        <v>26</v>
      </c>
      <c r="K7" s="1" t="s">
        <v>186</v>
      </c>
      <c r="L7" s="1">
        <v>26</v>
      </c>
      <c r="N7" s="1"/>
      <c r="O7" s="1"/>
      <c r="U7" s="1" t="s">
        <v>186</v>
      </c>
      <c r="V7" s="1">
        <v>30</v>
      </c>
      <c r="AD7" s="1"/>
    </row>
    <row r="8" spans="1:32" ht="14.4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30</v>
      </c>
      <c r="K8" s="1" t="s">
        <v>186</v>
      </c>
      <c r="L8" s="1">
        <v>30</v>
      </c>
      <c r="N8" s="1"/>
      <c r="O8" s="1"/>
      <c r="Q8" s="1" t="s">
        <v>210</v>
      </c>
      <c r="R8" s="1">
        <v>35</v>
      </c>
      <c r="U8" s="1" t="s">
        <v>186</v>
      </c>
      <c r="V8" s="1">
        <v>30</v>
      </c>
      <c r="W8" s="1" t="s">
        <v>250</v>
      </c>
      <c r="X8" s="1">
        <v>37</v>
      </c>
      <c r="Y8" s="1">
        <v>5</v>
      </c>
      <c r="Z8" s="1">
        <v>47</v>
      </c>
      <c r="AA8" s="1">
        <v>7</v>
      </c>
      <c r="AD8" s="1"/>
    </row>
    <row r="9" spans="1:32" ht="14.4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225</v>
      </c>
      <c r="J9" s="1">
        <v>33</v>
      </c>
      <c r="K9" s="1" t="s">
        <v>225</v>
      </c>
      <c r="L9" s="1">
        <v>33</v>
      </c>
      <c r="N9" s="1"/>
      <c r="O9" s="1" t="s">
        <v>225</v>
      </c>
      <c r="P9" s="1">
        <v>34</v>
      </c>
      <c r="Q9" s="1" t="s">
        <v>210</v>
      </c>
      <c r="R9" s="1">
        <v>36</v>
      </c>
      <c r="U9" s="1" t="s">
        <v>186</v>
      </c>
      <c r="V9" s="1">
        <v>30</v>
      </c>
      <c r="W9" s="1" t="s">
        <v>250</v>
      </c>
      <c r="X9" s="1">
        <v>37</v>
      </c>
      <c r="Y9" s="1">
        <v>5</v>
      </c>
      <c r="Z9" s="1">
        <v>47</v>
      </c>
      <c r="AA9" s="1">
        <v>7</v>
      </c>
      <c r="AB9" s="1" t="s">
        <v>231</v>
      </c>
      <c r="AC9" s="1">
        <v>39</v>
      </c>
      <c r="AD9" s="1">
        <v>5</v>
      </c>
      <c r="AE9" s="1">
        <v>49</v>
      </c>
      <c r="AF9" s="1">
        <v>7</v>
      </c>
    </row>
    <row r="10" spans="1:32" ht="14.4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23</v>
      </c>
      <c r="K10" s="1" t="s">
        <v>186</v>
      </c>
      <c r="L10" s="1">
        <v>23</v>
      </c>
      <c r="N10" s="1"/>
      <c r="O10" s="1"/>
      <c r="U10" s="1" t="s">
        <v>186</v>
      </c>
      <c r="V10" s="1">
        <v>21</v>
      </c>
      <c r="AD10" s="1"/>
    </row>
    <row r="11" spans="1:32" ht="14.4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186</v>
      </c>
      <c r="J11" s="1">
        <v>23</v>
      </c>
      <c r="K11" s="1" t="s">
        <v>186</v>
      </c>
      <c r="L11" s="1">
        <v>23</v>
      </c>
      <c r="N11" s="1"/>
      <c r="O11" s="1"/>
      <c r="U11" s="1" t="s">
        <v>186</v>
      </c>
      <c r="V11" s="1">
        <v>21</v>
      </c>
      <c r="AD11" s="1"/>
    </row>
    <row r="12" spans="1:32" ht="14.4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N12" s="1"/>
      <c r="O12" s="1"/>
      <c r="AD12" s="1"/>
    </row>
    <row r="13" spans="1:32" ht="14.4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N13" s="1"/>
      <c r="O13" s="1"/>
      <c r="AD13" s="1"/>
    </row>
    <row r="14" spans="1:32" ht="14.4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  <c r="N14" s="1"/>
      <c r="O14" s="1"/>
      <c r="AD14" s="1"/>
    </row>
    <row r="15" spans="1:32" ht="14.4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  <c r="N15" s="1"/>
      <c r="O15" s="1"/>
      <c r="AD15" s="1"/>
    </row>
    <row r="16" spans="1:32" ht="14.4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  <c r="N16" s="1"/>
      <c r="O16" s="1"/>
      <c r="AD16" s="1"/>
    </row>
    <row r="17" spans="1:30" ht="14.4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  <c r="N17" s="1"/>
      <c r="O17" s="1"/>
      <c r="AD17" s="1"/>
    </row>
    <row r="18" spans="1:30" ht="14.4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  <c r="N18" s="1"/>
      <c r="O18" s="1"/>
      <c r="AD18" s="1"/>
    </row>
    <row r="19" spans="1:30" ht="14.4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  <c r="N19" s="1"/>
      <c r="O19" s="1"/>
      <c r="AD19" s="1"/>
    </row>
    <row r="20" spans="1:30" ht="14.4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  <c r="N20" s="1"/>
      <c r="O20" s="1"/>
      <c r="AD20" s="1"/>
    </row>
    <row r="21" spans="1:30" ht="14.4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  <c r="N21" s="1"/>
      <c r="O21" s="1"/>
      <c r="AD21" s="1"/>
    </row>
    <row r="22" spans="1:30" ht="14.4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  <c r="N22" s="1"/>
      <c r="O22" s="1"/>
      <c r="AD22" s="1"/>
    </row>
    <row r="23" spans="1:30" ht="14.4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  <c r="N23" s="1"/>
      <c r="O23" s="1"/>
      <c r="AD23" s="1"/>
    </row>
    <row r="24" spans="1:30" ht="14.4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  <c r="N24" s="1"/>
      <c r="O24" s="1"/>
      <c r="AD24" s="1"/>
    </row>
    <row r="25" spans="1:30" ht="14.4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  <c r="N25" s="1"/>
      <c r="O25" s="1"/>
      <c r="AD25" s="1"/>
    </row>
    <row r="26" spans="1:30" ht="14.4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  <c r="N26" s="1"/>
      <c r="O26" s="1"/>
      <c r="AD26" s="1"/>
    </row>
    <row r="27" spans="1:30" ht="14.4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  <c r="N27" s="1"/>
      <c r="O27" s="1"/>
      <c r="AD27" s="1"/>
    </row>
    <row r="28" spans="1:30" ht="14.4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  <c r="N28" s="1"/>
      <c r="O28" s="1"/>
      <c r="AD28" s="1"/>
    </row>
    <row r="29" spans="1:30" ht="14.4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  <c r="N29" s="1"/>
      <c r="O29" s="1"/>
      <c r="AD29" s="1"/>
    </row>
    <row r="30" spans="1:30" ht="14.4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  <c r="N30" s="1"/>
      <c r="O30" s="1"/>
      <c r="AD30" s="1"/>
    </row>
    <row r="31" spans="1:30" ht="14.4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  <c r="N31" s="1"/>
      <c r="O31" s="1"/>
      <c r="AD31" s="1"/>
    </row>
    <row r="32" spans="1:30" ht="14.4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  <c r="N32" s="1"/>
      <c r="O32" s="1"/>
      <c r="AD32" s="1"/>
    </row>
    <row r="33" spans="1:30" ht="14.4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  <c r="N33" s="1"/>
      <c r="O33" s="1"/>
      <c r="AD33" s="1"/>
    </row>
    <row r="34" spans="1:30" ht="14.4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  <c r="N34" s="1"/>
      <c r="O34" s="1"/>
      <c r="AD34" s="1"/>
    </row>
    <row r="35" spans="1:30" ht="14.4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  <c r="N35" s="1"/>
      <c r="O35" s="1"/>
      <c r="AD35" s="1"/>
    </row>
    <row r="36" spans="1:30" ht="14.4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  <c r="N36" s="1"/>
      <c r="O36" s="1"/>
      <c r="AD36" s="1"/>
    </row>
    <row r="37" spans="1:30" ht="14.4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  <c r="N37" s="1"/>
      <c r="O37" s="1"/>
      <c r="AD37" s="1"/>
    </row>
    <row r="38" spans="1:30" ht="14.4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  <c r="N38" s="1"/>
      <c r="O38" s="1"/>
      <c r="AD38" s="1"/>
    </row>
    <row r="39" spans="1:30" ht="14.4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  <c r="N39" s="1"/>
      <c r="O39" s="1"/>
      <c r="AD39" s="1"/>
    </row>
    <row r="40" spans="1:30" ht="14.4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  <c r="N40" s="1"/>
      <c r="O40" s="1"/>
      <c r="AD40" s="1"/>
    </row>
    <row r="41" spans="1:30" ht="14.4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  <c r="N41" s="1"/>
      <c r="O41" s="1"/>
      <c r="AD41" s="1"/>
    </row>
    <row r="42" spans="1:30" ht="14.4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  <c r="N42" s="1"/>
      <c r="O42" s="1"/>
      <c r="AD42" s="1"/>
    </row>
    <row r="43" spans="1:30" ht="14.4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  <c r="N43" s="1"/>
      <c r="O43" s="1"/>
      <c r="AD43" s="1"/>
    </row>
    <row r="44" spans="1:30" ht="14.4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  <c r="N44" s="1"/>
      <c r="O44" s="1"/>
      <c r="AD44" s="1"/>
    </row>
    <row r="45" spans="1:30" ht="14.4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  <c r="N45" s="1"/>
      <c r="O45" s="1"/>
      <c r="AD45" s="1"/>
    </row>
    <row r="46" spans="1:30" ht="14.4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  <c r="N46" s="1"/>
      <c r="O46" s="1"/>
      <c r="AD46" s="1"/>
    </row>
    <row r="47" spans="1:30" ht="14.4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  <c r="N47" s="1"/>
      <c r="O47" s="1"/>
      <c r="AD47" s="1"/>
    </row>
    <row r="48" spans="1:30" ht="14.4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  <c r="N48" s="1"/>
      <c r="O48" s="1"/>
      <c r="AD48" s="1"/>
    </row>
    <row r="49" spans="1:30" ht="14.4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  <c r="N49" s="1"/>
      <c r="O49" s="1"/>
      <c r="AD49" s="1"/>
    </row>
    <row r="50" spans="1:30" ht="14.4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  <c r="N50" s="1"/>
      <c r="O50" s="1"/>
      <c r="AD50" s="1"/>
    </row>
    <row r="51" spans="1:30" ht="14.4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  <c r="N51" s="1"/>
      <c r="O51" s="1"/>
      <c r="AD51" s="1"/>
    </row>
    <row r="52" spans="1:30" ht="14.4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  <c r="N52" s="1"/>
      <c r="O52" s="1"/>
      <c r="AD52" s="1"/>
    </row>
    <row r="53" spans="1:30" ht="14.4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  <c r="N53" s="1"/>
      <c r="O53" s="1"/>
      <c r="AD53" s="1"/>
    </row>
    <row r="54" spans="1:30" ht="14.4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  <c r="N54" s="1"/>
      <c r="O54" s="1"/>
      <c r="AD54" s="1"/>
    </row>
    <row r="55" spans="1:30" ht="14.4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  <c r="N55" s="1"/>
      <c r="O55" s="1"/>
      <c r="AD55" s="1"/>
    </row>
    <row r="56" spans="1:30" ht="14.4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  <c r="N56" s="1"/>
      <c r="O56" s="1"/>
      <c r="AD56" s="1"/>
    </row>
    <row r="57" spans="1:30" ht="14.4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  <c r="N57" s="1"/>
      <c r="O57" s="1"/>
      <c r="AD57" s="1"/>
    </row>
    <row r="58" spans="1:30" ht="14.4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  <c r="N58" s="1"/>
      <c r="O58" s="1"/>
      <c r="AD58" s="1"/>
    </row>
    <row r="59" spans="1:30" ht="14.4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  <c r="N59" s="1"/>
      <c r="O59" s="1"/>
      <c r="AD59" s="1"/>
    </row>
    <row r="60" spans="1:30" ht="14.4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  <c r="N60" s="1"/>
      <c r="O60" s="1"/>
      <c r="AD60" s="1"/>
    </row>
    <row r="61" spans="1:30" ht="14.4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  <c r="N61" s="1"/>
      <c r="O61" s="1"/>
      <c r="AD61" s="1"/>
    </row>
    <row r="62" spans="1:30" ht="14.4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  <c r="N62" s="1"/>
      <c r="O62" s="1"/>
      <c r="AD62" s="1"/>
    </row>
    <row r="63" spans="1:30" ht="14.4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  <c r="N63" s="1"/>
      <c r="O63" s="1"/>
      <c r="AD63" s="1"/>
    </row>
    <row r="64" spans="1:30" ht="14.4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  <c r="N64" s="1"/>
      <c r="O64" s="1"/>
      <c r="AD64" s="1"/>
    </row>
    <row r="65" spans="1:30" ht="14.4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  <c r="N65" s="1"/>
      <c r="O65" s="1"/>
      <c r="AD65" s="1"/>
    </row>
    <row r="66" spans="1:30" ht="14.4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  <c r="N66" s="1"/>
      <c r="O66" s="1"/>
      <c r="AD66" s="1"/>
    </row>
    <row r="67" spans="1:30" ht="14.4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  <c r="N67" s="1"/>
      <c r="O67" s="1"/>
      <c r="AD67" s="1"/>
    </row>
    <row r="68" spans="1:30" ht="14.4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  <c r="N68" s="1"/>
      <c r="O68" s="1"/>
      <c r="AD68" s="1"/>
    </row>
    <row r="69" spans="1:30" ht="14.4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  <c r="N69" s="1"/>
      <c r="O69" s="1"/>
      <c r="AD69" s="1"/>
    </row>
    <row r="70" spans="1:30" ht="14.4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  <c r="N70" s="1"/>
      <c r="O70" s="1"/>
      <c r="AD70" s="1"/>
    </row>
    <row r="71" spans="1:30" ht="14.4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  <c r="N71" s="1"/>
      <c r="O71" s="1"/>
      <c r="AD71" s="1"/>
    </row>
    <row r="72" spans="1:30" ht="14.4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  <c r="N72" s="1"/>
      <c r="O72" s="1"/>
      <c r="AD72" s="1"/>
    </row>
    <row r="73" spans="1:30" ht="14.4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  <c r="N73" s="1"/>
      <c r="O73" s="1"/>
      <c r="AD73" s="1"/>
    </row>
    <row r="74" spans="1:30" ht="14.4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  <c r="N74" s="1"/>
      <c r="O74" s="1"/>
      <c r="AD74" s="1"/>
    </row>
    <row r="75" spans="1:30" ht="14.4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  <c r="N75" s="1"/>
      <c r="O75" s="1"/>
      <c r="AD75" s="1"/>
    </row>
    <row r="76" spans="1:30" ht="14.4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  <c r="N76" s="1"/>
      <c r="O76" s="1"/>
      <c r="AD76" s="1"/>
    </row>
    <row r="77" spans="1:30" ht="14.4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  <c r="N77" s="1"/>
      <c r="O77" s="1"/>
      <c r="AD77" s="1"/>
    </row>
    <row r="78" spans="1:30" ht="14.4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  <c r="N78" s="1"/>
      <c r="O78" s="1"/>
      <c r="AD78" s="1"/>
    </row>
    <row r="79" spans="1:30" ht="14.4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  <c r="N79" s="1"/>
      <c r="O79" s="1"/>
      <c r="AD79" s="1"/>
    </row>
    <row r="80" spans="1:30" ht="14.4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  <c r="N80" s="1"/>
      <c r="O80" s="1"/>
      <c r="AD80" s="1"/>
    </row>
    <row r="81" spans="1:30" ht="14.4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  <c r="N81" s="1"/>
      <c r="O81" s="1"/>
      <c r="AD81" s="1"/>
    </row>
    <row r="82" spans="1:30" ht="14.4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  <c r="N82" s="1"/>
      <c r="O82" s="1"/>
      <c r="AD82" s="1"/>
    </row>
    <row r="83" spans="1:30" ht="14.4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  <c r="N83" s="1"/>
      <c r="O83" s="1"/>
      <c r="AD83" s="1"/>
    </row>
    <row r="84" spans="1:30" ht="14.4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  <c r="N84" s="1"/>
      <c r="O84" s="1"/>
      <c r="AD84" s="1"/>
    </row>
    <row r="85" spans="1:30" ht="14.4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  <c r="N85" s="1"/>
      <c r="O85" s="1"/>
      <c r="AD85" s="1"/>
    </row>
    <row r="86" spans="1:30" ht="14.4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  <c r="N86" s="1"/>
      <c r="O86" s="1"/>
      <c r="AD86" s="1"/>
    </row>
    <row r="87" spans="1:30" ht="14.4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  <c r="N87" s="1"/>
      <c r="O87" s="1"/>
      <c r="AD87" s="1"/>
    </row>
    <row r="88" spans="1:30" ht="14.4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  <c r="N88" s="1"/>
      <c r="O88" s="1"/>
      <c r="AD88" s="1"/>
    </row>
    <row r="89" spans="1:30" ht="14.4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  <c r="N89" s="1"/>
      <c r="O89" s="1"/>
      <c r="AD89" s="1"/>
    </row>
    <row r="90" spans="1:30" ht="14.4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  <c r="N90" s="1"/>
      <c r="O90" s="1"/>
      <c r="AD90" s="1"/>
    </row>
    <row r="91" spans="1:30" ht="14.4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  <c r="N91" s="1"/>
      <c r="O91" s="1"/>
      <c r="AD91" s="1"/>
    </row>
    <row r="92" spans="1:30" ht="14.4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  <c r="N92" s="1"/>
      <c r="O92" s="1"/>
      <c r="AD92" s="1"/>
    </row>
    <row r="93" spans="1:30" ht="14.4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  <c r="N93" s="1"/>
      <c r="O93" s="1"/>
      <c r="AD93" s="1"/>
    </row>
    <row r="94" spans="1:30" ht="14.4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  <c r="N94" s="1"/>
      <c r="O94" s="1"/>
      <c r="AD94" s="1"/>
    </row>
    <row r="95" spans="1:30" ht="14.4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  <c r="N95" s="1"/>
      <c r="O95" s="1"/>
      <c r="AD95" s="1"/>
    </row>
    <row r="96" spans="1:30" ht="14.4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  <c r="N96" s="1"/>
      <c r="O96" s="1"/>
      <c r="AD96" s="1"/>
    </row>
    <row r="97" spans="1:30" ht="14.4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  <c r="N97" s="1"/>
      <c r="O97" s="1"/>
      <c r="AD97" s="1"/>
    </row>
    <row r="98" spans="1:30" ht="14.4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  <c r="N98" s="1"/>
      <c r="O98" s="1"/>
      <c r="AD98" s="1"/>
    </row>
    <row r="99" spans="1:30" ht="14.4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  <c r="N99" s="1"/>
      <c r="O99" s="1"/>
      <c r="AD99" s="1"/>
    </row>
    <row r="100" spans="1:30" ht="14.4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  <c r="N100" s="1"/>
      <c r="O100" s="1"/>
      <c r="AD100" s="1"/>
    </row>
    <row r="101" spans="1:30" ht="14.4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  <c r="N101" s="1"/>
      <c r="O101" s="1"/>
      <c r="AD101" s="1"/>
    </row>
    <row r="102" spans="1:30" ht="14.4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  <c r="N102" s="1"/>
      <c r="O102" s="1"/>
      <c r="AD102" s="1"/>
    </row>
    <row r="103" spans="1:30" ht="14.4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  <c r="N103" s="1"/>
      <c r="O103" s="1"/>
      <c r="AD103" s="1"/>
    </row>
    <row r="104" spans="1:30" ht="14.4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  <c r="N104" s="1"/>
      <c r="O104" s="1"/>
      <c r="AD104" s="1"/>
    </row>
    <row r="105" spans="1:30" ht="14.4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  <c r="N105" s="1"/>
      <c r="O105" s="1"/>
      <c r="AD105" s="1"/>
    </row>
    <row r="106" spans="1:30" ht="14.4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  <c r="N106" s="1"/>
      <c r="O106" s="1"/>
      <c r="AD106" s="1"/>
    </row>
    <row r="107" spans="1:30" ht="14.4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  <c r="N107" s="1"/>
      <c r="O107" s="1"/>
      <c r="AD107" s="1"/>
    </row>
    <row r="108" spans="1:30" ht="14.4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  <c r="N108" s="1"/>
      <c r="O108" s="1"/>
      <c r="AD108" s="1"/>
    </row>
    <row r="109" spans="1:30" ht="14.4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  <c r="N109" s="1"/>
      <c r="O109" s="1"/>
      <c r="AD109" s="1"/>
    </row>
    <row r="110" spans="1:30" ht="14.4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  <c r="N110" s="1"/>
      <c r="O110" s="1"/>
      <c r="AD110" s="1"/>
    </row>
    <row r="111" spans="1:30" ht="14.4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  <c r="N111" s="1"/>
      <c r="O111" s="1"/>
      <c r="AD111" s="1"/>
    </row>
    <row r="112" spans="1:30" ht="14.4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  <c r="N112" s="1"/>
      <c r="O112" s="1"/>
      <c r="AD112" s="1"/>
    </row>
    <row r="113" spans="1:30" ht="14.4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  <c r="N113" s="1"/>
      <c r="O113" s="1"/>
      <c r="AD113" s="1"/>
    </row>
    <row r="114" spans="1:30" ht="14.4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  <c r="N114" s="1"/>
      <c r="O114" s="1"/>
      <c r="AD114" s="1"/>
    </row>
    <row r="115" spans="1:30" ht="14.4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  <c r="N115" s="1"/>
      <c r="O115" s="1"/>
      <c r="AD115" s="1"/>
    </row>
    <row r="116" spans="1:30" ht="14.4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  <c r="N116" s="1"/>
      <c r="O116" s="1"/>
      <c r="AD116" s="1"/>
    </row>
    <row r="117" spans="1:30" ht="14.4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  <c r="N117" s="1"/>
      <c r="O117" s="1"/>
      <c r="AD117" s="1"/>
    </row>
    <row r="118" spans="1:30" ht="14.4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  <c r="N118" s="1"/>
      <c r="O118" s="1"/>
      <c r="AD118" s="1"/>
    </row>
    <row r="119" spans="1:30" ht="14.4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  <c r="N119" s="1"/>
      <c r="O119" s="1"/>
      <c r="AD119" s="1"/>
    </row>
    <row r="120" spans="1:30" ht="14.4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  <c r="N120" s="1"/>
      <c r="O120" s="1"/>
      <c r="AD120" s="1"/>
    </row>
    <row r="121" spans="1:30" ht="14.4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  <c r="N121" s="1"/>
      <c r="O121" s="1"/>
      <c r="AD121" s="1"/>
    </row>
    <row r="122" spans="1:30" ht="14.4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  <c r="N122" s="1"/>
      <c r="O122" s="1"/>
      <c r="AD122" s="1"/>
    </row>
    <row r="123" spans="1:30" ht="14.4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  <c r="N123" s="1"/>
      <c r="O123" s="1"/>
      <c r="AD123" s="1"/>
    </row>
    <row r="124" spans="1:30" ht="14.4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  <c r="N124" s="1"/>
      <c r="O124" s="1"/>
      <c r="AD124" s="1"/>
    </row>
    <row r="125" spans="1:30" ht="14.4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  <c r="N125" s="1"/>
      <c r="O125" s="1"/>
      <c r="AD125" s="1"/>
    </row>
    <row r="126" spans="1:30" ht="14.4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  <c r="N126" s="1"/>
      <c r="O126" s="1"/>
      <c r="AD126" s="1"/>
    </row>
    <row r="127" spans="1:30" ht="14.4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  <c r="N127" s="1"/>
      <c r="O127" s="1"/>
      <c r="AD127" s="1"/>
    </row>
    <row r="128" spans="1:30" ht="14.4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  <c r="N128" s="1"/>
      <c r="O128" s="1"/>
      <c r="AD128" s="1"/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I67"/>
  <sheetViews>
    <sheetView topLeftCell="A10" workbookViewId="0">
      <selection activeCell="U56" sqref="U56"/>
    </sheetView>
  </sheetViews>
  <sheetFormatPr defaultRowHeight="14.4" x14ac:dyDescent="0.3"/>
  <cols>
    <col min="11" max="11" width="13" bestFit="1" customWidth="1"/>
  </cols>
  <sheetData>
    <row r="1" spans="1:30" x14ac:dyDescent="0.3">
      <c r="A1" t="s">
        <v>358</v>
      </c>
      <c r="B1" t="s">
        <v>359</v>
      </c>
      <c r="C1" t="s">
        <v>175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</row>
    <row r="2" spans="1:30" ht="15.05" x14ac:dyDescent="0.35">
      <c r="A2" s="25" t="str">
        <f>Stat[[#This Row],[服装]]&amp;Stat[[#This Row],[名前]]&amp;Stat[[#This Row],[レアリティ]]</f>
        <v>ユニフォーム日向翔陽ICONIC</v>
      </c>
      <c r="B2" s="26">
        <v>1</v>
      </c>
      <c r="C2" s="26" t="s">
        <v>113</v>
      </c>
      <c r="D2" s="26" t="s">
        <v>150</v>
      </c>
      <c r="E2" s="26" t="s">
        <v>82</v>
      </c>
      <c r="F2" s="26" t="s">
        <v>87</v>
      </c>
      <c r="G2" s="26" t="s">
        <v>149</v>
      </c>
      <c r="H2" s="27" t="s">
        <v>76</v>
      </c>
      <c r="I2">
        <v>1</v>
      </c>
      <c r="J2" s="31" t="s">
        <v>371</v>
      </c>
      <c r="K2" s="31" t="s">
        <v>214</v>
      </c>
      <c r="L2" s="32" t="s">
        <v>186</v>
      </c>
      <c r="M2" s="32">
        <v>28</v>
      </c>
      <c r="R2" s="32"/>
      <c r="S2" s="32"/>
      <c r="T2" s="32"/>
      <c r="U2" s="32"/>
      <c r="AA2" s="32"/>
      <c r="AB2" s="32"/>
      <c r="AC2" s="32"/>
      <c r="AD2" s="32"/>
    </row>
    <row r="3" spans="1:30" ht="15.05" x14ac:dyDescent="0.35">
      <c r="J3" s="31" t="s">
        <v>371</v>
      </c>
      <c r="K3" s="13" t="s">
        <v>216</v>
      </c>
      <c r="L3" s="32" t="s">
        <v>186</v>
      </c>
      <c r="M3" s="32">
        <v>28</v>
      </c>
    </row>
    <row r="4" spans="1:30" ht="15.05" x14ac:dyDescent="0.35">
      <c r="J4" s="31" t="s">
        <v>371</v>
      </c>
      <c r="K4" s="13" t="s">
        <v>218</v>
      </c>
      <c r="L4" s="32" t="s">
        <v>210</v>
      </c>
      <c r="M4" s="32">
        <v>29</v>
      </c>
    </row>
    <row r="5" spans="1:30" ht="15.05" x14ac:dyDescent="0.35">
      <c r="J5" s="31" t="s">
        <v>371</v>
      </c>
      <c r="K5" s="34" t="s">
        <v>220</v>
      </c>
      <c r="L5" s="32" t="s">
        <v>186</v>
      </c>
      <c r="M5" s="32">
        <v>29</v>
      </c>
    </row>
    <row r="6" spans="1:30" ht="15.05" x14ac:dyDescent="0.35">
      <c r="J6" s="31" t="s">
        <v>371</v>
      </c>
      <c r="K6" s="34" t="s">
        <v>372</v>
      </c>
      <c r="L6" s="32" t="s">
        <v>186</v>
      </c>
      <c r="M6" s="32">
        <v>27</v>
      </c>
      <c r="N6" s="32"/>
    </row>
    <row r="7" spans="1:30" ht="15.05" x14ac:dyDescent="0.35">
      <c r="A7" s="28" t="str">
        <f>Stat[[#This Row],[服装]]&amp;Stat[[#This Row],[名前]]&amp;Stat[[#This Row],[レアリティ]]</f>
        <v>夏祭り影山飛雄ICONIC</v>
      </c>
      <c r="B7" s="29">
        <v>2</v>
      </c>
      <c r="C7" s="29" t="s">
        <v>162</v>
      </c>
      <c r="D7" s="29" t="s">
        <v>150</v>
      </c>
      <c r="E7" s="29" t="s">
        <v>82</v>
      </c>
      <c r="F7" s="29" t="s">
        <v>87</v>
      </c>
      <c r="G7" s="29" t="s">
        <v>149</v>
      </c>
      <c r="H7" s="30" t="s">
        <v>76</v>
      </c>
      <c r="I7">
        <v>1</v>
      </c>
      <c r="J7" s="31" t="s">
        <v>371</v>
      </c>
      <c r="K7" s="31" t="s">
        <v>214</v>
      </c>
      <c r="L7" s="35" t="s">
        <v>186</v>
      </c>
      <c r="M7" s="35">
        <v>28</v>
      </c>
    </row>
    <row r="8" spans="1:30" ht="15.05" x14ac:dyDescent="0.35">
      <c r="J8" s="31" t="s">
        <v>371</v>
      </c>
      <c r="K8" s="13" t="s">
        <v>216</v>
      </c>
      <c r="L8" s="35" t="s">
        <v>186</v>
      </c>
      <c r="M8" s="35">
        <v>28</v>
      </c>
    </row>
    <row r="9" spans="1:30" ht="15.05" x14ac:dyDescent="0.35">
      <c r="J9" s="31" t="s">
        <v>371</v>
      </c>
      <c r="K9" s="13" t="s">
        <v>218</v>
      </c>
      <c r="L9" s="35" t="s">
        <v>210</v>
      </c>
      <c r="M9" s="35">
        <v>29</v>
      </c>
    </row>
    <row r="10" spans="1:30" ht="15.05" x14ac:dyDescent="0.35">
      <c r="J10" s="31" t="s">
        <v>371</v>
      </c>
      <c r="K10" s="34" t="s">
        <v>220</v>
      </c>
      <c r="L10" s="35" t="s">
        <v>225</v>
      </c>
      <c r="M10" s="35">
        <v>31</v>
      </c>
    </row>
    <row r="11" spans="1:30" ht="15.05" x14ac:dyDescent="0.35">
      <c r="J11" s="31" t="s">
        <v>371</v>
      </c>
      <c r="K11" s="34" t="s">
        <v>372</v>
      </c>
      <c r="L11" s="35" t="s">
        <v>186</v>
      </c>
      <c r="M11" s="35">
        <v>27</v>
      </c>
    </row>
    <row r="12" spans="1:30" ht="15.05" x14ac:dyDescent="0.35">
      <c r="A12" s="25" t="str">
        <f>Stat[[#This Row],[服装]]&amp;Stat[[#This Row],[名前]]&amp;Stat[[#This Row],[レアリティ]]</f>
        <v>ユニフォーム西谷夕ICONIC</v>
      </c>
      <c r="B12" s="26">
        <v>3</v>
      </c>
      <c r="C12" s="26" t="s">
        <v>163</v>
      </c>
      <c r="D12" s="26" t="s">
        <v>150</v>
      </c>
      <c r="E12" s="26" t="s">
        <v>78</v>
      </c>
      <c r="F12" s="26" t="s">
        <v>87</v>
      </c>
      <c r="G12" s="26" t="s">
        <v>149</v>
      </c>
      <c r="H12" s="27" t="s">
        <v>76</v>
      </c>
      <c r="I12">
        <v>1</v>
      </c>
      <c r="J12" s="31" t="s">
        <v>371</v>
      </c>
      <c r="K12" s="31" t="s">
        <v>214</v>
      </c>
      <c r="L12" s="32" t="s">
        <v>210</v>
      </c>
      <c r="M12" s="32">
        <v>33</v>
      </c>
    </row>
    <row r="13" spans="1:30" ht="15.05" x14ac:dyDescent="0.35">
      <c r="J13" s="31" t="s">
        <v>371</v>
      </c>
      <c r="K13" s="13" t="s">
        <v>216</v>
      </c>
      <c r="L13" s="32" t="s">
        <v>210</v>
      </c>
      <c r="M13" s="32">
        <v>33</v>
      </c>
    </row>
    <row r="14" spans="1:30" ht="15.05" x14ac:dyDescent="0.35">
      <c r="J14" s="31" t="s">
        <v>371</v>
      </c>
      <c r="K14" s="13" t="s">
        <v>218</v>
      </c>
      <c r="L14" s="32" t="s">
        <v>225</v>
      </c>
      <c r="M14" s="32">
        <v>28</v>
      </c>
    </row>
    <row r="15" spans="1:30" ht="15.05" x14ac:dyDescent="0.35">
      <c r="J15" s="31" t="s">
        <v>371</v>
      </c>
      <c r="K15" s="34" t="s">
        <v>231</v>
      </c>
      <c r="L15" s="32" t="s">
        <v>225</v>
      </c>
      <c r="M15" s="32">
        <v>30</v>
      </c>
    </row>
    <row r="16" spans="1:30" ht="15.05" x14ac:dyDescent="0.35">
      <c r="J16" s="31" t="s">
        <v>371</v>
      </c>
      <c r="K16" s="34" t="s">
        <v>220</v>
      </c>
      <c r="L16" s="32" t="s">
        <v>186</v>
      </c>
      <c r="M16" s="32">
        <v>29</v>
      </c>
    </row>
    <row r="17" spans="1:35" ht="15.05" x14ac:dyDescent="0.35">
      <c r="J17" s="31" t="s">
        <v>371</v>
      </c>
      <c r="K17" s="31" t="s">
        <v>372</v>
      </c>
      <c r="L17" s="32" t="s">
        <v>186</v>
      </c>
      <c r="M17" s="32">
        <v>27</v>
      </c>
    </row>
    <row r="18" spans="1:35" ht="15.05" x14ac:dyDescent="0.35">
      <c r="J18" s="31" t="s">
        <v>371</v>
      </c>
      <c r="K18" s="32" t="s">
        <v>218</v>
      </c>
      <c r="L18" s="33" t="s">
        <v>330</v>
      </c>
      <c r="M18" s="32">
        <v>44</v>
      </c>
      <c r="N18" s="32">
        <v>5</v>
      </c>
      <c r="O18" s="32">
        <v>54</v>
      </c>
      <c r="P18" s="32">
        <v>7</v>
      </c>
    </row>
    <row r="19" spans="1:35" ht="15.05" x14ac:dyDescent="0.35">
      <c r="A19" s="28" t="str">
        <f>Stat[[#This Row],[服装]]&amp;Stat[[#This Row],[名前]]&amp;Stat[[#This Row],[レアリティ]]</f>
        <v>プール掃除菅原考支ICONIC</v>
      </c>
      <c r="B19" s="29">
        <v>4</v>
      </c>
      <c r="C19" s="29" t="s">
        <v>113</v>
      </c>
      <c r="D19" s="29" t="s">
        <v>151</v>
      </c>
      <c r="E19" s="29" t="s">
        <v>82</v>
      </c>
      <c r="F19" s="29" t="s">
        <v>79</v>
      </c>
      <c r="G19" s="29" t="s">
        <v>149</v>
      </c>
      <c r="H19" s="30" t="s">
        <v>76</v>
      </c>
      <c r="I19">
        <v>1</v>
      </c>
      <c r="J19" s="31" t="s">
        <v>371</v>
      </c>
      <c r="K19" s="34" t="s">
        <v>214</v>
      </c>
      <c r="L19" s="35" t="s">
        <v>186</v>
      </c>
      <c r="M19" s="35">
        <v>26</v>
      </c>
      <c r="P19" s="35"/>
      <c r="Q19" s="35"/>
      <c r="R19" s="35"/>
      <c r="S19" s="35"/>
      <c r="T19" s="35"/>
      <c r="U19" s="35"/>
      <c r="V19" s="35"/>
      <c r="W19" s="35"/>
    </row>
    <row r="20" spans="1:35" ht="15.05" x14ac:dyDescent="0.35">
      <c r="J20" s="31" t="s">
        <v>371</v>
      </c>
      <c r="K20" s="34" t="s">
        <v>216</v>
      </c>
      <c r="L20" s="35" t="s">
        <v>186</v>
      </c>
      <c r="M20" s="35">
        <v>26</v>
      </c>
    </row>
    <row r="21" spans="1:35" ht="15.05" x14ac:dyDescent="0.35">
      <c r="J21" s="31" t="s">
        <v>371</v>
      </c>
      <c r="K21" s="34" t="s">
        <v>372</v>
      </c>
      <c r="L21" s="35" t="s">
        <v>186</v>
      </c>
      <c r="M21" s="35">
        <v>30</v>
      </c>
    </row>
    <row r="22" spans="1:35" ht="15.05" x14ac:dyDescent="0.35">
      <c r="A22" s="25" t="str">
        <f>Stat[[#This Row],[服装]]&amp;Stat[[#This Row],[名前]]&amp;Stat[[#This Row],[レアリティ]]</f>
        <v>ユニフォーム東峰旭YELL</v>
      </c>
      <c r="B22" s="26">
        <v>5</v>
      </c>
      <c r="C22" s="26" t="s">
        <v>162</v>
      </c>
      <c r="D22" s="26" t="s">
        <v>151</v>
      </c>
      <c r="E22" s="26" t="s">
        <v>82</v>
      </c>
      <c r="F22" s="26" t="s">
        <v>79</v>
      </c>
      <c r="G22" s="26" t="s">
        <v>149</v>
      </c>
      <c r="H22" s="27" t="s">
        <v>76</v>
      </c>
      <c r="I22">
        <v>1</v>
      </c>
      <c r="J22" s="31" t="s">
        <v>371</v>
      </c>
      <c r="K22" s="34" t="s">
        <v>214</v>
      </c>
      <c r="L22" s="32" t="s">
        <v>186</v>
      </c>
      <c r="M22" s="32">
        <v>26</v>
      </c>
    </row>
    <row r="23" spans="1:35" ht="15.05" x14ac:dyDescent="0.35">
      <c r="J23" s="31" t="s">
        <v>371</v>
      </c>
      <c r="K23" s="34" t="s">
        <v>216</v>
      </c>
      <c r="L23" s="32" t="s">
        <v>186</v>
      </c>
      <c r="M23" s="32">
        <v>26</v>
      </c>
    </row>
    <row r="24" spans="1:35" ht="15.05" x14ac:dyDescent="0.35">
      <c r="J24" s="31" t="s">
        <v>371</v>
      </c>
      <c r="K24" s="34" t="s">
        <v>372</v>
      </c>
      <c r="L24" s="32" t="s">
        <v>186</v>
      </c>
      <c r="M24" s="32">
        <v>30</v>
      </c>
    </row>
    <row r="25" spans="1:35" ht="15.05" x14ac:dyDescent="0.35">
      <c r="A25" s="28" t="str">
        <f>Stat[[#This Row],[服装]]&amp;Stat[[#This Row],[名前]]&amp;Stat[[#This Row],[レアリティ]]</f>
        <v>ユニフォーム成田一仁ICONIC</v>
      </c>
      <c r="B25" s="29">
        <v>6</v>
      </c>
      <c r="C25" s="29" t="s">
        <v>163</v>
      </c>
      <c r="D25" s="29" t="s">
        <v>151</v>
      </c>
      <c r="E25" s="29" t="s">
        <v>78</v>
      </c>
      <c r="F25" s="29" t="s">
        <v>79</v>
      </c>
      <c r="G25" s="29" t="s">
        <v>149</v>
      </c>
      <c r="H25" s="30" t="s">
        <v>76</v>
      </c>
      <c r="I25">
        <v>1</v>
      </c>
      <c r="J25" s="31" t="s">
        <v>371</v>
      </c>
      <c r="K25" s="34" t="s">
        <v>214</v>
      </c>
      <c r="L25" s="35" t="s">
        <v>186</v>
      </c>
      <c r="M25" s="35">
        <v>26</v>
      </c>
    </row>
    <row r="26" spans="1:35" ht="15.05" x14ac:dyDescent="0.35">
      <c r="J26" s="31" t="s">
        <v>371</v>
      </c>
      <c r="K26" s="34" t="s">
        <v>216</v>
      </c>
      <c r="L26" s="35" t="s">
        <v>186</v>
      </c>
      <c r="M26" s="35">
        <v>26</v>
      </c>
    </row>
    <row r="27" spans="1:35" ht="15.05" x14ac:dyDescent="0.35">
      <c r="J27" s="31" t="s">
        <v>371</v>
      </c>
      <c r="K27" s="34" t="s">
        <v>372</v>
      </c>
      <c r="L27" s="35" t="s">
        <v>186</v>
      </c>
      <c r="M27" s="35">
        <v>30</v>
      </c>
      <c r="R27" s="35"/>
      <c r="S27" s="35"/>
      <c r="T27" s="35"/>
      <c r="U27" s="35"/>
      <c r="Z27" s="35"/>
      <c r="AA27" s="35"/>
      <c r="AB27" s="35"/>
      <c r="AC27" s="35"/>
      <c r="AD27" s="35"/>
    </row>
    <row r="28" spans="1:35" ht="15.05" x14ac:dyDescent="0.35">
      <c r="A28" s="25" t="str">
        <f>Stat[[#This Row],[服装]]&amp;Stat[[#This Row],[名前]]&amp;Stat[[#This Row],[レアリティ]]</f>
        <v>夏祭り孤爪研磨ICONIC</v>
      </c>
      <c r="B28" s="26">
        <v>7</v>
      </c>
      <c r="C28" s="26" t="s">
        <v>113</v>
      </c>
      <c r="D28" s="26" t="s">
        <v>152</v>
      </c>
      <c r="E28" s="26" t="s">
        <v>82</v>
      </c>
      <c r="F28" s="26" t="s">
        <v>87</v>
      </c>
      <c r="G28" s="26" t="s">
        <v>149</v>
      </c>
      <c r="H28" s="27" t="s">
        <v>76</v>
      </c>
      <c r="I28">
        <v>1</v>
      </c>
      <c r="J28" s="31" t="s">
        <v>371</v>
      </c>
      <c r="K28" s="31" t="s">
        <v>214</v>
      </c>
      <c r="L28" s="32" t="s">
        <v>186</v>
      </c>
      <c r="M28" s="32">
        <v>30</v>
      </c>
      <c r="P28" s="32"/>
      <c r="Q28" s="32"/>
      <c r="R28" s="32"/>
      <c r="S28" s="32"/>
      <c r="V28" s="32"/>
      <c r="W28" s="32"/>
      <c r="AE28" s="32"/>
      <c r="AF28" s="32"/>
      <c r="AG28" s="32"/>
      <c r="AH28" s="32"/>
      <c r="AI28" s="32"/>
    </row>
    <row r="29" spans="1:35" ht="15.05" x14ac:dyDescent="0.35">
      <c r="J29" s="31" t="s">
        <v>371</v>
      </c>
      <c r="K29" s="34" t="s">
        <v>216</v>
      </c>
      <c r="L29" s="32" t="s">
        <v>186</v>
      </c>
      <c r="M29" s="32">
        <v>30</v>
      </c>
    </row>
    <row r="30" spans="1:35" ht="15.05" x14ac:dyDescent="0.35">
      <c r="J30" s="31" t="s">
        <v>371</v>
      </c>
      <c r="K30" s="34" t="s">
        <v>270</v>
      </c>
      <c r="L30" s="32" t="s">
        <v>210</v>
      </c>
      <c r="M30" s="32">
        <v>35</v>
      </c>
    </row>
    <row r="31" spans="1:35" ht="15.05" x14ac:dyDescent="0.35">
      <c r="J31" s="31" t="s">
        <v>371</v>
      </c>
      <c r="K31" s="34" t="s">
        <v>372</v>
      </c>
      <c r="L31" s="32" t="s">
        <v>186</v>
      </c>
      <c r="M31" s="32">
        <v>30</v>
      </c>
    </row>
    <row r="32" spans="1:35" ht="15.05" x14ac:dyDescent="0.35">
      <c r="J32" s="31" t="s">
        <v>371</v>
      </c>
      <c r="K32" s="32" t="s">
        <v>250</v>
      </c>
      <c r="L32" s="33" t="s">
        <v>330</v>
      </c>
      <c r="M32" s="32">
        <v>37</v>
      </c>
      <c r="N32" s="32">
        <v>5</v>
      </c>
      <c r="O32" s="32">
        <v>47</v>
      </c>
      <c r="P32" s="32">
        <v>7</v>
      </c>
    </row>
    <row r="33" spans="1:23" ht="15.05" x14ac:dyDescent="0.35">
      <c r="A33" s="28" t="str">
        <f>Stat[[#This Row],[服装]]&amp;Stat[[#This Row],[名前]]&amp;Stat[[#This Row],[レアリティ]]</f>
        <v>ユニフォーム夜久衛輔ICONIC</v>
      </c>
      <c r="B33" s="29">
        <v>8</v>
      </c>
      <c r="C33" s="29" t="s">
        <v>122</v>
      </c>
      <c r="D33" s="29" t="s">
        <v>152</v>
      </c>
      <c r="E33" s="29" t="s">
        <v>78</v>
      </c>
      <c r="F33" s="29" t="s">
        <v>87</v>
      </c>
      <c r="G33" s="29" t="s">
        <v>149</v>
      </c>
      <c r="H33" s="30" t="s">
        <v>76</v>
      </c>
      <c r="I33">
        <v>1</v>
      </c>
      <c r="J33" s="31" t="s">
        <v>371</v>
      </c>
      <c r="K33" s="34" t="s">
        <v>214</v>
      </c>
      <c r="L33" s="35" t="s">
        <v>225</v>
      </c>
      <c r="M33" s="35">
        <v>33</v>
      </c>
    </row>
    <row r="34" spans="1:23" ht="15.05" x14ac:dyDescent="0.35">
      <c r="J34" s="31" t="s">
        <v>371</v>
      </c>
      <c r="K34" s="34" t="s">
        <v>216</v>
      </c>
      <c r="L34" s="35" t="s">
        <v>225</v>
      </c>
      <c r="M34" s="35">
        <v>33</v>
      </c>
    </row>
    <row r="35" spans="1:23" ht="15.05" x14ac:dyDescent="0.35">
      <c r="J35" s="31" t="s">
        <v>371</v>
      </c>
      <c r="K35" s="34" t="s">
        <v>231</v>
      </c>
      <c r="L35" s="35" t="s">
        <v>225</v>
      </c>
      <c r="M35" s="35">
        <v>34</v>
      </c>
    </row>
    <row r="36" spans="1:23" ht="15.05" x14ac:dyDescent="0.35">
      <c r="J36" s="31" t="s">
        <v>371</v>
      </c>
      <c r="K36" s="34" t="s">
        <v>270</v>
      </c>
      <c r="L36" s="35" t="s">
        <v>210</v>
      </c>
      <c r="M36" s="35">
        <v>36</v>
      </c>
    </row>
    <row r="37" spans="1:23" ht="15.05" x14ac:dyDescent="0.35">
      <c r="J37" s="31" t="s">
        <v>371</v>
      </c>
      <c r="K37" s="34" t="s">
        <v>372</v>
      </c>
      <c r="L37" s="35" t="s">
        <v>186</v>
      </c>
      <c r="M37" s="35">
        <v>30</v>
      </c>
    </row>
    <row r="38" spans="1:23" ht="15.05" x14ac:dyDescent="0.35">
      <c r="J38" s="31" t="s">
        <v>371</v>
      </c>
      <c r="K38" s="35" t="s">
        <v>250</v>
      </c>
      <c r="L38" s="36" t="s">
        <v>330</v>
      </c>
      <c r="M38" s="35">
        <v>37</v>
      </c>
      <c r="N38" s="35">
        <v>5</v>
      </c>
      <c r="O38" s="35">
        <v>47</v>
      </c>
      <c r="P38" s="35">
        <v>7</v>
      </c>
      <c r="Q38" s="32"/>
      <c r="R38" s="32"/>
      <c r="S38" s="32"/>
      <c r="T38" s="32"/>
      <c r="U38" s="32"/>
      <c r="V38" s="32"/>
      <c r="W38" s="32"/>
    </row>
    <row r="39" spans="1:23" ht="15.05" x14ac:dyDescent="0.35">
      <c r="J39" s="31" t="s">
        <v>371</v>
      </c>
      <c r="K39" s="35" t="s">
        <v>231</v>
      </c>
      <c r="L39" s="36" t="s">
        <v>330</v>
      </c>
      <c r="M39" s="35">
        <v>39</v>
      </c>
      <c r="N39" s="35">
        <v>5</v>
      </c>
      <c r="O39" s="35">
        <v>49</v>
      </c>
      <c r="P39" s="35">
        <v>7</v>
      </c>
      <c r="Q39" s="35"/>
      <c r="R39" s="35"/>
      <c r="S39" s="35"/>
      <c r="T39" s="35"/>
      <c r="U39" s="35"/>
      <c r="V39" s="35"/>
      <c r="W39" s="35"/>
    </row>
    <row r="40" spans="1:23" ht="15.05" x14ac:dyDescent="0.35">
      <c r="A40" s="25" t="str">
        <f>Stat[[#This Row],[服装]]&amp;Stat[[#This Row],[名前]]&amp;Stat[[#This Row],[レアリティ]]</f>
        <v>ユニフォーム青根高伸ICONIC</v>
      </c>
      <c r="B40" s="26">
        <v>9</v>
      </c>
      <c r="C40" s="26" t="s">
        <v>113</v>
      </c>
      <c r="D40" s="26" t="s">
        <v>153</v>
      </c>
      <c r="E40" s="26" t="s">
        <v>95</v>
      </c>
      <c r="F40" s="26" t="s">
        <v>87</v>
      </c>
      <c r="G40" s="26" t="s">
        <v>149</v>
      </c>
      <c r="H40" s="27" t="s">
        <v>76</v>
      </c>
      <c r="I40">
        <v>1</v>
      </c>
      <c r="J40" s="31" t="s">
        <v>371</v>
      </c>
      <c r="K40" s="34" t="s">
        <v>214</v>
      </c>
      <c r="L40" s="32" t="s">
        <v>186</v>
      </c>
      <c r="M40" s="32">
        <v>23</v>
      </c>
    </row>
    <row r="41" spans="1:23" ht="15.05" x14ac:dyDescent="0.35">
      <c r="J41" s="31" t="s">
        <v>371</v>
      </c>
      <c r="K41" s="34" t="s">
        <v>216</v>
      </c>
      <c r="L41" s="32" t="s">
        <v>186</v>
      </c>
      <c r="M41" s="32">
        <v>23</v>
      </c>
    </row>
    <row r="42" spans="1:23" ht="15.05" x14ac:dyDescent="0.35">
      <c r="J42" s="31" t="s">
        <v>371</v>
      </c>
      <c r="K42" s="34" t="s">
        <v>372</v>
      </c>
      <c r="L42" s="32" t="s">
        <v>186</v>
      </c>
      <c r="M42" s="32">
        <v>21</v>
      </c>
    </row>
    <row r="43" spans="1:23" ht="15.05" x14ac:dyDescent="0.35">
      <c r="A43" s="28" t="str">
        <f>Stat[[#This Row],[服装]]&amp;Stat[[#This Row],[名前]]&amp;Stat[[#This Row],[レアリティ]]</f>
        <v>ユニフォーム二口堅治ICONIC</v>
      </c>
      <c r="B43" s="29">
        <v>10</v>
      </c>
      <c r="C43" s="29" t="s">
        <v>122</v>
      </c>
      <c r="D43" s="29" t="s">
        <v>153</v>
      </c>
      <c r="E43" s="29" t="s">
        <v>82</v>
      </c>
      <c r="F43" s="29" t="s">
        <v>87</v>
      </c>
      <c r="G43" s="29" t="s">
        <v>149</v>
      </c>
      <c r="H43" s="30" t="s">
        <v>76</v>
      </c>
      <c r="I43">
        <v>1</v>
      </c>
      <c r="J43" s="31" t="s">
        <v>371</v>
      </c>
      <c r="K43" s="34" t="s">
        <v>214</v>
      </c>
      <c r="L43" s="35" t="s">
        <v>186</v>
      </c>
      <c r="M43" s="35">
        <v>23</v>
      </c>
    </row>
    <row r="44" spans="1:23" ht="15.05" x14ac:dyDescent="0.35">
      <c r="J44" s="31" t="s">
        <v>371</v>
      </c>
      <c r="K44" s="34" t="s">
        <v>216</v>
      </c>
      <c r="L44" s="35" t="s">
        <v>186</v>
      </c>
      <c r="M44" s="35">
        <v>23</v>
      </c>
    </row>
    <row r="45" spans="1:23" ht="15.05" x14ac:dyDescent="0.35">
      <c r="J45" s="31" t="s">
        <v>371</v>
      </c>
      <c r="K45" s="34" t="s">
        <v>372</v>
      </c>
      <c r="L45" s="35" t="s">
        <v>186</v>
      </c>
      <c r="M45" s="35">
        <v>21</v>
      </c>
    </row>
    <row r="46" spans="1:23" x14ac:dyDescent="0.3">
      <c r="J46" s="31" t="s">
        <v>371</v>
      </c>
    </row>
    <row r="47" spans="1:23" x14ac:dyDescent="0.3">
      <c r="J47" s="31" t="s">
        <v>371</v>
      </c>
    </row>
    <row r="48" spans="1:23" x14ac:dyDescent="0.3">
      <c r="J48" s="31" t="s">
        <v>371</v>
      </c>
    </row>
    <row r="49" spans="1:35" x14ac:dyDescent="0.3">
      <c r="J49" s="31" t="s">
        <v>371</v>
      </c>
    </row>
    <row r="50" spans="1:35" x14ac:dyDescent="0.3">
      <c r="J50" s="31" t="s">
        <v>371</v>
      </c>
    </row>
    <row r="51" spans="1:35" x14ac:dyDescent="0.3">
      <c r="J51" s="31" t="s">
        <v>371</v>
      </c>
    </row>
    <row r="52" spans="1:35" x14ac:dyDescent="0.3">
      <c r="J52" s="31" t="s">
        <v>371</v>
      </c>
    </row>
    <row r="53" spans="1:35" x14ac:dyDescent="0.3">
      <c r="J53" s="31" t="s">
        <v>371</v>
      </c>
    </row>
    <row r="54" spans="1:35" x14ac:dyDescent="0.3">
      <c r="J54" s="31" t="s">
        <v>371</v>
      </c>
    </row>
    <row r="55" spans="1:35" x14ac:dyDescent="0.3">
      <c r="J55" s="31" t="s">
        <v>371</v>
      </c>
    </row>
    <row r="56" spans="1:35" x14ac:dyDescent="0.3">
      <c r="J56" s="31" t="s">
        <v>371</v>
      </c>
    </row>
    <row r="57" spans="1:35" x14ac:dyDescent="0.3">
      <c r="J57" s="31" t="s">
        <v>371</v>
      </c>
    </row>
    <row r="58" spans="1:35" x14ac:dyDescent="0.3">
      <c r="A58" s="25" t="str">
        <f>Stat[[#This Row],[服装]]&amp;Stat[[#This Row],[名前]]&amp;Stat[[#This Row],[レアリティ]]</f>
        <v>ユニフォーム国見英ICONIC</v>
      </c>
      <c r="B58" s="26">
        <v>11</v>
      </c>
      <c r="C58" s="26" t="s">
        <v>113</v>
      </c>
      <c r="D58" s="26" t="s">
        <v>154</v>
      </c>
      <c r="E58" s="26" t="s">
        <v>82</v>
      </c>
      <c r="F58" s="26" t="s">
        <v>85</v>
      </c>
      <c r="G58" s="26" t="s">
        <v>149</v>
      </c>
      <c r="H58" s="27" t="s">
        <v>76</v>
      </c>
      <c r="I58">
        <v>1</v>
      </c>
      <c r="J58" s="31" t="s">
        <v>371</v>
      </c>
    </row>
    <row r="59" spans="1:35" x14ac:dyDescent="0.3">
      <c r="A59" s="28" t="str">
        <f>Stat[[#This Row],[服装]]&amp;Stat[[#This Row],[名前]]&amp;Stat[[#This Row],[レアリティ]]</f>
        <v>ユニフォーム渡親治ICONIC</v>
      </c>
      <c r="B59" s="29">
        <v>12</v>
      </c>
      <c r="C59" s="29" t="s">
        <v>162</v>
      </c>
      <c r="D59" s="29" t="s">
        <v>154</v>
      </c>
      <c r="E59" s="29" t="s">
        <v>78</v>
      </c>
      <c r="F59" s="29" t="s">
        <v>85</v>
      </c>
      <c r="G59" s="29" t="s">
        <v>149</v>
      </c>
      <c r="H59" s="30" t="s">
        <v>76</v>
      </c>
      <c r="I59">
        <v>1</v>
      </c>
      <c r="J59" s="31" t="s">
        <v>371</v>
      </c>
    </row>
    <row r="60" spans="1:35" x14ac:dyDescent="0.3">
      <c r="J60" s="31" t="s">
        <v>371</v>
      </c>
    </row>
    <row r="61" spans="1:35" x14ac:dyDescent="0.3">
      <c r="J61" s="31" t="s">
        <v>371</v>
      </c>
    </row>
    <row r="62" spans="1:35" x14ac:dyDescent="0.3">
      <c r="J62" s="31" t="s">
        <v>371</v>
      </c>
    </row>
    <row r="63" spans="1:35" ht="15.05" x14ac:dyDescent="0.35">
      <c r="J63" s="31" t="s">
        <v>371</v>
      </c>
      <c r="P63" s="35"/>
      <c r="Q63" s="35"/>
      <c r="V63" s="35"/>
      <c r="W63" s="35"/>
    </row>
    <row r="64" spans="1:35" ht="15.05" x14ac:dyDescent="0.35">
      <c r="J64" s="31" t="s">
        <v>371</v>
      </c>
      <c r="P64" s="32"/>
      <c r="Q64" s="32"/>
      <c r="R64" s="32"/>
      <c r="S64" s="32"/>
      <c r="T64" s="32"/>
      <c r="U64" s="32"/>
      <c r="V64" s="32"/>
      <c r="W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ht="15.05" x14ac:dyDescent="0.35">
      <c r="J65" s="31" t="s">
        <v>371</v>
      </c>
      <c r="P65" s="35"/>
      <c r="Q65" s="35"/>
      <c r="R65" s="35"/>
      <c r="S65" s="35"/>
      <c r="T65" s="35"/>
      <c r="U65" s="35"/>
      <c r="V65" s="35"/>
      <c r="W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0:35" x14ac:dyDescent="0.3">
      <c r="J66" s="31" t="s">
        <v>371</v>
      </c>
    </row>
    <row r="67" spans="10:35" x14ac:dyDescent="0.3">
      <c r="J67" s="31" t="s">
        <v>371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92A7-83E9-4D89-900E-06294BC58FEC}">
  <sheetPr codeName="Sheet7"/>
  <dimension ref="A1:W134"/>
  <sheetViews>
    <sheetView workbookViewId="0">
      <selection activeCell="I2" sqref="I2:T14"/>
    </sheetView>
  </sheetViews>
  <sheetFormatPr defaultRowHeight="14.4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109375" style="1" customWidth="1"/>
    <col min="10" max="15" width="13.109375" style="1" customWidth="1"/>
    <col min="16" max="16" width="17.21875" style="1" bestFit="1" customWidth="1"/>
    <col min="17" max="17" width="13.77734375" style="1" bestFit="1" customWidth="1"/>
    <col min="18" max="19" width="17.21875" style="1" bestFit="1" customWidth="1"/>
    <col min="20" max="20" width="17.21875" style="1" customWidth="1"/>
    <col min="21" max="16384" width="8.88671875" style="1"/>
  </cols>
  <sheetData>
    <row r="1" spans="1:23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268</v>
      </c>
      <c r="J1" s="2" t="s">
        <v>232</v>
      </c>
      <c r="K1" s="2" t="s">
        <v>297</v>
      </c>
      <c r="L1" s="2" t="s">
        <v>296</v>
      </c>
      <c r="M1" s="2" t="s">
        <v>282</v>
      </c>
      <c r="N1" s="2" t="s">
        <v>281</v>
      </c>
      <c r="O1" s="2" t="s">
        <v>280</v>
      </c>
      <c r="P1" s="2" t="s">
        <v>233</v>
      </c>
      <c r="Q1" s="2" t="s">
        <v>234</v>
      </c>
      <c r="R1" s="2" t="s">
        <v>286</v>
      </c>
      <c r="S1" s="2" t="s">
        <v>235</v>
      </c>
      <c r="T1" s="2" t="s">
        <v>285</v>
      </c>
      <c r="U1" s="2"/>
      <c r="V1" s="2"/>
      <c r="W1" s="2"/>
    </row>
    <row r="2" spans="1:23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</row>
    <row r="3" spans="1:23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P3" s="1" t="s">
        <v>205</v>
      </c>
      <c r="Q3" s="1">
        <v>44</v>
      </c>
      <c r="R3" s="1">
        <v>5</v>
      </c>
      <c r="S3" s="1">
        <v>54</v>
      </c>
      <c r="T3" s="1">
        <v>7</v>
      </c>
    </row>
    <row r="4" spans="1:23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P4" s="1" t="s">
        <v>236</v>
      </c>
      <c r="Q4" s="1">
        <v>39</v>
      </c>
      <c r="S4" s="1">
        <v>49</v>
      </c>
    </row>
    <row r="5" spans="1:23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>
        <v>29</v>
      </c>
    </row>
    <row r="6" spans="1:23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>
        <v>29</v>
      </c>
    </row>
    <row r="7" spans="1:23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>
        <v>29</v>
      </c>
    </row>
    <row r="8" spans="1:23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>
        <v>29</v>
      </c>
      <c r="P8" s="1" t="s">
        <v>273</v>
      </c>
      <c r="Q8" s="1">
        <v>39</v>
      </c>
      <c r="S8" s="1">
        <v>49</v>
      </c>
    </row>
    <row r="9" spans="1:23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>
        <v>29</v>
      </c>
    </row>
    <row r="10" spans="1:23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>
        <v>24</v>
      </c>
      <c r="M10" s="1" t="s">
        <v>186</v>
      </c>
      <c r="N10" s="1" t="s">
        <v>236</v>
      </c>
      <c r="O10" s="1">
        <v>29</v>
      </c>
    </row>
    <row r="11" spans="1:23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>
        <v>24</v>
      </c>
      <c r="M11" s="1" t="s">
        <v>186</v>
      </c>
      <c r="N11" s="1" t="s">
        <v>236</v>
      </c>
      <c r="O11" s="1">
        <v>29</v>
      </c>
    </row>
    <row r="12" spans="1:23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K12" s="1" t="s">
        <v>186</v>
      </c>
      <c r="L12" s="1">
        <v>29</v>
      </c>
    </row>
    <row r="13" spans="1:23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P13" s="1" t="s">
        <v>296</v>
      </c>
      <c r="Q13" s="1">
        <v>31</v>
      </c>
      <c r="S13" s="1">
        <v>49</v>
      </c>
    </row>
    <row r="14" spans="1:23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3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3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hidden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hidden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hidden="1" x14ac:dyDescent="0.35">
      <c r="A131" s="1" t="str">
        <f>IFERROR(Stat[[#This Row],[No.]],"-")</f>
        <v>-</v>
      </c>
      <c r="B131" s="1" t="str">
        <f>IFERROR(Stat[[#This Row],[服装]],"-")</f>
        <v>-</v>
      </c>
      <c r="C131" s="1" t="str">
        <f>IFERROR(Stat[[#This Row],[名前]],"-")</f>
        <v>-</v>
      </c>
      <c r="D131" s="1" t="str">
        <f>IFERROR(Stat[[#This Row],[じゃんけん]],"-")</f>
        <v>-</v>
      </c>
      <c r="E131" s="1" t="str">
        <f>IFERROR(Stat[[#This Row],[ポジション]],"-")</f>
        <v>-</v>
      </c>
      <c r="F131" s="1" t="str">
        <f>IFERROR(Stat[[#This Row],[高校]],"-")</f>
        <v>-</v>
      </c>
      <c r="G131" s="1" t="str">
        <f>IFERROR(Stat[[#This Row],[レアリティ]],"-")</f>
        <v>-</v>
      </c>
      <c r="H131" s="1">
        <v>1</v>
      </c>
    </row>
    <row r="132" spans="1:8" hidden="1" x14ac:dyDescent="0.35">
      <c r="A132" s="1" t="str">
        <f>IFERROR(Stat[[#This Row],[No.]],"-")</f>
        <v>-</v>
      </c>
      <c r="B132" s="1" t="str">
        <f>IFERROR(Stat[[#This Row],[服装]],"-")</f>
        <v>-</v>
      </c>
      <c r="C132" s="1" t="str">
        <f>IFERROR(Stat[[#This Row],[名前]],"-")</f>
        <v>-</v>
      </c>
      <c r="D132" s="1" t="str">
        <f>IFERROR(Stat[[#This Row],[じゃんけん]],"-")</f>
        <v>-</v>
      </c>
      <c r="E132" s="1" t="str">
        <f>IFERROR(Stat[[#This Row],[ポジション]],"-")</f>
        <v>-</v>
      </c>
      <c r="F132" s="1" t="str">
        <f>IFERROR(Stat[[#This Row],[高校]],"-")</f>
        <v>-</v>
      </c>
      <c r="G132" s="1" t="str">
        <f>IFERROR(Stat[[#This Row],[レアリティ]],"-")</f>
        <v>-</v>
      </c>
      <c r="H132" s="1">
        <v>1</v>
      </c>
    </row>
    <row r="133" spans="1:8" hidden="1" x14ac:dyDescent="0.35">
      <c r="A133" s="1" t="str">
        <f>IFERROR(Stat[[#This Row],[No.]],"-")</f>
        <v>-</v>
      </c>
      <c r="B133" s="1" t="str">
        <f>IFERROR(Stat[[#This Row],[服装]],"-")</f>
        <v>-</v>
      </c>
      <c r="C133" s="1" t="str">
        <f>IFERROR(Stat[[#This Row],[名前]],"-")</f>
        <v>-</v>
      </c>
      <c r="D133" s="1" t="str">
        <f>IFERROR(Stat[[#This Row],[じゃんけん]],"-")</f>
        <v>-</v>
      </c>
      <c r="E133" s="1" t="str">
        <f>IFERROR(Stat[[#This Row],[ポジション]],"-")</f>
        <v>-</v>
      </c>
      <c r="F133" s="1" t="str">
        <f>IFERROR(Stat[[#This Row],[高校]],"-")</f>
        <v>-</v>
      </c>
      <c r="G133" s="1" t="str">
        <f>IFERROR(Stat[[#This Row],[レアリティ]],"-")</f>
        <v>-</v>
      </c>
      <c r="H133" s="1">
        <v>1</v>
      </c>
    </row>
    <row r="134" spans="1:8" hidden="1" x14ac:dyDescent="0.35">
      <c r="A134" s="1" t="str">
        <f>IFERROR(Stat[[#This Row],[No.]],"-")</f>
        <v>-</v>
      </c>
      <c r="B134" s="1" t="str">
        <f>IFERROR(Stat[[#This Row],[服装]],"-")</f>
        <v>-</v>
      </c>
      <c r="C134" s="1" t="str">
        <f>IFERROR(Stat[[#This Row],[名前]],"-")</f>
        <v>-</v>
      </c>
      <c r="D134" s="1" t="str">
        <f>IFERROR(Stat[[#This Row],[じゃんけん]],"-")</f>
        <v>-</v>
      </c>
      <c r="E134" s="1" t="str">
        <f>IFERROR(Stat[[#This Row],[ポジション]],"-")</f>
        <v>-</v>
      </c>
      <c r="F134" s="1" t="str">
        <f>IFERROR(Stat[[#This Row],[高校]],"-")</f>
        <v>-</v>
      </c>
      <c r="G134" s="1" t="str">
        <f>IFERROR(Stat[[#This Row],[レアリティ]],"-")</f>
        <v>-</v>
      </c>
      <c r="H134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W58"/>
  <sheetViews>
    <sheetView tabSelected="1" workbookViewId="0">
      <selection activeCell="R33" sqref="R33"/>
    </sheetView>
  </sheetViews>
  <sheetFormatPr defaultRowHeight="14.4" x14ac:dyDescent="0.3"/>
  <sheetData>
    <row r="1" spans="1:23" x14ac:dyDescent="0.3">
      <c r="A1" t="s">
        <v>358</v>
      </c>
      <c r="B1" t="s">
        <v>359</v>
      </c>
      <c r="C1" t="s">
        <v>175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</row>
    <row r="2" spans="1:23" ht="15.05" x14ac:dyDescent="0.35">
      <c r="A2" t="s">
        <v>373</v>
      </c>
      <c r="B2">
        <v>1</v>
      </c>
      <c r="C2" t="s">
        <v>310</v>
      </c>
      <c r="D2" t="s">
        <v>336</v>
      </c>
      <c r="E2" t="s">
        <v>28</v>
      </c>
      <c r="F2" t="s">
        <v>26</v>
      </c>
      <c r="G2" t="s">
        <v>168</v>
      </c>
      <c r="H2" t="s">
        <v>76</v>
      </c>
      <c r="I2">
        <v>1</v>
      </c>
      <c r="J2" s="13" t="s">
        <v>385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.05" x14ac:dyDescent="0.35">
      <c r="A3" t="s">
        <v>374</v>
      </c>
      <c r="B3">
        <v>2</v>
      </c>
      <c r="C3" t="s">
        <v>312</v>
      </c>
      <c r="D3" t="s">
        <v>336</v>
      </c>
      <c r="E3" t="s">
        <v>28</v>
      </c>
      <c r="F3" t="s">
        <v>26</v>
      </c>
      <c r="G3" t="s">
        <v>168</v>
      </c>
      <c r="H3" t="s">
        <v>76</v>
      </c>
      <c r="I3">
        <v>1</v>
      </c>
      <c r="J3" s="13" t="s">
        <v>385</v>
      </c>
      <c r="K3" s="35" t="s">
        <v>205</v>
      </c>
      <c r="L3" s="34" t="s">
        <v>330</v>
      </c>
      <c r="M3" s="35">
        <v>44</v>
      </c>
      <c r="N3" s="35">
        <v>5</v>
      </c>
      <c r="O3" s="35">
        <v>54</v>
      </c>
      <c r="P3" s="35">
        <v>7</v>
      </c>
      <c r="Q3" s="35"/>
      <c r="R3" s="35"/>
    </row>
    <row r="4" spans="1:23" ht="15.05" x14ac:dyDescent="0.35">
      <c r="A4" t="s">
        <v>375</v>
      </c>
      <c r="B4">
        <v>3</v>
      </c>
      <c r="C4" t="s">
        <v>313</v>
      </c>
      <c r="D4" t="s">
        <v>336</v>
      </c>
      <c r="E4" t="s">
        <v>23</v>
      </c>
      <c r="F4" t="s">
        <v>26</v>
      </c>
      <c r="G4" t="s">
        <v>168</v>
      </c>
      <c r="H4" t="s">
        <v>76</v>
      </c>
      <c r="I4">
        <v>1</v>
      </c>
      <c r="J4" s="13" t="s">
        <v>385</v>
      </c>
      <c r="K4" s="32" t="s">
        <v>236</v>
      </c>
      <c r="L4" s="34" t="s">
        <v>330</v>
      </c>
      <c r="M4" s="32">
        <v>39</v>
      </c>
      <c r="N4" s="32"/>
      <c r="O4" s="32">
        <v>49</v>
      </c>
      <c r="P4" s="32"/>
      <c r="Q4" s="32"/>
      <c r="R4" s="32"/>
      <c r="W4" s="32"/>
    </row>
    <row r="5" spans="1:23" ht="15.05" x14ac:dyDescent="0.35">
      <c r="A5" t="s">
        <v>376</v>
      </c>
      <c r="B5">
        <v>4</v>
      </c>
      <c r="C5" t="s">
        <v>310</v>
      </c>
      <c r="D5" t="s">
        <v>311</v>
      </c>
      <c r="E5" t="s">
        <v>28</v>
      </c>
      <c r="F5" t="s">
        <v>31</v>
      </c>
      <c r="G5" t="s">
        <v>168</v>
      </c>
      <c r="H5" t="s">
        <v>76</v>
      </c>
      <c r="I5">
        <v>1</v>
      </c>
      <c r="J5" s="13" t="s">
        <v>385</v>
      </c>
      <c r="K5" s="13" t="s">
        <v>268</v>
      </c>
      <c r="L5" s="34" t="s">
        <v>186</v>
      </c>
      <c r="M5" s="35">
        <v>29</v>
      </c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ht="15.05" x14ac:dyDescent="0.35">
      <c r="A6" t="s">
        <v>377</v>
      </c>
      <c r="B6">
        <v>5</v>
      </c>
      <c r="C6" t="s">
        <v>312</v>
      </c>
      <c r="D6" t="s">
        <v>311</v>
      </c>
      <c r="E6" t="s">
        <v>28</v>
      </c>
      <c r="F6" t="s">
        <v>31</v>
      </c>
      <c r="G6" t="s">
        <v>168</v>
      </c>
      <c r="H6" t="s">
        <v>76</v>
      </c>
      <c r="I6">
        <v>1</v>
      </c>
      <c r="J6" s="13" t="s">
        <v>385</v>
      </c>
      <c r="K6" s="13" t="s">
        <v>268</v>
      </c>
      <c r="L6" s="34" t="s">
        <v>186</v>
      </c>
      <c r="M6" s="32">
        <v>29</v>
      </c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 ht="15.05" x14ac:dyDescent="0.35">
      <c r="A7" t="s">
        <v>378</v>
      </c>
      <c r="B7">
        <v>6</v>
      </c>
      <c r="C7" t="s">
        <v>313</v>
      </c>
      <c r="D7" t="s">
        <v>311</v>
      </c>
      <c r="E7" t="s">
        <v>23</v>
      </c>
      <c r="F7" t="s">
        <v>31</v>
      </c>
      <c r="G7" t="s">
        <v>168</v>
      </c>
      <c r="H7" t="s">
        <v>76</v>
      </c>
      <c r="I7">
        <v>1</v>
      </c>
      <c r="J7" s="13" t="s">
        <v>385</v>
      </c>
      <c r="K7" s="13" t="s">
        <v>268</v>
      </c>
      <c r="L7" s="34" t="s">
        <v>186</v>
      </c>
      <c r="M7" s="35">
        <v>29</v>
      </c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15.05" x14ac:dyDescent="0.35">
      <c r="A8" t="s">
        <v>379</v>
      </c>
      <c r="B8">
        <v>7</v>
      </c>
      <c r="C8" t="s">
        <v>310</v>
      </c>
      <c r="D8" t="s">
        <v>314</v>
      </c>
      <c r="E8" t="s">
        <v>28</v>
      </c>
      <c r="F8" t="s">
        <v>26</v>
      </c>
      <c r="G8" t="s">
        <v>168</v>
      </c>
      <c r="H8" t="s">
        <v>76</v>
      </c>
      <c r="I8">
        <v>1</v>
      </c>
      <c r="J8" s="13" t="s">
        <v>385</v>
      </c>
      <c r="K8" s="13" t="s">
        <v>268</v>
      </c>
      <c r="L8" s="34" t="s">
        <v>186</v>
      </c>
      <c r="M8" s="32">
        <v>29</v>
      </c>
    </row>
    <row r="9" spans="1:23" ht="15.05" x14ac:dyDescent="0.35">
      <c r="J9" s="13" t="s">
        <v>385</v>
      </c>
      <c r="K9" s="32" t="s">
        <v>273</v>
      </c>
      <c r="L9" s="34" t="s">
        <v>330</v>
      </c>
      <c r="M9" s="32">
        <v>39</v>
      </c>
      <c r="N9" s="32"/>
      <c r="O9" s="32">
        <v>49</v>
      </c>
    </row>
    <row r="10" spans="1:23" ht="15.05" x14ac:dyDescent="0.35">
      <c r="A10" t="s">
        <v>380</v>
      </c>
      <c r="B10">
        <v>8</v>
      </c>
      <c r="C10" t="s">
        <v>315</v>
      </c>
      <c r="D10" t="s">
        <v>314</v>
      </c>
      <c r="E10" t="s">
        <v>23</v>
      </c>
      <c r="F10" t="s">
        <v>26</v>
      </c>
      <c r="G10" t="s">
        <v>168</v>
      </c>
      <c r="H10" t="s">
        <v>76</v>
      </c>
      <c r="I10">
        <v>1</v>
      </c>
      <c r="J10" s="13" t="s">
        <v>385</v>
      </c>
      <c r="K10" s="34" t="s">
        <v>268</v>
      </c>
      <c r="L10" s="34" t="s">
        <v>186</v>
      </c>
      <c r="M10" s="35">
        <v>29</v>
      </c>
    </row>
    <row r="11" spans="1:23" ht="15.05" x14ac:dyDescent="0.35">
      <c r="A11" t="s">
        <v>381</v>
      </c>
      <c r="B11">
        <v>9</v>
      </c>
      <c r="C11" t="s">
        <v>310</v>
      </c>
      <c r="D11" t="s">
        <v>316</v>
      </c>
      <c r="E11" t="s">
        <v>24</v>
      </c>
      <c r="F11" t="s">
        <v>26</v>
      </c>
      <c r="G11" t="s">
        <v>168</v>
      </c>
      <c r="H11" t="s">
        <v>76</v>
      </c>
      <c r="I11">
        <v>1</v>
      </c>
      <c r="J11" s="13" t="s">
        <v>385</v>
      </c>
      <c r="K11" s="34" t="s">
        <v>268</v>
      </c>
      <c r="L11" s="34" t="s">
        <v>186</v>
      </c>
      <c r="M11" s="32">
        <v>24</v>
      </c>
    </row>
    <row r="12" spans="1:23" ht="15.05" x14ac:dyDescent="0.35">
      <c r="J12" s="13" t="s">
        <v>385</v>
      </c>
      <c r="K12" s="32" t="s">
        <v>236</v>
      </c>
      <c r="L12" s="32" t="s">
        <v>186</v>
      </c>
      <c r="M12" s="32">
        <v>29</v>
      </c>
    </row>
    <row r="13" spans="1:23" ht="15.05" x14ac:dyDescent="0.35">
      <c r="A13" t="s">
        <v>382</v>
      </c>
      <c r="B13">
        <v>10</v>
      </c>
      <c r="C13" t="s">
        <v>315</v>
      </c>
      <c r="D13" t="s">
        <v>316</v>
      </c>
      <c r="E13" t="s">
        <v>28</v>
      </c>
      <c r="F13" t="s">
        <v>26</v>
      </c>
      <c r="G13" t="s">
        <v>168</v>
      </c>
      <c r="H13" t="s">
        <v>76</v>
      </c>
      <c r="I13">
        <v>1</v>
      </c>
      <c r="J13" s="13" t="s">
        <v>385</v>
      </c>
      <c r="K13" s="34" t="s">
        <v>268</v>
      </c>
      <c r="L13" s="35" t="s">
        <v>186</v>
      </c>
      <c r="M13" s="35">
        <v>24</v>
      </c>
    </row>
    <row r="14" spans="1:23" ht="15.05" x14ac:dyDescent="0.35">
      <c r="J14" s="13" t="s">
        <v>385</v>
      </c>
      <c r="K14" s="35" t="s">
        <v>236</v>
      </c>
      <c r="L14" s="35" t="s">
        <v>186</v>
      </c>
      <c r="M14" s="35">
        <v>29</v>
      </c>
    </row>
    <row r="15" spans="1:23" ht="15.05" x14ac:dyDescent="0.35">
      <c r="A15" t="s">
        <v>383</v>
      </c>
      <c r="B15">
        <v>11</v>
      </c>
      <c r="C15" t="s">
        <v>310</v>
      </c>
      <c r="D15" t="s">
        <v>317</v>
      </c>
      <c r="E15" t="s">
        <v>28</v>
      </c>
      <c r="F15" t="s">
        <v>21</v>
      </c>
      <c r="G15" t="s">
        <v>168</v>
      </c>
      <c r="H15" t="s">
        <v>76</v>
      </c>
      <c r="I15">
        <v>1</v>
      </c>
      <c r="J15" s="13" t="s">
        <v>385</v>
      </c>
      <c r="K15" s="34" t="s">
        <v>296</v>
      </c>
      <c r="L15" s="32" t="s">
        <v>186</v>
      </c>
      <c r="M15" s="32">
        <v>29</v>
      </c>
    </row>
    <row r="16" spans="1:23" ht="15.05" x14ac:dyDescent="0.35">
      <c r="A16" t="s">
        <v>384</v>
      </c>
      <c r="B16">
        <v>12</v>
      </c>
      <c r="C16" t="s">
        <v>312</v>
      </c>
      <c r="D16" t="s">
        <v>317</v>
      </c>
      <c r="E16" t="s">
        <v>23</v>
      </c>
      <c r="F16" t="s">
        <v>21</v>
      </c>
      <c r="G16" t="s">
        <v>168</v>
      </c>
      <c r="H16" t="s">
        <v>76</v>
      </c>
      <c r="I16">
        <v>1</v>
      </c>
      <c r="J16" s="13" t="s">
        <v>385</v>
      </c>
      <c r="K16" s="35" t="s">
        <v>296</v>
      </c>
      <c r="L16" s="34" t="s">
        <v>330</v>
      </c>
      <c r="M16" s="35">
        <v>31</v>
      </c>
      <c r="N16" s="35"/>
      <c r="O16" s="35">
        <v>49</v>
      </c>
      <c r="P16" s="35"/>
    </row>
    <row r="17" spans="10:23" ht="15.05" x14ac:dyDescent="0.35">
      <c r="J17" s="13" t="s">
        <v>385</v>
      </c>
      <c r="N17" s="32"/>
      <c r="O17" s="32"/>
      <c r="P17" s="32"/>
      <c r="Q17" s="32"/>
      <c r="R17" s="32"/>
      <c r="W17" s="32"/>
    </row>
    <row r="18" spans="10:23" ht="15.05" x14ac:dyDescent="0.35">
      <c r="J18" s="13" t="s">
        <v>385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0:23" ht="15.05" x14ac:dyDescent="0.35">
      <c r="J19" s="13" t="s">
        <v>385</v>
      </c>
      <c r="N19" s="32"/>
      <c r="O19" s="32"/>
      <c r="S19" s="32"/>
      <c r="T19" s="32"/>
      <c r="U19" s="32"/>
      <c r="V19" s="32"/>
      <c r="W19" s="32"/>
    </row>
    <row r="20" spans="10:23" ht="15.05" x14ac:dyDescent="0.35">
      <c r="J20" s="13" t="s">
        <v>385</v>
      </c>
      <c r="N20" s="35"/>
      <c r="O20" s="35"/>
      <c r="S20" s="35"/>
      <c r="T20" s="35"/>
      <c r="U20" s="35"/>
      <c r="V20" s="35"/>
      <c r="W20" s="35"/>
    </row>
    <row r="21" spans="10:23" ht="15.05" x14ac:dyDescent="0.35">
      <c r="J21" s="13" t="s">
        <v>385</v>
      </c>
      <c r="M21" s="32"/>
      <c r="P21" s="32"/>
      <c r="Q21" s="32"/>
      <c r="R21" s="32"/>
      <c r="S21" s="32"/>
      <c r="T21" s="32"/>
      <c r="U21" s="32"/>
      <c r="V21" s="32"/>
      <c r="W21" s="32"/>
    </row>
    <row r="22" spans="10:23" ht="15.05" x14ac:dyDescent="0.35">
      <c r="J22" s="13" t="s">
        <v>385</v>
      </c>
      <c r="M22" s="35"/>
      <c r="N22" s="35"/>
      <c r="O22" s="35"/>
      <c r="P22" s="35"/>
      <c r="Q22" s="35"/>
      <c r="R22" s="35"/>
    </row>
    <row r="23" spans="10:23" ht="15.05" x14ac:dyDescent="0.35">
      <c r="J23" s="13" t="s">
        <v>385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0:23" x14ac:dyDescent="0.3">
      <c r="J24" s="13" t="s">
        <v>385</v>
      </c>
    </row>
    <row r="25" spans="10:23" x14ac:dyDescent="0.3">
      <c r="J25" s="13" t="s">
        <v>385</v>
      </c>
    </row>
    <row r="26" spans="10:23" x14ac:dyDescent="0.3">
      <c r="J26" s="13" t="s">
        <v>385</v>
      </c>
    </row>
    <row r="27" spans="10:23" x14ac:dyDescent="0.3">
      <c r="J27" s="13" t="s">
        <v>385</v>
      </c>
    </row>
    <row r="28" spans="10:23" x14ac:dyDescent="0.3">
      <c r="J28" s="13" t="s">
        <v>385</v>
      </c>
    </row>
    <row r="29" spans="10:23" x14ac:dyDescent="0.3">
      <c r="J29" s="13" t="s">
        <v>385</v>
      </c>
    </row>
    <row r="30" spans="10:23" x14ac:dyDescent="0.3">
      <c r="J30" s="13" t="s">
        <v>385</v>
      </c>
    </row>
    <row r="31" spans="10:23" x14ac:dyDescent="0.3">
      <c r="J31" s="13" t="s">
        <v>385</v>
      </c>
    </row>
    <row r="32" spans="10:23" x14ac:dyDescent="0.3">
      <c r="J32" s="13" t="s">
        <v>385</v>
      </c>
    </row>
    <row r="33" spans="9:10" x14ac:dyDescent="0.3">
      <c r="J33" s="13" t="s">
        <v>385</v>
      </c>
    </row>
    <row r="34" spans="9:10" x14ac:dyDescent="0.3">
      <c r="J34" s="13" t="s">
        <v>385</v>
      </c>
    </row>
    <row r="35" spans="9:10" x14ac:dyDescent="0.3">
      <c r="J35" s="13" t="s">
        <v>385</v>
      </c>
    </row>
    <row r="36" spans="9:10" x14ac:dyDescent="0.3">
      <c r="I36">
        <v>1</v>
      </c>
      <c r="J36" s="13" t="s">
        <v>385</v>
      </c>
    </row>
    <row r="37" spans="9:10" x14ac:dyDescent="0.3">
      <c r="J37" s="13" t="s">
        <v>385</v>
      </c>
    </row>
    <row r="38" spans="9:10" x14ac:dyDescent="0.3">
      <c r="J38" s="13" t="s">
        <v>385</v>
      </c>
    </row>
    <row r="39" spans="9:10" x14ac:dyDescent="0.3">
      <c r="J39" s="13" t="s">
        <v>385</v>
      </c>
    </row>
    <row r="40" spans="9:10" x14ac:dyDescent="0.3">
      <c r="J40" s="13" t="s">
        <v>385</v>
      </c>
    </row>
    <row r="41" spans="9:10" x14ac:dyDescent="0.3">
      <c r="J41" s="13" t="s">
        <v>385</v>
      </c>
    </row>
    <row r="42" spans="9:10" x14ac:dyDescent="0.3">
      <c r="J42" s="13" t="s">
        <v>385</v>
      </c>
    </row>
    <row r="43" spans="9:10" x14ac:dyDescent="0.3">
      <c r="J43" s="13" t="s">
        <v>385</v>
      </c>
    </row>
    <row r="44" spans="9:10" x14ac:dyDescent="0.3">
      <c r="J44" s="13" t="s">
        <v>385</v>
      </c>
    </row>
    <row r="45" spans="9:10" x14ac:dyDescent="0.3">
      <c r="J45" s="13" t="s">
        <v>385</v>
      </c>
    </row>
    <row r="46" spans="9:10" x14ac:dyDescent="0.3">
      <c r="J46" s="13" t="s">
        <v>385</v>
      </c>
    </row>
    <row r="47" spans="9:10" x14ac:dyDescent="0.3">
      <c r="J47" s="13" t="s">
        <v>385</v>
      </c>
    </row>
    <row r="48" spans="9:10" x14ac:dyDescent="0.3">
      <c r="J48" s="13" t="s">
        <v>385</v>
      </c>
    </row>
    <row r="49" spans="10:10" x14ac:dyDescent="0.3">
      <c r="J49" s="13" t="s">
        <v>385</v>
      </c>
    </row>
    <row r="50" spans="10:10" x14ac:dyDescent="0.3">
      <c r="J50" s="13" t="s">
        <v>385</v>
      </c>
    </row>
    <row r="51" spans="10:10" x14ac:dyDescent="0.3">
      <c r="J51" s="13" t="s">
        <v>385</v>
      </c>
    </row>
    <row r="52" spans="10:10" x14ac:dyDescent="0.3">
      <c r="J52" s="13" t="s">
        <v>385</v>
      </c>
    </row>
    <row r="53" spans="10:10" x14ac:dyDescent="0.3">
      <c r="J53" s="13" t="s">
        <v>385</v>
      </c>
    </row>
    <row r="54" spans="10:10" x14ac:dyDescent="0.3">
      <c r="J54" s="13" t="s">
        <v>385</v>
      </c>
    </row>
    <row r="55" spans="10:10" x14ac:dyDescent="0.3">
      <c r="J55" s="13" t="s">
        <v>385</v>
      </c>
    </row>
    <row r="56" spans="10:10" x14ac:dyDescent="0.3">
      <c r="J56" s="13" t="s">
        <v>385</v>
      </c>
    </row>
    <row r="57" spans="10:10" x14ac:dyDescent="0.3">
      <c r="J57" s="13" t="s">
        <v>385</v>
      </c>
    </row>
    <row r="58" spans="10:10" x14ac:dyDescent="0.3">
      <c r="J58" s="13" t="s">
        <v>385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20"/>
  <sheetViews>
    <sheetView workbookViewId="0">
      <pane ySplit="1" topLeftCell="A2" activePane="bottomLeft" state="frozen"/>
      <selection pane="bottomLeft" activeCell="A2" sqref="A2:H13"/>
    </sheetView>
  </sheetViews>
  <sheetFormatPr defaultColWidth="12.6640625" defaultRowHeight="15.85" customHeight="1" x14ac:dyDescent="0.3"/>
  <cols>
    <col min="1" max="1" width="2.44140625" style="15" customWidth="1"/>
    <col min="2" max="2" width="5.88671875" style="5" customWidth="1"/>
    <col min="3" max="4" width="12.6640625" style="5"/>
    <col min="5" max="5" width="9.5546875" style="5" bestFit="1" customWidth="1"/>
    <col min="6" max="7" width="12.6640625" style="5"/>
    <col min="8" max="8" width="10.88671875" style="5" customWidth="1"/>
    <col min="9" max="9" width="5.33203125" style="5" customWidth="1"/>
    <col min="10" max="10" width="6.33203125" style="5" customWidth="1"/>
    <col min="11" max="11" width="4.88671875" style="5" customWidth="1"/>
    <col min="12" max="22" width="12.6640625" style="5"/>
    <col min="23" max="23" width="12.6640625" style="12"/>
    <col min="24" max="24" width="12.6640625" style="6"/>
    <col min="25" max="25" width="5" style="15" customWidth="1"/>
    <col min="26" max="16384" width="12.6640625" style="5"/>
  </cols>
  <sheetData>
    <row r="1" spans="1:25" s="9" customFormat="1" ht="15.85" customHeight="1" x14ac:dyDescent="0.3">
      <c r="A1" s="14" t="s">
        <v>333</v>
      </c>
      <c r="B1" s="9" t="s">
        <v>185</v>
      </c>
      <c r="C1" s="9" t="s">
        <v>112</v>
      </c>
      <c r="D1" s="9" t="s">
        <v>0</v>
      </c>
      <c r="E1" s="9" t="s">
        <v>7</v>
      </c>
      <c r="F1" s="9" t="s">
        <v>2</v>
      </c>
      <c r="G1" s="9" t="s">
        <v>1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11" t="s">
        <v>29</v>
      </c>
      <c r="X1" s="10" t="s">
        <v>14</v>
      </c>
    </row>
    <row r="2" spans="1:25" ht="15.85" customHeight="1" x14ac:dyDescent="0.3">
      <c r="A2" s="15" t="str">
        <f>Stat[[#This Row],[服装]]&amp;Stat[[#This Row],[名前]]&amp;Stat[[#This Row],[レアリティ]]</f>
        <v>ユニフォーム日向翔陽ICONIC</v>
      </c>
      <c r="B2" s="5">
        <v>1</v>
      </c>
      <c r="C2" s="5" t="s">
        <v>113</v>
      </c>
      <c r="D2" s="5" t="s">
        <v>150</v>
      </c>
      <c r="E2" s="5" t="s">
        <v>82</v>
      </c>
      <c r="F2" s="5" t="s">
        <v>87</v>
      </c>
      <c r="G2" s="5" t="s">
        <v>149</v>
      </c>
      <c r="H2" s="7" t="s">
        <v>76</v>
      </c>
      <c r="I2" s="7">
        <v>99</v>
      </c>
      <c r="J2" s="8" t="s">
        <v>22</v>
      </c>
      <c r="K2" s="7">
        <v>5</v>
      </c>
      <c r="L2" s="5">
        <v>74</v>
      </c>
      <c r="M2" s="5">
        <v>115</v>
      </c>
      <c r="N2" s="5">
        <v>112</v>
      </c>
      <c r="O2" s="5">
        <v>112</v>
      </c>
      <c r="P2" s="5">
        <v>114</v>
      </c>
      <c r="Q2" s="5">
        <v>97</v>
      </c>
      <c r="R2" s="5">
        <v>123</v>
      </c>
      <c r="S2" s="5">
        <v>112</v>
      </c>
      <c r="T2" s="5">
        <v>129</v>
      </c>
      <c r="U2" s="5">
        <v>129</v>
      </c>
      <c r="V2" s="5">
        <v>26</v>
      </c>
      <c r="W2" s="12">
        <f t="shared" ref="W2:W33" si="0">SUM(M2:P2)</f>
        <v>453</v>
      </c>
      <c r="X2" s="6">
        <f t="shared" ref="X2:X33" si="1">SUM(R2:U2)</f>
        <v>493</v>
      </c>
      <c r="Y2" s="5"/>
    </row>
    <row r="3" spans="1:25" ht="15.85" customHeight="1" x14ac:dyDescent="0.3">
      <c r="A3" s="15" t="str">
        <f>Stat[[#This Row],[服装]]&amp;Stat[[#This Row],[名前]]&amp;Stat[[#This Row],[レアリティ]]</f>
        <v>制服日向翔陽ICONIC</v>
      </c>
      <c r="B3" s="5">
        <v>2</v>
      </c>
      <c r="C3" s="5" t="s">
        <v>162</v>
      </c>
      <c r="D3" s="5" t="s">
        <v>150</v>
      </c>
      <c r="E3" s="5" t="s">
        <v>82</v>
      </c>
      <c r="F3" s="5" t="s">
        <v>87</v>
      </c>
      <c r="G3" s="5" t="s">
        <v>149</v>
      </c>
      <c r="H3" s="7" t="s">
        <v>76</v>
      </c>
      <c r="I3" s="7">
        <v>99</v>
      </c>
      <c r="J3" s="8" t="s">
        <v>22</v>
      </c>
      <c r="K3" s="7">
        <v>5</v>
      </c>
      <c r="L3" s="5">
        <v>77</v>
      </c>
      <c r="M3" s="5">
        <v>124</v>
      </c>
      <c r="N3" s="5">
        <v>118</v>
      </c>
      <c r="O3" s="5">
        <v>118</v>
      </c>
      <c r="P3" s="5">
        <v>120</v>
      </c>
      <c r="Q3" s="5">
        <v>97</v>
      </c>
      <c r="R3" s="5">
        <v>132</v>
      </c>
      <c r="S3" s="5">
        <v>119</v>
      </c>
      <c r="T3" s="5">
        <v>137</v>
      </c>
      <c r="U3" s="5">
        <v>136</v>
      </c>
      <c r="V3" s="5">
        <v>26</v>
      </c>
      <c r="W3" s="12">
        <f t="shared" si="0"/>
        <v>480</v>
      </c>
      <c r="X3" s="6">
        <f t="shared" si="1"/>
        <v>524</v>
      </c>
      <c r="Y3" s="5"/>
    </row>
    <row r="4" spans="1:25" ht="15.85" customHeight="1" x14ac:dyDescent="0.3">
      <c r="A4" s="15" t="str">
        <f>Stat[[#This Row],[服装]]&amp;Stat[[#This Row],[名前]]&amp;Stat[[#This Row],[レアリティ]]</f>
        <v>夏祭り日向翔陽ICONIC</v>
      </c>
      <c r="B4" s="5">
        <v>3</v>
      </c>
      <c r="C4" s="5" t="s">
        <v>163</v>
      </c>
      <c r="D4" s="5" t="s">
        <v>150</v>
      </c>
      <c r="E4" s="5" t="s">
        <v>78</v>
      </c>
      <c r="F4" s="5" t="s">
        <v>87</v>
      </c>
      <c r="G4" s="5" t="s">
        <v>149</v>
      </c>
      <c r="H4" s="7" t="s">
        <v>76</v>
      </c>
      <c r="I4" s="7">
        <v>99</v>
      </c>
      <c r="J4" s="8" t="s">
        <v>22</v>
      </c>
      <c r="K4" s="7">
        <v>5</v>
      </c>
      <c r="L4" s="5">
        <v>76</v>
      </c>
      <c r="M4" s="5">
        <v>118</v>
      </c>
      <c r="N4" s="5">
        <v>111</v>
      </c>
      <c r="O4" s="5">
        <v>111</v>
      </c>
      <c r="P4" s="5">
        <v>113</v>
      </c>
      <c r="Q4" s="5">
        <v>97</v>
      </c>
      <c r="R4" s="5">
        <v>128</v>
      </c>
      <c r="S4" s="5">
        <v>115</v>
      </c>
      <c r="T4" s="5">
        <v>134</v>
      </c>
      <c r="U4" s="5">
        <v>130</v>
      </c>
      <c r="V4" s="5">
        <v>26</v>
      </c>
      <c r="W4" s="12">
        <f t="shared" si="0"/>
        <v>453</v>
      </c>
      <c r="X4" s="6">
        <f t="shared" si="1"/>
        <v>507</v>
      </c>
      <c r="Y4" s="5"/>
    </row>
    <row r="5" spans="1:25" ht="15.85" customHeight="1" x14ac:dyDescent="0.3">
      <c r="A5" s="15" t="str">
        <f>Stat[[#This Row],[服装]]&amp;Stat[[#This Row],[名前]]&amp;Stat[[#This Row],[レアリティ]]</f>
        <v>ユニフォーム影山飛雄ICONIC</v>
      </c>
      <c r="B5" s="5">
        <v>4</v>
      </c>
      <c r="C5" s="5" t="s">
        <v>113</v>
      </c>
      <c r="D5" s="5" t="s">
        <v>151</v>
      </c>
      <c r="E5" s="5" t="s">
        <v>82</v>
      </c>
      <c r="F5" s="5" t="s">
        <v>79</v>
      </c>
      <c r="G5" s="5" t="s">
        <v>149</v>
      </c>
      <c r="H5" s="7" t="s">
        <v>76</v>
      </c>
      <c r="I5" s="7">
        <v>99</v>
      </c>
      <c r="J5" s="8" t="s">
        <v>22</v>
      </c>
      <c r="K5" s="7">
        <v>5</v>
      </c>
      <c r="L5" s="5">
        <v>78</v>
      </c>
      <c r="M5" s="5">
        <v>123</v>
      </c>
      <c r="N5" s="5">
        <v>123</v>
      </c>
      <c r="O5" s="5">
        <v>129</v>
      </c>
      <c r="P5" s="5">
        <v>123</v>
      </c>
      <c r="Q5" s="5">
        <v>101</v>
      </c>
      <c r="R5" s="5">
        <v>115</v>
      </c>
      <c r="S5" s="5">
        <v>120</v>
      </c>
      <c r="T5" s="5">
        <v>115</v>
      </c>
      <c r="U5" s="5">
        <v>115</v>
      </c>
      <c r="V5" s="5">
        <v>31</v>
      </c>
      <c r="W5" s="12">
        <f t="shared" si="0"/>
        <v>498</v>
      </c>
      <c r="X5" s="6">
        <f t="shared" si="1"/>
        <v>465</v>
      </c>
      <c r="Y5" s="5"/>
    </row>
    <row r="6" spans="1:25" ht="15.85" customHeight="1" x14ac:dyDescent="0.3">
      <c r="A6" s="15" t="str">
        <f>Stat[[#This Row],[服装]]&amp;Stat[[#This Row],[名前]]&amp;Stat[[#This Row],[レアリティ]]</f>
        <v>制服影山飛雄ICONIC</v>
      </c>
      <c r="B6" s="5">
        <v>5</v>
      </c>
      <c r="C6" s="5" t="s">
        <v>162</v>
      </c>
      <c r="D6" s="5" t="s">
        <v>151</v>
      </c>
      <c r="E6" s="5" t="s">
        <v>82</v>
      </c>
      <c r="F6" s="5" t="s">
        <v>79</v>
      </c>
      <c r="G6" s="5" t="s">
        <v>149</v>
      </c>
      <c r="H6" s="7" t="s">
        <v>76</v>
      </c>
      <c r="I6" s="7">
        <v>99</v>
      </c>
      <c r="J6" s="8" t="s">
        <v>22</v>
      </c>
      <c r="K6" s="7">
        <v>5</v>
      </c>
      <c r="L6" s="5">
        <v>79</v>
      </c>
      <c r="M6" s="5">
        <v>124</v>
      </c>
      <c r="N6" s="5">
        <v>126</v>
      </c>
      <c r="O6" s="5">
        <v>132</v>
      </c>
      <c r="P6" s="5">
        <v>126</v>
      </c>
      <c r="Q6" s="5">
        <v>101</v>
      </c>
      <c r="R6" s="5">
        <v>116</v>
      </c>
      <c r="S6" s="5">
        <v>121</v>
      </c>
      <c r="T6" s="5">
        <v>116</v>
      </c>
      <c r="U6" s="5">
        <v>116</v>
      </c>
      <c r="V6" s="5">
        <v>31</v>
      </c>
      <c r="W6" s="12">
        <f t="shared" si="0"/>
        <v>508</v>
      </c>
      <c r="X6" s="6">
        <f t="shared" si="1"/>
        <v>469</v>
      </c>
      <c r="Y6" s="5"/>
    </row>
    <row r="7" spans="1:25" ht="15.85" customHeight="1" x14ac:dyDescent="0.3">
      <c r="A7" s="15" t="str">
        <f>Stat[[#This Row],[服装]]&amp;Stat[[#This Row],[名前]]&amp;Stat[[#This Row],[レアリティ]]</f>
        <v>夏祭り影山飛雄ICONIC</v>
      </c>
      <c r="B7" s="5">
        <v>6</v>
      </c>
      <c r="C7" s="5" t="s">
        <v>163</v>
      </c>
      <c r="D7" s="5" t="s">
        <v>151</v>
      </c>
      <c r="E7" s="5" t="s">
        <v>78</v>
      </c>
      <c r="F7" s="5" t="s">
        <v>79</v>
      </c>
      <c r="G7" s="5" t="s">
        <v>149</v>
      </c>
      <c r="H7" s="7" t="s">
        <v>76</v>
      </c>
      <c r="I7" s="7">
        <v>99</v>
      </c>
      <c r="J7" s="8" t="s">
        <v>22</v>
      </c>
      <c r="K7" s="7">
        <v>5</v>
      </c>
      <c r="L7" s="5">
        <v>79</v>
      </c>
      <c r="M7" s="5">
        <v>122</v>
      </c>
      <c r="N7" s="5">
        <v>128</v>
      </c>
      <c r="O7" s="5">
        <v>132</v>
      </c>
      <c r="P7" s="5">
        <v>128</v>
      </c>
      <c r="Q7" s="5">
        <v>101</v>
      </c>
      <c r="R7" s="5">
        <v>114</v>
      </c>
      <c r="S7" s="5">
        <v>123</v>
      </c>
      <c r="T7" s="5">
        <v>114</v>
      </c>
      <c r="U7" s="5">
        <v>116</v>
      </c>
      <c r="V7" s="5">
        <v>31</v>
      </c>
      <c r="W7" s="12">
        <f t="shared" si="0"/>
        <v>510</v>
      </c>
      <c r="X7" s="6">
        <f t="shared" si="1"/>
        <v>467</v>
      </c>
      <c r="Y7" s="5"/>
    </row>
    <row r="8" spans="1:25" ht="15.85" customHeight="1" x14ac:dyDescent="0.3">
      <c r="A8" s="15" t="str">
        <f>Stat[[#This Row],[服装]]&amp;Stat[[#This Row],[名前]]&amp;Stat[[#This Row],[レアリティ]]</f>
        <v>ユニフォーム月島蛍ICONIC</v>
      </c>
      <c r="B8" s="5">
        <v>7</v>
      </c>
      <c r="C8" s="5" t="s">
        <v>113</v>
      </c>
      <c r="D8" s="5" t="s">
        <v>152</v>
      </c>
      <c r="E8" s="5" t="s">
        <v>82</v>
      </c>
      <c r="F8" s="5" t="s">
        <v>87</v>
      </c>
      <c r="G8" s="5" t="s">
        <v>149</v>
      </c>
      <c r="H8" s="7" t="s">
        <v>76</v>
      </c>
      <c r="I8" s="7">
        <v>99</v>
      </c>
      <c r="J8" s="8" t="s">
        <v>22</v>
      </c>
      <c r="K8" s="7">
        <v>5</v>
      </c>
      <c r="L8" s="5">
        <v>75</v>
      </c>
      <c r="M8" s="5">
        <v>116</v>
      </c>
      <c r="N8" s="5">
        <v>112</v>
      </c>
      <c r="O8" s="5">
        <v>112</v>
      </c>
      <c r="P8" s="5">
        <v>126</v>
      </c>
      <c r="Q8" s="5">
        <v>97</v>
      </c>
      <c r="R8" s="5">
        <v>127</v>
      </c>
      <c r="S8" s="5">
        <v>114</v>
      </c>
      <c r="T8" s="5">
        <v>116</v>
      </c>
      <c r="U8" s="5">
        <v>115</v>
      </c>
      <c r="V8" s="5">
        <v>36</v>
      </c>
      <c r="W8" s="12">
        <f t="shared" si="0"/>
        <v>466</v>
      </c>
      <c r="X8" s="6">
        <f t="shared" si="1"/>
        <v>472</v>
      </c>
      <c r="Y8" s="5"/>
    </row>
    <row r="9" spans="1:25" ht="15.85" customHeight="1" x14ac:dyDescent="0.3">
      <c r="A9" s="15" t="str">
        <f>Stat[[#This Row],[服装]]&amp;Stat[[#This Row],[名前]]&amp;Stat[[#This Row],[レアリティ]]</f>
        <v>水着月島蛍ICONIC</v>
      </c>
      <c r="B9" s="5">
        <v>8</v>
      </c>
      <c r="C9" s="5" t="s">
        <v>122</v>
      </c>
      <c r="D9" s="5" t="s">
        <v>152</v>
      </c>
      <c r="E9" s="5" t="s">
        <v>78</v>
      </c>
      <c r="F9" s="5" t="s">
        <v>87</v>
      </c>
      <c r="G9" s="5" t="s">
        <v>149</v>
      </c>
      <c r="H9" s="7" t="s">
        <v>76</v>
      </c>
      <c r="I9" s="7">
        <v>99</v>
      </c>
      <c r="J9" s="8" t="s">
        <v>22</v>
      </c>
      <c r="K9" s="7">
        <v>5</v>
      </c>
      <c r="L9" s="5">
        <v>76</v>
      </c>
      <c r="M9" s="5">
        <v>119</v>
      </c>
      <c r="N9" s="5">
        <v>113</v>
      </c>
      <c r="O9" s="5">
        <v>113</v>
      </c>
      <c r="P9" s="5">
        <v>127</v>
      </c>
      <c r="Q9" s="5">
        <v>97</v>
      </c>
      <c r="R9" s="5">
        <v>130</v>
      </c>
      <c r="S9" s="5">
        <v>115</v>
      </c>
      <c r="T9" s="5">
        <v>119</v>
      </c>
      <c r="U9" s="5">
        <v>116</v>
      </c>
      <c r="V9" s="5">
        <v>36</v>
      </c>
      <c r="W9" s="12">
        <f t="shared" si="0"/>
        <v>472</v>
      </c>
      <c r="X9" s="6">
        <f t="shared" si="1"/>
        <v>480</v>
      </c>
      <c r="Y9" s="5"/>
    </row>
    <row r="10" spans="1:25" ht="15.85" customHeight="1" x14ac:dyDescent="0.3">
      <c r="A10" s="15" t="str">
        <f>Stat[[#This Row],[服装]]&amp;Stat[[#This Row],[名前]]&amp;Stat[[#This Row],[レアリティ]]</f>
        <v>ユニフォーム山口忠ICONIC</v>
      </c>
      <c r="B10" s="5">
        <v>9</v>
      </c>
      <c r="C10" s="5" t="s">
        <v>113</v>
      </c>
      <c r="D10" s="5" t="s">
        <v>153</v>
      </c>
      <c r="E10" s="5" t="s">
        <v>95</v>
      </c>
      <c r="F10" s="5" t="s">
        <v>87</v>
      </c>
      <c r="G10" s="5" t="s">
        <v>149</v>
      </c>
      <c r="H10" s="7" t="s">
        <v>76</v>
      </c>
      <c r="I10" s="7">
        <v>99</v>
      </c>
      <c r="J10" s="8" t="s">
        <v>22</v>
      </c>
      <c r="K10" s="7">
        <v>5</v>
      </c>
      <c r="L10" s="5">
        <v>73</v>
      </c>
      <c r="M10" s="5">
        <v>114</v>
      </c>
      <c r="N10" s="5">
        <v>123</v>
      </c>
      <c r="O10" s="5">
        <v>118</v>
      </c>
      <c r="P10" s="5">
        <v>120</v>
      </c>
      <c r="Q10" s="5">
        <v>97</v>
      </c>
      <c r="R10" s="5">
        <v>118</v>
      </c>
      <c r="S10" s="5">
        <v>118</v>
      </c>
      <c r="T10" s="5">
        <v>114</v>
      </c>
      <c r="U10" s="5">
        <v>119</v>
      </c>
      <c r="V10" s="5">
        <v>31</v>
      </c>
      <c r="W10" s="12">
        <f t="shared" si="0"/>
        <v>475</v>
      </c>
      <c r="X10" s="6">
        <f t="shared" si="1"/>
        <v>469</v>
      </c>
      <c r="Y10" s="5"/>
    </row>
    <row r="11" spans="1:25" ht="15.85" customHeight="1" x14ac:dyDescent="0.3">
      <c r="A11" s="15" t="str">
        <f>Stat[[#This Row],[服装]]&amp;Stat[[#This Row],[名前]]&amp;Stat[[#This Row],[レアリティ]]</f>
        <v>水着山口忠ICONIC</v>
      </c>
      <c r="B11" s="5">
        <v>10</v>
      </c>
      <c r="C11" s="5" t="s">
        <v>122</v>
      </c>
      <c r="D11" s="5" t="s">
        <v>153</v>
      </c>
      <c r="E11" s="5" t="s">
        <v>82</v>
      </c>
      <c r="F11" s="5" t="s">
        <v>87</v>
      </c>
      <c r="G11" s="5" t="s">
        <v>149</v>
      </c>
      <c r="H11" s="7" t="s">
        <v>76</v>
      </c>
      <c r="I11" s="7">
        <v>99</v>
      </c>
      <c r="J11" s="8" t="s">
        <v>22</v>
      </c>
      <c r="K11" s="7">
        <v>5</v>
      </c>
      <c r="L11" s="5">
        <v>74</v>
      </c>
      <c r="M11" s="5">
        <v>115</v>
      </c>
      <c r="N11" s="5">
        <v>126</v>
      </c>
      <c r="O11" s="5">
        <v>119</v>
      </c>
      <c r="P11" s="5">
        <v>123</v>
      </c>
      <c r="Q11" s="5">
        <v>97</v>
      </c>
      <c r="R11" s="5">
        <v>121</v>
      </c>
      <c r="S11" s="5">
        <v>119</v>
      </c>
      <c r="T11" s="5">
        <v>115</v>
      </c>
      <c r="U11" s="5">
        <v>120</v>
      </c>
      <c r="V11" s="5">
        <v>31</v>
      </c>
      <c r="W11" s="12">
        <f t="shared" si="0"/>
        <v>483</v>
      </c>
      <c r="X11" s="6">
        <f t="shared" si="1"/>
        <v>475</v>
      </c>
      <c r="Y11" s="5"/>
    </row>
    <row r="12" spans="1:25" ht="15.85" customHeight="1" x14ac:dyDescent="0.3">
      <c r="A12" s="15" t="str">
        <f>Stat[[#This Row],[服装]]&amp;Stat[[#This Row],[名前]]&amp;Stat[[#This Row],[レアリティ]]</f>
        <v>ユニフォーム西谷夕ICONIC</v>
      </c>
      <c r="B12" s="5">
        <v>11</v>
      </c>
      <c r="C12" s="5" t="s">
        <v>113</v>
      </c>
      <c r="D12" s="5" t="s">
        <v>154</v>
      </c>
      <c r="E12" s="5" t="s">
        <v>82</v>
      </c>
      <c r="F12" s="5" t="s">
        <v>85</v>
      </c>
      <c r="G12" s="5" t="s">
        <v>149</v>
      </c>
      <c r="H12" s="7" t="s">
        <v>76</v>
      </c>
      <c r="I12" s="7">
        <v>99</v>
      </c>
      <c r="J12" s="8" t="s">
        <v>22</v>
      </c>
      <c r="K12" s="7">
        <v>5</v>
      </c>
      <c r="L12" s="5">
        <v>86</v>
      </c>
      <c r="M12" s="5">
        <v>117</v>
      </c>
      <c r="N12" s="5">
        <v>110</v>
      </c>
      <c r="O12" s="5">
        <v>120</v>
      </c>
      <c r="P12" s="5">
        <v>123</v>
      </c>
      <c r="Q12" s="5">
        <v>101</v>
      </c>
      <c r="R12" s="5">
        <v>110</v>
      </c>
      <c r="S12" s="5">
        <v>130</v>
      </c>
      <c r="T12" s="5">
        <v>116</v>
      </c>
      <c r="U12" s="5">
        <v>123</v>
      </c>
      <c r="V12" s="5">
        <v>29</v>
      </c>
      <c r="W12" s="12">
        <f t="shared" si="0"/>
        <v>470</v>
      </c>
      <c r="X12" s="6">
        <f t="shared" si="1"/>
        <v>479</v>
      </c>
      <c r="Y12" s="5"/>
    </row>
    <row r="13" spans="1:25" ht="15.85" customHeight="1" x14ac:dyDescent="0.3">
      <c r="A13" s="15" t="str">
        <f>Stat[[#This Row],[服装]]&amp;Stat[[#This Row],[名前]]&amp;Stat[[#This Row],[レアリティ]]</f>
        <v>制服西谷夕ICONIC</v>
      </c>
      <c r="B13" s="5">
        <v>12</v>
      </c>
      <c r="C13" s="5" t="s">
        <v>162</v>
      </c>
      <c r="D13" s="5" t="s">
        <v>154</v>
      </c>
      <c r="E13" s="5" t="s">
        <v>78</v>
      </c>
      <c r="F13" s="5" t="s">
        <v>85</v>
      </c>
      <c r="G13" s="5" t="s">
        <v>149</v>
      </c>
      <c r="H13" s="7" t="s">
        <v>76</v>
      </c>
      <c r="I13" s="7">
        <v>99</v>
      </c>
      <c r="J13" s="8" t="s">
        <v>22</v>
      </c>
      <c r="K13" s="7">
        <v>5</v>
      </c>
      <c r="L13" s="5">
        <v>87</v>
      </c>
      <c r="M13" s="5">
        <v>118</v>
      </c>
      <c r="N13" s="5">
        <v>111</v>
      </c>
      <c r="O13" s="5">
        <v>123</v>
      </c>
      <c r="P13" s="5">
        <v>124</v>
      </c>
      <c r="Q13" s="5">
        <v>101</v>
      </c>
      <c r="R13" s="5">
        <v>111</v>
      </c>
      <c r="S13" s="5">
        <v>133</v>
      </c>
      <c r="T13" s="5">
        <v>117</v>
      </c>
      <c r="U13" s="5">
        <v>126</v>
      </c>
      <c r="V13" s="5">
        <v>29</v>
      </c>
      <c r="W13" s="12">
        <f t="shared" si="0"/>
        <v>476</v>
      </c>
      <c r="X13" s="6">
        <f t="shared" si="1"/>
        <v>487</v>
      </c>
      <c r="Y13" s="5"/>
    </row>
    <row r="14" spans="1:25" ht="15.85" customHeight="1" x14ac:dyDescent="0.3">
      <c r="A14" s="15" t="str">
        <f>Stat[[#This Row],[服装]]&amp;Stat[[#This Row],[名前]]&amp;Stat[[#This Row],[レアリティ]]</f>
        <v>ユニフォーム田中龍之介ICONIC</v>
      </c>
      <c r="B14" s="5">
        <v>13</v>
      </c>
      <c r="C14" s="5" t="s">
        <v>113</v>
      </c>
      <c r="D14" s="5" t="s">
        <v>155</v>
      </c>
      <c r="E14" s="5" t="s">
        <v>95</v>
      </c>
      <c r="F14" s="5" t="s">
        <v>83</v>
      </c>
      <c r="G14" s="5" t="s">
        <v>149</v>
      </c>
      <c r="H14" s="7" t="s">
        <v>76</v>
      </c>
      <c r="I14" s="7">
        <v>99</v>
      </c>
      <c r="J14" s="8" t="s">
        <v>22</v>
      </c>
      <c r="K14" s="7">
        <v>5</v>
      </c>
      <c r="L14" s="5">
        <v>78</v>
      </c>
      <c r="M14" s="5">
        <v>125</v>
      </c>
      <c r="N14" s="5">
        <v>117</v>
      </c>
      <c r="O14" s="5">
        <v>113</v>
      </c>
      <c r="P14" s="5">
        <v>114</v>
      </c>
      <c r="Q14" s="5">
        <v>97</v>
      </c>
      <c r="R14" s="5">
        <v>116</v>
      </c>
      <c r="S14" s="5">
        <v>117</v>
      </c>
      <c r="T14" s="5">
        <v>115</v>
      </c>
      <c r="U14" s="5">
        <v>115</v>
      </c>
      <c r="V14" s="5">
        <v>27</v>
      </c>
      <c r="W14" s="12">
        <f t="shared" si="0"/>
        <v>469</v>
      </c>
      <c r="X14" s="6">
        <f t="shared" si="1"/>
        <v>463</v>
      </c>
      <c r="Y14" s="5"/>
    </row>
    <row r="15" spans="1:25" ht="15.85" customHeight="1" x14ac:dyDescent="0.3">
      <c r="A15" s="15" t="str">
        <f>Stat[[#This Row],[服装]]&amp;Stat[[#This Row],[名前]]&amp;Stat[[#This Row],[レアリティ]]</f>
        <v>制服田中龍之介ICONIC</v>
      </c>
      <c r="B15" s="5">
        <v>14</v>
      </c>
      <c r="C15" s="5" t="s">
        <v>162</v>
      </c>
      <c r="D15" s="5" t="s">
        <v>155</v>
      </c>
      <c r="E15" s="5" t="s">
        <v>82</v>
      </c>
      <c r="F15" s="5" t="s">
        <v>83</v>
      </c>
      <c r="G15" s="5" t="s">
        <v>149</v>
      </c>
      <c r="H15" s="7" t="s">
        <v>76</v>
      </c>
      <c r="I15" s="7">
        <v>99</v>
      </c>
      <c r="J15" s="8" t="s">
        <v>22</v>
      </c>
      <c r="K15" s="7">
        <v>5</v>
      </c>
      <c r="L15" s="5">
        <v>79</v>
      </c>
      <c r="M15" s="5">
        <v>128</v>
      </c>
      <c r="N15" s="5">
        <v>120</v>
      </c>
      <c r="O15" s="5">
        <v>114</v>
      </c>
      <c r="P15" s="5">
        <v>115</v>
      </c>
      <c r="Q15" s="5">
        <v>97</v>
      </c>
      <c r="R15" s="5">
        <v>117</v>
      </c>
      <c r="S15" s="5">
        <v>118</v>
      </c>
      <c r="T15" s="5">
        <v>118</v>
      </c>
      <c r="U15" s="5">
        <v>116</v>
      </c>
      <c r="V15" s="5">
        <v>27</v>
      </c>
      <c r="W15" s="12">
        <f t="shared" si="0"/>
        <v>477</v>
      </c>
      <c r="X15" s="6">
        <f t="shared" si="1"/>
        <v>469</v>
      </c>
      <c r="Y15" s="5"/>
    </row>
    <row r="16" spans="1:25" ht="15.85" customHeight="1" x14ac:dyDescent="0.3">
      <c r="A16" s="15" t="str">
        <f>Stat[[#This Row],[服装]]&amp;Stat[[#This Row],[名前]]&amp;Stat[[#This Row],[レアリティ]]</f>
        <v>ユニフォーム澤村大地ICONIC</v>
      </c>
      <c r="B16" s="5">
        <v>15</v>
      </c>
      <c r="C16" s="5" t="s">
        <v>113</v>
      </c>
      <c r="D16" s="5" t="s">
        <v>156</v>
      </c>
      <c r="E16" s="5" t="s">
        <v>82</v>
      </c>
      <c r="F16" s="5" t="s">
        <v>83</v>
      </c>
      <c r="G16" s="5" t="s">
        <v>149</v>
      </c>
      <c r="H16" s="7" t="s">
        <v>76</v>
      </c>
      <c r="I16" s="7">
        <v>99</v>
      </c>
      <c r="J16" s="8" t="s">
        <v>22</v>
      </c>
      <c r="K16" s="7">
        <v>5</v>
      </c>
      <c r="L16" s="5">
        <v>78</v>
      </c>
      <c r="M16" s="5">
        <v>118</v>
      </c>
      <c r="N16" s="5">
        <v>116</v>
      </c>
      <c r="O16" s="5">
        <v>116</v>
      </c>
      <c r="P16" s="5">
        <v>123</v>
      </c>
      <c r="Q16" s="5">
        <v>101</v>
      </c>
      <c r="R16" s="5">
        <v>116</v>
      </c>
      <c r="S16" s="5">
        <v>126</v>
      </c>
      <c r="T16" s="5">
        <v>115</v>
      </c>
      <c r="U16" s="5">
        <v>120</v>
      </c>
      <c r="V16" s="5">
        <v>51</v>
      </c>
      <c r="W16" s="12">
        <f t="shared" si="0"/>
        <v>473</v>
      </c>
      <c r="X16" s="6">
        <f t="shared" si="1"/>
        <v>477</v>
      </c>
      <c r="Y16" s="5"/>
    </row>
    <row r="17" spans="1:25" ht="15.85" customHeight="1" x14ac:dyDescent="0.3">
      <c r="A17" s="15" t="str">
        <f>Stat[[#This Row],[服装]]&amp;Stat[[#This Row],[名前]]&amp;Stat[[#This Row],[レアリティ]]</f>
        <v>プール掃除澤村大地ICONIC</v>
      </c>
      <c r="B17" s="5">
        <v>16</v>
      </c>
      <c r="C17" s="5" t="s">
        <v>123</v>
      </c>
      <c r="D17" s="5" t="s">
        <v>156</v>
      </c>
      <c r="E17" s="5" t="s">
        <v>78</v>
      </c>
      <c r="F17" s="5" t="s">
        <v>83</v>
      </c>
      <c r="G17" s="5" t="s">
        <v>149</v>
      </c>
      <c r="H17" s="7" t="s">
        <v>76</v>
      </c>
      <c r="I17" s="7">
        <v>99</v>
      </c>
      <c r="J17" s="8" t="s">
        <v>22</v>
      </c>
      <c r="K17" s="7">
        <v>5</v>
      </c>
      <c r="L17" s="5">
        <v>79</v>
      </c>
      <c r="M17" s="5">
        <v>121</v>
      </c>
      <c r="N17" s="5">
        <v>119</v>
      </c>
      <c r="O17" s="5">
        <v>117</v>
      </c>
      <c r="P17" s="5">
        <v>124</v>
      </c>
      <c r="Q17" s="5">
        <v>101</v>
      </c>
      <c r="R17" s="5">
        <v>117</v>
      </c>
      <c r="S17" s="5">
        <v>127</v>
      </c>
      <c r="T17" s="5">
        <v>118</v>
      </c>
      <c r="U17" s="5">
        <v>121</v>
      </c>
      <c r="V17" s="5">
        <v>51</v>
      </c>
      <c r="W17" s="12">
        <f t="shared" si="0"/>
        <v>481</v>
      </c>
      <c r="X17" s="6">
        <f t="shared" si="1"/>
        <v>483</v>
      </c>
      <c r="Y17" s="5"/>
    </row>
    <row r="18" spans="1:25" ht="15.85" customHeight="1" x14ac:dyDescent="0.3">
      <c r="A18" s="15" t="str">
        <f>Stat[[#This Row],[服装]]&amp;Stat[[#This Row],[名前]]&amp;Stat[[#This Row],[レアリティ]]</f>
        <v>ユニフォーム菅原考支ICONIC</v>
      </c>
      <c r="B18" s="5">
        <v>17</v>
      </c>
      <c r="C18" s="5" t="s">
        <v>113</v>
      </c>
      <c r="D18" s="5" t="s">
        <v>157</v>
      </c>
      <c r="E18" s="5" t="s">
        <v>95</v>
      </c>
      <c r="F18" s="5" t="s">
        <v>79</v>
      </c>
      <c r="G18" s="5" t="s">
        <v>149</v>
      </c>
      <c r="H18" s="7" t="s">
        <v>76</v>
      </c>
      <c r="I18" s="7">
        <v>99</v>
      </c>
      <c r="J18" s="8" t="s">
        <v>22</v>
      </c>
      <c r="K18" s="7">
        <v>5</v>
      </c>
      <c r="L18" s="5">
        <v>80</v>
      </c>
      <c r="M18" s="5">
        <v>115</v>
      </c>
      <c r="N18" s="5">
        <v>115</v>
      </c>
      <c r="O18" s="5">
        <v>124</v>
      </c>
      <c r="P18" s="5">
        <v>123</v>
      </c>
      <c r="Q18" s="5">
        <v>101</v>
      </c>
      <c r="R18" s="5">
        <v>116</v>
      </c>
      <c r="S18" s="5">
        <v>116</v>
      </c>
      <c r="T18" s="5">
        <v>115</v>
      </c>
      <c r="U18" s="5">
        <v>115</v>
      </c>
      <c r="V18" s="5">
        <v>46</v>
      </c>
      <c r="W18" s="12">
        <f t="shared" si="0"/>
        <v>477</v>
      </c>
      <c r="X18" s="6">
        <f t="shared" si="1"/>
        <v>462</v>
      </c>
      <c r="Y18" s="5"/>
    </row>
    <row r="19" spans="1:25" ht="15.85" customHeight="1" x14ac:dyDescent="0.3">
      <c r="A19" s="15" t="str">
        <f>Stat[[#This Row],[服装]]&amp;Stat[[#This Row],[名前]]&amp;Stat[[#This Row],[レアリティ]]</f>
        <v>プール掃除菅原考支ICONIC</v>
      </c>
      <c r="B19" s="5">
        <v>18</v>
      </c>
      <c r="C19" s="5" t="s">
        <v>123</v>
      </c>
      <c r="D19" s="5" t="s">
        <v>157</v>
      </c>
      <c r="E19" s="5" t="s">
        <v>82</v>
      </c>
      <c r="F19" s="5" t="s">
        <v>79</v>
      </c>
      <c r="G19" s="5" t="s">
        <v>149</v>
      </c>
      <c r="H19" s="7" t="s">
        <v>76</v>
      </c>
      <c r="I19" s="7">
        <v>99</v>
      </c>
      <c r="J19" s="8" t="s">
        <v>22</v>
      </c>
      <c r="K19" s="7">
        <v>5</v>
      </c>
      <c r="L19" s="5">
        <v>81</v>
      </c>
      <c r="M19" s="5">
        <v>116</v>
      </c>
      <c r="N19" s="5">
        <v>118</v>
      </c>
      <c r="O19" s="5">
        <v>127</v>
      </c>
      <c r="P19" s="5">
        <v>126</v>
      </c>
      <c r="Q19" s="5">
        <v>101</v>
      </c>
      <c r="R19" s="5">
        <v>117</v>
      </c>
      <c r="S19" s="5">
        <v>117</v>
      </c>
      <c r="T19" s="5">
        <v>116</v>
      </c>
      <c r="U19" s="5">
        <v>116</v>
      </c>
      <c r="V19" s="5">
        <v>46</v>
      </c>
      <c r="W19" s="12">
        <f t="shared" si="0"/>
        <v>487</v>
      </c>
      <c r="X19" s="6">
        <f t="shared" si="1"/>
        <v>466</v>
      </c>
      <c r="Y19" s="5"/>
    </row>
    <row r="20" spans="1:25" ht="15.85" customHeight="1" x14ac:dyDescent="0.3">
      <c r="A20" s="15" t="str">
        <f>Stat[[#This Row],[服装]]&amp;Stat[[#This Row],[名前]]&amp;Stat[[#This Row],[レアリティ]]</f>
        <v>ユニフォーム東峰旭ICONIC</v>
      </c>
      <c r="B20" s="5">
        <v>19</v>
      </c>
      <c r="C20" s="5" t="s">
        <v>113</v>
      </c>
      <c r="D20" s="5" t="s">
        <v>158</v>
      </c>
      <c r="E20" s="5" t="s">
        <v>82</v>
      </c>
      <c r="F20" s="5" t="s">
        <v>83</v>
      </c>
      <c r="G20" s="5" t="s">
        <v>149</v>
      </c>
      <c r="H20" s="7" t="s">
        <v>76</v>
      </c>
      <c r="I20" s="7">
        <v>99</v>
      </c>
      <c r="J20" s="8" t="s">
        <v>22</v>
      </c>
      <c r="K20" s="7">
        <v>5</v>
      </c>
      <c r="L20" s="5">
        <v>80</v>
      </c>
      <c r="M20" s="5">
        <v>127</v>
      </c>
      <c r="N20" s="5">
        <v>125</v>
      </c>
      <c r="O20" s="5">
        <v>113</v>
      </c>
      <c r="P20" s="5">
        <v>120</v>
      </c>
      <c r="Q20" s="5">
        <v>97</v>
      </c>
      <c r="R20" s="5">
        <v>121</v>
      </c>
      <c r="S20" s="5">
        <v>115</v>
      </c>
      <c r="T20" s="5">
        <v>115</v>
      </c>
      <c r="U20" s="5">
        <v>114</v>
      </c>
      <c r="V20" s="5">
        <v>29</v>
      </c>
      <c r="W20" s="12">
        <f t="shared" si="0"/>
        <v>485</v>
      </c>
      <c r="X20" s="6">
        <f t="shared" si="1"/>
        <v>465</v>
      </c>
      <c r="Y20" s="5"/>
    </row>
    <row r="21" spans="1:25" ht="15.85" customHeight="1" x14ac:dyDescent="0.3">
      <c r="A21" s="15" t="str">
        <f>Stat[[#This Row],[服装]]&amp;Stat[[#This Row],[名前]]&amp;Stat[[#This Row],[レアリティ]]</f>
        <v>プール掃除東峰旭ICONIC</v>
      </c>
      <c r="B21" s="5">
        <v>20</v>
      </c>
      <c r="C21" s="5" t="s">
        <v>123</v>
      </c>
      <c r="D21" s="5" t="s">
        <v>158</v>
      </c>
      <c r="E21" s="5" t="s">
        <v>78</v>
      </c>
      <c r="F21" s="5" t="s">
        <v>83</v>
      </c>
      <c r="G21" s="5" t="s">
        <v>149</v>
      </c>
      <c r="H21" s="7" t="s">
        <v>76</v>
      </c>
      <c r="I21" s="7">
        <v>99</v>
      </c>
      <c r="J21" s="8" t="s">
        <v>22</v>
      </c>
      <c r="K21" s="7">
        <v>5</v>
      </c>
      <c r="L21" s="5">
        <v>78</v>
      </c>
      <c r="M21" s="5">
        <v>124</v>
      </c>
      <c r="N21" s="5">
        <v>124</v>
      </c>
      <c r="O21" s="5">
        <v>110</v>
      </c>
      <c r="P21" s="5">
        <v>119</v>
      </c>
      <c r="Q21" s="5">
        <v>97</v>
      </c>
      <c r="R21" s="5">
        <v>118</v>
      </c>
      <c r="S21" s="5">
        <v>112</v>
      </c>
      <c r="T21" s="5">
        <v>112</v>
      </c>
      <c r="U21" s="5">
        <v>111</v>
      </c>
      <c r="V21" s="5">
        <v>29</v>
      </c>
      <c r="W21" s="12">
        <f t="shared" si="0"/>
        <v>477</v>
      </c>
      <c r="X21" s="6">
        <f t="shared" si="1"/>
        <v>453</v>
      </c>
      <c r="Y21" s="5"/>
    </row>
    <row r="22" spans="1:25" ht="15.85" customHeight="1" x14ac:dyDescent="0.3">
      <c r="A22" s="15" t="str">
        <f>Stat[[#This Row],[服装]]&amp;Stat[[#This Row],[名前]]&amp;Stat[[#This Row],[レアリティ]]</f>
        <v>ユニフォーム東峰旭YELL</v>
      </c>
      <c r="B22" s="5">
        <v>21</v>
      </c>
      <c r="C22" s="5" t="s">
        <v>113</v>
      </c>
      <c r="D22" s="5" t="s">
        <v>158</v>
      </c>
      <c r="E22" s="5" t="s">
        <v>82</v>
      </c>
      <c r="F22" s="5" t="s">
        <v>83</v>
      </c>
      <c r="G22" s="5" t="s">
        <v>149</v>
      </c>
      <c r="H22" s="7" t="s">
        <v>164</v>
      </c>
      <c r="I22" s="7">
        <v>99</v>
      </c>
      <c r="J22" s="8" t="s">
        <v>22</v>
      </c>
      <c r="K22" s="7">
        <v>5</v>
      </c>
      <c r="L22" s="5">
        <v>80</v>
      </c>
      <c r="M22" s="5">
        <v>128</v>
      </c>
      <c r="N22" s="5">
        <v>128</v>
      </c>
      <c r="O22" s="5">
        <v>112</v>
      </c>
      <c r="P22" s="5">
        <v>123</v>
      </c>
      <c r="Q22" s="5">
        <v>97</v>
      </c>
      <c r="R22" s="5">
        <v>120</v>
      </c>
      <c r="S22" s="5">
        <v>114</v>
      </c>
      <c r="T22" s="5">
        <v>114</v>
      </c>
      <c r="U22" s="5">
        <v>113</v>
      </c>
      <c r="V22" s="5">
        <v>29</v>
      </c>
      <c r="W22" s="12">
        <f t="shared" si="0"/>
        <v>491</v>
      </c>
      <c r="X22" s="6">
        <f t="shared" si="1"/>
        <v>461</v>
      </c>
      <c r="Y22" s="5"/>
    </row>
    <row r="23" spans="1:25" ht="15.85" customHeight="1" x14ac:dyDescent="0.3">
      <c r="A23" s="15" t="str">
        <f>Stat[[#This Row],[服装]]&amp;Stat[[#This Row],[名前]]&amp;Stat[[#This Row],[レアリティ]]</f>
        <v>ユニフォーム縁下力ICONIC</v>
      </c>
      <c r="B23" s="5">
        <v>22</v>
      </c>
      <c r="C23" s="5" t="s">
        <v>113</v>
      </c>
      <c r="D23" s="5" t="s">
        <v>159</v>
      </c>
      <c r="E23" s="5" t="s">
        <v>95</v>
      </c>
      <c r="F23" s="5" t="s">
        <v>83</v>
      </c>
      <c r="G23" s="5" t="s">
        <v>149</v>
      </c>
      <c r="H23" s="7" t="s">
        <v>76</v>
      </c>
      <c r="I23" s="7">
        <v>99</v>
      </c>
      <c r="J23" s="8" t="s">
        <v>22</v>
      </c>
      <c r="K23" s="7">
        <v>5</v>
      </c>
      <c r="L23" s="5">
        <v>78</v>
      </c>
      <c r="M23" s="5">
        <v>113</v>
      </c>
      <c r="N23" s="5">
        <v>115</v>
      </c>
      <c r="O23" s="5">
        <v>111</v>
      </c>
      <c r="P23" s="5">
        <v>120</v>
      </c>
      <c r="Q23" s="5">
        <v>99</v>
      </c>
      <c r="R23" s="5">
        <v>113</v>
      </c>
      <c r="S23" s="5">
        <v>120</v>
      </c>
      <c r="T23" s="5">
        <v>114</v>
      </c>
      <c r="U23" s="5">
        <v>114</v>
      </c>
      <c r="V23" s="5">
        <v>41</v>
      </c>
      <c r="W23" s="12">
        <f t="shared" si="0"/>
        <v>459</v>
      </c>
      <c r="X23" s="6">
        <f t="shared" si="1"/>
        <v>461</v>
      </c>
      <c r="Y23" s="5"/>
    </row>
    <row r="24" spans="1:25" ht="15.85" customHeight="1" x14ac:dyDescent="0.3">
      <c r="A24" s="15" t="str">
        <f>Stat[[#This Row],[服装]]&amp;Stat[[#This Row],[名前]]&amp;Stat[[#This Row],[レアリティ]]</f>
        <v>ユニフォーム木下久志ICONIC</v>
      </c>
      <c r="B24" s="5">
        <v>23</v>
      </c>
      <c r="C24" s="5" t="s">
        <v>113</v>
      </c>
      <c r="D24" s="5" t="s">
        <v>160</v>
      </c>
      <c r="E24" s="5" t="s">
        <v>95</v>
      </c>
      <c r="F24" s="5" t="s">
        <v>83</v>
      </c>
      <c r="G24" s="5" t="s">
        <v>149</v>
      </c>
      <c r="H24" s="7" t="s">
        <v>76</v>
      </c>
      <c r="I24" s="7">
        <v>99</v>
      </c>
      <c r="J24" s="8" t="s">
        <v>22</v>
      </c>
      <c r="K24" s="7">
        <v>5</v>
      </c>
      <c r="L24" s="5">
        <v>78</v>
      </c>
      <c r="M24" s="5">
        <v>117</v>
      </c>
      <c r="N24" s="5">
        <v>122</v>
      </c>
      <c r="O24" s="5">
        <v>113</v>
      </c>
      <c r="P24" s="5">
        <v>117</v>
      </c>
      <c r="Q24" s="5">
        <v>101</v>
      </c>
      <c r="R24" s="5">
        <v>115</v>
      </c>
      <c r="S24" s="5">
        <v>115</v>
      </c>
      <c r="T24" s="5">
        <v>115</v>
      </c>
      <c r="U24" s="5">
        <v>115</v>
      </c>
      <c r="V24" s="5">
        <v>31</v>
      </c>
      <c r="W24" s="12">
        <f t="shared" si="0"/>
        <v>469</v>
      </c>
      <c r="X24" s="6">
        <f t="shared" si="1"/>
        <v>460</v>
      </c>
      <c r="Y24" s="5"/>
    </row>
    <row r="25" spans="1:25" ht="15.85" customHeight="1" x14ac:dyDescent="0.3">
      <c r="A25" s="15" t="str">
        <f>Stat[[#This Row],[服装]]&amp;Stat[[#This Row],[名前]]&amp;Stat[[#This Row],[レアリティ]]</f>
        <v>ユニフォーム成田一仁ICONIC</v>
      </c>
      <c r="B25" s="5">
        <v>24</v>
      </c>
      <c r="C25" s="5" t="s">
        <v>113</v>
      </c>
      <c r="D25" s="5" t="s">
        <v>161</v>
      </c>
      <c r="E25" s="5" t="s">
        <v>95</v>
      </c>
      <c r="F25" s="5" t="s">
        <v>87</v>
      </c>
      <c r="G25" s="5" t="s">
        <v>149</v>
      </c>
      <c r="H25" s="7" t="s">
        <v>76</v>
      </c>
      <c r="I25" s="7">
        <v>99</v>
      </c>
      <c r="J25" s="8" t="s">
        <v>22</v>
      </c>
      <c r="K25" s="7">
        <v>5</v>
      </c>
      <c r="L25" s="5">
        <v>78</v>
      </c>
      <c r="M25" s="5">
        <v>113</v>
      </c>
      <c r="N25" s="5">
        <v>116</v>
      </c>
      <c r="O25" s="5">
        <v>112</v>
      </c>
      <c r="P25" s="5">
        <v>123</v>
      </c>
      <c r="Q25" s="5">
        <v>101</v>
      </c>
      <c r="R25" s="5">
        <v>119</v>
      </c>
      <c r="S25" s="5">
        <v>113</v>
      </c>
      <c r="T25" s="5">
        <v>114</v>
      </c>
      <c r="U25" s="5">
        <v>114</v>
      </c>
      <c r="V25" s="5">
        <v>31</v>
      </c>
      <c r="W25" s="12">
        <f t="shared" si="0"/>
        <v>464</v>
      </c>
      <c r="X25" s="6">
        <f t="shared" si="1"/>
        <v>460</v>
      </c>
      <c r="Y25" s="5"/>
    </row>
    <row r="26" spans="1:25" ht="13.15" x14ac:dyDescent="0.3">
      <c r="A26" s="15" t="str">
        <f>Stat[[#This Row],[服装]]&amp;Stat[[#This Row],[名前]]&amp;Stat[[#This Row],[レアリティ]]</f>
        <v>ユニフォーム孤爪研磨ICONIC</v>
      </c>
      <c r="B26" s="5">
        <v>25</v>
      </c>
      <c r="C26" s="5" t="s">
        <v>113</v>
      </c>
      <c r="D26" s="7" t="s">
        <v>39</v>
      </c>
      <c r="E26" s="7" t="s">
        <v>24</v>
      </c>
      <c r="F26" s="7" t="s">
        <v>31</v>
      </c>
      <c r="G26" s="7" t="s">
        <v>27</v>
      </c>
      <c r="H26" s="7" t="s">
        <v>76</v>
      </c>
      <c r="I26" s="7">
        <v>99</v>
      </c>
      <c r="J26" s="8" t="s">
        <v>22</v>
      </c>
      <c r="K26" s="7">
        <v>5</v>
      </c>
      <c r="L26" s="7">
        <v>79</v>
      </c>
      <c r="M26" s="7">
        <v>113</v>
      </c>
      <c r="N26" s="7">
        <v>115</v>
      </c>
      <c r="O26" s="7">
        <v>127</v>
      </c>
      <c r="P26" s="7">
        <v>129</v>
      </c>
      <c r="Q26" s="7">
        <v>101</v>
      </c>
      <c r="R26" s="7">
        <v>113</v>
      </c>
      <c r="S26" s="7">
        <v>117</v>
      </c>
      <c r="T26" s="7">
        <v>113</v>
      </c>
      <c r="U26" s="7">
        <v>115</v>
      </c>
      <c r="V26" s="7">
        <v>41</v>
      </c>
      <c r="W26" s="12">
        <f t="shared" si="0"/>
        <v>484</v>
      </c>
      <c r="X26" s="6">
        <f t="shared" si="1"/>
        <v>458</v>
      </c>
      <c r="Y26" s="5"/>
    </row>
    <row r="27" spans="1:25" ht="13.15" x14ac:dyDescent="0.3">
      <c r="A27" s="15" t="str">
        <f>Stat[[#This Row],[服装]]&amp;Stat[[#This Row],[名前]]&amp;Stat[[#This Row],[レアリティ]]</f>
        <v>制服孤爪研磨ICONIC</v>
      </c>
      <c r="B27" s="5">
        <v>26</v>
      </c>
      <c r="C27" s="5" t="s">
        <v>162</v>
      </c>
      <c r="D27" s="7" t="s">
        <v>39</v>
      </c>
      <c r="E27" s="7" t="s">
        <v>95</v>
      </c>
      <c r="F27" s="7" t="s">
        <v>31</v>
      </c>
      <c r="G27" s="7" t="s">
        <v>27</v>
      </c>
      <c r="H27" s="7" t="s">
        <v>76</v>
      </c>
      <c r="I27" s="7">
        <v>99</v>
      </c>
      <c r="J27" s="8" t="s">
        <v>22</v>
      </c>
      <c r="K27" s="7">
        <v>5</v>
      </c>
      <c r="L27" s="7">
        <v>80</v>
      </c>
      <c r="M27" s="7">
        <v>114</v>
      </c>
      <c r="N27" s="7">
        <v>118</v>
      </c>
      <c r="O27" s="7">
        <v>130</v>
      </c>
      <c r="P27" s="7">
        <v>132</v>
      </c>
      <c r="Q27" s="7">
        <v>101</v>
      </c>
      <c r="R27" s="7">
        <v>114</v>
      </c>
      <c r="S27" s="7">
        <v>118</v>
      </c>
      <c r="T27" s="7">
        <v>114</v>
      </c>
      <c r="U27" s="7">
        <v>116</v>
      </c>
      <c r="V27" s="7">
        <v>41</v>
      </c>
      <c r="W27" s="12">
        <f t="shared" si="0"/>
        <v>494</v>
      </c>
      <c r="X27" s="6">
        <f t="shared" si="1"/>
        <v>462</v>
      </c>
      <c r="Y27" s="5"/>
    </row>
    <row r="28" spans="1:25" ht="13.15" x14ac:dyDescent="0.3">
      <c r="A28" s="15" t="str">
        <f>Stat[[#This Row],[服装]]&amp;Stat[[#This Row],[名前]]&amp;Stat[[#This Row],[レアリティ]]</f>
        <v>夏祭り孤爪研磨ICONIC</v>
      </c>
      <c r="B28" s="5">
        <v>27</v>
      </c>
      <c r="C28" s="5" t="s">
        <v>163</v>
      </c>
      <c r="D28" s="7" t="s">
        <v>39</v>
      </c>
      <c r="E28" s="7" t="s">
        <v>82</v>
      </c>
      <c r="F28" s="7" t="s">
        <v>31</v>
      </c>
      <c r="G28" s="7" t="s">
        <v>27</v>
      </c>
      <c r="H28" s="7" t="s">
        <v>76</v>
      </c>
      <c r="I28" s="7">
        <v>99</v>
      </c>
      <c r="J28" s="8" t="s">
        <v>22</v>
      </c>
      <c r="K28" s="7">
        <v>5</v>
      </c>
      <c r="L28" s="7">
        <v>80</v>
      </c>
      <c r="M28" s="7">
        <v>112</v>
      </c>
      <c r="N28" s="7">
        <v>118</v>
      </c>
      <c r="O28" s="7">
        <v>132</v>
      </c>
      <c r="P28" s="7">
        <v>132</v>
      </c>
      <c r="Q28" s="7">
        <v>101</v>
      </c>
      <c r="R28" s="7">
        <v>112</v>
      </c>
      <c r="S28" s="7">
        <v>120</v>
      </c>
      <c r="T28" s="7">
        <v>112</v>
      </c>
      <c r="U28" s="7">
        <v>118</v>
      </c>
      <c r="V28" s="7">
        <v>41</v>
      </c>
      <c r="W28" s="12">
        <f t="shared" si="0"/>
        <v>494</v>
      </c>
      <c r="X28" s="6">
        <f t="shared" si="1"/>
        <v>462</v>
      </c>
      <c r="Y28" s="5"/>
    </row>
    <row r="29" spans="1:25" ht="13.15" x14ac:dyDescent="0.3">
      <c r="A29" s="15" t="str">
        <f>Stat[[#This Row],[服装]]&amp;Stat[[#This Row],[名前]]&amp;Stat[[#This Row],[レアリティ]]</f>
        <v>ユニフォーム黒尾鉄朗ICONIC</v>
      </c>
      <c r="B29" s="5">
        <v>28</v>
      </c>
      <c r="C29" s="5" t="s">
        <v>113</v>
      </c>
      <c r="D29" s="7" t="s">
        <v>40</v>
      </c>
      <c r="E29" s="7" t="s">
        <v>23</v>
      </c>
      <c r="F29" s="7" t="s">
        <v>26</v>
      </c>
      <c r="G29" s="7" t="s">
        <v>27</v>
      </c>
      <c r="H29" s="7" t="s">
        <v>76</v>
      </c>
      <c r="I29" s="7">
        <v>99</v>
      </c>
      <c r="J29" s="8" t="s">
        <v>22</v>
      </c>
      <c r="K29" s="7">
        <v>5</v>
      </c>
      <c r="L29" s="7">
        <v>80</v>
      </c>
      <c r="M29" s="7">
        <v>126</v>
      </c>
      <c r="N29" s="7">
        <v>121</v>
      </c>
      <c r="O29" s="7">
        <v>114</v>
      </c>
      <c r="P29" s="7">
        <v>119</v>
      </c>
      <c r="Q29" s="7">
        <v>101</v>
      </c>
      <c r="R29" s="7">
        <v>129</v>
      </c>
      <c r="S29" s="7">
        <v>117</v>
      </c>
      <c r="T29" s="7">
        <v>116</v>
      </c>
      <c r="U29" s="7">
        <v>115</v>
      </c>
      <c r="V29" s="7">
        <v>36</v>
      </c>
      <c r="W29" s="12">
        <f t="shared" si="0"/>
        <v>480</v>
      </c>
      <c r="X29" s="6">
        <f t="shared" si="1"/>
        <v>477</v>
      </c>
      <c r="Y29" s="5"/>
    </row>
    <row r="30" spans="1:25" ht="13.15" x14ac:dyDescent="0.3">
      <c r="A30" s="15" t="str">
        <f>Stat[[#This Row],[服装]]&amp;Stat[[#This Row],[名前]]&amp;Stat[[#This Row],[レアリティ]]</f>
        <v>制服黒尾鉄朗ICONIC</v>
      </c>
      <c r="B30" s="5">
        <v>29</v>
      </c>
      <c r="C30" s="5" t="s">
        <v>162</v>
      </c>
      <c r="D30" s="7" t="s">
        <v>40</v>
      </c>
      <c r="E30" s="7" t="s">
        <v>78</v>
      </c>
      <c r="F30" s="7" t="s">
        <v>26</v>
      </c>
      <c r="G30" s="7" t="s">
        <v>27</v>
      </c>
      <c r="H30" s="7" t="s">
        <v>76</v>
      </c>
      <c r="I30" s="7">
        <v>99</v>
      </c>
      <c r="J30" s="8" t="s">
        <v>22</v>
      </c>
      <c r="K30" s="7">
        <v>5</v>
      </c>
      <c r="L30" s="7">
        <v>82</v>
      </c>
      <c r="M30" s="7">
        <v>129</v>
      </c>
      <c r="N30" s="7">
        <v>122</v>
      </c>
      <c r="O30" s="7">
        <v>115</v>
      </c>
      <c r="P30" s="7">
        <v>120</v>
      </c>
      <c r="Q30" s="7">
        <v>101</v>
      </c>
      <c r="R30" s="7">
        <v>132</v>
      </c>
      <c r="S30" s="7">
        <v>118</v>
      </c>
      <c r="T30" s="7">
        <v>119</v>
      </c>
      <c r="U30" s="7">
        <v>116</v>
      </c>
      <c r="V30" s="7">
        <v>36</v>
      </c>
      <c r="W30" s="12">
        <f t="shared" si="0"/>
        <v>486</v>
      </c>
      <c r="X30" s="6">
        <f t="shared" si="1"/>
        <v>485</v>
      </c>
      <c r="Y30" s="5"/>
    </row>
    <row r="31" spans="1:25" ht="13.15" x14ac:dyDescent="0.3">
      <c r="A31" s="15" t="str">
        <f>Stat[[#This Row],[服装]]&amp;Stat[[#This Row],[名前]]&amp;Stat[[#This Row],[レアリティ]]</f>
        <v>夏祭り黒尾鉄朗ICONIC</v>
      </c>
      <c r="B31" s="5">
        <v>30</v>
      </c>
      <c r="C31" s="5" t="s">
        <v>163</v>
      </c>
      <c r="D31" s="7" t="s">
        <v>40</v>
      </c>
      <c r="E31" s="7" t="s">
        <v>95</v>
      </c>
      <c r="F31" s="7" t="s">
        <v>26</v>
      </c>
      <c r="G31" s="7" t="s">
        <v>27</v>
      </c>
      <c r="H31" s="7" t="s">
        <v>76</v>
      </c>
      <c r="I31" s="7">
        <v>99</v>
      </c>
      <c r="J31" s="8" t="s">
        <v>22</v>
      </c>
      <c r="K31" s="7">
        <v>5</v>
      </c>
      <c r="L31" s="7">
        <v>82</v>
      </c>
      <c r="M31" s="7">
        <v>131</v>
      </c>
      <c r="N31" s="7">
        <v>125</v>
      </c>
      <c r="O31" s="7">
        <v>115</v>
      </c>
      <c r="P31" s="7">
        <v>123</v>
      </c>
      <c r="Q31" s="7">
        <v>101</v>
      </c>
      <c r="R31" s="7">
        <v>129</v>
      </c>
      <c r="S31" s="7">
        <v>118</v>
      </c>
      <c r="T31" s="7">
        <v>116</v>
      </c>
      <c r="U31" s="7">
        <v>114</v>
      </c>
      <c r="V31" s="7">
        <v>36</v>
      </c>
      <c r="W31" s="12">
        <f t="shared" si="0"/>
        <v>494</v>
      </c>
      <c r="X31" s="6">
        <f t="shared" si="1"/>
        <v>477</v>
      </c>
      <c r="Y31" s="5"/>
    </row>
    <row r="32" spans="1:25" ht="13.15" x14ac:dyDescent="0.3">
      <c r="A32" s="15" t="str">
        <f>Stat[[#This Row],[服装]]&amp;Stat[[#This Row],[名前]]&amp;Stat[[#This Row],[レアリティ]]</f>
        <v>ユニフォーム灰羽リエーフICONIC</v>
      </c>
      <c r="B32" s="5">
        <v>31</v>
      </c>
      <c r="C32" s="5" t="s">
        <v>113</v>
      </c>
      <c r="D32" s="7" t="s">
        <v>41</v>
      </c>
      <c r="E32" s="7" t="s">
        <v>23</v>
      </c>
      <c r="F32" s="7" t="s">
        <v>26</v>
      </c>
      <c r="G32" s="7" t="s">
        <v>27</v>
      </c>
      <c r="H32" s="7" t="s">
        <v>76</v>
      </c>
      <c r="I32" s="7">
        <v>99</v>
      </c>
      <c r="J32" s="8" t="s">
        <v>22</v>
      </c>
      <c r="K32" s="7">
        <v>5</v>
      </c>
      <c r="L32" s="7">
        <v>73</v>
      </c>
      <c r="M32" s="7">
        <v>117</v>
      </c>
      <c r="N32" s="7">
        <v>114</v>
      </c>
      <c r="O32" s="7">
        <v>113</v>
      </c>
      <c r="P32" s="7">
        <v>118</v>
      </c>
      <c r="Q32" s="7">
        <v>97</v>
      </c>
      <c r="R32" s="7">
        <v>123</v>
      </c>
      <c r="S32" s="7">
        <v>115</v>
      </c>
      <c r="T32" s="7">
        <v>115</v>
      </c>
      <c r="U32" s="7">
        <v>115</v>
      </c>
      <c r="V32" s="7">
        <v>27</v>
      </c>
      <c r="W32" s="12">
        <f t="shared" si="0"/>
        <v>462</v>
      </c>
      <c r="X32" s="6">
        <f t="shared" si="1"/>
        <v>468</v>
      </c>
      <c r="Y32" s="5"/>
    </row>
    <row r="33" spans="1:25" ht="13.15" x14ac:dyDescent="0.3">
      <c r="A33" s="15" t="str">
        <f>Stat[[#This Row],[服装]]&amp;Stat[[#This Row],[名前]]&amp;Stat[[#This Row],[レアリティ]]</f>
        <v>ユニフォーム夜久衛輔ICONIC</v>
      </c>
      <c r="B33" s="5">
        <v>32</v>
      </c>
      <c r="C33" s="5" t="s">
        <v>113</v>
      </c>
      <c r="D33" s="7" t="s">
        <v>42</v>
      </c>
      <c r="E33" s="7" t="s">
        <v>24</v>
      </c>
      <c r="F33" s="7" t="s">
        <v>21</v>
      </c>
      <c r="G33" s="7" t="s">
        <v>27</v>
      </c>
      <c r="H33" s="7" t="s">
        <v>76</v>
      </c>
      <c r="I33" s="7">
        <v>99</v>
      </c>
      <c r="J33" s="8" t="s">
        <v>22</v>
      </c>
      <c r="K33" s="7">
        <v>5</v>
      </c>
      <c r="L33" s="7">
        <v>84</v>
      </c>
      <c r="M33" s="7">
        <v>118</v>
      </c>
      <c r="N33" s="7">
        <v>111</v>
      </c>
      <c r="O33" s="7">
        <v>116</v>
      </c>
      <c r="P33" s="7">
        <v>124</v>
      </c>
      <c r="Q33" s="7">
        <v>101</v>
      </c>
      <c r="R33" s="7">
        <v>110</v>
      </c>
      <c r="S33" s="7">
        <v>130</v>
      </c>
      <c r="T33" s="7">
        <v>116</v>
      </c>
      <c r="U33" s="7">
        <v>122</v>
      </c>
      <c r="V33" s="7">
        <v>36</v>
      </c>
      <c r="W33" s="12">
        <f t="shared" si="0"/>
        <v>469</v>
      </c>
      <c r="X33" s="6">
        <f t="shared" si="1"/>
        <v>478</v>
      </c>
      <c r="Y33" s="5"/>
    </row>
    <row r="34" spans="1:25" ht="13.15" x14ac:dyDescent="0.3">
      <c r="A34" s="15" t="str">
        <f>Stat[[#This Row],[服装]]&amp;Stat[[#This Row],[名前]]&amp;Stat[[#This Row],[レアリティ]]</f>
        <v>ユニフォーム福永招平ICONIC</v>
      </c>
      <c r="B34" s="5">
        <v>33</v>
      </c>
      <c r="C34" s="5" t="s">
        <v>113</v>
      </c>
      <c r="D34" s="7" t="s">
        <v>43</v>
      </c>
      <c r="E34" s="7" t="s">
        <v>24</v>
      </c>
      <c r="F34" s="7" t="s">
        <v>25</v>
      </c>
      <c r="G34" s="7" t="s">
        <v>27</v>
      </c>
      <c r="H34" s="7" t="s">
        <v>76</v>
      </c>
      <c r="I34" s="7">
        <v>99</v>
      </c>
      <c r="J34" s="8" t="s">
        <v>22</v>
      </c>
      <c r="K34" s="7">
        <v>5</v>
      </c>
      <c r="L34" s="7">
        <v>75</v>
      </c>
      <c r="M34" s="7">
        <v>117</v>
      </c>
      <c r="N34" s="7">
        <v>113</v>
      </c>
      <c r="O34" s="7">
        <v>114</v>
      </c>
      <c r="P34" s="7">
        <v>115</v>
      </c>
      <c r="Q34" s="7">
        <v>97</v>
      </c>
      <c r="R34" s="7">
        <v>115</v>
      </c>
      <c r="S34" s="7">
        <v>116</v>
      </c>
      <c r="T34" s="7">
        <v>115</v>
      </c>
      <c r="U34" s="7">
        <v>115</v>
      </c>
      <c r="V34" s="7">
        <v>29</v>
      </c>
      <c r="W34" s="12">
        <f t="shared" ref="W34:W65" si="2">SUM(M34:P34)</f>
        <v>459</v>
      </c>
      <c r="X34" s="6">
        <f t="shared" ref="X34:X65" si="3">SUM(R34:U34)</f>
        <v>461</v>
      </c>
      <c r="Y34" s="5"/>
    </row>
    <row r="35" spans="1:25" ht="13.15" x14ac:dyDescent="0.3">
      <c r="A35" s="15" t="str">
        <f>Stat[[#This Row],[服装]]&amp;Stat[[#This Row],[名前]]&amp;Stat[[#This Row],[レアリティ]]</f>
        <v>ユニフォーム犬岡走ICONIC</v>
      </c>
      <c r="B35" s="5">
        <v>34</v>
      </c>
      <c r="C35" s="5" t="s">
        <v>113</v>
      </c>
      <c r="D35" s="7" t="s">
        <v>44</v>
      </c>
      <c r="E35" s="7" t="s">
        <v>24</v>
      </c>
      <c r="F35" s="7" t="s">
        <v>26</v>
      </c>
      <c r="G35" s="7" t="s">
        <v>27</v>
      </c>
      <c r="H35" s="7" t="s">
        <v>76</v>
      </c>
      <c r="I35" s="7">
        <v>99</v>
      </c>
      <c r="J35" s="8" t="s">
        <v>22</v>
      </c>
      <c r="K35" s="7">
        <v>5</v>
      </c>
      <c r="L35" s="7">
        <v>75</v>
      </c>
      <c r="M35" s="7">
        <v>115</v>
      </c>
      <c r="N35" s="7">
        <v>114</v>
      </c>
      <c r="O35" s="7">
        <v>113</v>
      </c>
      <c r="P35" s="7">
        <v>118</v>
      </c>
      <c r="Q35" s="7">
        <v>97</v>
      </c>
      <c r="R35" s="7">
        <v>121</v>
      </c>
      <c r="S35" s="7">
        <v>115</v>
      </c>
      <c r="T35" s="7">
        <v>116</v>
      </c>
      <c r="U35" s="7">
        <v>115</v>
      </c>
      <c r="V35" s="7">
        <v>36</v>
      </c>
      <c r="W35" s="12">
        <f t="shared" si="2"/>
        <v>460</v>
      </c>
      <c r="X35" s="6">
        <f t="shared" si="3"/>
        <v>467</v>
      </c>
      <c r="Y35" s="5"/>
    </row>
    <row r="36" spans="1:25" ht="13.15" x14ac:dyDescent="0.3">
      <c r="A36" s="15" t="str">
        <f>Stat[[#This Row],[服装]]&amp;Stat[[#This Row],[名前]]&amp;Stat[[#This Row],[レアリティ]]</f>
        <v>ユニフォーム山本猛虎ICONIC</v>
      </c>
      <c r="B36" s="5">
        <v>35</v>
      </c>
      <c r="C36" s="5" t="s">
        <v>113</v>
      </c>
      <c r="D36" s="7" t="s">
        <v>45</v>
      </c>
      <c r="E36" s="7" t="s">
        <v>24</v>
      </c>
      <c r="F36" s="7" t="s">
        <v>25</v>
      </c>
      <c r="G36" s="7" t="s">
        <v>27</v>
      </c>
      <c r="H36" s="7" t="s">
        <v>76</v>
      </c>
      <c r="I36" s="7">
        <v>99</v>
      </c>
      <c r="J36" s="8" t="s">
        <v>22</v>
      </c>
      <c r="K36" s="7">
        <v>5</v>
      </c>
      <c r="L36" s="7">
        <v>78</v>
      </c>
      <c r="M36" s="7">
        <v>123</v>
      </c>
      <c r="N36" s="7">
        <v>120</v>
      </c>
      <c r="O36" s="7">
        <v>114</v>
      </c>
      <c r="P36" s="7">
        <v>122</v>
      </c>
      <c r="Q36" s="7">
        <v>101</v>
      </c>
      <c r="R36" s="7">
        <v>115</v>
      </c>
      <c r="S36" s="7">
        <v>116</v>
      </c>
      <c r="T36" s="7">
        <v>115</v>
      </c>
      <c r="U36" s="7">
        <v>115</v>
      </c>
      <c r="V36" s="7">
        <v>29</v>
      </c>
      <c r="W36" s="12">
        <f t="shared" si="2"/>
        <v>479</v>
      </c>
      <c r="X36" s="6">
        <f t="shared" si="3"/>
        <v>461</v>
      </c>
      <c r="Y36" s="5"/>
    </row>
    <row r="37" spans="1:25" ht="13.15" x14ac:dyDescent="0.3">
      <c r="A37" s="15" t="str">
        <f>Stat[[#This Row],[服装]]&amp;Stat[[#This Row],[名前]]&amp;Stat[[#This Row],[レアリティ]]</f>
        <v>ユニフォーム芝山優生ICONIC</v>
      </c>
      <c r="B37" s="5">
        <v>36</v>
      </c>
      <c r="C37" s="5" t="s">
        <v>113</v>
      </c>
      <c r="D37" s="7" t="s">
        <v>46</v>
      </c>
      <c r="E37" s="7" t="s">
        <v>24</v>
      </c>
      <c r="F37" s="7" t="s">
        <v>21</v>
      </c>
      <c r="G37" s="7" t="s">
        <v>27</v>
      </c>
      <c r="H37" s="7" t="s">
        <v>76</v>
      </c>
      <c r="I37" s="7">
        <v>99</v>
      </c>
      <c r="J37" s="8" t="s">
        <v>22</v>
      </c>
      <c r="K37" s="7">
        <v>5</v>
      </c>
      <c r="L37" s="7">
        <v>84</v>
      </c>
      <c r="M37" s="7">
        <v>115</v>
      </c>
      <c r="N37" s="7">
        <v>110</v>
      </c>
      <c r="O37" s="7">
        <v>113</v>
      </c>
      <c r="P37" s="7">
        <v>120</v>
      </c>
      <c r="Q37" s="7">
        <v>97</v>
      </c>
      <c r="R37" s="7">
        <v>110</v>
      </c>
      <c r="S37" s="7">
        <v>123</v>
      </c>
      <c r="T37" s="7">
        <v>119</v>
      </c>
      <c r="U37" s="7">
        <v>120</v>
      </c>
      <c r="V37" s="7">
        <v>33</v>
      </c>
      <c r="W37" s="12">
        <f t="shared" si="2"/>
        <v>458</v>
      </c>
      <c r="X37" s="6">
        <f t="shared" si="3"/>
        <v>472</v>
      </c>
      <c r="Y37" s="5"/>
    </row>
    <row r="38" spans="1:25" ht="13.15" x14ac:dyDescent="0.3">
      <c r="A38" s="15" t="str">
        <f>Stat[[#This Row],[服装]]&amp;Stat[[#This Row],[名前]]&amp;Stat[[#This Row],[レアリティ]]</f>
        <v>ユニフォーム海信之ICONIC</v>
      </c>
      <c r="B38" s="5">
        <v>37</v>
      </c>
      <c r="C38" s="5" t="s">
        <v>113</v>
      </c>
      <c r="D38" s="7" t="s">
        <v>47</v>
      </c>
      <c r="E38" s="7" t="s">
        <v>24</v>
      </c>
      <c r="F38" s="7" t="s">
        <v>25</v>
      </c>
      <c r="G38" s="7" t="s">
        <v>27</v>
      </c>
      <c r="H38" s="7" t="s">
        <v>76</v>
      </c>
      <c r="I38" s="7">
        <v>99</v>
      </c>
      <c r="J38" s="8" t="s">
        <v>22</v>
      </c>
      <c r="K38" s="7">
        <v>5</v>
      </c>
      <c r="L38" s="7">
        <v>76</v>
      </c>
      <c r="M38" s="7">
        <v>124</v>
      </c>
      <c r="N38" s="7">
        <v>121</v>
      </c>
      <c r="O38" s="7">
        <v>114</v>
      </c>
      <c r="P38" s="7">
        <v>122</v>
      </c>
      <c r="Q38" s="7">
        <v>101</v>
      </c>
      <c r="R38" s="7">
        <v>116</v>
      </c>
      <c r="S38" s="7">
        <v>118</v>
      </c>
      <c r="T38" s="7">
        <v>116</v>
      </c>
      <c r="U38" s="7">
        <v>116</v>
      </c>
      <c r="V38" s="7">
        <v>51</v>
      </c>
      <c r="W38" s="12">
        <f t="shared" si="2"/>
        <v>481</v>
      </c>
      <c r="X38" s="6">
        <f t="shared" si="3"/>
        <v>466</v>
      </c>
      <c r="Y38" s="5"/>
    </row>
    <row r="39" spans="1:25" ht="13.15" x14ac:dyDescent="0.3">
      <c r="A39" s="15" t="str">
        <f>Stat[[#This Row],[服装]]&amp;Stat[[#This Row],[名前]]&amp;Stat[[#This Row],[レアリティ]]</f>
        <v>ユニフォーム海信之YELL</v>
      </c>
      <c r="B39" s="5">
        <v>38</v>
      </c>
      <c r="C39" s="5" t="s">
        <v>113</v>
      </c>
      <c r="D39" s="7" t="s">
        <v>47</v>
      </c>
      <c r="E39" s="7" t="s">
        <v>95</v>
      </c>
      <c r="F39" s="7" t="s">
        <v>83</v>
      </c>
      <c r="G39" s="7" t="s">
        <v>27</v>
      </c>
      <c r="H39" s="7" t="s">
        <v>164</v>
      </c>
      <c r="I39" s="7">
        <v>99</v>
      </c>
      <c r="J39" s="8" t="s">
        <v>22</v>
      </c>
      <c r="K39" s="7">
        <v>5</v>
      </c>
      <c r="L39" s="7">
        <v>74</v>
      </c>
      <c r="M39" s="7">
        <v>120</v>
      </c>
      <c r="N39" s="7">
        <v>117</v>
      </c>
      <c r="O39" s="7">
        <v>110</v>
      </c>
      <c r="P39" s="7">
        <v>118</v>
      </c>
      <c r="Q39" s="7">
        <v>99</v>
      </c>
      <c r="R39" s="7">
        <v>112</v>
      </c>
      <c r="S39" s="7">
        <v>114</v>
      </c>
      <c r="T39" s="7">
        <v>112</v>
      </c>
      <c r="U39" s="7">
        <v>112</v>
      </c>
      <c r="V39" s="7">
        <v>49</v>
      </c>
      <c r="W39" s="12">
        <f t="shared" si="2"/>
        <v>465</v>
      </c>
      <c r="X39" s="6">
        <f t="shared" si="3"/>
        <v>450</v>
      </c>
      <c r="Y39" s="5"/>
    </row>
    <row r="40" spans="1:25" ht="13.15" x14ac:dyDescent="0.3">
      <c r="A40" s="15" t="str">
        <f>Stat[[#This Row],[服装]]&amp;Stat[[#This Row],[名前]]&amp;Stat[[#This Row],[レアリティ]]</f>
        <v>ユニフォーム青根高伸ICONIC</v>
      </c>
      <c r="B40" s="5">
        <v>39</v>
      </c>
      <c r="C40" s="5" t="s">
        <v>113</v>
      </c>
      <c r="D40" s="7" t="s">
        <v>48</v>
      </c>
      <c r="E40" s="7" t="s">
        <v>23</v>
      </c>
      <c r="F40" s="7" t="s">
        <v>26</v>
      </c>
      <c r="G40" s="7" t="s">
        <v>49</v>
      </c>
      <c r="H40" s="7" t="s">
        <v>76</v>
      </c>
      <c r="I40" s="7">
        <v>99</v>
      </c>
      <c r="J40" s="8" t="s">
        <v>22</v>
      </c>
      <c r="K40" s="7">
        <v>5</v>
      </c>
      <c r="L40" s="7">
        <v>76</v>
      </c>
      <c r="M40" s="7">
        <v>125</v>
      </c>
      <c r="N40" s="7">
        <v>113</v>
      </c>
      <c r="O40" s="7">
        <v>112</v>
      </c>
      <c r="P40" s="7">
        <v>122</v>
      </c>
      <c r="Q40" s="7">
        <v>97</v>
      </c>
      <c r="R40" s="7">
        <v>130</v>
      </c>
      <c r="S40" s="7">
        <v>115</v>
      </c>
      <c r="T40" s="7">
        <v>116</v>
      </c>
      <c r="U40" s="7">
        <v>115</v>
      </c>
      <c r="V40" s="7">
        <v>31</v>
      </c>
      <c r="W40" s="12">
        <f t="shared" si="2"/>
        <v>472</v>
      </c>
      <c r="X40" s="6">
        <f t="shared" si="3"/>
        <v>476</v>
      </c>
      <c r="Y40" s="5"/>
    </row>
    <row r="41" spans="1:25" ht="13.15" x14ac:dyDescent="0.3">
      <c r="A41" s="15" t="str">
        <f>Stat[[#This Row],[服装]]&amp;Stat[[#This Row],[名前]]&amp;Stat[[#This Row],[レアリティ]]</f>
        <v>制服青根高伸ICONIC</v>
      </c>
      <c r="B41" s="5">
        <v>40</v>
      </c>
      <c r="C41" s="5" t="s">
        <v>162</v>
      </c>
      <c r="D41" s="7" t="s">
        <v>48</v>
      </c>
      <c r="E41" s="7" t="s">
        <v>78</v>
      </c>
      <c r="F41" s="7" t="s">
        <v>26</v>
      </c>
      <c r="G41" s="7" t="s">
        <v>49</v>
      </c>
      <c r="H41" s="7" t="s">
        <v>76</v>
      </c>
      <c r="I41" s="7">
        <v>99</v>
      </c>
      <c r="J41" s="8" t="s">
        <v>22</v>
      </c>
      <c r="K41" s="7">
        <v>5</v>
      </c>
      <c r="L41" s="7">
        <v>78</v>
      </c>
      <c r="M41" s="7">
        <v>128</v>
      </c>
      <c r="N41" s="7">
        <v>114</v>
      </c>
      <c r="O41" s="7">
        <v>113</v>
      </c>
      <c r="P41" s="7">
        <v>123</v>
      </c>
      <c r="Q41" s="7">
        <v>97</v>
      </c>
      <c r="R41" s="7">
        <v>133</v>
      </c>
      <c r="S41" s="7">
        <v>116</v>
      </c>
      <c r="T41" s="7">
        <v>119</v>
      </c>
      <c r="U41" s="7">
        <v>116</v>
      </c>
      <c r="V41" s="7">
        <v>31</v>
      </c>
      <c r="W41" s="12">
        <f t="shared" si="2"/>
        <v>478</v>
      </c>
      <c r="X41" s="6">
        <f t="shared" si="3"/>
        <v>484</v>
      </c>
      <c r="Y41" s="5"/>
    </row>
    <row r="42" spans="1:25" ht="13.15" x14ac:dyDescent="0.3">
      <c r="A42" s="15" t="str">
        <f>Stat[[#This Row],[服装]]&amp;Stat[[#This Row],[名前]]&amp;Stat[[#This Row],[レアリティ]]</f>
        <v>プール掃除青根高伸ICONIC</v>
      </c>
      <c r="B42" s="5">
        <v>41</v>
      </c>
      <c r="C42" s="5" t="s">
        <v>123</v>
      </c>
      <c r="D42" s="7" t="s">
        <v>48</v>
      </c>
      <c r="E42" s="7" t="s">
        <v>95</v>
      </c>
      <c r="F42" s="7" t="s">
        <v>26</v>
      </c>
      <c r="G42" s="7" t="s">
        <v>49</v>
      </c>
      <c r="H42" s="7" t="s">
        <v>76</v>
      </c>
      <c r="I42" s="7">
        <v>99</v>
      </c>
      <c r="J42" s="8" t="s">
        <v>22</v>
      </c>
      <c r="K42" s="7">
        <v>5</v>
      </c>
      <c r="L42" s="7">
        <v>78</v>
      </c>
      <c r="M42" s="7">
        <v>130</v>
      </c>
      <c r="N42" s="7">
        <v>114</v>
      </c>
      <c r="O42" s="7">
        <v>113</v>
      </c>
      <c r="P42" s="7">
        <v>123</v>
      </c>
      <c r="Q42" s="7">
        <v>97</v>
      </c>
      <c r="R42" s="7">
        <v>131</v>
      </c>
      <c r="S42" s="7">
        <v>116</v>
      </c>
      <c r="T42" s="7">
        <v>119</v>
      </c>
      <c r="U42" s="7">
        <v>116</v>
      </c>
      <c r="V42" s="7">
        <v>31</v>
      </c>
      <c r="W42" s="12">
        <f t="shared" si="2"/>
        <v>480</v>
      </c>
      <c r="X42" s="6">
        <f t="shared" si="3"/>
        <v>482</v>
      </c>
      <c r="Y42" s="5"/>
    </row>
    <row r="43" spans="1:25" ht="13.15" x14ac:dyDescent="0.3">
      <c r="A43" s="15" t="str">
        <f>Stat[[#This Row],[服装]]&amp;Stat[[#This Row],[名前]]&amp;Stat[[#This Row],[レアリティ]]</f>
        <v>ユニフォーム二口堅治ICONIC</v>
      </c>
      <c r="B43" s="5">
        <v>42</v>
      </c>
      <c r="C43" s="5" t="s">
        <v>113</v>
      </c>
      <c r="D43" s="7" t="s">
        <v>50</v>
      </c>
      <c r="E43" s="7" t="s">
        <v>28</v>
      </c>
      <c r="F43" s="7" t="s">
        <v>25</v>
      </c>
      <c r="G43" s="7" t="s">
        <v>49</v>
      </c>
      <c r="H43" s="7" t="s">
        <v>76</v>
      </c>
      <c r="I43" s="7">
        <v>99</v>
      </c>
      <c r="J43" s="8" t="s">
        <v>22</v>
      </c>
      <c r="K43" s="7">
        <v>5</v>
      </c>
      <c r="L43" s="7">
        <v>75</v>
      </c>
      <c r="M43" s="7">
        <v>124</v>
      </c>
      <c r="N43" s="7">
        <v>119</v>
      </c>
      <c r="O43" s="7">
        <v>114</v>
      </c>
      <c r="P43" s="7">
        <v>127</v>
      </c>
      <c r="Q43" s="7">
        <v>101</v>
      </c>
      <c r="R43" s="7">
        <v>127</v>
      </c>
      <c r="S43" s="7">
        <v>116</v>
      </c>
      <c r="T43" s="7">
        <v>116</v>
      </c>
      <c r="U43" s="7">
        <v>119</v>
      </c>
      <c r="V43" s="7">
        <v>36</v>
      </c>
      <c r="W43" s="12">
        <f t="shared" si="2"/>
        <v>484</v>
      </c>
      <c r="X43" s="6">
        <f t="shared" si="3"/>
        <v>478</v>
      </c>
      <c r="Y43" s="5"/>
    </row>
    <row r="44" spans="1:25" ht="13.15" x14ac:dyDescent="0.3">
      <c r="A44" s="15" t="str">
        <f>Stat[[#This Row],[服装]]&amp;Stat[[#This Row],[名前]]&amp;Stat[[#This Row],[レアリティ]]</f>
        <v>制服二口堅治ICONIC</v>
      </c>
      <c r="B44" s="5">
        <v>43</v>
      </c>
      <c r="C44" s="5" t="s">
        <v>162</v>
      </c>
      <c r="D44" s="7" t="s">
        <v>50</v>
      </c>
      <c r="E44" s="7" t="s">
        <v>82</v>
      </c>
      <c r="F44" s="7" t="s">
        <v>25</v>
      </c>
      <c r="G44" s="7" t="s">
        <v>49</v>
      </c>
      <c r="H44" s="7" t="s">
        <v>76</v>
      </c>
      <c r="I44" s="7">
        <v>99</v>
      </c>
      <c r="J44" s="8" t="s">
        <v>22</v>
      </c>
      <c r="K44" s="7">
        <v>5</v>
      </c>
      <c r="L44" s="7">
        <v>77</v>
      </c>
      <c r="M44" s="7">
        <v>127</v>
      </c>
      <c r="N44" s="7">
        <v>122</v>
      </c>
      <c r="O44" s="7">
        <v>115</v>
      </c>
      <c r="P44" s="7">
        <v>128</v>
      </c>
      <c r="Q44" s="7">
        <v>101</v>
      </c>
      <c r="R44" s="7">
        <v>128</v>
      </c>
      <c r="S44" s="7">
        <v>117</v>
      </c>
      <c r="T44" s="7">
        <v>119</v>
      </c>
      <c r="U44" s="7">
        <v>120</v>
      </c>
      <c r="V44" s="7">
        <v>36</v>
      </c>
      <c r="W44" s="12">
        <f t="shared" si="2"/>
        <v>492</v>
      </c>
      <c r="X44" s="6">
        <f t="shared" si="3"/>
        <v>484</v>
      </c>
      <c r="Y44" s="5"/>
    </row>
    <row r="45" spans="1:25" ht="13.15" x14ac:dyDescent="0.3">
      <c r="A45" s="15" t="str">
        <f>Stat[[#This Row],[服装]]&amp;Stat[[#This Row],[名前]]&amp;Stat[[#This Row],[レアリティ]]</f>
        <v>プール掃除二口堅治ICONIC</v>
      </c>
      <c r="B45" s="5">
        <v>44</v>
      </c>
      <c r="C45" s="5" t="s">
        <v>123</v>
      </c>
      <c r="D45" s="7" t="s">
        <v>50</v>
      </c>
      <c r="E45" s="7" t="s">
        <v>78</v>
      </c>
      <c r="F45" s="7" t="s">
        <v>25</v>
      </c>
      <c r="G45" s="7" t="s">
        <v>49</v>
      </c>
      <c r="H45" s="7" t="s">
        <v>76</v>
      </c>
      <c r="I45" s="7">
        <v>99</v>
      </c>
      <c r="J45" s="8" t="s">
        <v>22</v>
      </c>
      <c r="K45" s="7">
        <v>5</v>
      </c>
      <c r="L45" s="7">
        <v>77</v>
      </c>
      <c r="M45" s="7">
        <v>124</v>
      </c>
      <c r="N45" s="7">
        <v>119</v>
      </c>
      <c r="O45" s="7">
        <v>115</v>
      </c>
      <c r="P45" s="7">
        <v>126</v>
      </c>
      <c r="Q45" s="7">
        <v>101</v>
      </c>
      <c r="R45" s="7">
        <v>131</v>
      </c>
      <c r="S45" s="7">
        <v>120</v>
      </c>
      <c r="T45" s="7">
        <v>119</v>
      </c>
      <c r="U45" s="7">
        <v>122</v>
      </c>
      <c r="V45" s="7">
        <v>36</v>
      </c>
      <c r="W45" s="12">
        <f t="shared" si="2"/>
        <v>484</v>
      </c>
      <c r="X45" s="6">
        <f t="shared" si="3"/>
        <v>492</v>
      </c>
      <c r="Y45" s="5"/>
    </row>
    <row r="46" spans="1:25" ht="13.15" x14ac:dyDescent="0.3">
      <c r="A46" s="15" t="str">
        <f>Stat[[#This Row],[服装]]&amp;Stat[[#This Row],[名前]]&amp;Stat[[#This Row],[レアリティ]]</f>
        <v>ユニフォーム小金川貫至ICONIC</v>
      </c>
      <c r="B46" s="5">
        <v>45</v>
      </c>
      <c r="C46" s="5" t="s">
        <v>113</v>
      </c>
      <c r="D46" s="7" t="s">
        <v>51</v>
      </c>
      <c r="E46" s="7" t="s">
        <v>23</v>
      </c>
      <c r="F46" s="7" t="s">
        <v>31</v>
      </c>
      <c r="G46" s="7" t="s">
        <v>49</v>
      </c>
      <c r="H46" s="7" t="s">
        <v>76</v>
      </c>
      <c r="I46" s="7">
        <v>99</v>
      </c>
      <c r="J46" s="8" t="s">
        <v>22</v>
      </c>
      <c r="K46" s="7">
        <v>5</v>
      </c>
      <c r="L46" s="7">
        <v>76</v>
      </c>
      <c r="M46" s="7">
        <v>119</v>
      </c>
      <c r="N46" s="7">
        <v>118</v>
      </c>
      <c r="O46" s="7">
        <v>123</v>
      </c>
      <c r="P46" s="7">
        <v>121</v>
      </c>
      <c r="Q46" s="7">
        <v>97</v>
      </c>
      <c r="R46" s="7">
        <v>127</v>
      </c>
      <c r="S46" s="7">
        <v>116</v>
      </c>
      <c r="T46" s="7">
        <v>116</v>
      </c>
      <c r="U46" s="7">
        <v>116</v>
      </c>
      <c r="V46" s="7">
        <v>29</v>
      </c>
      <c r="W46" s="12">
        <f t="shared" si="2"/>
        <v>481</v>
      </c>
      <c r="X46" s="6">
        <f t="shared" si="3"/>
        <v>475</v>
      </c>
      <c r="Y46" s="5"/>
    </row>
    <row r="47" spans="1:25" ht="13.15" x14ac:dyDescent="0.3">
      <c r="A47" s="15" t="str">
        <f>Stat[[#This Row],[服装]]&amp;Stat[[#This Row],[名前]]&amp;Stat[[#This Row],[レアリティ]]</f>
        <v>制服小金川貫至ICONIC</v>
      </c>
      <c r="B47" s="5">
        <v>46</v>
      </c>
      <c r="C47" s="5" t="s">
        <v>162</v>
      </c>
      <c r="D47" s="7" t="s">
        <v>51</v>
      </c>
      <c r="E47" s="7" t="s">
        <v>78</v>
      </c>
      <c r="F47" s="7" t="s">
        <v>31</v>
      </c>
      <c r="G47" s="7" t="s">
        <v>49</v>
      </c>
      <c r="H47" s="7" t="s">
        <v>76</v>
      </c>
      <c r="I47" s="7">
        <v>99</v>
      </c>
      <c r="J47" s="8" t="s">
        <v>22</v>
      </c>
      <c r="K47" s="7">
        <v>5</v>
      </c>
      <c r="L47" s="7">
        <v>78</v>
      </c>
      <c r="M47" s="7">
        <v>120</v>
      </c>
      <c r="N47" s="7">
        <v>121</v>
      </c>
      <c r="O47" s="7">
        <v>126</v>
      </c>
      <c r="P47" s="7">
        <v>124</v>
      </c>
      <c r="Q47" s="7">
        <v>97</v>
      </c>
      <c r="R47" s="7">
        <v>128</v>
      </c>
      <c r="S47" s="7">
        <v>117</v>
      </c>
      <c r="T47" s="7">
        <v>117</v>
      </c>
      <c r="U47" s="7">
        <v>117</v>
      </c>
      <c r="V47" s="7">
        <v>29</v>
      </c>
      <c r="W47" s="12">
        <f t="shared" si="2"/>
        <v>491</v>
      </c>
      <c r="X47" s="6">
        <f t="shared" si="3"/>
        <v>479</v>
      </c>
      <c r="Y47" s="5"/>
    </row>
    <row r="48" spans="1:25" ht="13.15" x14ac:dyDescent="0.3">
      <c r="A48" s="15" t="str">
        <f>Stat[[#This Row],[服装]]&amp;Stat[[#This Row],[名前]]&amp;Stat[[#This Row],[レアリティ]]</f>
        <v>ユニフォーム小原豊ICONIC</v>
      </c>
      <c r="B48" s="5">
        <v>47</v>
      </c>
      <c r="C48" s="5" t="s">
        <v>113</v>
      </c>
      <c r="D48" s="7" t="s">
        <v>52</v>
      </c>
      <c r="E48" s="7" t="s">
        <v>23</v>
      </c>
      <c r="F48" s="7" t="s">
        <v>25</v>
      </c>
      <c r="G48" s="7" t="s">
        <v>49</v>
      </c>
      <c r="H48" s="7" t="s">
        <v>76</v>
      </c>
      <c r="I48" s="7">
        <v>99</v>
      </c>
      <c r="J48" s="8" t="s">
        <v>22</v>
      </c>
      <c r="K48" s="7">
        <v>5</v>
      </c>
      <c r="L48" s="7">
        <v>78</v>
      </c>
      <c r="M48" s="7">
        <v>121</v>
      </c>
      <c r="N48" s="7">
        <v>117</v>
      </c>
      <c r="O48" s="7">
        <v>112</v>
      </c>
      <c r="P48" s="7">
        <v>119</v>
      </c>
      <c r="Q48" s="7">
        <v>97</v>
      </c>
      <c r="R48" s="7">
        <v>116</v>
      </c>
      <c r="S48" s="7">
        <v>114</v>
      </c>
      <c r="T48" s="7">
        <v>116</v>
      </c>
      <c r="U48" s="7">
        <v>119</v>
      </c>
      <c r="V48" s="7">
        <v>31</v>
      </c>
      <c r="W48" s="12">
        <f t="shared" si="2"/>
        <v>469</v>
      </c>
      <c r="X48" s="6">
        <f t="shared" si="3"/>
        <v>465</v>
      </c>
      <c r="Y48" s="5"/>
    </row>
    <row r="49" spans="1:25" ht="13.15" x14ac:dyDescent="0.3">
      <c r="A49" s="15" t="str">
        <f>Stat[[#This Row],[服装]]&amp;Stat[[#This Row],[名前]]&amp;Stat[[#This Row],[レアリティ]]</f>
        <v>ユニフォーム女川太郎ICONIC</v>
      </c>
      <c r="B49" s="5">
        <v>48</v>
      </c>
      <c r="C49" s="5" t="s">
        <v>113</v>
      </c>
      <c r="D49" s="7" t="s">
        <v>53</v>
      </c>
      <c r="E49" s="7" t="s">
        <v>23</v>
      </c>
      <c r="F49" s="7" t="s">
        <v>25</v>
      </c>
      <c r="G49" s="7" t="s">
        <v>49</v>
      </c>
      <c r="H49" s="7" t="s">
        <v>76</v>
      </c>
      <c r="I49" s="7">
        <v>99</v>
      </c>
      <c r="J49" s="8" t="s">
        <v>22</v>
      </c>
      <c r="K49" s="7">
        <v>5</v>
      </c>
      <c r="L49" s="7">
        <v>76</v>
      </c>
      <c r="M49" s="7">
        <v>122</v>
      </c>
      <c r="N49" s="7">
        <v>118</v>
      </c>
      <c r="O49" s="7">
        <v>113</v>
      </c>
      <c r="P49" s="7">
        <v>120</v>
      </c>
      <c r="Q49" s="7">
        <v>97</v>
      </c>
      <c r="R49" s="7">
        <v>121</v>
      </c>
      <c r="S49" s="7">
        <v>115</v>
      </c>
      <c r="T49" s="7">
        <v>117</v>
      </c>
      <c r="U49" s="7">
        <v>120</v>
      </c>
      <c r="V49" s="7">
        <v>31</v>
      </c>
      <c r="W49" s="12">
        <f t="shared" si="2"/>
        <v>473</v>
      </c>
      <c r="X49" s="6">
        <f t="shared" si="3"/>
        <v>473</v>
      </c>
      <c r="Y49" s="5"/>
    </row>
    <row r="50" spans="1:25" ht="13.15" x14ac:dyDescent="0.3">
      <c r="A50" s="15" t="str">
        <f>Stat[[#This Row],[服装]]&amp;Stat[[#This Row],[名前]]&amp;Stat[[#This Row],[レアリティ]]</f>
        <v>ユニフォーム作並浩輔ICONIC</v>
      </c>
      <c r="B50" s="5">
        <v>49</v>
      </c>
      <c r="C50" s="5" t="s">
        <v>113</v>
      </c>
      <c r="D50" s="7" t="s">
        <v>54</v>
      </c>
      <c r="E50" s="7" t="s">
        <v>23</v>
      </c>
      <c r="F50" s="7" t="s">
        <v>21</v>
      </c>
      <c r="G50" s="7" t="s">
        <v>49</v>
      </c>
      <c r="H50" s="7" t="s">
        <v>76</v>
      </c>
      <c r="I50" s="7">
        <v>99</v>
      </c>
      <c r="J50" s="8" t="s">
        <v>22</v>
      </c>
      <c r="K50" s="7">
        <v>5</v>
      </c>
      <c r="L50" s="7">
        <v>84</v>
      </c>
      <c r="M50" s="7">
        <v>113</v>
      </c>
      <c r="N50" s="7">
        <v>110</v>
      </c>
      <c r="O50" s="7">
        <v>112</v>
      </c>
      <c r="P50" s="7">
        <v>121</v>
      </c>
      <c r="Q50" s="7">
        <v>101</v>
      </c>
      <c r="R50" s="7">
        <v>110</v>
      </c>
      <c r="S50" s="7">
        <v>124</v>
      </c>
      <c r="T50" s="7">
        <v>119</v>
      </c>
      <c r="U50" s="7">
        <v>120</v>
      </c>
      <c r="V50" s="7">
        <v>36</v>
      </c>
      <c r="W50" s="12">
        <f t="shared" si="2"/>
        <v>456</v>
      </c>
      <c r="X50" s="6">
        <f t="shared" si="3"/>
        <v>473</v>
      </c>
      <c r="Y50" s="5"/>
    </row>
    <row r="51" spans="1:25" ht="13.15" x14ac:dyDescent="0.3">
      <c r="A51" s="15" t="str">
        <f>Stat[[#This Row],[服装]]&amp;Stat[[#This Row],[名前]]&amp;Stat[[#This Row],[レアリティ]]</f>
        <v>ユニフォーム吹上仁悟ICONIC</v>
      </c>
      <c r="B51" s="5">
        <v>50</v>
      </c>
      <c r="C51" s="5" t="s">
        <v>113</v>
      </c>
      <c r="D51" s="7" t="s">
        <v>55</v>
      </c>
      <c r="E51" s="7" t="s">
        <v>23</v>
      </c>
      <c r="F51" s="7" t="s">
        <v>26</v>
      </c>
      <c r="G51" s="7" t="s">
        <v>49</v>
      </c>
      <c r="H51" s="7" t="s">
        <v>76</v>
      </c>
      <c r="I51" s="7">
        <v>99</v>
      </c>
      <c r="J51" s="8" t="s">
        <v>22</v>
      </c>
      <c r="K51" s="7">
        <v>5</v>
      </c>
      <c r="L51" s="7">
        <v>75</v>
      </c>
      <c r="M51" s="7">
        <v>125</v>
      </c>
      <c r="N51" s="7">
        <v>113</v>
      </c>
      <c r="O51" s="7">
        <v>112</v>
      </c>
      <c r="P51" s="7">
        <v>122</v>
      </c>
      <c r="Q51" s="7">
        <v>97</v>
      </c>
      <c r="R51" s="7">
        <v>125</v>
      </c>
      <c r="S51" s="7">
        <v>115</v>
      </c>
      <c r="T51" s="7">
        <v>116</v>
      </c>
      <c r="U51" s="7">
        <v>115</v>
      </c>
      <c r="V51" s="7">
        <v>31</v>
      </c>
      <c r="W51" s="12">
        <f t="shared" si="2"/>
        <v>472</v>
      </c>
      <c r="X51" s="6">
        <f t="shared" si="3"/>
        <v>471</v>
      </c>
      <c r="Y51" s="5"/>
    </row>
    <row r="52" spans="1:25" ht="13.15" x14ac:dyDescent="0.3">
      <c r="A52" s="15" t="str">
        <f>Stat[[#This Row],[服装]]&amp;Stat[[#This Row],[名前]]&amp;Stat[[#This Row],[レアリティ]]</f>
        <v>ユニフォーム及川徹ICONIC</v>
      </c>
      <c r="B52" s="5">
        <v>51</v>
      </c>
      <c r="C52" s="5" t="s">
        <v>113</v>
      </c>
      <c r="D52" s="7" t="s">
        <v>30</v>
      </c>
      <c r="E52" s="7" t="s">
        <v>23</v>
      </c>
      <c r="F52" s="7" t="s">
        <v>31</v>
      </c>
      <c r="G52" s="7" t="s">
        <v>20</v>
      </c>
      <c r="H52" s="7" t="s">
        <v>76</v>
      </c>
      <c r="I52" s="7">
        <v>99</v>
      </c>
      <c r="J52" s="8" t="s">
        <v>22</v>
      </c>
      <c r="K52" s="7">
        <v>5</v>
      </c>
      <c r="L52" s="7">
        <v>80</v>
      </c>
      <c r="M52" s="7">
        <v>127</v>
      </c>
      <c r="N52" s="7">
        <v>127</v>
      </c>
      <c r="O52" s="7">
        <v>129</v>
      </c>
      <c r="P52" s="7">
        <v>127</v>
      </c>
      <c r="Q52" s="7">
        <v>101</v>
      </c>
      <c r="R52" s="7">
        <v>114</v>
      </c>
      <c r="S52" s="7">
        <v>115</v>
      </c>
      <c r="T52" s="7">
        <v>115</v>
      </c>
      <c r="U52" s="7">
        <v>115</v>
      </c>
      <c r="V52" s="7">
        <v>36</v>
      </c>
      <c r="W52" s="12">
        <f t="shared" si="2"/>
        <v>510</v>
      </c>
      <c r="X52" s="6">
        <f t="shared" si="3"/>
        <v>459</v>
      </c>
      <c r="Y52" s="5"/>
    </row>
    <row r="53" spans="1:25" ht="13.15" x14ac:dyDescent="0.3">
      <c r="A53" s="15" t="str">
        <f>Stat[[#This Row],[服装]]&amp;Stat[[#This Row],[名前]]&amp;Stat[[#This Row],[レアリティ]]</f>
        <v>プール掃除及川徹ICONIC</v>
      </c>
      <c r="B53" s="5">
        <v>52</v>
      </c>
      <c r="C53" s="5" t="s">
        <v>123</v>
      </c>
      <c r="D53" s="7" t="s">
        <v>30</v>
      </c>
      <c r="E53" s="7" t="s">
        <v>95</v>
      </c>
      <c r="F53" s="7" t="s">
        <v>31</v>
      </c>
      <c r="G53" s="7" t="s">
        <v>20</v>
      </c>
      <c r="H53" s="7" t="s">
        <v>76</v>
      </c>
      <c r="I53" s="7">
        <v>99</v>
      </c>
      <c r="J53" s="8" t="s">
        <v>22</v>
      </c>
      <c r="K53" s="7">
        <v>5</v>
      </c>
      <c r="L53" s="7">
        <v>82</v>
      </c>
      <c r="M53" s="7">
        <v>128</v>
      </c>
      <c r="N53" s="7">
        <v>130</v>
      </c>
      <c r="O53" s="7">
        <v>132</v>
      </c>
      <c r="P53" s="7">
        <v>130</v>
      </c>
      <c r="Q53" s="7">
        <v>101</v>
      </c>
      <c r="R53" s="7">
        <v>115</v>
      </c>
      <c r="S53" s="7">
        <v>116</v>
      </c>
      <c r="T53" s="7">
        <v>116</v>
      </c>
      <c r="U53" s="7">
        <v>116</v>
      </c>
      <c r="V53" s="7">
        <v>36</v>
      </c>
      <c r="W53" s="12">
        <f t="shared" si="2"/>
        <v>520</v>
      </c>
      <c r="X53" s="6">
        <f t="shared" si="3"/>
        <v>463</v>
      </c>
      <c r="Y53" s="5"/>
    </row>
    <row r="54" spans="1:25" ht="13.15" x14ac:dyDescent="0.3">
      <c r="A54" s="15" t="str">
        <f>Stat[[#This Row],[服装]]&amp;Stat[[#This Row],[名前]]&amp;Stat[[#This Row],[レアリティ]]</f>
        <v>ユニフォーム岩泉一ICONIC</v>
      </c>
      <c r="B54" s="5">
        <v>53</v>
      </c>
      <c r="C54" s="5" t="s">
        <v>113</v>
      </c>
      <c r="D54" s="7" t="s">
        <v>32</v>
      </c>
      <c r="E54" s="7" t="s">
        <v>28</v>
      </c>
      <c r="F54" s="7" t="s">
        <v>25</v>
      </c>
      <c r="G54" s="7" t="s">
        <v>20</v>
      </c>
      <c r="H54" s="7" t="s">
        <v>76</v>
      </c>
      <c r="I54" s="7">
        <v>99</v>
      </c>
      <c r="J54" s="8" t="s">
        <v>22</v>
      </c>
      <c r="K54" s="7">
        <v>5</v>
      </c>
      <c r="L54" s="7">
        <v>77</v>
      </c>
      <c r="M54" s="7">
        <v>125</v>
      </c>
      <c r="N54" s="7">
        <v>121</v>
      </c>
      <c r="O54" s="7">
        <v>114</v>
      </c>
      <c r="P54" s="7">
        <v>122</v>
      </c>
      <c r="Q54" s="7">
        <v>101</v>
      </c>
      <c r="R54" s="7">
        <v>117</v>
      </c>
      <c r="S54" s="7">
        <v>115</v>
      </c>
      <c r="T54" s="7">
        <v>116</v>
      </c>
      <c r="U54" s="7">
        <v>116</v>
      </c>
      <c r="V54" s="7">
        <v>36</v>
      </c>
      <c r="W54" s="12">
        <f t="shared" si="2"/>
        <v>482</v>
      </c>
      <c r="X54" s="6">
        <f t="shared" si="3"/>
        <v>464</v>
      </c>
      <c r="Y54" s="5"/>
    </row>
    <row r="55" spans="1:25" ht="13.15" x14ac:dyDescent="0.3">
      <c r="A55" s="15" t="str">
        <f>Stat[[#This Row],[服装]]&amp;Stat[[#This Row],[名前]]&amp;Stat[[#This Row],[レアリティ]]</f>
        <v>プール掃除岩泉一ICONIC</v>
      </c>
      <c r="B55" s="5">
        <v>54</v>
      </c>
      <c r="C55" s="5" t="s">
        <v>123</v>
      </c>
      <c r="D55" s="7" t="s">
        <v>32</v>
      </c>
      <c r="E55" s="7" t="s">
        <v>78</v>
      </c>
      <c r="F55" s="7" t="s">
        <v>25</v>
      </c>
      <c r="G55" s="7" t="s">
        <v>20</v>
      </c>
      <c r="H55" s="7" t="s">
        <v>76</v>
      </c>
      <c r="I55" s="7">
        <v>99</v>
      </c>
      <c r="J55" s="8" t="s">
        <v>22</v>
      </c>
      <c r="K55" s="7">
        <v>5</v>
      </c>
      <c r="L55" s="7">
        <v>79</v>
      </c>
      <c r="M55" s="7">
        <v>128</v>
      </c>
      <c r="N55" s="7">
        <v>124</v>
      </c>
      <c r="O55" s="7">
        <v>115</v>
      </c>
      <c r="P55" s="7">
        <v>123</v>
      </c>
      <c r="Q55" s="7">
        <v>101</v>
      </c>
      <c r="R55" s="7">
        <v>118</v>
      </c>
      <c r="S55" s="7">
        <v>116</v>
      </c>
      <c r="T55" s="7">
        <v>119</v>
      </c>
      <c r="U55" s="7">
        <v>117</v>
      </c>
      <c r="V55" s="7">
        <v>36</v>
      </c>
      <c r="W55" s="12">
        <f t="shared" si="2"/>
        <v>490</v>
      </c>
      <c r="X55" s="6">
        <f t="shared" si="3"/>
        <v>470</v>
      </c>
      <c r="Y55" s="5"/>
    </row>
    <row r="56" spans="1:25" ht="13.15" x14ac:dyDescent="0.3">
      <c r="A56" s="15" t="str">
        <f>Stat[[#This Row],[服装]]&amp;Stat[[#This Row],[名前]]&amp;Stat[[#This Row],[レアリティ]]</f>
        <v>ユニフォーム金田一勇太郎ICONIC</v>
      </c>
      <c r="B56" s="5">
        <v>55</v>
      </c>
      <c r="C56" s="5" t="s">
        <v>113</v>
      </c>
      <c r="D56" s="7" t="s">
        <v>33</v>
      </c>
      <c r="E56" s="7" t="s">
        <v>24</v>
      </c>
      <c r="F56" s="7" t="s">
        <v>26</v>
      </c>
      <c r="G56" s="7" t="s">
        <v>20</v>
      </c>
      <c r="H56" s="7" t="s">
        <v>76</v>
      </c>
      <c r="I56" s="7">
        <v>99</v>
      </c>
      <c r="J56" s="8" t="s">
        <v>22</v>
      </c>
      <c r="K56" s="7">
        <v>5</v>
      </c>
      <c r="L56" s="7">
        <v>71</v>
      </c>
      <c r="M56" s="7">
        <v>118</v>
      </c>
      <c r="N56" s="7">
        <v>113</v>
      </c>
      <c r="O56" s="7">
        <v>112</v>
      </c>
      <c r="P56" s="7">
        <v>116</v>
      </c>
      <c r="Q56" s="7">
        <v>97</v>
      </c>
      <c r="R56" s="7">
        <v>120</v>
      </c>
      <c r="S56" s="7">
        <v>115</v>
      </c>
      <c r="T56" s="7">
        <v>115</v>
      </c>
      <c r="U56" s="7">
        <v>115</v>
      </c>
      <c r="V56" s="7">
        <v>31</v>
      </c>
      <c r="W56" s="12">
        <f t="shared" si="2"/>
        <v>459</v>
      </c>
      <c r="X56" s="6">
        <f t="shared" si="3"/>
        <v>465</v>
      </c>
      <c r="Y56" s="5"/>
    </row>
    <row r="57" spans="1:25" ht="13.15" x14ac:dyDescent="0.3">
      <c r="A57" s="15" t="str">
        <f>Stat[[#This Row],[服装]]&amp;Stat[[#This Row],[名前]]&amp;Stat[[#This Row],[レアリティ]]</f>
        <v>ユニフォーム京谷賢太郎ICONIC</v>
      </c>
      <c r="B57" s="5">
        <v>56</v>
      </c>
      <c r="C57" s="5" t="s">
        <v>113</v>
      </c>
      <c r="D57" s="7" t="s">
        <v>34</v>
      </c>
      <c r="E57" s="7" t="s">
        <v>28</v>
      </c>
      <c r="F57" s="7" t="s">
        <v>25</v>
      </c>
      <c r="G57" s="7" t="s">
        <v>20</v>
      </c>
      <c r="H57" s="7" t="s">
        <v>76</v>
      </c>
      <c r="I57" s="7">
        <v>99</v>
      </c>
      <c r="J57" s="8" t="s">
        <v>22</v>
      </c>
      <c r="K57" s="7">
        <v>5</v>
      </c>
      <c r="L57" s="7">
        <v>75</v>
      </c>
      <c r="M57" s="7">
        <v>128</v>
      </c>
      <c r="N57" s="7">
        <v>126</v>
      </c>
      <c r="O57" s="7">
        <v>112</v>
      </c>
      <c r="P57" s="7">
        <v>119</v>
      </c>
      <c r="Q57" s="7">
        <v>97</v>
      </c>
      <c r="R57" s="7">
        <v>114</v>
      </c>
      <c r="S57" s="7">
        <v>110</v>
      </c>
      <c r="T57" s="7">
        <v>116</v>
      </c>
      <c r="U57" s="7">
        <v>121</v>
      </c>
      <c r="V57" s="7">
        <v>27</v>
      </c>
      <c r="W57" s="12">
        <f t="shared" si="2"/>
        <v>485</v>
      </c>
      <c r="X57" s="6">
        <f t="shared" si="3"/>
        <v>461</v>
      </c>
      <c r="Y57" s="5"/>
    </row>
    <row r="58" spans="1:25" ht="13.15" x14ac:dyDescent="0.3">
      <c r="A58" s="15" t="str">
        <f>Stat[[#This Row],[服装]]&amp;Stat[[#This Row],[名前]]&amp;Stat[[#This Row],[レアリティ]]</f>
        <v>ユニフォーム国見英ICONIC</v>
      </c>
      <c r="B58" s="5">
        <v>57</v>
      </c>
      <c r="C58" s="5" t="s">
        <v>113</v>
      </c>
      <c r="D58" s="7" t="s">
        <v>35</v>
      </c>
      <c r="E58" s="7" t="s">
        <v>23</v>
      </c>
      <c r="F58" s="7" t="s">
        <v>25</v>
      </c>
      <c r="G58" s="7" t="s">
        <v>20</v>
      </c>
      <c r="H58" s="7" t="s">
        <v>76</v>
      </c>
      <c r="I58" s="7">
        <v>99</v>
      </c>
      <c r="J58" s="8" t="s">
        <v>22</v>
      </c>
      <c r="K58" s="7">
        <v>5</v>
      </c>
      <c r="L58" s="7">
        <v>70</v>
      </c>
      <c r="M58" s="7">
        <v>119</v>
      </c>
      <c r="N58" s="7">
        <v>115</v>
      </c>
      <c r="O58" s="7">
        <v>114</v>
      </c>
      <c r="P58" s="7">
        <v>119</v>
      </c>
      <c r="Q58" s="7">
        <v>97</v>
      </c>
      <c r="R58" s="7">
        <v>114</v>
      </c>
      <c r="S58" s="7">
        <v>116</v>
      </c>
      <c r="T58" s="7">
        <v>116</v>
      </c>
      <c r="U58" s="7">
        <v>116</v>
      </c>
      <c r="V58" s="7">
        <v>31</v>
      </c>
      <c r="W58" s="12">
        <f t="shared" si="2"/>
        <v>467</v>
      </c>
      <c r="X58" s="6">
        <f t="shared" si="3"/>
        <v>462</v>
      </c>
      <c r="Y58" s="5"/>
    </row>
    <row r="59" spans="1:25" ht="13.15" x14ac:dyDescent="0.3">
      <c r="A59" s="15" t="str">
        <f>Stat[[#This Row],[服装]]&amp;Stat[[#This Row],[名前]]&amp;Stat[[#This Row],[レアリティ]]</f>
        <v>ユニフォーム渡親治ICONIC</v>
      </c>
      <c r="B59" s="5">
        <v>58</v>
      </c>
      <c r="C59" s="5" t="s">
        <v>113</v>
      </c>
      <c r="D59" s="7" t="s">
        <v>36</v>
      </c>
      <c r="E59" s="7" t="s">
        <v>23</v>
      </c>
      <c r="F59" s="7" t="s">
        <v>21</v>
      </c>
      <c r="G59" s="7" t="s">
        <v>20</v>
      </c>
      <c r="H59" s="7" t="s">
        <v>76</v>
      </c>
      <c r="I59" s="7">
        <v>99</v>
      </c>
      <c r="J59" s="8" t="s">
        <v>22</v>
      </c>
      <c r="K59" s="7">
        <v>5</v>
      </c>
      <c r="L59" s="7">
        <v>84</v>
      </c>
      <c r="M59" s="7">
        <v>113</v>
      </c>
      <c r="N59" s="7">
        <v>110</v>
      </c>
      <c r="O59" s="7">
        <v>119</v>
      </c>
      <c r="P59" s="7">
        <v>121</v>
      </c>
      <c r="Q59" s="7">
        <v>101</v>
      </c>
      <c r="R59" s="7">
        <v>110</v>
      </c>
      <c r="S59" s="7">
        <v>124</v>
      </c>
      <c r="T59" s="7">
        <v>119</v>
      </c>
      <c r="U59" s="7">
        <v>122</v>
      </c>
      <c r="V59" s="7">
        <v>41</v>
      </c>
      <c r="W59" s="12">
        <f t="shared" si="2"/>
        <v>463</v>
      </c>
      <c r="X59" s="6">
        <f t="shared" si="3"/>
        <v>475</v>
      </c>
      <c r="Y59" s="5"/>
    </row>
    <row r="60" spans="1:25" ht="13.15" x14ac:dyDescent="0.3">
      <c r="A60" s="15" t="str">
        <f>Stat[[#This Row],[服装]]&amp;Stat[[#This Row],[名前]]&amp;Stat[[#This Row],[レアリティ]]</f>
        <v>ユニフォーム松川一静ICONIC</v>
      </c>
      <c r="B60" s="5">
        <v>59</v>
      </c>
      <c r="C60" s="5" t="s">
        <v>113</v>
      </c>
      <c r="D60" s="7" t="s">
        <v>37</v>
      </c>
      <c r="E60" s="7" t="s">
        <v>23</v>
      </c>
      <c r="F60" s="7" t="s">
        <v>87</v>
      </c>
      <c r="G60" s="7" t="s">
        <v>20</v>
      </c>
      <c r="H60" s="7" t="s">
        <v>76</v>
      </c>
      <c r="I60" s="7">
        <v>99</v>
      </c>
      <c r="J60" s="8" t="s">
        <v>22</v>
      </c>
      <c r="K60" s="7">
        <v>5</v>
      </c>
      <c r="L60" s="7">
        <v>76</v>
      </c>
      <c r="M60" s="7">
        <v>116</v>
      </c>
      <c r="N60" s="7">
        <v>113</v>
      </c>
      <c r="O60" s="7">
        <v>112</v>
      </c>
      <c r="P60" s="7">
        <v>117</v>
      </c>
      <c r="Q60" s="7">
        <v>97</v>
      </c>
      <c r="R60" s="7">
        <v>120</v>
      </c>
      <c r="S60" s="7">
        <v>115</v>
      </c>
      <c r="T60" s="7">
        <v>115</v>
      </c>
      <c r="U60" s="7">
        <v>115</v>
      </c>
      <c r="V60" s="7">
        <v>31</v>
      </c>
      <c r="W60" s="12">
        <f t="shared" si="2"/>
        <v>458</v>
      </c>
      <c r="X60" s="6">
        <f t="shared" si="3"/>
        <v>465</v>
      </c>
      <c r="Y60" s="5"/>
    </row>
    <row r="61" spans="1:25" ht="13.15" x14ac:dyDescent="0.3">
      <c r="A61" s="15" t="str">
        <f>Stat[[#This Row],[服装]]&amp;Stat[[#This Row],[名前]]&amp;Stat[[#This Row],[レアリティ]]</f>
        <v>ユニフォーム花巻貴大ICONIC</v>
      </c>
      <c r="B61" s="5">
        <v>60</v>
      </c>
      <c r="C61" s="5" t="s">
        <v>113</v>
      </c>
      <c r="D61" s="7" t="s">
        <v>38</v>
      </c>
      <c r="E61" s="7" t="s">
        <v>23</v>
      </c>
      <c r="F61" s="7" t="s">
        <v>25</v>
      </c>
      <c r="G61" s="7" t="s">
        <v>20</v>
      </c>
      <c r="H61" s="7" t="s">
        <v>76</v>
      </c>
      <c r="I61" s="7">
        <v>99</v>
      </c>
      <c r="J61" s="8" t="s">
        <v>22</v>
      </c>
      <c r="K61" s="7">
        <v>5</v>
      </c>
      <c r="L61" s="7">
        <v>76</v>
      </c>
      <c r="M61" s="7">
        <v>118</v>
      </c>
      <c r="N61" s="7">
        <v>116</v>
      </c>
      <c r="O61" s="7">
        <v>116</v>
      </c>
      <c r="P61" s="7">
        <v>119</v>
      </c>
      <c r="Q61" s="7">
        <v>97</v>
      </c>
      <c r="R61" s="7">
        <v>117</v>
      </c>
      <c r="S61" s="7">
        <v>116</v>
      </c>
      <c r="T61" s="7">
        <v>116</v>
      </c>
      <c r="U61" s="7">
        <v>118</v>
      </c>
      <c r="V61" s="7">
        <v>31</v>
      </c>
      <c r="W61" s="12">
        <f t="shared" si="2"/>
        <v>469</v>
      </c>
      <c r="X61" s="6">
        <f t="shared" si="3"/>
        <v>467</v>
      </c>
      <c r="Y61" s="5"/>
    </row>
    <row r="62" spans="1:25" ht="13.15" x14ac:dyDescent="0.3">
      <c r="A62" s="15" t="str">
        <f>Stat[[#This Row],[服装]]&amp;Stat[[#This Row],[名前]]&amp;Stat[[#This Row],[レアリティ]]</f>
        <v>ユニフォーム駒木輝ICONIC</v>
      </c>
      <c r="B62" s="5">
        <v>61</v>
      </c>
      <c r="C62" s="5" t="s">
        <v>113</v>
      </c>
      <c r="D62" s="7" t="s">
        <v>56</v>
      </c>
      <c r="E62" s="7" t="s">
        <v>23</v>
      </c>
      <c r="F62" s="7" t="s">
        <v>25</v>
      </c>
      <c r="G62" s="7" t="s">
        <v>57</v>
      </c>
      <c r="H62" s="7" t="s">
        <v>76</v>
      </c>
      <c r="I62" s="7">
        <v>99</v>
      </c>
      <c r="J62" s="8" t="s">
        <v>22</v>
      </c>
      <c r="K62" s="7">
        <v>5</v>
      </c>
      <c r="L62" s="7">
        <v>78</v>
      </c>
      <c r="M62" s="7">
        <v>121</v>
      </c>
      <c r="N62" s="7">
        <v>115</v>
      </c>
      <c r="O62" s="7">
        <v>114</v>
      </c>
      <c r="P62" s="7">
        <v>118</v>
      </c>
      <c r="Q62" s="7">
        <v>101</v>
      </c>
      <c r="R62" s="7">
        <v>116</v>
      </c>
      <c r="S62" s="7">
        <v>114</v>
      </c>
      <c r="T62" s="7">
        <v>116</v>
      </c>
      <c r="U62" s="7">
        <v>117</v>
      </c>
      <c r="V62" s="7">
        <v>41</v>
      </c>
      <c r="W62" s="12">
        <f t="shared" si="2"/>
        <v>468</v>
      </c>
      <c r="X62" s="6">
        <f t="shared" si="3"/>
        <v>463</v>
      </c>
      <c r="Y62" s="5"/>
    </row>
    <row r="63" spans="1:25" ht="13.15" x14ac:dyDescent="0.3">
      <c r="A63" s="15" t="str">
        <f>Stat[[#This Row],[服装]]&amp;Stat[[#This Row],[名前]]&amp;Stat[[#This Row],[レアリティ]]</f>
        <v>ユニフォーム茶屋和馬ICONIC</v>
      </c>
      <c r="B63" s="5">
        <v>62</v>
      </c>
      <c r="C63" s="5" t="s">
        <v>113</v>
      </c>
      <c r="D63" s="7" t="s">
        <v>58</v>
      </c>
      <c r="E63" s="7" t="s">
        <v>24</v>
      </c>
      <c r="F63" s="7" t="s">
        <v>26</v>
      </c>
      <c r="G63" s="7" t="s">
        <v>57</v>
      </c>
      <c r="H63" s="7" t="s">
        <v>76</v>
      </c>
      <c r="I63" s="7">
        <v>99</v>
      </c>
      <c r="J63" s="8" t="s">
        <v>22</v>
      </c>
      <c r="K63" s="7">
        <v>5</v>
      </c>
      <c r="L63" s="7">
        <v>77</v>
      </c>
      <c r="M63" s="7">
        <v>116</v>
      </c>
      <c r="N63" s="7">
        <v>115</v>
      </c>
      <c r="O63" s="7">
        <v>113</v>
      </c>
      <c r="P63" s="7">
        <v>118</v>
      </c>
      <c r="Q63" s="7">
        <v>97</v>
      </c>
      <c r="R63" s="7">
        <v>120</v>
      </c>
      <c r="S63" s="7">
        <v>116</v>
      </c>
      <c r="T63" s="7">
        <v>115</v>
      </c>
      <c r="U63" s="7">
        <v>115</v>
      </c>
      <c r="V63" s="7">
        <v>31</v>
      </c>
      <c r="W63" s="12">
        <f t="shared" si="2"/>
        <v>462</v>
      </c>
      <c r="X63" s="6">
        <f t="shared" si="3"/>
        <v>466</v>
      </c>
      <c r="Y63" s="5"/>
    </row>
    <row r="64" spans="1:25" ht="13.15" x14ac:dyDescent="0.3">
      <c r="A64" s="15" t="str">
        <f>Stat[[#This Row],[服装]]&amp;Stat[[#This Row],[名前]]&amp;Stat[[#This Row],[レアリティ]]</f>
        <v>ユニフォーム玉川弘樹ICONIC</v>
      </c>
      <c r="B64" s="5">
        <v>63</v>
      </c>
      <c r="C64" s="5" t="s">
        <v>113</v>
      </c>
      <c r="D64" s="7" t="s">
        <v>59</v>
      </c>
      <c r="E64" s="7" t="s">
        <v>24</v>
      </c>
      <c r="F64" s="7" t="s">
        <v>25</v>
      </c>
      <c r="G64" s="7" t="s">
        <v>57</v>
      </c>
      <c r="H64" s="7" t="s">
        <v>76</v>
      </c>
      <c r="I64" s="7">
        <v>99</v>
      </c>
      <c r="J64" s="8" t="s">
        <v>22</v>
      </c>
      <c r="K64" s="7">
        <v>5</v>
      </c>
      <c r="L64" s="7">
        <v>77</v>
      </c>
      <c r="M64" s="7">
        <v>117</v>
      </c>
      <c r="N64" s="7">
        <v>114</v>
      </c>
      <c r="O64" s="7">
        <v>114</v>
      </c>
      <c r="P64" s="7">
        <v>119</v>
      </c>
      <c r="Q64" s="7">
        <v>97</v>
      </c>
      <c r="R64" s="7">
        <v>116</v>
      </c>
      <c r="S64" s="7">
        <v>116</v>
      </c>
      <c r="T64" s="7">
        <v>117</v>
      </c>
      <c r="U64" s="7">
        <v>117</v>
      </c>
      <c r="V64" s="7">
        <v>31</v>
      </c>
      <c r="W64" s="12">
        <f t="shared" si="2"/>
        <v>464</v>
      </c>
      <c r="X64" s="6">
        <f t="shared" si="3"/>
        <v>466</v>
      </c>
      <c r="Y64" s="5"/>
    </row>
    <row r="65" spans="1:25" ht="13.15" x14ac:dyDescent="0.3">
      <c r="A65" s="15" t="str">
        <f>Stat[[#This Row],[服装]]&amp;Stat[[#This Row],[名前]]&amp;Stat[[#This Row],[レアリティ]]</f>
        <v>ユニフォーム桜井大河ICONIC</v>
      </c>
      <c r="B65" s="5">
        <v>64</v>
      </c>
      <c r="C65" s="5" t="s">
        <v>113</v>
      </c>
      <c r="D65" s="7" t="s">
        <v>60</v>
      </c>
      <c r="E65" s="7" t="s">
        <v>24</v>
      </c>
      <c r="F65" s="7" t="s">
        <v>21</v>
      </c>
      <c r="G65" s="7" t="s">
        <v>57</v>
      </c>
      <c r="H65" s="7" t="s">
        <v>76</v>
      </c>
      <c r="I65" s="7">
        <v>99</v>
      </c>
      <c r="J65" s="8" t="s">
        <v>22</v>
      </c>
      <c r="K65" s="7">
        <v>5</v>
      </c>
      <c r="L65" s="7">
        <v>84</v>
      </c>
      <c r="M65" s="7">
        <v>113</v>
      </c>
      <c r="N65" s="7">
        <v>110</v>
      </c>
      <c r="O65" s="7">
        <v>113</v>
      </c>
      <c r="P65" s="7">
        <v>122</v>
      </c>
      <c r="Q65" s="7">
        <v>101</v>
      </c>
      <c r="R65" s="7">
        <v>110</v>
      </c>
      <c r="S65" s="7">
        <v>124</v>
      </c>
      <c r="T65" s="7">
        <v>118</v>
      </c>
      <c r="U65" s="7">
        <v>121</v>
      </c>
      <c r="V65" s="7">
        <v>41</v>
      </c>
      <c r="W65" s="12">
        <f t="shared" si="2"/>
        <v>458</v>
      </c>
      <c r="X65" s="6">
        <f t="shared" si="3"/>
        <v>473</v>
      </c>
      <c r="Y65" s="5"/>
    </row>
    <row r="66" spans="1:25" ht="13.15" x14ac:dyDescent="0.3">
      <c r="A66" s="15" t="str">
        <f>Stat[[#This Row],[服装]]&amp;Stat[[#This Row],[名前]]&amp;Stat[[#This Row],[レアリティ]]</f>
        <v>ユニフォーム芳賀良治ICONIC</v>
      </c>
      <c r="B66" s="5">
        <v>65</v>
      </c>
      <c r="C66" s="5" t="s">
        <v>113</v>
      </c>
      <c r="D66" s="7" t="s">
        <v>61</v>
      </c>
      <c r="E66" s="7" t="s">
        <v>24</v>
      </c>
      <c r="F66" s="7" t="s">
        <v>31</v>
      </c>
      <c r="G66" s="7" t="s">
        <v>57</v>
      </c>
      <c r="H66" s="7" t="s">
        <v>76</v>
      </c>
      <c r="I66" s="7">
        <v>99</v>
      </c>
      <c r="J66" s="8" t="s">
        <v>22</v>
      </c>
      <c r="K66" s="7">
        <v>5</v>
      </c>
      <c r="L66" s="7">
        <v>75</v>
      </c>
      <c r="M66" s="7">
        <v>120</v>
      </c>
      <c r="N66" s="7">
        <v>116</v>
      </c>
      <c r="O66" s="7">
        <v>121</v>
      </c>
      <c r="P66" s="7">
        <v>120</v>
      </c>
      <c r="Q66" s="7">
        <v>97</v>
      </c>
      <c r="R66" s="7">
        <v>114</v>
      </c>
      <c r="S66" s="7">
        <v>114</v>
      </c>
      <c r="T66" s="7">
        <v>115</v>
      </c>
      <c r="U66" s="7">
        <v>115</v>
      </c>
      <c r="V66" s="7">
        <v>31</v>
      </c>
      <c r="W66" s="12">
        <f t="shared" ref="W66:W97" si="4">SUM(M66:P66)</f>
        <v>477</v>
      </c>
      <c r="X66" s="6">
        <f t="shared" ref="X66:X97" si="5">SUM(R66:U66)</f>
        <v>458</v>
      </c>
      <c r="Y66" s="5"/>
    </row>
    <row r="67" spans="1:25" ht="13.15" x14ac:dyDescent="0.3">
      <c r="A67" s="15" t="str">
        <f>Stat[[#This Row],[服装]]&amp;Stat[[#This Row],[名前]]&amp;Stat[[#This Row],[レアリティ]]</f>
        <v>ユニフォーム渋谷陸斗ICONIC</v>
      </c>
      <c r="B67" s="5">
        <v>66</v>
      </c>
      <c r="C67" s="5" t="s">
        <v>113</v>
      </c>
      <c r="D67" s="7" t="s">
        <v>62</v>
      </c>
      <c r="E67" s="7" t="s">
        <v>24</v>
      </c>
      <c r="F67" s="7" t="s">
        <v>26</v>
      </c>
      <c r="G67" s="7" t="s">
        <v>57</v>
      </c>
      <c r="H67" s="7" t="s">
        <v>76</v>
      </c>
      <c r="I67" s="7">
        <v>99</v>
      </c>
      <c r="J67" s="8" t="s">
        <v>22</v>
      </c>
      <c r="K67" s="7">
        <v>5</v>
      </c>
      <c r="L67" s="7">
        <v>74</v>
      </c>
      <c r="M67" s="7">
        <v>115</v>
      </c>
      <c r="N67" s="7">
        <v>114</v>
      </c>
      <c r="O67" s="7">
        <v>112</v>
      </c>
      <c r="P67" s="7">
        <v>119</v>
      </c>
      <c r="Q67" s="7">
        <v>97</v>
      </c>
      <c r="R67" s="7">
        <v>120</v>
      </c>
      <c r="S67" s="7">
        <v>115</v>
      </c>
      <c r="T67" s="7">
        <v>115</v>
      </c>
      <c r="U67" s="7">
        <v>115</v>
      </c>
      <c r="V67" s="7">
        <v>31</v>
      </c>
      <c r="W67" s="12">
        <f t="shared" si="4"/>
        <v>460</v>
      </c>
      <c r="X67" s="6">
        <f t="shared" si="5"/>
        <v>465</v>
      </c>
      <c r="Y67" s="5"/>
    </row>
    <row r="68" spans="1:25" ht="13.15" x14ac:dyDescent="0.3">
      <c r="A68" s="15" t="str">
        <f>Stat[[#This Row],[服装]]&amp;Stat[[#This Row],[名前]]&amp;Stat[[#This Row],[レアリティ]]</f>
        <v>ユニフォーム池尻隼人ICONIC</v>
      </c>
      <c r="B68" s="5">
        <v>67</v>
      </c>
      <c r="C68" s="5" t="s">
        <v>113</v>
      </c>
      <c r="D68" s="7" t="s">
        <v>63</v>
      </c>
      <c r="E68" s="7" t="s">
        <v>24</v>
      </c>
      <c r="F68" s="7" t="s">
        <v>25</v>
      </c>
      <c r="G68" s="7" t="s">
        <v>57</v>
      </c>
      <c r="H68" s="7" t="s">
        <v>76</v>
      </c>
      <c r="I68" s="7">
        <v>99</v>
      </c>
      <c r="J68" s="8" t="s">
        <v>22</v>
      </c>
      <c r="K68" s="7">
        <v>5</v>
      </c>
      <c r="L68" s="7">
        <v>75</v>
      </c>
      <c r="M68" s="7">
        <v>117</v>
      </c>
      <c r="N68" s="7">
        <v>116</v>
      </c>
      <c r="O68" s="7">
        <v>114</v>
      </c>
      <c r="P68" s="7">
        <v>120</v>
      </c>
      <c r="Q68" s="7">
        <v>97</v>
      </c>
      <c r="R68" s="7">
        <v>116</v>
      </c>
      <c r="S68" s="7">
        <v>116</v>
      </c>
      <c r="T68" s="7">
        <v>117</v>
      </c>
      <c r="U68" s="7">
        <v>116</v>
      </c>
      <c r="V68" s="7">
        <v>31</v>
      </c>
      <c r="W68" s="12">
        <f t="shared" si="4"/>
        <v>467</v>
      </c>
      <c r="X68" s="6">
        <f t="shared" si="5"/>
        <v>465</v>
      </c>
      <c r="Y68" s="5"/>
    </row>
    <row r="69" spans="1:25" ht="13.15" x14ac:dyDescent="0.3">
      <c r="A69" s="15" t="str">
        <f>Stat[[#This Row],[服装]]&amp;Stat[[#This Row],[名前]]&amp;Stat[[#This Row],[レアリティ]]</f>
        <v>ユニフォーム十和田良樹ICONIC</v>
      </c>
      <c r="B69" s="5">
        <v>68</v>
      </c>
      <c r="C69" s="5" t="s">
        <v>113</v>
      </c>
      <c r="D69" s="7" t="s">
        <v>64</v>
      </c>
      <c r="E69" s="7" t="s">
        <v>28</v>
      </c>
      <c r="F69" s="7" t="s">
        <v>25</v>
      </c>
      <c r="G69" s="7" t="s">
        <v>65</v>
      </c>
      <c r="H69" s="7" t="s">
        <v>76</v>
      </c>
      <c r="I69" s="7">
        <v>99</v>
      </c>
      <c r="J69" s="8" t="s">
        <v>22</v>
      </c>
      <c r="K69" s="7">
        <v>5</v>
      </c>
      <c r="L69" s="7">
        <v>76</v>
      </c>
      <c r="M69" s="7">
        <v>121</v>
      </c>
      <c r="N69" s="7">
        <v>116</v>
      </c>
      <c r="O69" s="7">
        <v>114</v>
      </c>
      <c r="P69" s="7">
        <v>121</v>
      </c>
      <c r="Q69" s="7">
        <v>97</v>
      </c>
      <c r="R69" s="7">
        <v>116</v>
      </c>
      <c r="S69" s="7">
        <v>116</v>
      </c>
      <c r="T69" s="7">
        <v>117</v>
      </c>
      <c r="U69" s="7">
        <v>116</v>
      </c>
      <c r="V69" s="7">
        <v>41</v>
      </c>
      <c r="W69" s="12">
        <f t="shared" si="4"/>
        <v>472</v>
      </c>
      <c r="X69" s="6">
        <f t="shared" si="5"/>
        <v>465</v>
      </c>
      <c r="Y69" s="5"/>
    </row>
    <row r="70" spans="1:25" ht="13.15" x14ac:dyDescent="0.3">
      <c r="A70" s="15" t="str">
        <f>Stat[[#This Row],[服装]]&amp;Stat[[#This Row],[名前]]&amp;Stat[[#This Row],[レアリティ]]</f>
        <v>ユニフォーム森岳歩ICONIC</v>
      </c>
      <c r="B70" s="5">
        <v>69</v>
      </c>
      <c r="C70" s="5" t="s">
        <v>113</v>
      </c>
      <c r="D70" s="7" t="s">
        <v>66</v>
      </c>
      <c r="E70" s="7" t="s">
        <v>28</v>
      </c>
      <c r="F70" s="7" t="s">
        <v>26</v>
      </c>
      <c r="G70" s="7" t="s">
        <v>65</v>
      </c>
      <c r="H70" s="7" t="s">
        <v>76</v>
      </c>
      <c r="I70" s="7">
        <v>99</v>
      </c>
      <c r="J70" s="8" t="s">
        <v>22</v>
      </c>
      <c r="K70" s="7">
        <v>5</v>
      </c>
      <c r="L70" s="7">
        <v>75</v>
      </c>
      <c r="M70" s="7">
        <v>116</v>
      </c>
      <c r="N70" s="7">
        <v>114</v>
      </c>
      <c r="O70" s="7">
        <v>112</v>
      </c>
      <c r="P70" s="7">
        <v>118</v>
      </c>
      <c r="Q70" s="7">
        <v>97</v>
      </c>
      <c r="R70" s="7">
        <v>120</v>
      </c>
      <c r="S70" s="7">
        <v>115</v>
      </c>
      <c r="T70" s="7">
        <v>115</v>
      </c>
      <c r="U70" s="7">
        <v>115</v>
      </c>
      <c r="V70" s="7">
        <v>31</v>
      </c>
      <c r="W70" s="12">
        <f t="shared" si="4"/>
        <v>460</v>
      </c>
      <c r="X70" s="6">
        <f t="shared" si="5"/>
        <v>465</v>
      </c>
      <c r="Y70" s="5"/>
    </row>
    <row r="71" spans="1:25" ht="13.15" x14ac:dyDescent="0.3">
      <c r="A71" s="15" t="str">
        <f>Stat[[#This Row],[服装]]&amp;Stat[[#This Row],[名前]]&amp;Stat[[#This Row],[レアリティ]]</f>
        <v>ユニフォーム唐松拓巳ICONIC</v>
      </c>
      <c r="B71" s="5">
        <v>70</v>
      </c>
      <c r="C71" s="5" t="s">
        <v>113</v>
      </c>
      <c r="D71" s="7" t="s">
        <v>67</v>
      </c>
      <c r="E71" s="7" t="s">
        <v>24</v>
      </c>
      <c r="F71" s="7" t="s">
        <v>25</v>
      </c>
      <c r="G71" s="7" t="s">
        <v>65</v>
      </c>
      <c r="H71" s="7" t="s">
        <v>76</v>
      </c>
      <c r="I71" s="7">
        <v>99</v>
      </c>
      <c r="J71" s="8" t="s">
        <v>22</v>
      </c>
      <c r="K71" s="7">
        <v>5</v>
      </c>
      <c r="L71" s="7">
        <v>75</v>
      </c>
      <c r="M71" s="7">
        <v>121</v>
      </c>
      <c r="N71" s="7">
        <v>117</v>
      </c>
      <c r="O71" s="7">
        <v>114</v>
      </c>
      <c r="P71" s="7">
        <v>121</v>
      </c>
      <c r="Q71" s="7">
        <v>97</v>
      </c>
      <c r="R71" s="7">
        <v>117</v>
      </c>
      <c r="S71" s="7">
        <v>117</v>
      </c>
      <c r="T71" s="7">
        <v>117</v>
      </c>
      <c r="U71" s="7">
        <v>117</v>
      </c>
      <c r="V71" s="7">
        <v>31</v>
      </c>
      <c r="W71" s="12">
        <f t="shared" si="4"/>
        <v>473</v>
      </c>
      <c r="X71" s="6">
        <f t="shared" si="5"/>
        <v>468</v>
      </c>
      <c r="Y71" s="5"/>
    </row>
    <row r="72" spans="1:25" ht="13.15" x14ac:dyDescent="0.3">
      <c r="A72" s="15" t="str">
        <f>Stat[[#This Row],[服装]]&amp;Stat[[#This Row],[名前]]&amp;Stat[[#This Row],[レアリティ]]</f>
        <v>ユニフォーム田沢裕樹ICONIC</v>
      </c>
      <c r="B72" s="5">
        <v>71</v>
      </c>
      <c r="C72" s="5" t="s">
        <v>113</v>
      </c>
      <c r="D72" s="7" t="s">
        <v>68</v>
      </c>
      <c r="E72" s="7" t="s">
        <v>28</v>
      </c>
      <c r="F72" s="7" t="s">
        <v>25</v>
      </c>
      <c r="G72" s="7" t="s">
        <v>65</v>
      </c>
      <c r="H72" s="7" t="s">
        <v>76</v>
      </c>
      <c r="I72" s="7">
        <v>99</v>
      </c>
      <c r="J72" s="8" t="s">
        <v>22</v>
      </c>
      <c r="K72" s="7">
        <v>5</v>
      </c>
      <c r="L72" s="7">
        <v>76</v>
      </c>
      <c r="M72" s="7">
        <v>118</v>
      </c>
      <c r="N72" s="7">
        <v>116</v>
      </c>
      <c r="O72" s="7">
        <v>114</v>
      </c>
      <c r="P72" s="7">
        <v>119</v>
      </c>
      <c r="Q72" s="7">
        <v>97</v>
      </c>
      <c r="R72" s="7">
        <v>117</v>
      </c>
      <c r="S72" s="7">
        <v>116</v>
      </c>
      <c r="T72" s="7">
        <v>117</v>
      </c>
      <c r="U72" s="7">
        <v>116</v>
      </c>
      <c r="V72" s="7">
        <v>31</v>
      </c>
      <c r="W72" s="12">
        <f t="shared" si="4"/>
        <v>467</v>
      </c>
      <c r="X72" s="6">
        <f t="shared" si="5"/>
        <v>466</v>
      </c>
      <c r="Y72" s="5"/>
    </row>
    <row r="73" spans="1:25" ht="13.15" x14ac:dyDescent="0.3">
      <c r="A73" s="15" t="str">
        <f>Stat[[#This Row],[服装]]&amp;Stat[[#This Row],[名前]]&amp;Stat[[#This Row],[レアリティ]]</f>
        <v>ユニフォーム子安颯真ICONIC</v>
      </c>
      <c r="B73" s="5">
        <v>72</v>
      </c>
      <c r="C73" s="5" t="s">
        <v>113</v>
      </c>
      <c r="D73" s="7" t="s">
        <v>69</v>
      </c>
      <c r="E73" s="7" t="s">
        <v>28</v>
      </c>
      <c r="F73" s="7" t="s">
        <v>26</v>
      </c>
      <c r="G73" s="7" t="s">
        <v>65</v>
      </c>
      <c r="H73" s="7" t="s">
        <v>76</v>
      </c>
      <c r="I73" s="7">
        <v>99</v>
      </c>
      <c r="J73" s="8" t="s">
        <v>22</v>
      </c>
      <c r="K73" s="7">
        <v>5</v>
      </c>
      <c r="L73" s="7">
        <v>75</v>
      </c>
      <c r="M73" s="7">
        <v>118</v>
      </c>
      <c r="N73" s="7">
        <v>118</v>
      </c>
      <c r="O73" s="7">
        <v>112</v>
      </c>
      <c r="P73" s="7">
        <v>120</v>
      </c>
      <c r="Q73" s="7">
        <v>97</v>
      </c>
      <c r="R73" s="7">
        <v>120</v>
      </c>
      <c r="S73" s="7">
        <v>115</v>
      </c>
      <c r="T73" s="7">
        <v>115</v>
      </c>
      <c r="U73" s="7">
        <v>115</v>
      </c>
      <c r="V73" s="7">
        <v>31</v>
      </c>
      <c r="W73" s="12">
        <f t="shared" si="4"/>
        <v>468</v>
      </c>
      <c r="X73" s="6">
        <f t="shared" si="5"/>
        <v>465</v>
      </c>
      <c r="Y73" s="5"/>
    </row>
    <row r="74" spans="1:25" ht="13.15" x14ac:dyDescent="0.3">
      <c r="A74" s="15" t="str">
        <f>Stat[[#This Row],[服装]]&amp;Stat[[#This Row],[名前]]&amp;Stat[[#This Row],[レアリティ]]</f>
        <v>ユニフォーム横手駿ICONIC</v>
      </c>
      <c r="B74" s="5">
        <v>73</v>
      </c>
      <c r="C74" s="5" t="s">
        <v>113</v>
      </c>
      <c r="D74" s="7" t="s">
        <v>70</v>
      </c>
      <c r="E74" s="7" t="s">
        <v>28</v>
      </c>
      <c r="F74" s="7" t="s">
        <v>21</v>
      </c>
      <c r="G74" s="7" t="s">
        <v>65</v>
      </c>
      <c r="H74" s="7" t="s">
        <v>76</v>
      </c>
      <c r="I74" s="7">
        <v>99</v>
      </c>
      <c r="J74" s="8" t="s">
        <v>22</v>
      </c>
      <c r="K74" s="7">
        <v>5</v>
      </c>
      <c r="L74" s="7">
        <v>85</v>
      </c>
      <c r="M74" s="7">
        <v>113</v>
      </c>
      <c r="N74" s="7">
        <v>110</v>
      </c>
      <c r="O74" s="7">
        <v>113</v>
      </c>
      <c r="P74" s="7">
        <v>122</v>
      </c>
      <c r="Q74" s="7">
        <v>101</v>
      </c>
      <c r="R74" s="7">
        <v>110</v>
      </c>
      <c r="S74" s="7">
        <v>122</v>
      </c>
      <c r="T74" s="7">
        <v>118</v>
      </c>
      <c r="U74" s="7">
        <v>120</v>
      </c>
      <c r="V74" s="7">
        <v>41</v>
      </c>
      <c r="W74" s="12">
        <f t="shared" si="4"/>
        <v>458</v>
      </c>
      <c r="X74" s="6">
        <f t="shared" si="5"/>
        <v>470</v>
      </c>
      <c r="Y74" s="5"/>
    </row>
    <row r="75" spans="1:25" ht="13.15" x14ac:dyDescent="0.3">
      <c r="A75" s="15" t="str">
        <f>Stat[[#This Row],[服装]]&amp;Stat[[#This Row],[名前]]&amp;Stat[[#This Row],[レアリティ]]</f>
        <v>ユニフォーム夏瀬伊吹ICONIC</v>
      </c>
      <c r="B75" s="5">
        <v>74</v>
      </c>
      <c r="C75" s="5" t="s">
        <v>113</v>
      </c>
      <c r="D75" s="7" t="s">
        <v>71</v>
      </c>
      <c r="E75" s="7" t="s">
        <v>28</v>
      </c>
      <c r="F75" s="7" t="s">
        <v>31</v>
      </c>
      <c r="G75" s="7" t="s">
        <v>65</v>
      </c>
      <c r="H75" s="7" t="s">
        <v>76</v>
      </c>
      <c r="I75" s="7">
        <v>99</v>
      </c>
      <c r="J75" s="8" t="s">
        <v>22</v>
      </c>
      <c r="K75" s="7">
        <v>5</v>
      </c>
      <c r="L75" s="7">
        <v>73</v>
      </c>
      <c r="M75" s="7">
        <v>117</v>
      </c>
      <c r="N75" s="7">
        <v>115</v>
      </c>
      <c r="O75" s="7">
        <v>120</v>
      </c>
      <c r="P75" s="7">
        <v>120</v>
      </c>
      <c r="Q75" s="7">
        <v>97</v>
      </c>
      <c r="R75" s="7">
        <v>117</v>
      </c>
      <c r="S75" s="7">
        <v>114</v>
      </c>
      <c r="T75" s="7">
        <v>116</v>
      </c>
      <c r="U75" s="7">
        <v>116</v>
      </c>
      <c r="V75" s="7">
        <v>31</v>
      </c>
      <c r="W75" s="12">
        <f t="shared" si="4"/>
        <v>472</v>
      </c>
      <c r="X75" s="6">
        <f t="shared" si="5"/>
        <v>463</v>
      </c>
      <c r="Y75" s="5"/>
    </row>
    <row r="76" spans="1:25" ht="13.15" x14ac:dyDescent="0.3">
      <c r="A76" s="15" t="str">
        <f>Stat[[#This Row],[服装]]&amp;Stat[[#This Row],[名前]]&amp;Stat[[#This Row],[レアリティ]]</f>
        <v>ユニフォーム古牧譲ICONIC</v>
      </c>
      <c r="B76" s="5">
        <v>75</v>
      </c>
      <c r="C76" s="5" t="s">
        <v>113</v>
      </c>
      <c r="D76" s="7" t="s">
        <v>77</v>
      </c>
      <c r="E76" s="5" t="s">
        <v>78</v>
      </c>
      <c r="F76" s="7" t="s">
        <v>79</v>
      </c>
      <c r="G76" s="5" t="s">
        <v>80</v>
      </c>
      <c r="H76" s="7" t="s">
        <v>76</v>
      </c>
      <c r="I76" s="7">
        <v>99</v>
      </c>
      <c r="J76" s="8" t="s">
        <v>22</v>
      </c>
      <c r="K76" s="7">
        <v>5</v>
      </c>
      <c r="L76" s="7">
        <v>76</v>
      </c>
      <c r="M76" s="7">
        <v>121</v>
      </c>
      <c r="N76" s="7">
        <v>119</v>
      </c>
      <c r="O76" s="7">
        <v>122</v>
      </c>
      <c r="P76" s="7">
        <v>122</v>
      </c>
      <c r="Q76" s="7">
        <v>101</v>
      </c>
      <c r="R76" s="7">
        <v>116</v>
      </c>
      <c r="S76" s="7">
        <v>116</v>
      </c>
      <c r="T76" s="7">
        <v>120</v>
      </c>
      <c r="U76" s="7">
        <v>120</v>
      </c>
      <c r="V76" s="7">
        <v>41</v>
      </c>
      <c r="W76" s="12">
        <f t="shared" si="4"/>
        <v>484</v>
      </c>
      <c r="X76" s="6">
        <f t="shared" si="5"/>
        <v>472</v>
      </c>
      <c r="Y76" s="5"/>
    </row>
    <row r="77" spans="1:25" ht="13.15" x14ac:dyDescent="0.3">
      <c r="A77" s="15" t="str">
        <f>Stat[[#This Row],[服装]]&amp;Stat[[#This Row],[名前]]&amp;Stat[[#This Row],[レアリティ]]</f>
        <v>ユニフォーム浅虫快人ICONIC</v>
      </c>
      <c r="B77" s="5">
        <v>76</v>
      </c>
      <c r="C77" s="5" t="s">
        <v>113</v>
      </c>
      <c r="D77" s="5" t="s">
        <v>81</v>
      </c>
      <c r="E77" s="5" t="s">
        <v>82</v>
      </c>
      <c r="F77" s="7" t="s">
        <v>83</v>
      </c>
      <c r="G77" s="5" t="s">
        <v>80</v>
      </c>
      <c r="H77" s="7" t="s">
        <v>76</v>
      </c>
      <c r="I77" s="7">
        <v>99</v>
      </c>
      <c r="J77" s="8" t="s">
        <v>22</v>
      </c>
      <c r="K77" s="7">
        <v>5</v>
      </c>
      <c r="L77" s="7">
        <v>76</v>
      </c>
      <c r="M77" s="7">
        <v>118</v>
      </c>
      <c r="N77" s="7">
        <v>116</v>
      </c>
      <c r="O77" s="7">
        <v>114</v>
      </c>
      <c r="P77" s="7">
        <v>117</v>
      </c>
      <c r="Q77" s="7">
        <v>97</v>
      </c>
      <c r="R77" s="7">
        <v>117</v>
      </c>
      <c r="S77" s="7">
        <v>115</v>
      </c>
      <c r="T77" s="7">
        <v>117</v>
      </c>
      <c r="U77" s="7">
        <v>117</v>
      </c>
      <c r="V77" s="7">
        <v>36</v>
      </c>
      <c r="W77" s="12">
        <f t="shared" si="4"/>
        <v>465</v>
      </c>
      <c r="X77" s="6">
        <f t="shared" si="5"/>
        <v>466</v>
      </c>
      <c r="Y77" s="5"/>
    </row>
    <row r="78" spans="1:25" ht="13.15" x14ac:dyDescent="0.3">
      <c r="A78" s="15" t="str">
        <f>Stat[[#This Row],[服装]]&amp;Stat[[#This Row],[名前]]&amp;Stat[[#This Row],[レアリティ]]</f>
        <v>ユニフォーム南田大志ICONIC</v>
      </c>
      <c r="B78" s="5">
        <v>77</v>
      </c>
      <c r="C78" s="5" t="s">
        <v>113</v>
      </c>
      <c r="D78" s="5" t="s">
        <v>84</v>
      </c>
      <c r="E78" s="5" t="s">
        <v>78</v>
      </c>
      <c r="F78" s="7" t="s">
        <v>85</v>
      </c>
      <c r="G78" s="5" t="s">
        <v>80</v>
      </c>
      <c r="H78" s="7" t="s">
        <v>76</v>
      </c>
      <c r="I78" s="7">
        <v>99</v>
      </c>
      <c r="J78" s="8" t="s">
        <v>22</v>
      </c>
      <c r="K78" s="7">
        <v>5</v>
      </c>
      <c r="L78" s="7">
        <v>85</v>
      </c>
      <c r="M78" s="7">
        <v>112</v>
      </c>
      <c r="N78" s="7">
        <v>110</v>
      </c>
      <c r="O78" s="7">
        <v>114</v>
      </c>
      <c r="P78" s="7">
        <v>121</v>
      </c>
      <c r="Q78" s="7">
        <v>101</v>
      </c>
      <c r="R78" s="7">
        <v>110</v>
      </c>
      <c r="S78" s="7">
        <v>122</v>
      </c>
      <c r="T78" s="7">
        <v>118</v>
      </c>
      <c r="U78" s="7">
        <v>120</v>
      </c>
      <c r="V78" s="7">
        <v>41</v>
      </c>
      <c r="W78" s="12">
        <f t="shared" si="4"/>
        <v>457</v>
      </c>
      <c r="X78" s="6">
        <f t="shared" si="5"/>
        <v>470</v>
      </c>
      <c r="Y78" s="5"/>
    </row>
    <row r="79" spans="1:25" ht="13.15" x14ac:dyDescent="0.3">
      <c r="A79" s="15" t="str">
        <f>Stat[[#This Row],[服装]]&amp;Stat[[#This Row],[名前]]&amp;Stat[[#This Row],[レアリティ]]</f>
        <v>ユニフォーム湯川良明ICONIC</v>
      </c>
      <c r="B79" s="5">
        <v>78</v>
      </c>
      <c r="C79" s="5" t="s">
        <v>113</v>
      </c>
      <c r="D79" s="7" t="s">
        <v>86</v>
      </c>
      <c r="E79" s="5" t="s">
        <v>78</v>
      </c>
      <c r="F79" s="7" t="s">
        <v>87</v>
      </c>
      <c r="G79" s="5" t="s">
        <v>80</v>
      </c>
      <c r="H79" s="7" t="s">
        <v>76</v>
      </c>
      <c r="I79" s="7">
        <v>99</v>
      </c>
      <c r="J79" s="8" t="s">
        <v>22</v>
      </c>
      <c r="K79" s="7">
        <v>5</v>
      </c>
      <c r="L79" s="7">
        <v>75</v>
      </c>
      <c r="M79" s="7">
        <v>116</v>
      </c>
      <c r="N79" s="7">
        <v>116</v>
      </c>
      <c r="O79" s="7">
        <v>112</v>
      </c>
      <c r="P79" s="7">
        <v>120</v>
      </c>
      <c r="Q79" s="7">
        <v>97</v>
      </c>
      <c r="R79" s="7">
        <v>120</v>
      </c>
      <c r="S79" s="7">
        <v>115</v>
      </c>
      <c r="T79" s="7">
        <v>116</v>
      </c>
      <c r="U79" s="7">
        <v>116</v>
      </c>
      <c r="V79" s="7">
        <v>31</v>
      </c>
      <c r="W79" s="12">
        <f t="shared" si="4"/>
        <v>464</v>
      </c>
      <c r="X79" s="6">
        <f t="shared" si="5"/>
        <v>467</v>
      </c>
      <c r="Y79" s="5"/>
    </row>
    <row r="80" spans="1:25" ht="13.15" x14ac:dyDescent="0.3">
      <c r="A80" s="15" t="str">
        <f>Stat[[#This Row],[服装]]&amp;Stat[[#This Row],[名前]]&amp;Stat[[#This Row],[レアリティ]]</f>
        <v>ユニフォーム稲垣功ICONIC</v>
      </c>
      <c r="B80" s="5">
        <v>79</v>
      </c>
      <c r="C80" s="5" t="s">
        <v>113</v>
      </c>
      <c r="D80" s="5" t="s">
        <v>88</v>
      </c>
      <c r="E80" s="5" t="s">
        <v>89</v>
      </c>
      <c r="F80" s="7" t="s">
        <v>90</v>
      </c>
      <c r="G80" s="5" t="s">
        <v>80</v>
      </c>
      <c r="H80" s="7" t="s">
        <v>76</v>
      </c>
      <c r="I80" s="7">
        <v>99</v>
      </c>
      <c r="J80" s="8" t="s">
        <v>22</v>
      </c>
      <c r="K80" s="7">
        <v>5</v>
      </c>
      <c r="L80" s="7">
        <v>75</v>
      </c>
      <c r="M80" s="7">
        <v>120</v>
      </c>
      <c r="N80" s="7">
        <v>117</v>
      </c>
      <c r="O80" s="7">
        <v>114</v>
      </c>
      <c r="P80" s="7">
        <v>117</v>
      </c>
      <c r="Q80" s="7">
        <v>97</v>
      </c>
      <c r="R80" s="7">
        <v>115</v>
      </c>
      <c r="S80" s="7">
        <v>114</v>
      </c>
      <c r="T80" s="7">
        <v>116</v>
      </c>
      <c r="U80" s="7">
        <v>116</v>
      </c>
      <c r="V80" s="7">
        <v>31</v>
      </c>
      <c r="W80" s="12">
        <f t="shared" si="4"/>
        <v>468</v>
      </c>
      <c r="X80" s="6">
        <f t="shared" si="5"/>
        <v>461</v>
      </c>
      <c r="Y80" s="5"/>
    </row>
    <row r="81" spans="1:25" ht="13.15" x14ac:dyDescent="0.3">
      <c r="A81" s="15" t="str">
        <f>Stat[[#This Row],[服装]]&amp;Stat[[#This Row],[名前]]&amp;Stat[[#This Row],[レアリティ]]</f>
        <v>ユニフォーム馬門英治ICONIC</v>
      </c>
      <c r="B81" s="5">
        <v>80</v>
      </c>
      <c r="C81" s="5" t="s">
        <v>113</v>
      </c>
      <c r="D81" s="5" t="s">
        <v>91</v>
      </c>
      <c r="E81" s="5" t="s">
        <v>89</v>
      </c>
      <c r="F81" s="7" t="s">
        <v>92</v>
      </c>
      <c r="G81" s="5" t="s">
        <v>80</v>
      </c>
      <c r="H81" s="7" t="s">
        <v>76</v>
      </c>
      <c r="I81" s="7">
        <v>99</v>
      </c>
      <c r="J81" s="8" t="s">
        <v>22</v>
      </c>
      <c r="K81" s="7">
        <v>5</v>
      </c>
      <c r="L81" s="7">
        <v>75</v>
      </c>
      <c r="M81" s="7">
        <v>115</v>
      </c>
      <c r="N81" s="7">
        <v>115</v>
      </c>
      <c r="O81" s="7">
        <v>112</v>
      </c>
      <c r="P81" s="7">
        <v>120</v>
      </c>
      <c r="Q81" s="7">
        <v>97</v>
      </c>
      <c r="R81" s="7">
        <v>120</v>
      </c>
      <c r="S81" s="7">
        <v>115</v>
      </c>
      <c r="T81" s="7">
        <v>117</v>
      </c>
      <c r="U81" s="7">
        <v>116</v>
      </c>
      <c r="V81" s="7">
        <v>31</v>
      </c>
      <c r="W81" s="12">
        <f t="shared" si="4"/>
        <v>462</v>
      </c>
      <c r="X81" s="6">
        <f t="shared" si="5"/>
        <v>468</v>
      </c>
      <c r="Y81" s="5"/>
    </row>
    <row r="82" spans="1:25" ht="13.15" x14ac:dyDescent="0.3">
      <c r="A82" s="15" t="str">
        <f>Stat[[#This Row],[服装]]&amp;Stat[[#This Row],[名前]]&amp;Stat[[#This Row],[レアリティ]]</f>
        <v>ユニフォーム百沢雄大ICONIC</v>
      </c>
      <c r="B82" s="5">
        <v>81</v>
      </c>
      <c r="C82" s="5" t="s">
        <v>113</v>
      </c>
      <c r="D82" s="5" t="s">
        <v>93</v>
      </c>
      <c r="E82" s="5" t="s">
        <v>89</v>
      </c>
      <c r="F82" s="7" t="s">
        <v>90</v>
      </c>
      <c r="G82" s="5" t="s">
        <v>80</v>
      </c>
      <c r="H82" s="7" t="s">
        <v>76</v>
      </c>
      <c r="I82" s="7">
        <v>99</v>
      </c>
      <c r="J82" s="8" t="s">
        <v>22</v>
      </c>
      <c r="K82" s="7">
        <v>5</v>
      </c>
      <c r="L82" s="7">
        <v>76</v>
      </c>
      <c r="M82" s="7">
        <v>119</v>
      </c>
      <c r="N82" s="7">
        <v>118</v>
      </c>
      <c r="O82" s="7">
        <v>115</v>
      </c>
      <c r="P82" s="7">
        <v>117</v>
      </c>
      <c r="Q82" s="7">
        <v>97</v>
      </c>
      <c r="R82" s="7">
        <v>116</v>
      </c>
      <c r="S82" s="7">
        <v>115</v>
      </c>
      <c r="T82" s="7">
        <v>116</v>
      </c>
      <c r="U82" s="7">
        <v>116</v>
      </c>
      <c r="V82" s="7">
        <v>31</v>
      </c>
      <c r="W82" s="12">
        <f t="shared" si="4"/>
        <v>469</v>
      </c>
      <c r="X82" s="6">
        <f t="shared" si="5"/>
        <v>463</v>
      </c>
      <c r="Y82" s="5"/>
    </row>
    <row r="83" spans="1:25" ht="13.15" x14ac:dyDescent="0.3">
      <c r="A83" s="15" t="str">
        <f>Stat[[#This Row],[服装]]&amp;Stat[[#This Row],[名前]]&amp;Stat[[#This Row],[レアリティ]]</f>
        <v>ユニフォーム照島游児ICONIC</v>
      </c>
      <c r="B83" s="5">
        <v>82</v>
      </c>
      <c r="C83" s="5" t="s">
        <v>113</v>
      </c>
      <c r="D83" s="5" t="s">
        <v>94</v>
      </c>
      <c r="E83" s="5" t="s">
        <v>95</v>
      </c>
      <c r="F83" s="7" t="s">
        <v>90</v>
      </c>
      <c r="G83" s="5" t="s">
        <v>96</v>
      </c>
      <c r="H83" s="7" t="s">
        <v>76</v>
      </c>
      <c r="I83" s="7">
        <v>99</v>
      </c>
      <c r="J83" s="8" t="s">
        <v>22</v>
      </c>
      <c r="K83" s="7">
        <v>5</v>
      </c>
      <c r="L83" s="7">
        <v>76</v>
      </c>
      <c r="M83" s="7">
        <v>122</v>
      </c>
      <c r="N83" s="7">
        <v>121</v>
      </c>
      <c r="O83" s="7">
        <v>114</v>
      </c>
      <c r="P83" s="7">
        <v>122</v>
      </c>
      <c r="Q83" s="5">
        <v>101</v>
      </c>
      <c r="R83" s="5">
        <v>114</v>
      </c>
      <c r="S83" s="5">
        <v>115</v>
      </c>
      <c r="T83" s="5">
        <v>118</v>
      </c>
      <c r="U83" s="5">
        <v>120</v>
      </c>
      <c r="V83" s="5">
        <v>41</v>
      </c>
      <c r="W83" s="12">
        <f t="shared" si="4"/>
        <v>479</v>
      </c>
      <c r="X83" s="6">
        <f t="shared" si="5"/>
        <v>467</v>
      </c>
      <c r="Y83" s="5"/>
    </row>
    <row r="84" spans="1:25" ht="13.15" x14ac:dyDescent="0.3">
      <c r="A84" s="15" t="str">
        <f>Stat[[#This Row],[服装]]&amp;Stat[[#This Row],[名前]]&amp;Stat[[#This Row],[レアリティ]]</f>
        <v>制服照島游児ICONIC</v>
      </c>
      <c r="B84" s="5">
        <v>83</v>
      </c>
      <c r="C84" s="5" t="s">
        <v>162</v>
      </c>
      <c r="D84" s="5" t="s">
        <v>94</v>
      </c>
      <c r="E84" s="5" t="s">
        <v>82</v>
      </c>
      <c r="F84" s="7" t="s">
        <v>83</v>
      </c>
      <c r="G84" s="5" t="s">
        <v>96</v>
      </c>
      <c r="H84" s="7" t="s">
        <v>76</v>
      </c>
      <c r="I84" s="7">
        <v>99</v>
      </c>
      <c r="J84" s="8" t="s">
        <v>22</v>
      </c>
      <c r="K84" s="7">
        <v>5</v>
      </c>
      <c r="L84" s="7">
        <v>77</v>
      </c>
      <c r="M84" s="7">
        <v>125</v>
      </c>
      <c r="N84" s="7">
        <v>124</v>
      </c>
      <c r="O84" s="7">
        <v>115</v>
      </c>
      <c r="P84" s="7">
        <v>123</v>
      </c>
      <c r="Q84" s="5">
        <v>101</v>
      </c>
      <c r="R84" s="5">
        <v>115</v>
      </c>
      <c r="S84" s="5">
        <v>116</v>
      </c>
      <c r="T84" s="5">
        <v>121</v>
      </c>
      <c r="U84" s="5">
        <v>121</v>
      </c>
      <c r="V84" s="5">
        <v>41</v>
      </c>
      <c r="W84" s="12">
        <f t="shared" si="4"/>
        <v>487</v>
      </c>
      <c r="X84" s="6">
        <f t="shared" si="5"/>
        <v>473</v>
      </c>
      <c r="Y84" s="5"/>
    </row>
    <row r="85" spans="1:25" ht="13.15" x14ac:dyDescent="0.3">
      <c r="A85" s="15" t="str">
        <f>Stat[[#This Row],[服装]]&amp;Stat[[#This Row],[名前]]&amp;Stat[[#This Row],[レアリティ]]</f>
        <v>ユニフォーム母畑和馬ICONIC</v>
      </c>
      <c r="B85" s="5">
        <v>84</v>
      </c>
      <c r="C85" s="5" t="s">
        <v>113</v>
      </c>
      <c r="D85" s="5" t="s">
        <v>97</v>
      </c>
      <c r="E85" s="5" t="s">
        <v>95</v>
      </c>
      <c r="F85" s="7" t="s">
        <v>92</v>
      </c>
      <c r="G85" s="5" t="s">
        <v>96</v>
      </c>
      <c r="H85" s="7" t="s">
        <v>76</v>
      </c>
      <c r="I85" s="7">
        <v>99</v>
      </c>
      <c r="J85" s="8" t="s">
        <v>22</v>
      </c>
      <c r="K85" s="7">
        <v>5</v>
      </c>
      <c r="L85" s="5">
        <v>76</v>
      </c>
      <c r="M85" s="5">
        <v>117</v>
      </c>
      <c r="N85" s="5">
        <v>115</v>
      </c>
      <c r="O85" s="5">
        <v>112</v>
      </c>
      <c r="P85" s="5">
        <v>120</v>
      </c>
      <c r="Q85" s="5">
        <v>97</v>
      </c>
      <c r="R85" s="5">
        <v>121</v>
      </c>
      <c r="S85" s="5">
        <v>115</v>
      </c>
      <c r="T85" s="5">
        <v>117</v>
      </c>
      <c r="U85" s="5">
        <v>117</v>
      </c>
      <c r="V85" s="5">
        <v>41</v>
      </c>
      <c r="W85" s="12">
        <f t="shared" si="4"/>
        <v>464</v>
      </c>
      <c r="X85" s="6">
        <f t="shared" si="5"/>
        <v>470</v>
      </c>
      <c r="Y85" s="5"/>
    </row>
    <row r="86" spans="1:25" ht="13.8" customHeight="1" x14ac:dyDescent="0.3">
      <c r="A86" s="15" t="str">
        <f>Stat[[#This Row],[服装]]&amp;Stat[[#This Row],[名前]]&amp;Stat[[#This Row],[レアリティ]]</f>
        <v>ユニフォーム二岐丈晴ICONIC</v>
      </c>
      <c r="B86" s="5">
        <v>85</v>
      </c>
      <c r="C86" s="5" t="s">
        <v>113</v>
      </c>
      <c r="D86" s="5" t="s">
        <v>98</v>
      </c>
      <c r="E86" s="5" t="s">
        <v>89</v>
      </c>
      <c r="F86" s="7" t="s">
        <v>102</v>
      </c>
      <c r="G86" s="5" t="s">
        <v>96</v>
      </c>
      <c r="H86" s="7" t="s">
        <v>76</v>
      </c>
      <c r="I86" s="7">
        <v>99</v>
      </c>
      <c r="J86" s="8" t="s">
        <v>22</v>
      </c>
      <c r="K86" s="7">
        <v>5</v>
      </c>
      <c r="L86" s="5">
        <v>74</v>
      </c>
      <c r="M86" s="5">
        <v>115</v>
      </c>
      <c r="N86" s="5">
        <v>114</v>
      </c>
      <c r="O86" s="5">
        <v>120</v>
      </c>
      <c r="P86" s="5">
        <v>120</v>
      </c>
      <c r="Q86" s="5">
        <v>97</v>
      </c>
      <c r="R86" s="5">
        <v>117</v>
      </c>
      <c r="S86" s="5">
        <v>114</v>
      </c>
      <c r="T86" s="5">
        <v>116</v>
      </c>
      <c r="U86" s="5">
        <v>117</v>
      </c>
      <c r="V86" s="5">
        <v>41</v>
      </c>
      <c r="W86" s="12">
        <f t="shared" si="4"/>
        <v>469</v>
      </c>
      <c r="X86" s="6">
        <f t="shared" si="5"/>
        <v>464</v>
      </c>
      <c r="Y86" s="5"/>
    </row>
    <row r="87" spans="1:25" ht="13.15" x14ac:dyDescent="0.3">
      <c r="A87" s="15" t="str">
        <f>Stat[[#This Row],[服装]]&amp;Stat[[#This Row],[名前]]&amp;Stat[[#This Row],[レアリティ]]</f>
        <v>制服二岐丈晴ICONIC</v>
      </c>
      <c r="B87" s="5">
        <v>86</v>
      </c>
      <c r="C87" s="5" t="s">
        <v>162</v>
      </c>
      <c r="D87" s="5" t="s">
        <v>98</v>
      </c>
      <c r="E87" s="5" t="s">
        <v>95</v>
      </c>
      <c r="F87" s="7" t="s">
        <v>79</v>
      </c>
      <c r="G87" s="5" t="s">
        <v>96</v>
      </c>
      <c r="H87" s="7" t="s">
        <v>76</v>
      </c>
      <c r="I87" s="7">
        <v>99</v>
      </c>
      <c r="J87" s="8" t="s">
        <v>22</v>
      </c>
      <c r="K87" s="7">
        <v>5</v>
      </c>
      <c r="L87" s="5">
        <v>75</v>
      </c>
      <c r="M87" s="5">
        <v>116</v>
      </c>
      <c r="N87" s="5">
        <v>117</v>
      </c>
      <c r="O87" s="5">
        <v>123</v>
      </c>
      <c r="P87" s="5">
        <v>123</v>
      </c>
      <c r="Q87" s="5">
        <v>97</v>
      </c>
      <c r="R87" s="5">
        <v>118</v>
      </c>
      <c r="S87" s="5">
        <v>115</v>
      </c>
      <c r="T87" s="5">
        <v>117</v>
      </c>
      <c r="U87" s="5">
        <v>118</v>
      </c>
      <c r="V87" s="5">
        <v>41</v>
      </c>
      <c r="W87" s="12">
        <f t="shared" si="4"/>
        <v>479</v>
      </c>
      <c r="X87" s="6">
        <f t="shared" si="5"/>
        <v>468</v>
      </c>
      <c r="Y87" s="5"/>
    </row>
    <row r="88" spans="1:25" ht="13.15" x14ac:dyDescent="0.3">
      <c r="A88" s="15" t="str">
        <f>Stat[[#This Row],[服装]]&amp;Stat[[#This Row],[名前]]&amp;Stat[[#This Row],[レアリティ]]</f>
        <v>ユニフォーム沼尻凛太郎ICONIC</v>
      </c>
      <c r="B88" s="5">
        <v>87</v>
      </c>
      <c r="C88" s="5" t="s">
        <v>113</v>
      </c>
      <c r="D88" s="5" t="s">
        <v>104</v>
      </c>
      <c r="E88" s="5" t="s">
        <v>89</v>
      </c>
      <c r="F88" s="7" t="s">
        <v>90</v>
      </c>
      <c r="G88" s="5" t="s">
        <v>96</v>
      </c>
      <c r="H88" s="7" t="s">
        <v>76</v>
      </c>
      <c r="I88" s="7">
        <v>99</v>
      </c>
      <c r="J88" s="8" t="s">
        <v>22</v>
      </c>
      <c r="K88" s="7">
        <v>5</v>
      </c>
      <c r="L88" s="5">
        <v>74</v>
      </c>
      <c r="M88" s="5">
        <v>120</v>
      </c>
      <c r="N88" s="5">
        <v>119</v>
      </c>
      <c r="O88" s="5">
        <v>113</v>
      </c>
      <c r="P88" s="5">
        <v>118</v>
      </c>
      <c r="Q88" s="5">
        <v>97</v>
      </c>
      <c r="R88" s="5">
        <v>115</v>
      </c>
      <c r="S88" s="5">
        <v>115</v>
      </c>
      <c r="T88" s="5">
        <v>116</v>
      </c>
      <c r="U88" s="5">
        <v>116</v>
      </c>
      <c r="V88" s="5">
        <v>41</v>
      </c>
      <c r="W88" s="12">
        <f t="shared" si="4"/>
        <v>470</v>
      </c>
      <c r="X88" s="6">
        <f t="shared" si="5"/>
        <v>462</v>
      </c>
      <c r="Y88" s="5"/>
    </row>
    <row r="89" spans="1:25" ht="13.15" x14ac:dyDescent="0.3">
      <c r="A89" s="15" t="str">
        <f>Stat[[#This Row],[服装]]&amp;Stat[[#This Row],[名前]]&amp;Stat[[#This Row],[レアリティ]]</f>
        <v>ユニフォーム飯坂信義ICONIC</v>
      </c>
      <c r="B89" s="5">
        <v>88</v>
      </c>
      <c r="C89" s="5" t="s">
        <v>113</v>
      </c>
      <c r="D89" s="5" t="s">
        <v>99</v>
      </c>
      <c r="E89" s="5" t="s">
        <v>95</v>
      </c>
      <c r="F89" s="7" t="s">
        <v>92</v>
      </c>
      <c r="G89" s="5" t="s">
        <v>96</v>
      </c>
      <c r="H89" s="7" t="s">
        <v>76</v>
      </c>
      <c r="I89" s="7">
        <v>99</v>
      </c>
      <c r="J89" s="8" t="s">
        <v>22</v>
      </c>
      <c r="K89" s="7">
        <v>5</v>
      </c>
      <c r="L89" s="5">
        <v>74</v>
      </c>
      <c r="M89" s="5">
        <v>116</v>
      </c>
      <c r="N89" s="5">
        <v>115</v>
      </c>
      <c r="O89" s="5">
        <v>113</v>
      </c>
      <c r="P89" s="5">
        <v>117</v>
      </c>
      <c r="Q89" s="5">
        <v>97</v>
      </c>
      <c r="R89" s="5">
        <v>121</v>
      </c>
      <c r="S89" s="5">
        <v>115</v>
      </c>
      <c r="T89" s="5">
        <v>116</v>
      </c>
      <c r="U89" s="5">
        <v>117</v>
      </c>
      <c r="V89" s="5">
        <v>41</v>
      </c>
      <c r="W89" s="12">
        <f t="shared" si="4"/>
        <v>461</v>
      </c>
      <c r="X89" s="6">
        <f t="shared" si="5"/>
        <v>469</v>
      </c>
      <c r="Y89" s="5"/>
    </row>
    <row r="90" spans="1:25" ht="13.15" x14ac:dyDescent="0.3">
      <c r="A90" s="15" t="str">
        <f>Stat[[#This Row],[服装]]&amp;Stat[[#This Row],[名前]]&amp;Stat[[#This Row],[レアリティ]]</f>
        <v>ユニフォーム東山勝道ICONIC</v>
      </c>
      <c r="B90" s="5">
        <v>89</v>
      </c>
      <c r="C90" s="5" t="s">
        <v>113</v>
      </c>
      <c r="D90" s="5" t="s">
        <v>100</v>
      </c>
      <c r="E90" s="5" t="s">
        <v>95</v>
      </c>
      <c r="F90" s="7" t="s">
        <v>90</v>
      </c>
      <c r="G90" s="5" t="s">
        <v>96</v>
      </c>
      <c r="H90" s="7" t="s">
        <v>76</v>
      </c>
      <c r="I90" s="7">
        <v>99</v>
      </c>
      <c r="J90" s="8" t="s">
        <v>22</v>
      </c>
      <c r="K90" s="7">
        <v>5</v>
      </c>
      <c r="L90" s="5">
        <v>74</v>
      </c>
      <c r="M90" s="5">
        <v>118</v>
      </c>
      <c r="N90" s="5">
        <v>118</v>
      </c>
      <c r="O90" s="5">
        <v>113</v>
      </c>
      <c r="P90" s="5">
        <v>120</v>
      </c>
      <c r="Q90" s="5">
        <v>97</v>
      </c>
      <c r="R90" s="5">
        <v>115</v>
      </c>
      <c r="S90" s="5">
        <v>115</v>
      </c>
      <c r="T90" s="5">
        <v>120</v>
      </c>
      <c r="U90" s="5">
        <v>120</v>
      </c>
      <c r="V90" s="5">
        <v>41</v>
      </c>
      <c r="W90" s="12">
        <f t="shared" si="4"/>
        <v>469</v>
      </c>
      <c r="X90" s="6">
        <f t="shared" si="5"/>
        <v>470</v>
      </c>
      <c r="Y90" s="5"/>
    </row>
    <row r="91" spans="1:25" ht="13.15" x14ac:dyDescent="0.3">
      <c r="A91" s="15" t="str">
        <f>Stat[[#This Row],[服装]]&amp;Stat[[#This Row],[名前]]&amp;Stat[[#This Row],[レアリティ]]</f>
        <v>ユニフォーム土湯新ICONIC</v>
      </c>
      <c r="B91" s="5">
        <v>90</v>
      </c>
      <c r="C91" s="5" t="s">
        <v>113</v>
      </c>
      <c r="D91" s="5" t="s">
        <v>101</v>
      </c>
      <c r="E91" s="5" t="s">
        <v>95</v>
      </c>
      <c r="F91" s="7" t="s">
        <v>103</v>
      </c>
      <c r="G91" s="5" t="s">
        <v>96</v>
      </c>
      <c r="H91" s="7" t="s">
        <v>76</v>
      </c>
      <c r="I91" s="7">
        <v>99</v>
      </c>
      <c r="J91" s="8" t="s">
        <v>22</v>
      </c>
      <c r="K91" s="7">
        <v>5</v>
      </c>
      <c r="L91" s="5">
        <v>85</v>
      </c>
      <c r="M91" s="5">
        <v>112</v>
      </c>
      <c r="N91" s="5">
        <v>110</v>
      </c>
      <c r="O91" s="5">
        <v>114</v>
      </c>
      <c r="P91" s="5">
        <v>120</v>
      </c>
      <c r="Q91" s="5">
        <v>101</v>
      </c>
      <c r="R91" s="5">
        <v>110</v>
      </c>
      <c r="S91" s="5">
        <v>120</v>
      </c>
      <c r="T91" s="5">
        <v>119</v>
      </c>
      <c r="U91" s="5">
        <v>120</v>
      </c>
      <c r="V91" s="5">
        <v>41</v>
      </c>
      <c r="W91" s="12">
        <f t="shared" si="4"/>
        <v>456</v>
      </c>
      <c r="X91" s="6">
        <f t="shared" si="5"/>
        <v>469</v>
      </c>
      <c r="Y91" s="5"/>
    </row>
    <row r="92" spans="1:25" ht="13.15" x14ac:dyDescent="0.3">
      <c r="A92" s="15" t="str">
        <f>Stat[[#This Row],[服装]]&amp;Stat[[#This Row],[名前]]&amp;Stat[[#This Row],[レアリティ]]</f>
        <v>ユニフォーム中島猛ICONIC</v>
      </c>
      <c r="B92" s="5">
        <v>91</v>
      </c>
      <c r="C92" s="5" t="s">
        <v>113</v>
      </c>
      <c r="D92" s="5" t="s">
        <v>105</v>
      </c>
      <c r="E92" s="5" t="s">
        <v>82</v>
      </c>
      <c r="F92" s="5" t="s">
        <v>83</v>
      </c>
      <c r="G92" s="5" t="s">
        <v>142</v>
      </c>
      <c r="H92" s="7" t="s">
        <v>76</v>
      </c>
      <c r="I92" s="7">
        <v>99</v>
      </c>
      <c r="J92" s="8" t="s">
        <v>22</v>
      </c>
      <c r="K92" s="7">
        <v>5</v>
      </c>
      <c r="L92" s="5">
        <v>76</v>
      </c>
      <c r="M92" s="5">
        <v>123</v>
      </c>
      <c r="N92" s="5">
        <v>121</v>
      </c>
      <c r="O92" s="5">
        <v>113</v>
      </c>
      <c r="P92" s="5">
        <v>121</v>
      </c>
      <c r="Q92" s="5">
        <v>97</v>
      </c>
      <c r="R92" s="5">
        <v>115</v>
      </c>
      <c r="S92" s="5">
        <v>115</v>
      </c>
      <c r="T92" s="5">
        <v>120</v>
      </c>
      <c r="U92" s="5">
        <v>121</v>
      </c>
      <c r="V92" s="5">
        <v>41</v>
      </c>
      <c r="W92" s="12">
        <f t="shared" si="4"/>
        <v>478</v>
      </c>
      <c r="X92" s="6">
        <f t="shared" si="5"/>
        <v>471</v>
      </c>
      <c r="Y92" s="5"/>
    </row>
    <row r="93" spans="1:25" ht="13.15" x14ac:dyDescent="0.3">
      <c r="A93" s="15" t="str">
        <f>Stat[[#This Row],[服装]]&amp;Stat[[#This Row],[名前]]&amp;Stat[[#This Row],[レアリティ]]</f>
        <v>ユニフォーム白石優希ICONIC</v>
      </c>
      <c r="B93" s="5">
        <v>92</v>
      </c>
      <c r="C93" s="5" t="s">
        <v>113</v>
      </c>
      <c r="D93" s="5" t="s">
        <v>106</v>
      </c>
      <c r="E93" s="5" t="s">
        <v>95</v>
      </c>
      <c r="F93" s="5" t="s">
        <v>83</v>
      </c>
      <c r="G93" s="5" t="s">
        <v>142</v>
      </c>
      <c r="H93" s="7" t="s">
        <v>76</v>
      </c>
      <c r="I93" s="7">
        <v>99</v>
      </c>
      <c r="J93" s="8" t="s">
        <v>22</v>
      </c>
      <c r="K93" s="7">
        <v>5</v>
      </c>
      <c r="L93" s="5">
        <v>80</v>
      </c>
      <c r="M93" s="5">
        <v>119</v>
      </c>
      <c r="N93" s="5">
        <v>116</v>
      </c>
      <c r="O93" s="5">
        <v>113</v>
      </c>
      <c r="P93" s="5">
        <v>117</v>
      </c>
      <c r="Q93" s="5">
        <v>97</v>
      </c>
      <c r="R93" s="5">
        <v>113</v>
      </c>
      <c r="S93" s="5">
        <v>115</v>
      </c>
      <c r="T93" s="5">
        <v>115</v>
      </c>
      <c r="U93" s="5">
        <v>116</v>
      </c>
      <c r="V93" s="5">
        <v>31</v>
      </c>
      <c r="W93" s="12">
        <f t="shared" si="4"/>
        <v>465</v>
      </c>
      <c r="X93" s="6">
        <f t="shared" si="5"/>
        <v>459</v>
      </c>
      <c r="Y93" s="5"/>
    </row>
    <row r="94" spans="1:25" ht="13.15" x14ac:dyDescent="0.3">
      <c r="A94" s="15" t="str">
        <f>Stat[[#This Row],[服装]]&amp;Stat[[#This Row],[名前]]&amp;Stat[[#This Row],[レアリティ]]</f>
        <v>ユニフォーム花山一雅ICONIC</v>
      </c>
      <c r="B94" s="5">
        <v>93</v>
      </c>
      <c r="C94" s="5" t="s">
        <v>113</v>
      </c>
      <c r="D94" s="5" t="s">
        <v>107</v>
      </c>
      <c r="E94" s="5" t="s">
        <v>82</v>
      </c>
      <c r="F94" s="5" t="s">
        <v>79</v>
      </c>
      <c r="G94" s="5" t="s">
        <v>142</v>
      </c>
      <c r="H94" s="7" t="s">
        <v>76</v>
      </c>
      <c r="I94" s="7">
        <v>99</v>
      </c>
      <c r="J94" s="8" t="s">
        <v>22</v>
      </c>
      <c r="K94" s="7">
        <v>5</v>
      </c>
      <c r="L94" s="5">
        <v>76</v>
      </c>
      <c r="M94" s="5">
        <v>119</v>
      </c>
      <c r="N94" s="5">
        <v>121</v>
      </c>
      <c r="O94" s="5">
        <v>122</v>
      </c>
      <c r="P94" s="5">
        <v>121</v>
      </c>
      <c r="Q94" s="5">
        <v>97</v>
      </c>
      <c r="R94" s="5">
        <v>119</v>
      </c>
      <c r="S94" s="5">
        <v>119</v>
      </c>
      <c r="T94" s="5">
        <v>118</v>
      </c>
      <c r="U94" s="5">
        <v>118</v>
      </c>
      <c r="V94" s="5">
        <v>41</v>
      </c>
      <c r="W94" s="12">
        <f t="shared" si="4"/>
        <v>483</v>
      </c>
      <c r="X94" s="6">
        <f t="shared" si="5"/>
        <v>474</v>
      </c>
      <c r="Y94" s="5"/>
    </row>
    <row r="95" spans="1:25" ht="13.15" x14ac:dyDescent="0.3">
      <c r="A95" s="15" t="str">
        <f>Stat[[#This Row],[服装]]&amp;Stat[[#This Row],[名前]]&amp;Stat[[#This Row],[レアリティ]]</f>
        <v>ユニフォーム鳴子哲平ICONIC</v>
      </c>
      <c r="B95" s="5">
        <v>94</v>
      </c>
      <c r="C95" s="5" t="s">
        <v>113</v>
      </c>
      <c r="D95" s="5" t="s">
        <v>108</v>
      </c>
      <c r="E95" s="5" t="s">
        <v>82</v>
      </c>
      <c r="F95" s="5" t="s">
        <v>87</v>
      </c>
      <c r="G95" s="5" t="s">
        <v>142</v>
      </c>
      <c r="H95" s="7" t="s">
        <v>76</v>
      </c>
      <c r="I95" s="7">
        <v>99</v>
      </c>
      <c r="J95" s="8" t="s">
        <v>22</v>
      </c>
      <c r="K95" s="7">
        <v>5</v>
      </c>
      <c r="L95" s="5">
        <v>80</v>
      </c>
      <c r="M95" s="5">
        <v>114</v>
      </c>
      <c r="N95" s="5">
        <v>114</v>
      </c>
      <c r="O95" s="5">
        <v>113</v>
      </c>
      <c r="P95" s="5">
        <v>117</v>
      </c>
      <c r="Q95" s="5">
        <v>97</v>
      </c>
      <c r="R95" s="5">
        <v>121</v>
      </c>
      <c r="S95" s="5">
        <v>115</v>
      </c>
      <c r="T95" s="5">
        <v>116</v>
      </c>
      <c r="U95" s="5">
        <v>117</v>
      </c>
      <c r="V95" s="5">
        <v>31</v>
      </c>
      <c r="W95" s="12">
        <f t="shared" si="4"/>
        <v>458</v>
      </c>
      <c r="X95" s="6">
        <f t="shared" si="5"/>
        <v>469</v>
      </c>
      <c r="Y95" s="5"/>
    </row>
    <row r="96" spans="1:25" ht="13.15" x14ac:dyDescent="0.3">
      <c r="A96" s="15" t="str">
        <f>Stat[[#This Row],[服装]]&amp;Stat[[#This Row],[名前]]&amp;Stat[[#This Row],[レアリティ]]</f>
        <v>ユニフォーム秋保和光ICONIC</v>
      </c>
      <c r="B96" s="5">
        <v>95</v>
      </c>
      <c r="C96" s="5" t="s">
        <v>113</v>
      </c>
      <c r="D96" s="5" t="s">
        <v>109</v>
      </c>
      <c r="E96" s="5" t="s">
        <v>82</v>
      </c>
      <c r="F96" s="5" t="s">
        <v>85</v>
      </c>
      <c r="G96" s="5" t="s">
        <v>142</v>
      </c>
      <c r="H96" s="7" t="s">
        <v>76</v>
      </c>
      <c r="I96" s="7">
        <v>99</v>
      </c>
      <c r="J96" s="8" t="s">
        <v>22</v>
      </c>
      <c r="K96" s="7">
        <v>5</v>
      </c>
      <c r="L96" s="5">
        <v>85</v>
      </c>
      <c r="M96" s="5">
        <v>112</v>
      </c>
      <c r="N96" s="5">
        <v>110</v>
      </c>
      <c r="O96" s="5">
        <v>114</v>
      </c>
      <c r="P96" s="5">
        <v>120</v>
      </c>
      <c r="Q96" s="5">
        <v>101</v>
      </c>
      <c r="R96" s="5">
        <v>110</v>
      </c>
      <c r="S96" s="5">
        <v>121</v>
      </c>
      <c r="T96" s="5">
        <v>119</v>
      </c>
      <c r="U96" s="5">
        <v>120</v>
      </c>
      <c r="V96" s="5">
        <v>41</v>
      </c>
      <c r="W96" s="12">
        <f t="shared" si="4"/>
        <v>456</v>
      </c>
      <c r="X96" s="6">
        <f t="shared" si="5"/>
        <v>470</v>
      </c>
      <c r="Y96" s="5"/>
    </row>
    <row r="97" spans="1:25" ht="13.15" x14ac:dyDescent="0.3">
      <c r="A97" s="15" t="str">
        <f>Stat[[#This Row],[服装]]&amp;Stat[[#This Row],[名前]]&amp;Stat[[#This Row],[レアリティ]]</f>
        <v>ユニフォーム松島剛ICONIC</v>
      </c>
      <c r="B97" s="5">
        <v>96</v>
      </c>
      <c r="C97" s="5" t="s">
        <v>113</v>
      </c>
      <c r="D97" s="5" t="s">
        <v>110</v>
      </c>
      <c r="E97" s="5" t="s">
        <v>82</v>
      </c>
      <c r="F97" s="5" t="s">
        <v>87</v>
      </c>
      <c r="G97" s="5" t="s">
        <v>142</v>
      </c>
      <c r="H97" s="7" t="s">
        <v>76</v>
      </c>
      <c r="I97" s="7">
        <v>99</v>
      </c>
      <c r="J97" s="8" t="s">
        <v>22</v>
      </c>
      <c r="K97" s="7">
        <v>5</v>
      </c>
      <c r="L97" s="5">
        <v>74</v>
      </c>
      <c r="M97" s="5">
        <v>114</v>
      </c>
      <c r="N97" s="5">
        <v>115</v>
      </c>
      <c r="O97" s="5">
        <v>113</v>
      </c>
      <c r="P97" s="5">
        <v>118</v>
      </c>
      <c r="Q97" s="5">
        <v>97</v>
      </c>
      <c r="R97" s="5">
        <v>121</v>
      </c>
      <c r="S97" s="5">
        <v>117</v>
      </c>
      <c r="T97" s="5">
        <v>116</v>
      </c>
      <c r="U97" s="5">
        <v>117</v>
      </c>
      <c r="V97" s="5">
        <v>31</v>
      </c>
      <c r="W97" s="12">
        <f t="shared" si="4"/>
        <v>460</v>
      </c>
      <c r="X97" s="6">
        <f t="shared" si="5"/>
        <v>471</v>
      </c>
      <c r="Y97" s="5"/>
    </row>
    <row r="98" spans="1:25" ht="13.15" x14ac:dyDescent="0.3">
      <c r="A98" s="15" t="str">
        <f>Stat[[#This Row],[服装]]&amp;Stat[[#This Row],[名前]]&amp;Stat[[#This Row],[レアリティ]]</f>
        <v>ユニフォーム川渡瞬己ICONIC</v>
      </c>
      <c r="B98" s="5">
        <v>97</v>
      </c>
      <c r="C98" s="5" t="s">
        <v>113</v>
      </c>
      <c r="D98" s="5" t="s">
        <v>111</v>
      </c>
      <c r="E98" s="5" t="s">
        <v>82</v>
      </c>
      <c r="F98" s="5" t="s">
        <v>83</v>
      </c>
      <c r="G98" s="5" t="s">
        <v>142</v>
      </c>
      <c r="H98" s="7" t="s">
        <v>76</v>
      </c>
      <c r="I98" s="7">
        <v>99</v>
      </c>
      <c r="J98" s="8" t="s">
        <v>22</v>
      </c>
      <c r="K98" s="7">
        <v>5</v>
      </c>
      <c r="L98" s="5">
        <v>74</v>
      </c>
      <c r="M98" s="5">
        <v>121</v>
      </c>
      <c r="N98" s="5">
        <v>118</v>
      </c>
      <c r="O98" s="5">
        <v>114</v>
      </c>
      <c r="P98" s="5">
        <v>120</v>
      </c>
      <c r="Q98" s="5">
        <v>101</v>
      </c>
      <c r="R98" s="5">
        <v>116</v>
      </c>
      <c r="S98" s="5">
        <v>116</v>
      </c>
      <c r="T98" s="5">
        <v>118</v>
      </c>
      <c r="U98" s="5">
        <v>118</v>
      </c>
      <c r="V98" s="5">
        <v>36</v>
      </c>
      <c r="W98" s="12">
        <f t="shared" ref="W98:W125" si="6">SUM(M98:P98)</f>
        <v>473</v>
      </c>
      <c r="X98" s="6">
        <f t="shared" ref="X98:X125" si="7">SUM(R98:U98)</f>
        <v>468</v>
      </c>
      <c r="Y98" s="5"/>
    </row>
    <row r="99" spans="1:25" ht="13.15" x14ac:dyDescent="0.3">
      <c r="A99" s="15" t="str">
        <f>Stat[[#This Row],[服装]]&amp;Stat[[#This Row],[名前]]&amp;Stat[[#This Row],[レアリティ]]</f>
        <v>ユニフォーム牛島若利ICONIC</v>
      </c>
      <c r="B99" s="5">
        <v>98</v>
      </c>
      <c r="C99" s="5" t="s">
        <v>113</v>
      </c>
      <c r="D99" s="5" t="s">
        <v>114</v>
      </c>
      <c r="E99" s="5" t="s">
        <v>78</v>
      </c>
      <c r="F99" s="5" t="s">
        <v>83</v>
      </c>
      <c r="G99" s="5" t="s">
        <v>124</v>
      </c>
      <c r="H99" s="7" t="s">
        <v>76</v>
      </c>
      <c r="I99" s="7">
        <v>99</v>
      </c>
      <c r="J99" s="8" t="s">
        <v>22</v>
      </c>
      <c r="K99" s="7">
        <v>5</v>
      </c>
      <c r="L99" s="5">
        <v>82</v>
      </c>
      <c r="M99" s="5">
        <v>130</v>
      </c>
      <c r="N99" s="5">
        <v>130</v>
      </c>
      <c r="O99" s="5">
        <v>114</v>
      </c>
      <c r="P99" s="5">
        <v>123</v>
      </c>
      <c r="Q99" s="5">
        <v>101</v>
      </c>
      <c r="R99" s="5">
        <v>116</v>
      </c>
      <c r="S99" s="5">
        <v>116</v>
      </c>
      <c r="T99" s="5">
        <v>120</v>
      </c>
      <c r="U99" s="5">
        <v>120</v>
      </c>
      <c r="V99" s="5">
        <v>41</v>
      </c>
      <c r="W99" s="12">
        <f t="shared" si="6"/>
        <v>497</v>
      </c>
      <c r="X99" s="6">
        <f t="shared" si="7"/>
        <v>472</v>
      </c>
      <c r="Y99" s="5"/>
    </row>
    <row r="100" spans="1:25" ht="13.15" x14ac:dyDescent="0.3">
      <c r="A100" s="15" t="str">
        <f>Stat[[#This Row],[服装]]&amp;Stat[[#This Row],[名前]]&amp;Stat[[#This Row],[レアリティ]]</f>
        <v>水着牛島若利ICONIC</v>
      </c>
      <c r="B100" s="5">
        <v>99</v>
      </c>
      <c r="C100" s="5" t="s">
        <v>122</v>
      </c>
      <c r="D100" s="5" t="s">
        <v>114</v>
      </c>
      <c r="E100" s="5" t="s">
        <v>95</v>
      </c>
      <c r="F100" s="5" t="s">
        <v>83</v>
      </c>
      <c r="G100" s="5" t="s">
        <v>124</v>
      </c>
      <c r="H100" s="7" t="s">
        <v>76</v>
      </c>
      <c r="I100" s="7">
        <v>99</v>
      </c>
      <c r="J100" s="8" t="s">
        <v>22</v>
      </c>
      <c r="K100" s="7">
        <v>5</v>
      </c>
      <c r="L100" s="5">
        <v>83</v>
      </c>
      <c r="M100" s="5">
        <v>133</v>
      </c>
      <c r="N100" s="5">
        <v>133</v>
      </c>
      <c r="O100" s="5">
        <v>115</v>
      </c>
      <c r="P100" s="5">
        <v>124</v>
      </c>
      <c r="Q100" s="5">
        <v>101</v>
      </c>
      <c r="R100" s="5">
        <v>117</v>
      </c>
      <c r="S100" s="5">
        <v>117</v>
      </c>
      <c r="T100" s="5">
        <v>123</v>
      </c>
      <c r="U100" s="5">
        <v>121</v>
      </c>
      <c r="V100" s="5">
        <v>41</v>
      </c>
      <c r="W100" s="12">
        <f t="shared" si="6"/>
        <v>505</v>
      </c>
      <c r="X100" s="6">
        <f t="shared" si="7"/>
        <v>478</v>
      </c>
      <c r="Y100" s="5"/>
    </row>
    <row r="101" spans="1:25" ht="13.15" x14ac:dyDescent="0.3">
      <c r="A101" s="15" t="str">
        <f>Stat[[#This Row],[服装]]&amp;Stat[[#This Row],[名前]]&amp;Stat[[#This Row],[レアリティ]]</f>
        <v>ユニフォーム天童覚ICONIC</v>
      </c>
      <c r="B101" s="5">
        <v>100</v>
      </c>
      <c r="C101" s="5" t="s">
        <v>113</v>
      </c>
      <c r="D101" s="5" t="s">
        <v>115</v>
      </c>
      <c r="E101" s="5" t="s">
        <v>78</v>
      </c>
      <c r="F101" s="5" t="s">
        <v>87</v>
      </c>
      <c r="G101" s="5" t="s">
        <v>124</v>
      </c>
      <c r="H101" s="7" t="s">
        <v>76</v>
      </c>
      <c r="I101" s="7">
        <v>99</v>
      </c>
      <c r="J101" s="8" t="s">
        <v>22</v>
      </c>
      <c r="K101" s="7">
        <v>5</v>
      </c>
      <c r="L101" s="5">
        <v>81</v>
      </c>
      <c r="M101" s="5">
        <v>123</v>
      </c>
      <c r="N101" s="5">
        <v>120</v>
      </c>
      <c r="O101" s="5">
        <v>113</v>
      </c>
      <c r="P101" s="5">
        <v>121</v>
      </c>
      <c r="Q101" s="5">
        <v>97</v>
      </c>
      <c r="R101" s="5">
        <v>125</v>
      </c>
      <c r="S101" s="5">
        <v>115</v>
      </c>
      <c r="T101" s="5">
        <v>117</v>
      </c>
      <c r="U101" s="5">
        <v>117</v>
      </c>
      <c r="V101" s="5">
        <v>28</v>
      </c>
      <c r="W101" s="12">
        <f t="shared" si="6"/>
        <v>477</v>
      </c>
      <c r="X101" s="6">
        <f t="shared" si="7"/>
        <v>474</v>
      </c>
      <c r="Y101" s="5"/>
    </row>
    <row r="102" spans="1:25" ht="13.15" x14ac:dyDescent="0.3">
      <c r="A102" s="15" t="str">
        <f>Stat[[#This Row],[服装]]&amp;Stat[[#This Row],[名前]]&amp;Stat[[#This Row],[レアリティ]]</f>
        <v>水着天童覚ICONIC</v>
      </c>
      <c r="B102" s="5">
        <v>101</v>
      </c>
      <c r="C102" s="5" t="s">
        <v>122</v>
      </c>
      <c r="D102" s="5" t="s">
        <v>115</v>
      </c>
      <c r="E102" s="5" t="s">
        <v>95</v>
      </c>
      <c r="F102" s="5" t="s">
        <v>87</v>
      </c>
      <c r="G102" s="5" t="s">
        <v>124</v>
      </c>
      <c r="H102" s="7" t="s">
        <v>76</v>
      </c>
      <c r="I102" s="7">
        <v>99</v>
      </c>
      <c r="J102" s="8" t="s">
        <v>22</v>
      </c>
      <c r="K102" s="7">
        <v>5</v>
      </c>
      <c r="L102" s="5">
        <v>82</v>
      </c>
      <c r="M102" s="5">
        <v>126</v>
      </c>
      <c r="N102" s="5">
        <v>121</v>
      </c>
      <c r="O102" s="5">
        <v>114</v>
      </c>
      <c r="P102" s="5">
        <v>122</v>
      </c>
      <c r="Q102" s="5">
        <v>97</v>
      </c>
      <c r="R102" s="5">
        <v>128</v>
      </c>
      <c r="S102" s="5">
        <v>116</v>
      </c>
      <c r="T102" s="5">
        <v>120</v>
      </c>
      <c r="U102" s="5">
        <v>118</v>
      </c>
      <c r="V102" s="5">
        <v>28</v>
      </c>
      <c r="W102" s="12">
        <f t="shared" si="6"/>
        <v>483</v>
      </c>
      <c r="X102" s="6">
        <f t="shared" si="7"/>
        <v>482</v>
      </c>
      <c r="Y102" s="5"/>
    </row>
    <row r="103" spans="1:25" ht="13.15" x14ac:dyDescent="0.3">
      <c r="A103" s="15" t="str">
        <f>Stat[[#This Row],[服装]]&amp;Stat[[#This Row],[名前]]&amp;Stat[[#This Row],[レアリティ]]</f>
        <v>ユニフォーム五色工ICONIC</v>
      </c>
      <c r="B103" s="5">
        <v>102</v>
      </c>
      <c r="C103" s="5" t="s">
        <v>113</v>
      </c>
      <c r="D103" s="5" t="s">
        <v>116</v>
      </c>
      <c r="E103" s="5" t="s">
        <v>82</v>
      </c>
      <c r="F103" s="5" t="s">
        <v>83</v>
      </c>
      <c r="G103" s="5" t="s">
        <v>124</v>
      </c>
      <c r="H103" s="7" t="s">
        <v>76</v>
      </c>
      <c r="I103" s="7">
        <v>99</v>
      </c>
      <c r="J103" s="8" t="s">
        <v>22</v>
      </c>
      <c r="K103" s="7">
        <v>5</v>
      </c>
      <c r="L103" s="5">
        <v>76</v>
      </c>
      <c r="M103" s="5">
        <v>123</v>
      </c>
      <c r="N103" s="5">
        <v>120</v>
      </c>
      <c r="O103" s="5">
        <v>118</v>
      </c>
      <c r="P103" s="5">
        <v>123</v>
      </c>
      <c r="Q103" s="5">
        <v>101</v>
      </c>
      <c r="R103" s="5">
        <v>118</v>
      </c>
      <c r="S103" s="5">
        <v>118</v>
      </c>
      <c r="T103" s="5">
        <v>121</v>
      </c>
      <c r="U103" s="5">
        <v>121</v>
      </c>
      <c r="V103" s="5">
        <v>36</v>
      </c>
      <c r="W103" s="12">
        <f t="shared" si="6"/>
        <v>484</v>
      </c>
      <c r="X103" s="6">
        <f t="shared" si="7"/>
        <v>478</v>
      </c>
      <c r="Y103" s="5"/>
    </row>
    <row r="104" spans="1:25" ht="13.15" x14ac:dyDescent="0.3">
      <c r="A104" s="15" t="str">
        <f>Stat[[#This Row],[服装]]&amp;Stat[[#This Row],[名前]]&amp;Stat[[#This Row],[レアリティ]]</f>
        <v>ユニフォーム白布賢二郎ICONIC</v>
      </c>
      <c r="B104" s="5">
        <v>103</v>
      </c>
      <c r="C104" s="5" t="s">
        <v>113</v>
      </c>
      <c r="D104" s="5" t="s">
        <v>117</v>
      </c>
      <c r="E104" s="5" t="s">
        <v>78</v>
      </c>
      <c r="F104" s="5" t="s">
        <v>79</v>
      </c>
      <c r="G104" s="5" t="s">
        <v>124</v>
      </c>
      <c r="H104" s="7" t="s">
        <v>76</v>
      </c>
      <c r="I104" s="7">
        <v>99</v>
      </c>
      <c r="J104" s="8" t="s">
        <v>22</v>
      </c>
      <c r="K104" s="7">
        <v>5</v>
      </c>
      <c r="L104" s="5">
        <v>75</v>
      </c>
      <c r="M104" s="5">
        <v>119</v>
      </c>
      <c r="N104" s="5">
        <v>120</v>
      </c>
      <c r="O104" s="5">
        <v>127</v>
      </c>
      <c r="P104" s="5">
        <v>123</v>
      </c>
      <c r="Q104" s="5">
        <v>101</v>
      </c>
      <c r="R104" s="5">
        <v>117</v>
      </c>
      <c r="S104" s="5">
        <v>117</v>
      </c>
      <c r="T104" s="5">
        <v>116</v>
      </c>
      <c r="U104" s="5">
        <v>118</v>
      </c>
      <c r="V104" s="5">
        <v>36</v>
      </c>
      <c r="W104" s="12">
        <f t="shared" si="6"/>
        <v>489</v>
      </c>
      <c r="X104" s="6">
        <f t="shared" si="7"/>
        <v>468</v>
      </c>
      <c r="Y104" s="5"/>
    </row>
    <row r="105" spans="1:25" ht="13.15" x14ac:dyDescent="0.3">
      <c r="A105" s="15" t="str">
        <f>Stat[[#This Row],[服装]]&amp;Stat[[#This Row],[名前]]&amp;Stat[[#This Row],[レアリティ]]</f>
        <v>ユニフォーム大平獅音ICONIC</v>
      </c>
      <c r="B105" s="5">
        <v>104</v>
      </c>
      <c r="C105" s="5" t="s">
        <v>113</v>
      </c>
      <c r="D105" s="5" t="s">
        <v>118</v>
      </c>
      <c r="E105" s="5" t="s">
        <v>78</v>
      </c>
      <c r="F105" s="5" t="s">
        <v>83</v>
      </c>
      <c r="G105" s="5" t="s">
        <v>124</v>
      </c>
      <c r="H105" s="7" t="s">
        <v>76</v>
      </c>
      <c r="I105" s="7">
        <v>99</v>
      </c>
      <c r="J105" s="8" t="s">
        <v>22</v>
      </c>
      <c r="K105" s="7">
        <v>5</v>
      </c>
      <c r="L105" s="5">
        <v>75</v>
      </c>
      <c r="M105" s="5">
        <v>123</v>
      </c>
      <c r="N105" s="5">
        <v>120</v>
      </c>
      <c r="O105" s="5">
        <v>118</v>
      </c>
      <c r="P105" s="5">
        <v>123</v>
      </c>
      <c r="Q105" s="5">
        <v>97</v>
      </c>
      <c r="R105" s="5">
        <v>118</v>
      </c>
      <c r="S105" s="5">
        <v>118</v>
      </c>
      <c r="T105" s="5">
        <v>121</v>
      </c>
      <c r="U105" s="5">
        <v>121</v>
      </c>
      <c r="V105" s="5">
        <v>31</v>
      </c>
      <c r="W105" s="12">
        <f t="shared" si="6"/>
        <v>484</v>
      </c>
      <c r="X105" s="6">
        <f t="shared" si="7"/>
        <v>478</v>
      </c>
      <c r="Y105" s="5"/>
    </row>
    <row r="106" spans="1:25" ht="13.15" x14ac:dyDescent="0.3">
      <c r="A106" s="15" t="str">
        <f>Stat[[#This Row],[服装]]&amp;Stat[[#This Row],[名前]]&amp;Stat[[#This Row],[レアリティ]]</f>
        <v>ユニフォーム川西太一ICONIC</v>
      </c>
      <c r="B106" s="5">
        <v>105</v>
      </c>
      <c r="C106" s="5" t="s">
        <v>113</v>
      </c>
      <c r="D106" s="5" t="s">
        <v>119</v>
      </c>
      <c r="E106" s="5" t="s">
        <v>78</v>
      </c>
      <c r="F106" s="5" t="s">
        <v>87</v>
      </c>
      <c r="G106" s="5" t="s">
        <v>124</v>
      </c>
      <c r="H106" s="7" t="s">
        <v>76</v>
      </c>
      <c r="I106" s="7">
        <v>99</v>
      </c>
      <c r="J106" s="8" t="s">
        <v>22</v>
      </c>
      <c r="K106" s="7">
        <v>5</v>
      </c>
      <c r="L106" s="5">
        <v>75</v>
      </c>
      <c r="M106" s="5">
        <v>123</v>
      </c>
      <c r="N106" s="5">
        <v>120</v>
      </c>
      <c r="O106" s="5">
        <v>113</v>
      </c>
      <c r="P106" s="5">
        <v>121</v>
      </c>
      <c r="Q106" s="5">
        <v>101</v>
      </c>
      <c r="R106" s="5">
        <v>121</v>
      </c>
      <c r="S106" s="5">
        <v>115</v>
      </c>
      <c r="T106" s="5">
        <v>117</v>
      </c>
      <c r="U106" s="5">
        <v>117</v>
      </c>
      <c r="V106" s="5">
        <v>31</v>
      </c>
      <c r="W106" s="12">
        <f t="shared" si="6"/>
        <v>477</v>
      </c>
      <c r="X106" s="6">
        <f t="shared" si="7"/>
        <v>470</v>
      </c>
      <c r="Y106" s="5"/>
    </row>
    <row r="107" spans="1:25" ht="13.15" x14ac:dyDescent="0.3">
      <c r="A107" s="15" t="str">
        <f>Stat[[#This Row],[服装]]&amp;Stat[[#This Row],[名前]]&amp;Stat[[#This Row],[レアリティ]]</f>
        <v>ユニフォーム瀬見栄太ICONIC</v>
      </c>
      <c r="B107" s="5">
        <v>106</v>
      </c>
      <c r="C107" s="5" t="s">
        <v>113</v>
      </c>
      <c r="D107" s="5" t="s">
        <v>120</v>
      </c>
      <c r="E107" s="5" t="s">
        <v>78</v>
      </c>
      <c r="F107" s="5" t="s">
        <v>79</v>
      </c>
      <c r="G107" s="5" t="s">
        <v>124</v>
      </c>
      <c r="H107" s="7" t="s">
        <v>76</v>
      </c>
      <c r="I107" s="7">
        <v>99</v>
      </c>
      <c r="J107" s="8" t="s">
        <v>22</v>
      </c>
      <c r="K107" s="7">
        <v>5</v>
      </c>
      <c r="L107" s="5">
        <v>74</v>
      </c>
      <c r="M107" s="5">
        <v>117</v>
      </c>
      <c r="N107" s="5">
        <v>120</v>
      </c>
      <c r="O107" s="5">
        <v>121</v>
      </c>
      <c r="P107" s="5">
        <v>121</v>
      </c>
      <c r="Q107" s="5">
        <v>101</v>
      </c>
      <c r="R107" s="5">
        <v>117</v>
      </c>
      <c r="S107" s="5">
        <v>117</v>
      </c>
      <c r="T107" s="5">
        <v>117</v>
      </c>
      <c r="U107" s="5">
        <v>118</v>
      </c>
      <c r="V107" s="5">
        <v>36</v>
      </c>
      <c r="W107" s="12">
        <f t="shared" si="6"/>
        <v>479</v>
      </c>
      <c r="X107" s="6">
        <f t="shared" si="7"/>
        <v>469</v>
      </c>
      <c r="Y107" s="5"/>
    </row>
    <row r="108" spans="1:25" ht="13.15" x14ac:dyDescent="0.3">
      <c r="A108" s="15" t="str">
        <f>Stat[[#This Row],[服装]]&amp;Stat[[#This Row],[名前]]&amp;Stat[[#This Row],[レアリティ]]</f>
        <v>ユニフォーム山形隼人ICONIC</v>
      </c>
      <c r="B108" s="5">
        <v>107</v>
      </c>
      <c r="C108" s="5" t="s">
        <v>113</v>
      </c>
      <c r="D108" s="5" t="s">
        <v>121</v>
      </c>
      <c r="E108" s="5" t="s">
        <v>78</v>
      </c>
      <c r="F108" s="5" t="s">
        <v>85</v>
      </c>
      <c r="G108" s="5" t="s">
        <v>124</v>
      </c>
      <c r="H108" s="7" t="s">
        <v>76</v>
      </c>
      <c r="I108" s="7">
        <v>99</v>
      </c>
      <c r="J108" s="8" t="s">
        <v>22</v>
      </c>
      <c r="K108" s="7">
        <v>5</v>
      </c>
      <c r="L108" s="5">
        <v>85</v>
      </c>
      <c r="M108" s="5">
        <v>112</v>
      </c>
      <c r="N108" s="5">
        <v>110</v>
      </c>
      <c r="O108" s="5">
        <v>114</v>
      </c>
      <c r="P108" s="5">
        <v>120</v>
      </c>
      <c r="Q108" s="5">
        <v>101</v>
      </c>
      <c r="R108" s="5">
        <v>110</v>
      </c>
      <c r="S108" s="5">
        <v>121</v>
      </c>
      <c r="T108" s="5">
        <v>119</v>
      </c>
      <c r="U108" s="5">
        <v>120</v>
      </c>
      <c r="V108" s="5">
        <v>41</v>
      </c>
      <c r="W108" s="12">
        <f t="shared" si="6"/>
        <v>456</v>
      </c>
      <c r="X108" s="6">
        <f t="shared" si="7"/>
        <v>470</v>
      </c>
      <c r="Y108" s="5"/>
    </row>
    <row r="109" spans="1:25" ht="13.15" x14ac:dyDescent="0.3">
      <c r="A109" s="15" t="str">
        <f>Stat[[#This Row],[服装]]&amp;Stat[[#This Row],[名前]]&amp;Stat[[#This Row],[レアリティ]]</f>
        <v>ユニフォーム宮侑ICONIC</v>
      </c>
      <c r="B109" s="5">
        <v>108</v>
      </c>
      <c r="C109" s="5" t="s">
        <v>113</v>
      </c>
      <c r="D109" s="5" t="s">
        <v>261</v>
      </c>
      <c r="E109" s="5" t="s">
        <v>82</v>
      </c>
      <c r="F109" s="5" t="s">
        <v>79</v>
      </c>
      <c r="G109" s="5" t="s">
        <v>260</v>
      </c>
      <c r="H109" s="7" t="s">
        <v>76</v>
      </c>
      <c r="I109" s="7">
        <v>99</v>
      </c>
      <c r="J109" s="8" t="s">
        <v>22</v>
      </c>
      <c r="K109" s="7">
        <v>5</v>
      </c>
      <c r="L109" s="5">
        <v>82</v>
      </c>
      <c r="M109" s="5">
        <v>120</v>
      </c>
      <c r="N109" s="5">
        <v>129</v>
      </c>
      <c r="O109" s="5">
        <v>130</v>
      </c>
      <c r="P109" s="5">
        <v>127</v>
      </c>
      <c r="Q109" s="5">
        <v>101</v>
      </c>
      <c r="R109" s="5">
        <v>114</v>
      </c>
      <c r="S109" s="5">
        <v>119</v>
      </c>
      <c r="T109" s="5">
        <v>114</v>
      </c>
      <c r="U109" s="5">
        <v>118</v>
      </c>
      <c r="V109" s="5">
        <v>36</v>
      </c>
      <c r="W109" s="12">
        <f t="shared" si="6"/>
        <v>506</v>
      </c>
      <c r="X109" s="6">
        <f t="shared" si="7"/>
        <v>465</v>
      </c>
      <c r="Y109" s="5"/>
    </row>
    <row r="110" spans="1:25" ht="13.15" x14ac:dyDescent="0.3">
      <c r="A110" s="15" t="str">
        <f>Stat[[#This Row],[服装]]&amp;Stat[[#This Row],[名前]]&amp;Stat[[#This Row],[レアリティ]]</f>
        <v>ユニフォーム宮治ICONIC</v>
      </c>
      <c r="B110" s="5">
        <v>109</v>
      </c>
      <c r="C110" s="5" t="s">
        <v>113</v>
      </c>
      <c r="D110" s="5" t="s">
        <v>262</v>
      </c>
      <c r="E110" s="5" t="s">
        <v>95</v>
      </c>
      <c r="F110" s="5" t="s">
        <v>83</v>
      </c>
      <c r="G110" s="5" t="s">
        <v>260</v>
      </c>
      <c r="H110" s="7" t="s">
        <v>76</v>
      </c>
      <c r="I110" s="7">
        <v>99</v>
      </c>
      <c r="J110" s="8" t="s">
        <v>22</v>
      </c>
      <c r="K110" s="7">
        <v>5</v>
      </c>
      <c r="L110" s="5">
        <v>82</v>
      </c>
      <c r="M110" s="5">
        <v>127</v>
      </c>
      <c r="N110" s="5">
        <v>120</v>
      </c>
      <c r="O110" s="5">
        <v>116</v>
      </c>
      <c r="P110" s="5">
        <v>121</v>
      </c>
      <c r="Q110" s="5">
        <v>101</v>
      </c>
      <c r="R110" s="5">
        <v>123</v>
      </c>
      <c r="S110" s="5">
        <v>119</v>
      </c>
      <c r="T110" s="5">
        <v>122</v>
      </c>
      <c r="U110" s="5">
        <v>119</v>
      </c>
      <c r="V110" s="5">
        <v>31</v>
      </c>
      <c r="W110" s="12">
        <f t="shared" si="6"/>
        <v>484</v>
      </c>
      <c r="X110" s="6">
        <f t="shared" si="7"/>
        <v>483</v>
      </c>
      <c r="Y110" s="5"/>
    </row>
    <row r="111" spans="1:25" ht="13.15" x14ac:dyDescent="0.3">
      <c r="A111" s="15" t="str">
        <f>Stat[[#This Row],[服装]]&amp;Stat[[#This Row],[名前]]&amp;Stat[[#This Row],[レアリティ]]</f>
        <v>ユニフォーム角名倫太郎ICONIC</v>
      </c>
      <c r="B111" s="5">
        <v>110</v>
      </c>
      <c r="C111" s="5" t="s">
        <v>113</v>
      </c>
      <c r="D111" s="5" t="s">
        <v>263</v>
      </c>
      <c r="E111" s="5" t="s">
        <v>82</v>
      </c>
      <c r="F111" s="5" t="s">
        <v>87</v>
      </c>
      <c r="G111" s="5" t="s">
        <v>260</v>
      </c>
      <c r="H111" s="7" t="s">
        <v>76</v>
      </c>
      <c r="I111" s="7">
        <v>99</v>
      </c>
      <c r="J111" s="8" t="s">
        <v>22</v>
      </c>
      <c r="K111" s="7">
        <v>5</v>
      </c>
      <c r="L111" s="5">
        <v>80</v>
      </c>
      <c r="M111" s="5">
        <v>126</v>
      </c>
      <c r="N111" s="5">
        <v>118</v>
      </c>
      <c r="O111" s="5">
        <v>112</v>
      </c>
      <c r="P111" s="5">
        <v>121</v>
      </c>
      <c r="Q111" s="5">
        <v>101</v>
      </c>
      <c r="R111" s="5">
        <v>128</v>
      </c>
      <c r="S111" s="5">
        <v>114</v>
      </c>
      <c r="T111" s="5">
        <v>117</v>
      </c>
      <c r="U111" s="5">
        <v>117</v>
      </c>
      <c r="V111" s="5">
        <v>36</v>
      </c>
      <c r="W111" s="12">
        <f t="shared" si="6"/>
        <v>477</v>
      </c>
      <c r="X111" s="6">
        <f t="shared" si="7"/>
        <v>476</v>
      </c>
      <c r="Y111" s="5"/>
    </row>
    <row r="112" spans="1:25" ht="13.15" x14ac:dyDescent="0.3">
      <c r="A112" s="15" t="str">
        <f>Stat[[#This Row],[服装]]&amp;Stat[[#This Row],[名前]]&amp;Stat[[#This Row],[レアリティ]]</f>
        <v>ユニフォーム北信介ICONIC</v>
      </c>
      <c r="B112" s="5">
        <v>111</v>
      </c>
      <c r="C112" s="5" t="s">
        <v>113</v>
      </c>
      <c r="D112" s="5" t="s">
        <v>264</v>
      </c>
      <c r="E112" s="5" t="s">
        <v>82</v>
      </c>
      <c r="F112" s="5" t="s">
        <v>83</v>
      </c>
      <c r="G112" s="5" t="s">
        <v>260</v>
      </c>
      <c r="H112" s="7" t="s">
        <v>76</v>
      </c>
      <c r="I112" s="7">
        <v>99</v>
      </c>
      <c r="J112" s="8" t="s">
        <v>22</v>
      </c>
      <c r="K112" s="7">
        <v>5</v>
      </c>
      <c r="L112" s="5">
        <v>74</v>
      </c>
      <c r="M112" s="5">
        <v>125</v>
      </c>
      <c r="N112" s="5">
        <v>119</v>
      </c>
      <c r="O112" s="5">
        <v>115</v>
      </c>
      <c r="P112" s="5">
        <v>119</v>
      </c>
      <c r="Q112" s="5">
        <v>97</v>
      </c>
      <c r="R112" s="5">
        <v>118</v>
      </c>
      <c r="S112" s="5">
        <v>121</v>
      </c>
      <c r="T112" s="5">
        <v>120</v>
      </c>
      <c r="U112" s="5">
        <v>121</v>
      </c>
      <c r="V112" s="5">
        <v>36</v>
      </c>
      <c r="W112" s="12">
        <f t="shared" si="6"/>
        <v>478</v>
      </c>
      <c r="X112" s="6">
        <f t="shared" si="7"/>
        <v>480</v>
      </c>
      <c r="Y112" s="5"/>
    </row>
    <row r="113" spans="1:25" ht="13.15" x14ac:dyDescent="0.3">
      <c r="A113" s="15" t="str">
        <f>Stat[[#This Row],[服装]]&amp;Stat[[#This Row],[名前]]&amp;Stat[[#This Row],[レアリティ]]</f>
        <v>ユニフォーム木兎光太郎ICONIC</v>
      </c>
      <c r="B113" s="5">
        <v>112</v>
      </c>
      <c r="C113" s="5" t="s">
        <v>113</v>
      </c>
      <c r="D113" s="5" t="s">
        <v>134</v>
      </c>
      <c r="E113" s="5" t="s">
        <v>95</v>
      </c>
      <c r="F113" s="5" t="s">
        <v>83</v>
      </c>
      <c r="G113" s="5" t="s">
        <v>140</v>
      </c>
      <c r="H113" s="7" t="s">
        <v>76</v>
      </c>
      <c r="I113" s="7">
        <v>99</v>
      </c>
      <c r="J113" s="8" t="s">
        <v>22</v>
      </c>
      <c r="K113" s="7">
        <v>5</v>
      </c>
      <c r="L113" s="5">
        <v>82</v>
      </c>
      <c r="M113" s="5">
        <v>128</v>
      </c>
      <c r="N113" s="5">
        <v>127</v>
      </c>
      <c r="O113" s="5">
        <v>114</v>
      </c>
      <c r="P113" s="5">
        <v>119</v>
      </c>
      <c r="Q113" s="5">
        <v>101</v>
      </c>
      <c r="R113" s="5">
        <v>118</v>
      </c>
      <c r="S113" s="5">
        <v>121</v>
      </c>
      <c r="T113" s="5">
        <v>121</v>
      </c>
      <c r="U113" s="5">
        <v>121</v>
      </c>
      <c r="V113" s="5">
        <v>26</v>
      </c>
      <c r="W113" s="12">
        <f t="shared" si="6"/>
        <v>488</v>
      </c>
      <c r="X113" s="6">
        <f t="shared" si="7"/>
        <v>481</v>
      </c>
      <c r="Y113" s="5"/>
    </row>
    <row r="114" spans="1:25" ht="13.15" x14ac:dyDescent="0.3">
      <c r="A114" s="15" t="str">
        <f>Stat[[#This Row],[服装]]&amp;Stat[[#This Row],[名前]]&amp;Stat[[#This Row],[レアリティ]]</f>
        <v>夏祭り木兎光太郎ICONIC</v>
      </c>
      <c r="B114" s="5">
        <v>113</v>
      </c>
      <c r="C114" s="5" t="s">
        <v>163</v>
      </c>
      <c r="D114" s="5" t="s">
        <v>134</v>
      </c>
      <c r="E114" s="5" t="s">
        <v>82</v>
      </c>
      <c r="F114" s="5" t="s">
        <v>83</v>
      </c>
      <c r="G114" s="5" t="s">
        <v>140</v>
      </c>
      <c r="H114" s="7" t="s">
        <v>76</v>
      </c>
      <c r="I114" s="7">
        <v>99</v>
      </c>
      <c r="J114" s="8" t="s">
        <v>22</v>
      </c>
      <c r="K114" s="7">
        <v>5</v>
      </c>
      <c r="L114" s="5">
        <v>83</v>
      </c>
      <c r="M114" s="5">
        <v>131</v>
      </c>
      <c r="N114" s="5">
        <v>130</v>
      </c>
      <c r="O114" s="5">
        <v>115</v>
      </c>
      <c r="P114" s="5">
        <v>120</v>
      </c>
      <c r="Q114" s="5">
        <v>101</v>
      </c>
      <c r="R114" s="5">
        <v>119</v>
      </c>
      <c r="S114" s="5">
        <v>122</v>
      </c>
      <c r="T114" s="5">
        <v>124</v>
      </c>
      <c r="U114" s="5">
        <v>122</v>
      </c>
      <c r="V114" s="5">
        <v>26</v>
      </c>
      <c r="W114" s="12">
        <f t="shared" si="6"/>
        <v>496</v>
      </c>
      <c r="X114" s="6">
        <f t="shared" si="7"/>
        <v>487</v>
      </c>
      <c r="Y114" s="5"/>
    </row>
    <row r="115" spans="1:25" ht="13.15" x14ac:dyDescent="0.3">
      <c r="A115" s="15" t="str">
        <f>Stat[[#This Row],[服装]]&amp;Stat[[#This Row],[名前]]&amp;Stat[[#This Row],[レアリティ]]</f>
        <v>ユニフォーム木葉秋紀ICONIC</v>
      </c>
      <c r="B115" s="5">
        <v>114</v>
      </c>
      <c r="C115" s="5" t="s">
        <v>113</v>
      </c>
      <c r="D115" s="5" t="s">
        <v>135</v>
      </c>
      <c r="E115" s="5" t="s">
        <v>95</v>
      </c>
      <c r="F115" s="5" t="s">
        <v>83</v>
      </c>
      <c r="G115" s="5" t="s">
        <v>140</v>
      </c>
      <c r="H115" s="7" t="s">
        <v>76</v>
      </c>
      <c r="I115" s="7">
        <v>99</v>
      </c>
      <c r="J115" s="8" t="s">
        <v>22</v>
      </c>
      <c r="K115" s="7">
        <v>5</v>
      </c>
      <c r="L115" s="5">
        <v>76</v>
      </c>
      <c r="M115" s="5">
        <v>123</v>
      </c>
      <c r="N115" s="5">
        <v>117</v>
      </c>
      <c r="O115" s="5">
        <v>120</v>
      </c>
      <c r="P115" s="5">
        <v>123</v>
      </c>
      <c r="Q115" s="5">
        <v>101</v>
      </c>
      <c r="R115" s="5">
        <v>116</v>
      </c>
      <c r="S115" s="5">
        <v>121</v>
      </c>
      <c r="T115" s="5">
        <v>121</v>
      </c>
      <c r="U115" s="5">
        <v>121</v>
      </c>
      <c r="V115" s="5">
        <v>36</v>
      </c>
      <c r="W115" s="12">
        <f t="shared" si="6"/>
        <v>483</v>
      </c>
      <c r="X115" s="6">
        <f t="shared" si="7"/>
        <v>479</v>
      </c>
      <c r="Y115" s="5"/>
    </row>
    <row r="116" spans="1:25" ht="13.15" x14ac:dyDescent="0.3">
      <c r="A116" s="15" t="str">
        <f>Stat[[#This Row],[服装]]&amp;Stat[[#This Row],[名前]]&amp;Stat[[#This Row],[レアリティ]]</f>
        <v>ユニフォーム猿杙大和ICONIC</v>
      </c>
      <c r="B116" s="5">
        <v>115</v>
      </c>
      <c r="C116" s="5" t="s">
        <v>113</v>
      </c>
      <c r="D116" s="5" t="s">
        <v>136</v>
      </c>
      <c r="E116" s="5" t="s">
        <v>95</v>
      </c>
      <c r="F116" s="5" t="s">
        <v>83</v>
      </c>
      <c r="G116" s="5" t="s">
        <v>140</v>
      </c>
      <c r="H116" s="7" t="s">
        <v>76</v>
      </c>
      <c r="I116" s="7">
        <v>99</v>
      </c>
      <c r="J116" s="8" t="s">
        <v>22</v>
      </c>
      <c r="K116" s="7">
        <v>5</v>
      </c>
      <c r="L116" s="5">
        <v>75</v>
      </c>
      <c r="M116" s="5">
        <v>123</v>
      </c>
      <c r="N116" s="5">
        <v>119</v>
      </c>
      <c r="O116" s="5">
        <v>116</v>
      </c>
      <c r="P116" s="5">
        <v>121</v>
      </c>
      <c r="Q116" s="5">
        <v>97</v>
      </c>
      <c r="R116" s="5">
        <v>121</v>
      </c>
      <c r="S116" s="5">
        <v>121</v>
      </c>
      <c r="T116" s="5">
        <v>123</v>
      </c>
      <c r="U116" s="5">
        <v>118</v>
      </c>
      <c r="V116" s="5">
        <v>41</v>
      </c>
      <c r="W116" s="12">
        <f t="shared" si="6"/>
        <v>479</v>
      </c>
      <c r="X116" s="6">
        <f t="shared" si="7"/>
        <v>483</v>
      </c>
      <c r="Y116" s="5"/>
    </row>
    <row r="117" spans="1:25" ht="13.15" x14ac:dyDescent="0.3">
      <c r="A117" s="15" t="str">
        <f>Stat[[#This Row],[服装]]&amp;Stat[[#This Row],[名前]]&amp;Stat[[#This Row],[レアリティ]]</f>
        <v>ユニフォーム小見春樹ICONIC</v>
      </c>
      <c r="B117" s="5">
        <v>116</v>
      </c>
      <c r="C117" s="5" t="s">
        <v>113</v>
      </c>
      <c r="D117" s="5" t="s">
        <v>137</v>
      </c>
      <c r="E117" s="5" t="s">
        <v>95</v>
      </c>
      <c r="F117" s="5" t="s">
        <v>85</v>
      </c>
      <c r="G117" s="5" t="s">
        <v>140</v>
      </c>
      <c r="H117" s="7" t="s">
        <v>76</v>
      </c>
      <c r="I117" s="7">
        <v>99</v>
      </c>
      <c r="J117" s="8" t="s">
        <v>22</v>
      </c>
      <c r="K117" s="7">
        <v>5</v>
      </c>
      <c r="L117" s="5">
        <v>86</v>
      </c>
      <c r="M117" s="5">
        <v>113</v>
      </c>
      <c r="N117" s="5">
        <v>110</v>
      </c>
      <c r="O117" s="5">
        <v>113</v>
      </c>
      <c r="P117" s="5">
        <v>120</v>
      </c>
      <c r="Q117" s="5">
        <v>101</v>
      </c>
      <c r="R117" s="5">
        <v>110</v>
      </c>
      <c r="S117" s="5">
        <v>123</v>
      </c>
      <c r="T117" s="5">
        <v>119</v>
      </c>
      <c r="U117" s="5">
        <v>122</v>
      </c>
      <c r="V117" s="5">
        <v>41</v>
      </c>
      <c r="W117" s="12">
        <f t="shared" si="6"/>
        <v>456</v>
      </c>
      <c r="X117" s="6">
        <f t="shared" si="7"/>
        <v>474</v>
      </c>
      <c r="Y117" s="5"/>
    </row>
    <row r="118" spans="1:25" ht="13.15" x14ac:dyDescent="0.3">
      <c r="A118" s="15" t="str">
        <f>Stat[[#This Row],[服装]]&amp;Stat[[#This Row],[名前]]&amp;Stat[[#This Row],[レアリティ]]</f>
        <v>ユニフォーム尾長渉ICONIC</v>
      </c>
      <c r="B118" s="5">
        <v>117</v>
      </c>
      <c r="C118" s="5" t="s">
        <v>113</v>
      </c>
      <c r="D118" s="5" t="s">
        <v>138</v>
      </c>
      <c r="E118" s="5" t="s">
        <v>95</v>
      </c>
      <c r="F118" s="5" t="s">
        <v>87</v>
      </c>
      <c r="G118" s="5" t="s">
        <v>140</v>
      </c>
      <c r="H118" s="7" t="s">
        <v>76</v>
      </c>
      <c r="I118" s="7">
        <v>99</v>
      </c>
      <c r="J118" s="8" t="s">
        <v>22</v>
      </c>
      <c r="K118" s="7">
        <v>5</v>
      </c>
      <c r="L118" s="5">
        <v>75</v>
      </c>
      <c r="M118" s="5">
        <v>117</v>
      </c>
      <c r="N118" s="5">
        <v>117</v>
      </c>
      <c r="O118" s="5">
        <v>112</v>
      </c>
      <c r="P118" s="5">
        <v>116</v>
      </c>
      <c r="Q118" s="5">
        <v>97</v>
      </c>
      <c r="R118" s="5">
        <v>121</v>
      </c>
      <c r="S118" s="5">
        <v>113</v>
      </c>
      <c r="T118" s="5">
        <v>114</v>
      </c>
      <c r="U118" s="5">
        <v>115</v>
      </c>
      <c r="V118" s="5">
        <v>36</v>
      </c>
      <c r="W118" s="12">
        <f t="shared" si="6"/>
        <v>462</v>
      </c>
      <c r="X118" s="6">
        <f t="shared" si="7"/>
        <v>463</v>
      </c>
      <c r="Y118" s="5"/>
    </row>
    <row r="119" spans="1:25" ht="13.15" x14ac:dyDescent="0.3">
      <c r="A119" s="15" t="str">
        <f>Stat[[#This Row],[服装]]&amp;Stat[[#This Row],[名前]]&amp;Stat[[#This Row],[レアリティ]]</f>
        <v>ユニフォーム鷲尾辰生ICONIC</v>
      </c>
      <c r="B119" s="5">
        <v>118</v>
      </c>
      <c r="C119" s="5" t="s">
        <v>113</v>
      </c>
      <c r="D119" s="5" t="s">
        <v>139</v>
      </c>
      <c r="E119" s="5" t="s">
        <v>95</v>
      </c>
      <c r="F119" s="5" t="s">
        <v>87</v>
      </c>
      <c r="G119" s="5" t="s">
        <v>140</v>
      </c>
      <c r="H119" s="7" t="s">
        <v>76</v>
      </c>
      <c r="I119" s="7">
        <v>99</v>
      </c>
      <c r="J119" s="8" t="s">
        <v>22</v>
      </c>
      <c r="K119" s="7">
        <v>5</v>
      </c>
      <c r="L119" s="5">
        <v>75</v>
      </c>
      <c r="M119" s="5">
        <v>121</v>
      </c>
      <c r="N119" s="5">
        <v>121</v>
      </c>
      <c r="O119" s="5">
        <v>112</v>
      </c>
      <c r="P119" s="5">
        <v>122</v>
      </c>
      <c r="Q119" s="5">
        <v>97</v>
      </c>
      <c r="R119" s="5">
        <v>125</v>
      </c>
      <c r="S119" s="5">
        <v>115</v>
      </c>
      <c r="T119" s="5">
        <v>116</v>
      </c>
      <c r="U119" s="5">
        <v>115</v>
      </c>
      <c r="V119" s="5">
        <v>36</v>
      </c>
      <c r="W119" s="12">
        <f t="shared" si="6"/>
        <v>476</v>
      </c>
      <c r="X119" s="6">
        <f t="shared" si="7"/>
        <v>471</v>
      </c>
      <c r="Y119" s="5"/>
    </row>
    <row r="120" spans="1:25" ht="13.15" x14ac:dyDescent="0.3">
      <c r="A120" s="15" t="str">
        <f>Stat[[#This Row],[服装]]&amp;Stat[[#This Row],[名前]]&amp;Stat[[#This Row],[レアリティ]]</f>
        <v>ユニフォーム赤葦京治ICONIC</v>
      </c>
      <c r="B120" s="5">
        <v>119</v>
      </c>
      <c r="C120" s="5" t="s">
        <v>113</v>
      </c>
      <c r="D120" s="5" t="s">
        <v>141</v>
      </c>
      <c r="E120" s="5" t="s">
        <v>78</v>
      </c>
      <c r="F120" s="5" t="s">
        <v>79</v>
      </c>
      <c r="G120" s="5" t="s">
        <v>140</v>
      </c>
      <c r="H120" s="7" t="s">
        <v>76</v>
      </c>
      <c r="I120" s="7">
        <v>99</v>
      </c>
      <c r="J120" s="8" t="s">
        <v>22</v>
      </c>
      <c r="K120" s="7">
        <v>5</v>
      </c>
      <c r="L120" s="5">
        <v>78</v>
      </c>
      <c r="M120" s="5">
        <v>119</v>
      </c>
      <c r="N120" s="5">
        <v>121</v>
      </c>
      <c r="O120" s="5">
        <v>126</v>
      </c>
      <c r="P120" s="5">
        <v>126</v>
      </c>
      <c r="Q120" s="5">
        <v>101</v>
      </c>
      <c r="R120" s="5">
        <v>114</v>
      </c>
      <c r="S120" s="5">
        <v>121</v>
      </c>
      <c r="T120" s="5">
        <v>118</v>
      </c>
      <c r="U120" s="5">
        <v>119</v>
      </c>
      <c r="V120" s="5">
        <v>41</v>
      </c>
      <c r="W120" s="12">
        <f t="shared" si="6"/>
        <v>492</v>
      </c>
      <c r="X120" s="6">
        <f t="shared" si="7"/>
        <v>472</v>
      </c>
      <c r="Y120" s="5"/>
    </row>
    <row r="121" spans="1:25" ht="13.15" x14ac:dyDescent="0.3">
      <c r="A121" s="15" t="str">
        <f>Stat[[#This Row],[服装]]&amp;Stat[[#This Row],[名前]]&amp;Stat[[#This Row],[レアリティ]]</f>
        <v>夏祭り赤葦京治ICONIC</v>
      </c>
      <c r="B121" s="5">
        <v>120</v>
      </c>
      <c r="C121" s="5" t="s">
        <v>163</v>
      </c>
      <c r="D121" s="5" t="s">
        <v>141</v>
      </c>
      <c r="E121" s="5" t="s">
        <v>95</v>
      </c>
      <c r="F121" s="5" t="s">
        <v>79</v>
      </c>
      <c r="G121" s="5" t="s">
        <v>140</v>
      </c>
      <c r="H121" s="7" t="s">
        <v>76</v>
      </c>
      <c r="I121" s="7">
        <v>99</v>
      </c>
      <c r="J121" s="8" t="s">
        <v>22</v>
      </c>
      <c r="K121" s="7">
        <v>5</v>
      </c>
      <c r="L121" s="5">
        <v>79</v>
      </c>
      <c r="M121" s="5">
        <v>120</v>
      </c>
      <c r="N121" s="5">
        <v>124</v>
      </c>
      <c r="O121" s="5">
        <v>129</v>
      </c>
      <c r="P121" s="5">
        <v>129</v>
      </c>
      <c r="Q121" s="5">
        <v>101</v>
      </c>
      <c r="R121" s="5">
        <v>115</v>
      </c>
      <c r="S121" s="5">
        <v>122</v>
      </c>
      <c r="T121" s="5">
        <v>119</v>
      </c>
      <c r="U121" s="5">
        <v>120</v>
      </c>
      <c r="V121" s="5">
        <v>41</v>
      </c>
      <c r="W121" s="12">
        <f t="shared" si="6"/>
        <v>502</v>
      </c>
      <c r="X121" s="6">
        <f t="shared" si="7"/>
        <v>476</v>
      </c>
      <c r="Y121" s="5"/>
    </row>
    <row r="122" spans="1:25" ht="13.15" x14ac:dyDescent="0.3">
      <c r="A122" s="15" t="str">
        <f>Stat[[#This Row],[服装]]&amp;Stat[[#This Row],[名前]]&amp;Stat[[#This Row],[レアリティ]]</f>
        <v>ユニフォーム鴛海光来ICONIC</v>
      </c>
      <c r="B122" s="5">
        <v>121</v>
      </c>
      <c r="C122" s="5" t="s">
        <v>113</v>
      </c>
      <c r="D122" s="5" t="s">
        <v>143</v>
      </c>
      <c r="E122" s="5" t="s">
        <v>82</v>
      </c>
      <c r="F122" s="5" t="s">
        <v>83</v>
      </c>
      <c r="G122" s="5" t="s">
        <v>147</v>
      </c>
      <c r="H122" s="7" t="s">
        <v>76</v>
      </c>
      <c r="I122" s="7">
        <v>99</v>
      </c>
      <c r="J122" s="8" t="s">
        <v>22</v>
      </c>
      <c r="K122" s="7">
        <v>5</v>
      </c>
      <c r="L122" s="5">
        <v>83</v>
      </c>
      <c r="M122" s="5">
        <v>130</v>
      </c>
      <c r="N122" s="5">
        <v>125</v>
      </c>
      <c r="O122" s="5">
        <v>115</v>
      </c>
      <c r="P122" s="5">
        <v>121</v>
      </c>
      <c r="Q122" s="5">
        <v>101</v>
      </c>
      <c r="R122" s="5">
        <v>118</v>
      </c>
      <c r="S122" s="5">
        <v>118</v>
      </c>
      <c r="T122" s="5">
        <v>126</v>
      </c>
      <c r="U122" s="5">
        <v>121</v>
      </c>
      <c r="V122" s="5">
        <v>36</v>
      </c>
      <c r="W122" s="12">
        <f t="shared" si="6"/>
        <v>491</v>
      </c>
      <c r="X122" s="6">
        <f t="shared" si="7"/>
        <v>483</v>
      </c>
      <c r="Y122" s="5"/>
    </row>
    <row r="123" spans="1:25" ht="13.15" x14ac:dyDescent="0.3">
      <c r="A123" s="15" t="str">
        <f>Stat[[#This Row],[服装]]&amp;Stat[[#This Row],[名前]]&amp;Stat[[#This Row],[レアリティ]]</f>
        <v>ユニフォーム佐久早聖臣ICONIC</v>
      </c>
      <c r="B123" s="5">
        <v>122</v>
      </c>
      <c r="C123" s="5" t="s">
        <v>113</v>
      </c>
      <c r="D123" s="5" t="s">
        <v>144</v>
      </c>
      <c r="E123" s="5" t="s">
        <v>82</v>
      </c>
      <c r="F123" s="5" t="s">
        <v>83</v>
      </c>
      <c r="G123" s="5" t="s">
        <v>148</v>
      </c>
      <c r="H123" s="7" t="s">
        <v>76</v>
      </c>
      <c r="I123" s="7">
        <v>99</v>
      </c>
      <c r="J123" s="8" t="s">
        <v>22</v>
      </c>
      <c r="K123" s="7">
        <v>5</v>
      </c>
      <c r="L123" s="5">
        <v>82</v>
      </c>
      <c r="M123" s="5">
        <v>129</v>
      </c>
      <c r="N123" s="5">
        <v>126</v>
      </c>
      <c r="O123" s="5">
        <v>114</v>
      </c>
      <c r="P123" s="5">
        <v>121</v>
      </c>
      <c r="Q123" s="5">
        <v>101</v>
      </c>
      <c r="R123" s="5">
        <v>118</v>
      </c>
      <c r="S123" s="5">
        <v>123</v>
      </c>
      <c r="T123" s="5">
        <v>119</v>
      </c>
      <c r="U123" s="5">
        <v>120</v>
      </c>
      <c r="V123" s="5">
        <v>41</v>
      </c>
      <c r="W123" s="12">
        <f t="shared" si="6"/>
        <v>490</v>
      </c>
      <c r="X123" s="6">
        <f t="shared" si="7"/>
        <v>480</v>
      </c>
      <c r="Y123" s="5"/>
    </row>
    <row r="124" spans="1:25" ht="13.15" x14ac:dyDescent="0.3">
      <c r="A124" s="15" t="str">
        <f>Stat[[#This Row],[服装]]&amp;Stat[[#This Row],[名前]]&amp;Stat[[#This Row],[レアリティ]]</f>
        <v>ユニフォーム小森元也ICONIC</v>
      </c>
      <c r="B124" s="5">
        <v>123</v>
      </c>
      <c r="C124" s="5" t="s">
        <v>113</v>
      </c>
      <c r="D124" s="5" t="s">
        <v>145</v>
      </c>
      <c r="E124" s="5" t="s">
        <v>82</v>
      </c>
      <c r="F124" s="5" t="s">
        <v>85</v>
      </c>
      <c r="G124" s="5" t="s">
        <v>148</v>
      </c>
      <c r="H124" s="7" t="s">
        <v>76</v>
      </c>
      <c r="I124" s="7">
        <v>99</v>
      </c>
      <c r="J124" s="8" t="s">
        <v>22</v>
      </c>
      <c r="K124" s="7">
        <v>5</v>
      </c>
      <c r="L124" s="5">
        <v>86</v>
      </c>
      <c r="M124" s="5">
        <v>115</v>
      </c>
      <c r="N124" s="5">
        <v>111</v>
      </c>
      <c r="O124" s="5">
        <v>119</v>
      </c>
      <c r="P124" s="5">
        <v>124</v>
      </c>
      <c r="Q124" s="5">
        <v>101</v>
      </c>
      <c r="R124" s="5">
        <v>110</v>
      </c>
      <c r="S124" s="5">
        <v>131</v>
      </c>
      <c r="T124" s="5">
        <v>116</v>
      </c>
      <c r="U124" s="5">
        <v>121</v>
      </c>
      <c r="V124" s="5">
        <v>36</v>
      </c>
      <c r="W124" s="12">
        <f t="shared" si="6"/>
        <v>469</v>
      </c>
      <c r="X124" s="6">
        <f t="shared" si="7"/>
        <v>478</v>
      </c>
      <c r="Y124" s="5"/>
    </row>
    <row r="125" spans="1:25" ht="13.15" x14ac:dyDescent="0.3">
      <c r="A125" s="15" t="str">
        <f>Stat[[#This Row],[服装]]&amp;Stat[[#This Row],[名前]]&amp;Stat[[#This Row],[レアリティ]]</f>
        <v>ユニフォーム昼神幸郎ICONIC</v>
      </c>
      <c r="B125" s="5">
        <v>124</v>
      </c>
      <c r="C125" s="5" t="s">
        <v>113</v>
      </c>
      <c r="D125" s="5" t="s">
        <v>146</v>
      </c>
      <c r="E125" s="5" t="s">
        <v>82</v>
      </c>
      <c r="F125" s="5" t="s">
        <v>87</v>
      </c>
      <c r="G125" s="5" t="s">
        <v>147</v>
      </c>
      <c r="H125" s="7" t="s">
        <v>76</v>
      </c>
      <c r="I125" s="7">
        <v>99</v>
      </c>
      <c r="J125" s="8" t="s">
        <v>22</v>
      </c>
      <c r="K125" s="7">
        <v>5</v>
      </c>
      <c r="L125" s="5">
        <v>75</v>
      </c>
      <c r="M125" s="5">
        <v>125</v>
      </c>
      <c r="N125" s="5">
        <v>122</v>
      </c>
      <c r="O125" s="5">
        <v>112</v>
      </c>
      <c r="P125" s="5">
        <v>121</v>
      </c>
      <c r="Q125" s="5">
        <v>101</v>
      </c>
      <c r="R125" s="5">
        <v>131</v>
      </c>
      <c r="S125" s="5">
        <v>115</v>
      </c>
      <c r="T125" s="5">
        <v>115</v>
      </c>
      <c r="U125" s="5">
        <v>117</v>
      </c>
      <c r="V125" s="5">
        <v>41</v>
      </c>
      <c r="W125" s="12">
        <f t="shared" si="6"/>
        <v>480</v>
      </c>
      <c r="X125" s="6">
        <f t="shared" si="7"/>
        <v>478</v>
      </c>
      <c r="Y125" s="5"/>
    </row>
    <row r="126" spans="1:25" ht="13.15" x14ac:dyDescent="0.3"/>
    <row r="127" spans="1:25" ht="13.15" x14ac:dyDescent="0.3"/>
    <row r="128" spans="1:25" ht="13.15" x14ac:dyDescent="0.3"/>
    <row r="129" ht="13.15" x14ac:dyDescent="0.3"/>
    <row r="130" ht="13.15" x14ac:dyDescent="0.3"/>
    <row r="131" ht="13.15" x14ac:dyDescent="0.3"/>
    <row r="132" ht="13.15" x14ac:dyDescent="0.3"/>
    <row r="133" ht="13.15" x14ac:dyDescent="0.3"/>
    <row r="134" ht="13.15" x14ac:dyDescent="0.3"/>
    <row r="135" ht="13.15" x14ac:dyDescent="0.3"/>
    <row r="136" ht="13.15" x14ac:dyDescent="0.3"/>
    <row r="137" ht="13.15" x14ac:dyDescent="0.3"/>
    <row r="138" ht="13.15" x14ac:dyDescent="0.3"/>
    <row r="139" ht="13.15" x14ac:dyDescent="0.3"/>
    <row r="140" ht="13.15" x14ac:dyDescent="0.3"/>
    <row r="141" ht="13.15" x14ac:dyDescent="0.3"/>
    <row r="142" ht="13.15" x14ac:dyDescent="0.3"/>
    <row r="143" ht="13.15" x14ac:dyDescent="0.3"/>
    <row r="144" ht="13.15" x14ac:dyDescent="0.3"/>
    <row r="145" ht="13.15" x14ac:dyDescent="0.3"/>
    <row r="146" ht="13.15" x14ac:dyDescent="0.3"/>
    <row r="147" ht="13.15" x14ac:dyDescent="0.3"/>
    <row r="148" ht="13.15" x14ac:dyDescent="0.3"/>
    <row r="149" ht="13.15" x14ac:dyDescent="0.3"/>
    <row r="150" ht="13.15" x14ac:dyDescent="0.3"/>
    <row r="151" ht="13.15" x14ac:dyDescent="0.3"/>
    <row r="152" ht="13.15" x14ac:dyDescent="0.3"/>
    <row r="153" ht="13.15" x14ac:dyDescent="0.3"/>
    <row r="154" ht="13.15" x14ac:dyDescent="0.3"/>
    <row r="155" ht="13.15" x14ac:dyDescent="0.3"/>
    <row r="156" ht="13.15" x14ac:dyDescent="0.3"/>
    <row r="157" ht="13.15" x14ac:dyDescent="0.3"/>
    <row r="158" ht="13.15" x14ac:dyDescent="0.3"/>
    <row r="159" ht="13.15" x14ac:dyDescent="0.3"/>
    <row r="160" ht="13.15" x14ac:dyDescent="0.3"/>
    <row r="161" ht="13.15" x14ac:dyDescent="0.3"/>
    <row r="162" ht="13.15" x14ac:dyDescent="0.3"/>
    <row r="163" ht="13.15" x14ac:dyDescent="0.3"/>
    <row r="164" ht="13.15" x14ac:dyDescent="0.3"/>
    <row r="165" ht="13.15" x14ac:dyDescent="0.3"/>
    <row r="166" ht="13.15" x14ac:dyDescent="0.3"/>
    <row r="167" ht="13.15" x14ac:dyDescent="0.3"/>
    <row r="168" ht="13.15" x14ac:dyDescent="0.3"/>
    <row r="169" ht="13.15" x14ac:dyDescent="0.3"/>
    <row r="170" ht="13.15" x14ac:dyDescent="0.3"/>
    <row r="171" ht="13.15" x14ac:dyDescent="0.3"/>
    <row r="172" ht="13.15" x14ac:dyDescent="0.3"/>
    <row r="173" ht="13.15" x14ac:dyDescent="0.3"/>
    <row r="174" ht="13.15" x14ac:dyDescent="0.3"/>
    <row r="175" ht="13.15" x14ac:dyDescent="0.3"/>
    <row r="176" ht="13.15" x14ac:dyDescent="0.3"/>
    <row r="177" ht="13.15" x14ac:dyDescent="0.3"/>
    <row r="178" ht="13.15" x14ac:dyDescent="0.3"/>
    <row r="179" ht="13.15" x14ac:dyDescent="0.3"/>
    <row r="180" ht="13.15" x14ac:dyDescent="0.3"/>
    <row r="181" ht="13.15" x14ac:dyDescent="0.3"/>
    <row r="182" ht="13.15" x14ac:dyDescent="0.3"/>
    <row r="183" ht="13.15" x14ac:dyDescent="0.3"/>
    <row r="184" ht="13.15" x14ac:dyDescent="0.3"/>
    <row r="185" ht="13.15" x14ac:dyDescent="0.3"/>
    <row r="186" ht="13.15" x14ac:dyDescent="0.3"/>
    <row r="187" ht="13.15" x14ac:dyDescent="0.3"/>
    <row r="188" ht="13.15" x14ac:dyDescent="0.3"/>
    <row r="189" ht="13.15" x14ac:dyDescent="0.3"/>
    <row r="190" ht="13.15" x14ac:dyDescent="0.3"/>
    <row r="191" ht="13.15" x14ac:dyDescent="0.3"/>
    <row r="192" ht="13.15" x14ac:dyDescent="0.3"/>
    <row r="193" ht="13.15" x14ac:dyDescent="0.3"/>
    <row r="194" ht="13.15" x14ac:dyDescent="0.3"/>
    <row r="195" ht="13.15" x14ac:dyDescent="0.3"/>
    <row r="196" ht="13.15" x14ac:dyDescent="0.3"/>
    <row r="197" ht="13.15" x14ac:dyDescent="0.3"/>
    <row r="198" ht="13.15" x14ac:dyDescent="0.3"/>
    <row r="199" ht="13.15" x14ac:dyDescent="0.3"/>
    <row r="200" ht="13.15" x14ac:dyDescent="0.3"/>
    <row r="201" ht="13.15" x14ac:dyDescent="0.3"/>
    <row r="202" ht="13.15" x14ac:dyDescent="0.3"/>
    <row r="203" ht="13.15" x14ac:dyDescent="0.3"/>
    <row r="204" ht="13.15" x14ac:dyDescent="0.3"/>
    <row r="205" ht="13.15" x14ac:dyDescent="0.3"/>
    <row r="206" ht="13.15" x14ac:dyDescent="0.3"/>
    <row r="207" ht="13.15" x14ac:dyDescent="0.3"/>
    <row r="208" ht="13.15" x14ac:dyDescent="0.3"/>
    <row r="209" ht="13.15" x14ac:dyDescent="0.3"/>
    <row r="210" ht="13.15" x14ac:dyDescent="0.3"/>
    <row r="211" ht="13.15" x14ac:dyDescent="0.3"/>
    <row r="212" ht="13.15" x14ac:dyDescent="0.3"/>
    <row r="213" ht="13.15" x14ac:dyDescent="0.3"/>
    <row r="214" ht="13.15" x14ac:dyDescent="0.3"/>
    <row r="215" ht="13.15" x14ac:dyDescent="0.3"/>
    <row r="216" ht="13.15" x14ac:dyDescent="0.3"/>
    <row r="217" ht="13.15" x14ac:dyDescent="0.3"/>
    <row r="218" ht="13.15" x14ac:dyDescent="0.3"/>
    <row r="219" ht="13.15" x14ac:dyDescent="0.3"/>
    <row r="220" ht="13.15" x14ac:dyDescent="0.3"/>
    <row r="221" ht="13.15" x14ac:dyDescent="0.3"/>
    <row r="222" ht="13.15" x14ac:dyDescent="0.3"/>
    <row r="223" ht="13.15" x14ac:dyDescent="0.3"/>
    <row r="224" ht="13.15" x14ac:dyDescent="0.3"/>
    <row r="225" ht="13.15" x14ac:dyDescent="0.3"/>
    <row r="226" ht="13.15" x14ac:dyDescent="0.3"/>
    <row r="227" ht="13.15" x14ac:dyDescent="0.3"/>
    <row r="228" ht="13.15" x14ac:dyDescent="0.3"/>
    <row r="229" ht="13.15" x14ac:dyDescent="0.3"/>
    <row r="230" ht="13.15" x14ac:dyDescent="0.3"/>
    <row r="231" ht="13.15" x14ac:dyDescent="0.3"/>
    <row r="232" ht="13.15" x14ac:dyDescent="0.3"/>
    <row r="233" ht="13.15" x14ac:dyDescent="0.3"/>
    <row r="234" ht="13.15" x14ac:dyDescent="0.3"/>
    <row r="235" ht="13.15" x14ac:dyDescent="0.3"/>
    <row r="236" ht="13.15" x14ac:dyDescent="0.3"/>
    <row r="237" ht="13.15" x14ac:dyDescent="0.3"/>
    <row r="238" ht="13.15" x14ac:dyDescent="0.3"/>
    <row r="239" ht="13.15" x14ac:dyDescent="0.3"/>
    <row r="240" ht="13.15" x14ac:dyDescent="0.3"/>
    <row r="241" ht="13.15" x14ac:dyDescent="0.3"/>
    <row r="242" ht="13.15" x14ac:dyDescent="0.3"/>
    <row r="243" ht="13.15" x14ac:dyDescent="0.3"/>
    <row r="244" ht="13.15" x14ac:dyDescent="0.3"/>
    <row r="245" ht="13.15" x14ac:dyDescent="0.3"/>
    <row r="246" ht="13.15" x14ac:dyDescent="0.3"/>
    <row r="247" ht="13.15" x14ac:dyDescent="0.3"/>
    <row r="248" ht="13.15" x14ac:dyDescent="0.3"/>
    <row r="249" ht="13.15" x14ac:dyDescent="0.3"/>
    <row r="250" ht="13.15" x14ac:dyDescent="0.3"/>
    <row r="251" ht="13.15" x14ac:dyDescent="0.3"/>
    <row r="252" ht="13.15" x14ac:dyDescent="0.3"/>
    <row r="253" ht="13.15" x14ac:dyDescent="0.3"/>
    <row r="254" ht="13.15" x14ac:dyDescent="0.3"/>
    <row r="255" ht="13.15" x14ac:dyDescent="0.3"/>
    <row r="256" ht="13.15" x14ac:dyDescent="0.3"/>
    <row r="257" ht="13.15" x14ac:dyDescent="0.3"/>
    <row r="258" ht="13.15" x14ac:dyDescent="0.3"/>
    <row r="259" ht="13.15" x14ac:dyDescent="0.3"/>
    <row r="260" ht="13.15" x14ac:dyDescent="0.3"/>
    <row r="261" ht="13.15" x14ac:dyDescent="0.3"/>
    <row r="262" ht="13.15" x14ac:dyDescent="0.3"/>
    <row r="263" ht="13.15" x14ac:dyDescent="0.3"/>
    <row r="264" ht="13.15" x14ac:dyDescent="0.3"/>
    <row r="265" ht="13.15" x14ac:dyDescent="0.3"/>
    <row r="266" ht="13.15" x14ac:dyDescent="0.3"/>
    <row r="267" ht="13.15" x14ac:dyDescent="0.3"/>
    <row r="268" ht="13.15" x14ac:dyDescent="0.3"/>
    <row r="269" ht="13.15" x14ac:dyDescent="0.3"/>
    <row r="270" ht="13.15" x14ac:dyDescent="0.3"/>
    <row r="271" ht="13.15" x14ac:dyDescent="0.3"/>
    <row r="272" ht="13.15" x14ac:dyDescent="0.3"/>
    <row r="273" ht="13.15" x14ac:dyDescent="0.3"/>
    <row r="274" ht="13.15" x14ac:dyDescent="0.3"/>
    <row r="275" ht="13.15" x14ac:dyDescent="0.3"/>
    <row r="276" ht="13.15" x14ac:dyDescent="0.3"/>
    <row r="277" ht="13.15" x14ac:dyDescent="0.3"/>
    <row r="278" ht="13.15" x14ac:dyDescent="0.3"/>
    <row r="279" ht="13.15" x14ac:dyDescent="0.3"/>
    <row r="280" ht="13.15" x14ac:dyDescent="0.3"/>
    <row r="281" ht="13.15" x14ac:dyDescent="0.3"/>
    <row r="282" ht="13.15" x14ac:dyDescent="0.3"/>
    <row r="283" ht="13.15" x14ac:dyDescent="0.3"/>
    <row r="284" ht="13.15" x14ac:dyDescent="0.3"/>
    <row r="285" ht="13.15" x14ac:dyDescent="0.3"/>
    <row r="286" ht="13.15" x14ac:dyDescent="0.3"/>
    <row r="287" ht="13.15" x14ac:dyDescent="0.3"/>
    <row r="288" ht="13.15" x14ac:dyDescent="0.3"/>
    <row r="289" ht="13.15" x14ac:dyDescent="0.3"/>
    <row r="290" ht="13.15" x14ac:dyDescent="0.3"/>
    <row r="291" ht="13.15" x14ac:dyDescent="0.3"/>
    <row r="292" ht="13.15" x14ac:dyDescent="0.3"/>
    <row r="293" ht="13.15" x14ac:dyDescent="0.3"/>
    <row r="294" ht="13.15" x14ac:dyDescent="0.3"/>
    <row r="295" ht="13.15" x14ac:dyDescent="0.3"/>
    <row r="296" ht="13.15" x14ac:dyDescent="0.3"/>
    <row r="297" ht="13.15" x14ac:dyDescent="0.3"/>
    <row r="298" ht="13.15" x14ac:dyDescent="0.3"/>
    <row r="299" ht="13.15" x14ac:dyDescent="0.3"/>
    <row r="300" ht="13.15" x14ac:dyDescent="0.3"/>
    <row r="301" ht="13.15" x14ac:dyDescent="0.3"/>
    <row r="302" ht="13.15" x14ac:dyDescent="0.3"/>
    <row r="303" ht="13.15" x14ac:dyDescent="0.3"/>
    <row r="304" ht="13.15" x14ac:dyDescent="0.3"/>
    <row r="305" ht="13.15" x14ac:dyDescent="0.3"/>
    <row r="306" ht="13.15" x14ac:dyDescent="0.3"/>
    <row r="307" ht="13.15" x14ac:dyDescent="0.3"/>
    <row r="308" ht="13.15" x14ac:dyDescent="0.3"/>
    <row r="309" ht="13.15" x14ac:dyDescent="0.3"/>
    <row r="310" ht="13.15" x14ac:dyDescent="0.3"/>
    <row r="311" ht="13.15" x14ac:dyDescent="0.3"/>
    <row r="312" ht="13.15" x14ac:dyDescent="0.3"/>
    <row r="313" ht="13.15" x14ac:dyDescent="0.3"/>
    <row r="314" ht="13.15" x14ac:dyDescent="0.3"/>
    <row r="315" ht="13.15" x14ac:dyDescent="0.3"/>
    <row r="316" ht="13.15" x14ac:dyDescent="0.3"/>
    <row r="317" ht="13.15" x14ac:dyDescent="0.3"/>
    <row r="318" ht="13.15" x14ac:dyDescent="0.3"/>
    <row r="319" ht="13.15" x14ac:dyDescent="0.3"/>
    <row r="320" ht="13.15" x14ac:dyDescent="0.3"/>
    <row r="321" ht="13.15" x14ac:dyDescent="0.3"/>
    <row r="322" ht="13.15" x14ac:dyDescent="0.3"/>
    <row r="323" ht="13.15" x14ac:dyDescent="0.3"/>
    <row r="324" ht="13.15" x14ac:dyDescent="0.3"/>
    <row r="325" ht="13.15" x14ac:dyDescent="0.3"/>
    <row r="326" ht="13.15" x14ac:dyDescent="0.3"/>
    <row r="327" ht="13.15" x14ac:dyDescent="0.3"/>
    <row r="328" ht="13.15" x14ac:dyDescent="0.3"/>
    <row r="329" ht="13.15" x14ac:dyDescent="0.3"/>
    <row r="330" ht="13.15" x14ac:dyDescent="0.3"/>
    <row r="331" ht="13.15" x14ac:dyDescent="0.3"/>
    <row r="332" ht="13.15" x14ac:dyDescent="0.3"/>
    <row r="333" ht="13.15" x14ac:dyDescent="0.3"/>
    <row r="334" ht="13.15" x14ac:dyDescent="0.3"/>
    <row r="335" ht="13.15" x14ac:dyDescent="0.3"/>
    <row r="336" ht="13.15" x14ac:dyDescent="0.3"/>
    <row r="337" ht="13.15" x14ac:dyDescent="0.3"/>
    <row r="338" ht="13.15" x14ac:dyDescent="0.3"/>
    <row r="339" ht="13.15" x14ac:dyDescent="0.3"/>
    <row r="340" ht="13.15" x14ac:dyDescent="0.3"/>
    <row r="341" ht="13.15" x14ac:dyDescent="0.3"/>
    <row r="342" ht="13.15" x14ac:dyDescent="0.3"/>
    <row r="343" ht="13.15" x14ac:dyDescent="0.3"/>
    <row r="344" ht="13.15" x14ac:dyDescent="0.3"/>
    <row r="345" ht="13.15" x14ac:dyDescent="0.3"/>
    <row r="346" ht="13.15" x14ac:dyDescent="0.3"/>
    <row r="347" ht="13.15" x14ac:dyDescent="0.3"/>
    <row r="348" ht="13.15" x14ac:dyDescent="0.3"/>
    <row r="349" ht="13.15" x14ac:dyDescent="0.3"/>
    <row r="350" ht="13.15" x14ac:dyDescent="0.3"/>
    <row r="351" ht="13.15" x14ac:dyDescent="0.3"/>
    <row r="352" ht="13.15" x14ac:dyDescent="0.3"/>
    <row r="353" ht="13.15" x14ac:dyDescent="0.3"/>
    <row r="354" ht="13.15" x14ac:dyDescent="0.3"/>
    <row r="355" ht="13.15" x14ac:dyDescent="0.3"/>
    <row r="356" ht="13.15" x14ac:dyDescent="0.3"/>
    <row r="357" ht="13.15" x14ac:dyDescent="0.3"/>
    <row r="358" ht="13.15" x14ac:dyDescent="0.3"/>
    <row r="359" ht="13.15" x14ac:dyDescent="0.3"/>
    <row r="360" ht="13.15" x14ac:dyDescent="0.3"/>
    <row r="361" ht="13.15" x14ac:dyDescent="0.3"/>
    <row r="362" ht="13.15" x14ac:dyDescent="0.3"/>
    <row r="363" ht="13.15" x14ac:dyDescent="0.3"/>
    <row r="364" ht="13.15" x14ac:dyDescent="0.3"/>
    <row r="365" ht="13.15" x14ac:dyDescent="0.3"/>
    <row r="366" ht="13.15" x14ac:dyDescent="0.3"/>
    <row r="367" ht="13.15" x14ac:dyDescent="0.3"/>
    <row r="368" ht="13.15" x14ac:dyDescent="0.3"/>
    <row r="369" ht="13.15" x14ac:dyDescent="0.3"/>
    <row r="370" ht="13.15" x14ac:dyDescent="0.3"/>
    <row r="371" ht="13.15" x14ac:dyDescent="0.3"/>
    <row r="372" ht="13.15" x14ac:dyDescent="0.3"/>
    <row r="373" ht="13.15" x14ac:dyDescent="0.3"/>
    <row r="374" ht="13.15" x14ac:dyDescent="0.3"/>
    <row r="375" ht="13.15" x14ac:dyDescent="0.3"/>
    <row r="376" ht="13.15" x14ac:dyDescent="0.3"/>
    <row r="377" ht="13.15" x14ac:dyDescent="0.3"/>
    <row r="378" ht="13.15" x14ac:dyDescent="0.3"/>
    <row r="379" ht="13.15" x14ac:dyDescent="0.3"/>
    <row r="380" ht="13.15" x14ac:dyDescent="0.3"/>
    <row r="381" ht="13.15" x14ac:dyDescent="0.3"/>
    <row r="382" ht="13.15" x14ac:dyDescent="0.3"/>
    <row r="383" ht="13.15" x14ac:dyDescent="0.3"/>
    <row r="384" ht="13.15" x14ac:dyDescent="0.3"/>
    <row r="385" ht="13.15" x14ac:dyDescent="0.3"/>
    <row r="386" ht="13.15" x14ac:dyDescent="0.3"/>
    <row r="387" ht="13.15" x14ac:dyDescent="0.3"/>
    <row r="388" ht="13.15" x14ac:dyDescent="0.3"/>
    <row r="389" ht="13.15" x14ac:dyDescent="0.3"/>
    <row r="390" ht="13.15" x14ac:dyDescent="0.3"/>
    <row r="391" ht="13.15" x14ac:dyDescent="0.3"/>
    <row r="392" ht="13.15" x14ac:dyDescent="0.3"/>
    <row r="393" ht="13.15" x14ac:dyDescent="0.3"/>
    <row r="394" ht="13.15" x14ac:dyDescent="0.3"/>
    <row r="395" ht="13.15" x14ac:dyDescent="0.3"/>
    <row r="396" ht="13.15" x14ac:dyDescent="0.3"/>
    <row r="397" ht="13.15" x14ac:dyDescent="0.3"/>
    <row r="398" ht="13.15" x14ac:dyDescent="0.3"/>
    <row r="399" ht="13.15" x14ac:dyDescent="0.3"/>
    <row r="400" ht="13.15" x14ac:dyDescent="0.3"/>
    <row r="401" ht="13.15" x14ac:dyDescent="0.3"/>
    <row r="402" ht="13.15" x14ac:dyDescent="0.3"/>
    <row r="403" ht="13.15" x14ac:dyDescent="0.3"/>
    <row r="404" ht="13.15" x14ac:dyDescent="0.3"/>
    <row r="405" ht="13.15" x14ac:dyDescent="0.3"/>
    <row r="406" ht="13.15" x14ac:dyDescent="0.3"/>
    <row r="407" ht="13.15" x14ac:dyDescent="0.3"/>
    <row r="408" ht="13.15" x14ac:dyDescent="0.3"/>
    <row r="409" ht="13.15" x14ac:dyDescent="0.3"/>
    <row r="410" ht="13.15" x14ac:dyDescent="0.3"/>
    <row r="411" ht="13.15" x14ac:dyDescent="0.3"/>
    <row r="412" ht="13.15" x14ac:dyDescent="0.3"/>
    <row r="413" ht="13.15" x14ac:dyDescent="0.3"/>
    <row r="414" ht="13.15" x14ac:dyDescent="0.3"/>
    <row r="415" ht="13.15" x14ac:dyDescent="0.3"/>
    <row r="416" ht="13.15" x14ac:dyDescent="0.3"/>
    <row r="417" ht="13.15" x14ac:dyDescent="0.3"/>
    <row r="418" ht="13.15" x14ac:dyDescent="0.3"/>
    <row r="419" ht="13.15" x14ac:dyDescent="0.3"/>
    <row r="420" ht="13.15" x14ac:dyDescent="0.3"/>
    <row r="421" ht="13.15" x14ac:dyDescent="0.3"/>
    <row r="422" ht="13.15" x14ac:dyDescent="0.3"/>
    <row r="423" ht="13.15" x14ac:dyDescent="0.3"/>
    <row r="424" ht="13.15" x14ac:dyDescent="0.3"/>
    <row r="425" ht="13.15" x14ac:dyDescent="0.3"/>
    <row r="426" ht="13.15" x14ac:dyDescent="0.3"/>
    <row r="427" ht="13.15" x14ac:dyDescent="0.3"/>
    <row r="428" ht="13.15" x14ac:dyDescent="0.3"/>
    <row r="429" ht="13.15" x14ac:dyDescent="0.3"/>
    <row r="430" ht="13.15" x14ac:dyDescent="0.3"/>
    <row r="431" ht="13.15" x14ac:dyDescent="0.3"/>
    <row r="432" ht="13.15" x14ac:dyDescent="0.3"/>
    <row r="433" ht="13.15" x14ac:dyDescent="0.3"/>
    <row r="434" ht="13.15" x14ac:dyDescent="0.3"/>
    <row r="435" ht="13.15" x14ac:dyDescent="0.3"/>
    <row r="436" ht="13.15" x14ac:dyDescent="0.3"/>
    <row r="437" ht="13.15" x14ac:dyDescent="0.3"/>
    <row r="438" ht="13.15" x14ac:dyDescent="0.3"/>
    <row r="439" ht="13.15" x14ac:dyDescent="0.3"/>
    <row r="440" ht="13.15" x14ac:dyDescent="0.3"/>
    <row r="441" ht="13.15" x14ac:dyDescent="0.3"/>
    <row r="442" ht="13.15" x14ac:dyDescent="0.3"/>
    <row r="443" ht="13.15" x14ac:dyDescent="0.3"/>
    <row r="444" ht="13.15" x14ac:dyDescent="0.3"/>
    <row r="445" ht="13.15" x14ac:dyDescent="0.3"/>
    <row r="446" ht="13.15" x14ac:dyDescent="0.3"/>
    <row r="447" ht="13.15" x14ac:dyDescent="0.3"/>
    <row r="448" ht="13.15" x14ac:dyDescent="0.3"/>
    <row r="449" ht="13.15" x14ac:dyDescent="0.3"/>
    <row r="450" ht="13.15" x14ac:dyDescent="0.3"/>
    <row r="451" ht="13.15" x14ac:dyDescent="0.3"/>
    <row r="452" ht="13.15" x14ac:dyDescent="0.3"/>
    <row r="453" ht="13.15" x14ac:dyDescent="0.3"/>
    <row r="454" ht="13.15" x14ac:dyDescent="0.3"/>
    <row r="455" ht="13.15" x14ac:dyDescent="0.3"/>
    <row r="456" ht="13.15" x14ac:dyDescent="0.3"/>
    <row r="457" ht="13.15" x14ac:dyDescent="0.3"/>
    <row r="458" ht="13.15" x14ac:dyDescent="0.3"/>
    <row r="459" ht="13.15" x14ac:dyDescent="0.3"/>
    <row r="460" ht="13.15" x14ac:dyDescent="0.3"/>
    <row r="461" ht="13.15" x14ac:dyDescent="0.3"/>
    <row r="462" ht="13.15" x14ac:dyDescent="0.3"/>
    <row r="463" ht="13.15" x14ac:dyDescent="0.3"/>
    <row r="464" ht="13.15" x14ac:dyDescent="0.3"/>
    <row r="465" ht="13.15" x14ac:dyDescent="0.3"/>
    <row r="466" ht="13.15" x14ac:dyDescent="0.3"/>
    <row r="467" ht="13.15" x14ac:dyDescent="0.3"/>
    <row r="468" ht="13.15" x14ac:dyDescent="0.3"/>
    <row r="469" ht="13.15" x14ac:dyDescent="0.3"/>
    <row r="470" ht="13.15" x14ac:dyDescent="0.3"/>
    <row r="471" ht="13.15" x14ac:dyDescent="0.3"/>
    <row r="472" ht="13.15" x14ac:dyDescent="0.3"/>
    <row r="473" ht="13.15" x14ac:dyDescent="0.3"/>
    <row r="474" ht="13.15" x14ac:dyDescent="0.3"/>
    <row r="475" ht="13.15" x14ac:dyDescent="0.3"/>
    <row r="476" ht="13.15" x14ac:dyDescent="0.3"/>
    <row r="477" ht="13.15" x14ac:dyDescent="0.3"/>
    <row r="478" ht="13.15" x14ac:dyDescent="0.3"/>
    <row r="479" ht="13.15" x14ac:dyDescent="0.3"/>
    <row r="480" ht="13.15" x14ac:dyDescent="0.3"/>
    <row r="481" ht="13.15" x14ac:dyDescent="0.3"/>
    <row r="482" ht="13.15" x14ac:dyDescent="0.3"/>
    <row r="483" ht="13.15" x14ac:dyDescent="0.3"/>
    <row r="484" ht="13.15" x14ac:dyDescent="0.3"/>
    <row r="485" ht="13.15" x14ac:dyDescent="0.3"/>
    <row r="486" ht="13.15" x14ac:dyDescent="0.3"/>
    <row r="487" ht="13.15" x14ac:dyDescent="0.3"/>
    <row r="488" ht="13.15" x14ac:dyDescent="0.3"/>
    <row r="489" ht="13.15" x14ac:dyDescent="0.3"/>
    <row r="490" ht="13.15" x14ac:dyDescent="0.3"/>
    <row r="491" ht="13.15" x14ac:dyDescent="0.3"/>
    <row r="492" ht="13.15" x14ac:dyDescent="0.3"/>
    <row r="493" ht="13.15" x14ac:dyDescent="0.3"/>
    <row r="494" ht="13.15" x14ac:dyDescent="0.3"/>
    <row r="495" ht="13.15" x14ac:dyDescent="0.3"/>
    <row r="496" ht="13.15" x14ac:dyDescent="0.3"/>
    <row r="497" ht="13.15" x14ac:dyDescent="0.3"/>
    <row r="498" ht="13.15" x14ac:dyDescent="0.3"/>
    <row r="499" ht="13.15" x14ac:dyDescent="0.3"/>
    <row r="500" ht="13.15" x14ac:dyDescent="0.3"/>
    <row r="501" ht="13.15" x14ac:dyDescent="0.3"/>
    <row r="502" ht="13.15" x14ac:dyDescent="0.3"/>
    <row r="503" ht="13.15" x14ac:dyDescent="0.3"/>
    <row r="504" ht="13.15" x14ac:dyDescent="0.3"/>
    <row r="505" ht="13.15" x14ac:dyDescent="0.3"/>
    <row r="506" ht="13.15" x14ac:dyDescent="0.3"/>
    <row r="507" ht="13.15" x14ac:dyDescent="0.3"/>
    <row r="508" ht="13.15" x14ac:dyDescent="0.3"/>
    <row r="509" ht="13.15" x14ac:dyDescent="0.3"/>
    <row r="510" ht="13.15" x14ac:dyDescent="0.3"/>
    <row r="511" ht="13.15" x14ac:dyDescent="0.3"/>
    <row r="512" ht="13.15" x14ac:dyDescent="0.3"/>
    <row r="513" ht="13.15" x14ac:dyDescent="0.3"/>
    <row r="514" ht="13.15" x14ac:dyDescent="0.3"/>
    <row r="515" ht="13.15" x14ac:dyDescent="0.3"/>
    <row r="516" ht="13.15" x14ac:dyDescent="0.3"/>
    <row r="517" ht="13.15" x14ac:dyDescent="0.3"/>
    <row r="518" ht="13.15" x14ac:dyDescent="0.3"/>
    <row r="519" ht="13.15" x14ac:dyDescent="0.3"/>
    <row r="520" ht="13.15" x14ac:dyDescent="0.3"/>
    <row r="521" ht="13.15" x14ac:dyDescent="0.3"/>
    <row r="522" ht="13.15" x14ac:dyDescent="0.3"/>
    <row r="523" ht="13.15" x14ac:dyDescent="0.3"/>
    <row r="524" ht="13.15" x14ac:dyDescent="0.3"/>
    <row r="525" ht="13.15" x14ac:dyDescent="0.3"/>
    <row r="526" ht="13.15" x14ac:dyDescent="0.3"/>
    <row r="527" ht="13.15" x14ac:dyDescent="0.3"/>
    <row r="528" ht="13.15" x14ac:dyDescent="0.3"/>
    <row r="529" ht="13.15" x14ac:dyDescent="0.3"/>
    <row r="530" ht="13.15" x14ac:dyDescent="0.3"/>
    <row r="531" ht="13.15" x14ac:dyDescent="0.3"/>
    <row r="532" ht="13.15" x14ac:dyDescent="0.3"/>
    <row r="533" ht="13.15" x14ac:dyDescent="0.3"/>
    <row r="534" ht="13.15" x14ac:dyDescent="0.3"/>
    <row r="535" ht="13.15" x14ac:dyDescent="0.3"/>
    <row r="536" ht="13.15" x14ac:dyDescent="0.3"/>
    <row r="537" ht="13.15" x14ac:dyDescent="0.3"/>
    <row r="538" ht="13.15" x14ac:dyDescent="0.3"/>
    <row r="539" ht="13.15" x14ac:dyDescent="0.3"/>
    <row r="540" ht="13.15" x14ac:dyDescent="0.3"/>
    <row r="541" ht="13.15" x14ac:dyDescent="0.3"/>
    <row r="542" ht="13.15" x14ac:dyDescent="0.3"/>
    <row r="543" ht="13.15" x14ac:dyDescent="0.3"/>
    <row r="544" ht="13.15" x14ac:dyDescent="0.3"/>
    <row r="545" ht="13.15" x14ac:dyDescent="0.3"/>
    <row r="546" ht="13.15" x14ac:dyDescent="0.3"/>
    <row r="547" ht="13.15" x14ac:dyDescent="0.3"/>
    <row r="548" ht="13.15" x14ac:dyDescent="0.3"/>
    <row r="549" ht="13.15" x14ac:dyDescent="0.3"/>
    <row r="550" ht="13.15" x14ac:dyDescent="0.3"/>
    <row r="551" ht="13.15" x14ac:dyDescent="0.3"/>
    <row r="552" ht="13.15" x14ac:dyDescent="0.3"/>
    <row r="553" ht="13.15" x14ac:dyDescent="0.3"/>
    <row r="554" ht="13.15" x14ac:dyDescent="0.3"/>
    <row r="555" ht="13.15" x14ac:dyDescent="0.3"/>
    <row r="556" ht="13.15" x14ac:dyDescent="0.3"/>
    <row r="557" ht="13.15" x14ac:dyDescent="0.3"/>
    <row r="558" ht="13.15" x14ac:dyDescent="0.3"/>
    <row r="559" ht="13.15" x14ac:dyDescent="0.3"/>
    <row r="560" ht="13.15" x14ac:dyDescent="0.3"/>
    <row r="561" ht="13.15" x14ac:dyDescent="0.3"/>
    <row r="562" ht="13.15" x14ac:dyDescent="0.3"/>
    <row r="563" ht="13.15" x14ac:dyDescent="0.3"/>
    <row r="564" ht="13.15" x14ac:dyDescent="0.3"/>
    <row r="565" ht="13.15" x14ac:dyDescent="0.3"/>
    <row r="566" ht="13.15" x14ac:dyDescent="0.3"/>
    <row r="567" ht="13.15" x14ac:dyDescent="0.3"/>
    <row r="568" ht="13.15" x14ac:dyDescent="0.3"/>
    <row r="569" ht="13.15" x14ac:dyDescent="0.3"/>
    <row r="570" ht="13.15" x14ac:dyDescent="0.3"/>
    <row r="571" ht="13.15" x14ac:dyDescent="0.3"/>
    <row r="572" ht="13.15" x14ac:dyDescent="0.3"/>
    <row r="573" ht="13.15" x14ac:dyDescent="0.3"/>
    <row r="574" ht="13.15" x14ac:dyDescent="0.3"/>
    <row r="575" ht="13.15" x14ac:dyDescent="0.3"/>
    <row r="576" ht="13.15" x14ac:dyDescent="0.3"/>
    <row r="577" ht="13.15" x14ac:dyDescent="0.3"/>
    <row r="578" ht="13.15" x14ac:dyDescent="0.3"/>
    <row r="579" ht="13.15" x14ac:dyDescent="0.3"/>
    <row r="580" ht="13.15" x14ac:dyDescent="0.3"/>
    <row r="581" ht="13.15" x14ac:dyDescent="0.3"/>
    <row r="582" ht="13.15" x14ac:dyDescent="0.3"/>
    <row r="583" ht="13.15" x14ac:dyDescent="0.3"/>
    <row r="584" ht="13.15" x14ac:dyDescent="0.3"/>
    <row r="585" ht="13.15" x14ac:dyDescent="0.3"/>
    <row r="586" ht="13.15" x14ac:dyDescent="0.3"/>
    <row r="587" ht="13.15" x14ac:dyDescent="0.3"/>
    <row r="588" ht="13.15" x14ac:dyDescent="0.3"/>
    <row r="589" ht="13.15" x14ac:dyDescent="0.3"/>
    <row r="590" ht="13.15" x14ac:dyDescent="0.3"/>
    <row r="591" ht="13.15" x14ac:dyDescent="0.3"/>
    <row r="592" ht="13.15" x14ac:dyDescent="0.3"/>
    <row r="593" ht="13.15" x14ac:dyDescent="0.3"/>
    <row r="594" ht="13.15" x14ac:dyDescent="0.3"/>
    <row r="595" ht="13.15" x14ac:dyDescent="0.3"/>
    <row r="596" ht="13.15" x14ac:dyDescent="0.3"/>
    <row r="597" ht="13.15" x14ac:dyDescent="0.3"/>
    <row r="598" ht="13.15" x14ac:dyDescent="0.3"/>
    <row r="599" ht="13.15" x14ac:dyDescent="0.3"/>
    <row r="600" ht="13.15" x14ac:dyDescent="0.3"/>
    <row r="601" ht="13.15" x14ac:dyDescent="0.3"/>
    <row r="602" ht="13.15" x14ac:dyDescent="0.3"/>
    <row r="603" ht="13.15" x14ac:dyDescent="0.3"/>
    <row r="604" ht="13.15" x14ac:dyDescent="0.3"/>
    <row r="605" ht="13.15" x14ac:dyDescent="0.3"/>
    <row r="606" ht="13.15" x14ac:dyDescent="0.3"/>
    <row r="607" ht="13.15" x14ac:dyDescent="0.3"/>
    <row r="608" ht="13.15" x14ac:dyDescent="0.3"/>
    <row r="609" ht="13.15" x14ac:dyDescent="0.3"/>
    <row r="610" ht="13.15" x14ac:dyDescent="0.3"/>
    <row r="611" ht="13.15" x14ac:dyDescent="0.3"/>
    <row r="612" ht="13.15" x14ac:dyDescent="0.3"/>
    <row r="613" ht="13.15" x14ac:dyDescent="0.3"/>
    <row r="614" ht="13.15" x14ac:dyDescent="0.3"/>
    <row r="615" ht="13.15" x14ac:dyDescent="0.3"/>
    <row r="616" ht="13.15" x14ac:dyDescent="0.3"/>
    <row r="617" ht="13.15" x14ac:dyDescent="0.3"/>
    <row r="618" ht="13.15" x14ac:dyDescent="0.3"/>
    <row r="619" ht="13.15" x14ac:dyDescent="0.3"/>
    <row r="620" ht="13.15" x14ac:dyDescent="0.3"/>
    <row r="621" ht="13.15" x14ac:dyDescent="0.3"/>
    <row r="622" ht="13.15" x14ac:dyDescent="0.3"/>
    <row r="623" ht="13.15" x14ac:dyDescent="0.3"/>
    <row r="624" ht="13.15" x14ac:dyDescent="0.3"/>
    <row r="625" ht="13.15" x14ac:dyDescent="0.3"/>
    <row r="626" ht="13.15" x14ac:dyDescent="0.3"/>
    <row r="627" ht="13.15" x14ac:dyDescent="0.3"/>
    <row r="628" ht="13.15" x14ac:dyDescent="0.3"/>
    <row r="629" ht="13.15" x14ac:dyDescent="0.3"/>
    <row r="630" ht="13.15" x14ac:dyDescent="0.3"/>
    <row r="631" ht="13.15" x14ac:dyDescent="0.3"/>
    <row r="632" ht="13.15" x14ac:dyDescent="0.3"/>
    <row r="633" ht="13.15" x14ac:dyDescent="0.3"/>
    <row r="634" ht="13.15" x14ac:dyDescent="0.3"/>
    <row r="635" ht="13.15" x14ac:dyDescent="0.3"/>
    <row r="636" ht="13.15" x14ac:dyDescent="0.3"/>
    <row r="637" ht="13.15" x14ac:dyDescent="0.3"/>
    <row r="638" ht="13.15" x14ac:dyDescent="0.3"/>
    <row r="639" ht="13.15" x14ac:dyDescent="0.3"/>
    <row r="640" ht="13.15" x14ac:dyDescent="0.3"/>
    <row r="641" ht="13.15" x14ac:dyDescent="0.3"/>
    <row r="642" ht="13.15" x14ac:dyDescent="0.3"/>
    <row r="643" ht="13.15" x14ac:dyDescent="0.3"/>
    <row r="644" ht="13.15" x14ac:dyDescent="0.3"/>
    <row r="645" ht="13.15" x14ac:dyDescent="0.3"/>
    <row r="646" ht="13.15" x14ac:dyDescent="0.3"/>
    <row r="647" ht="13.15" x14ac:dyDescent="0.3"/>
    <row r="648" ht="13.15" x14ac:dyDescent="0.3"/>
    <row r="649" ht="13.15" x14ac:dyDescent="0.3"/>
    <row r="650" ht="13.15" x14ac:dyDescent="0.3"/>
    <row r="651" ht="13.15" x14ac:dyDescent="0.3"/>
    <row r="652" ht="13.15" x14ac:dyDescent="0.3"/>
    <row r="653" ht="13.15" x14ac:dyDescent="0.3"/>
    <row r="654" ht="13.15" x14ac:dyDescent="0.3"/>
    <row r="655" ht="13.15" x14ac:dyDescent="0.3"/>
    <row r="656" ht="13.15" x14ac:dyDescent="0.3"/>
    <row r="657" ht="13.15" x14ac:dyDescent="0.3"/>
    <row r="658" ht="13.15" x14ac:dyDescent="0.3"/>
    <row r="659" ht="13.15" x14ac:dyDescent="0.3"/>
    <row r="660" ht="13.15" x14ac:dyDescent="0.3"/>
    <row r="661" ht="13.15" x14ac:dyDescent="0.3"/>
    <row r="662" ht="13.15" x14ac:dyDescent="0.3"/>
    <row r="663" ht="13.15" x14ac:dyDescent="0.3"/>
    <row r="664" ht="13.15" x14ac:dyDescent="0.3"/>
    <row r="665" ht="13.15" x14ac:dyDescent="0.3"/>
    <row r="666" ht="13.15" x14ac:dyDescent="0.3"/>
    <row r="667" ht="13.15" x14ac:dyDescent="0.3"/>
    <row r="668" ht="13.15" x14ac:dyDescent="0.3"/>
    <row r="669" ht="13.15" x14ac:dyDescent="0.3"/>
    <row r="670" ht="13.15" x14ac:dyDescent="0.3"/>
    <row r="671" ht="13.15" x14ac:dyDescent="0.3"/>
    <row r="672" ht="13.15" x14ac:dyDescent="0.3"/>
    <row r="673" ht="13.15" x14ac:dyDescent="0.3"/>
    <row r="674" ht="13.15" x14ac:dyDescent="0.3"/>
    <row r="675" ht="13.15" x14ac:dyDescent="0.3"/>
    <row r="676" ht="13.15" x14ac:dyDescent="0.3"/>
    <row r="677" ht="13.15" x14ac:dyDescent="0.3"/>
    <row r="678" ht="13.15" x14ac:dyDescent="0.3"/>
    <row r="679" ht="13.15" x14ac:dyDescent="0.3"/>
    <row r="680" ht="13.15" x14ac:dyDescent="0.3"/>
    <row r="681" ht="13.15" x14ac:dyDescent="0.3"/>
    <row r="682" ht="13.15" x14ac:dyDescent="0.3"/>
    <row r="683" ht="13.15" x14ac:dyDescent="0.3"/>
    <row r="684" ht="13.15" x14ac:dyDescent="0.3"/>
    <row r="685" ht="13.15" x14ac:dyDescent="0.3"/>
    <row r="686" ht="13.15" x14ac:dyDescent="0.3"/>
    <row r="687" ht="13.15" x14ac:dyDescent="0.3"/>
    <row r="688" ht="13.15" x14ac:dyDescent="0.3"/>
    <row r="689" ht="13.15" x14ac:dyDescent="0.3"/>
    <row r="690" ht="13.15" x14ac:dyDescent="0.3"/>
    <row r="691" ht="13.15" x14ac:dyDescent="0.3"/>
    <row r="692" ht="13.15" x14ac:dyDescent="0.3"/>
    <row r="693" ht="13.15" x14ac:dyDescent="0.3"/>
    <row r="694" ht="13.15" x14ac:dyDescent="0.3"/>
    <row r="695" ht="13.15" x14ac:dyDescent="0.3"/>
    <row r="696" ht="13.15" x14ac:dyDescent="0.3"/>
    <row r="697" ht="13.15" x14ac:dyDescent="0.3"/>
    <row r="698" ht="13.15" x14ac:dyDescent="0.3"/>
    <row r="699" ht="13.15" x14ac:dyDescent="0.3"/>
    <row r="700" ht="13.15" x14ac:dyDescent="0.3"/>
    <row r="701" ht="13.15" x14ac:dyDescent="0.3"/>
    <row r="702" ht="13.15" x14ac:dyDescent="0.3"/>
    <row r="703" ht="13.15" x14ac:dyDescent="0.3"/>
    <row r="704" ht="13.15" x14ac:dyDescent="0.3"/>
    <row r="705" ht="13.15" x14ac:dyDescent="0.3"/>
    <row r="706" ht="13.15" x14ac:dyDescent="0.3"/>
    <row r="707" ht="13.15" x14ac:dyDescent="0.3"/>
    <row r="708" ht="13.15" x14ac:dyDescent="0.3"/>
    <row r="709" ht="13.15" x14ac:dyDescent="0.3"/>
    <row r="710" ht="13.15" x14ac:dyDescent="0.3"/>
    <row r="711" ht="13.15" x14ac:dyDescent="0.3"/>
    <row r="712" ht="13.15" x14ac:dyDescent="0.3"/>
    <row r="713" ht="13.15" x14ac:dyDescent="0.3"/>
    <row r="714" ht="13.15" x14ac:dyDescent="0.3"/>
    <row r="715" ht="13.15" x14ac:dyDescent="0.3"/>
    <row r="716" ht="13.15" x14ac:dyDescent="0.3"/>
    <row r="717" ht="13.15" x14ac:dyDescent="0.3"/>
    <row r="718" ht="13.15" x14ac:dyDescent="0.3"/>
    <row r="719" ht="13.15" x14ac:dyDescent="0.3"/>
    <row r="720" ht="13.15" x14ac:dyDescent="0.3"/>
    <row r="721" ht="13.15" x14ac:dyDescent="0.3"/>
    <row r="722" ht="13.15" x14ac:dyDescent="0.3"/>
    <row r="723" ht="13.15" x14ac:dyDescent="0.3"/>
    <row r="724" ht="13.15" x14ac:dyDescent="0.3"/>
    <row r="725" ht="13.15" x14ac:dyDescent="0.3"/>
    <row r="726" ht="13.15" x14ac:dyDescent="0.3"/>
    <row r="727" ht="13.15" x14ac:dyDescent="0.3"/>
    <row r="728" ht="13.15" x14ac:dyDescent="0.3"/>
    <row r="729" ht="13.15" x14ac:dyDescent="0.3"/>
    <row r="730" ht="13.15" x14ac:dyDescent="0.3"/>
    <row r="731" ht="13.15" x14ac:dyDescent="0.3"/>
    <row r="732" ht="13.15" x14ac:dyDescent="0.3"/>
    <row r="733" ht="13.15" x14ac:dyDescent="0.3"/>
    <row r="734" ht="13.15" x14ac:dyDescent="0.3"/>
    <row r="735" ht="13.15" x14ac:dyDescent="0.3"/>
    <row r="736" ht="13.15" x14ac:dyDescent="0.3"/>
    <row r="737" ht="13.15" x14ac:dyDescent="0.3"/>
    <row r="738" ht="13.15" x14ac:dyDescent="0.3"/>
    <row r="739" ht="13.15" x14ac:dyDescent="0.3"/>
    <row r="740" ht="13.15" x14ac:dyDescent="0.3"/>
    <row r="741" ht="13.15" x14ac:dyDescent="0.3"/>
    <row r="742" ht="13.15" x14ac:dyDescent="0.3"/>
    <row r="743" ht="13.15" x14ac:dyDescent="0.3"/>
    <row r="744" ht="13.15" x14ac:dyDescent="0.3"/>
    <row r="745" ht="13.15" x14ac:dyDescent="0.3"/>
    <row r="746" ht="13.15" x14ac:dyDescent="0.3"/>
    <row r="747" ht="13.15" x14ac:dyDescent="0.3"/>
    <row r="748" ht="13.15" x14ac:dyDescent="0.3"/>
    <row r="749" ht="13.15" x14ac:dyDescent="0.3"/>
    <row r="750" ht="13.15" x14ac:dyDescent="0.3"/>
    <row r="751" ht="13.15" x14ac:dyDescent="0.3"/>
    <row r="752" ht="13.15" x14ac:dyDescent="0.3"/>
    <row r="753" ht="13.15" x14ac:dyDescent="0.3"/>
    <row r="754" ht="13.15" x14ac:dyDescent="0.3"/>
    <row r="755" ht="13.15" x14ac:dyDescent="0.3"/>
    <row r="756" ht="13.15" x14ac:dyDescent="0.3"/>
    <row r="757" ht="13.15" x14ac:dyDescent="0.3"/>
    <row r="758" ht="13.15" x14ac:dyDescent="0.3"/>
    <row r="759" ht="13.15" x14ac:dyDescent="0.3"/>
    <row r="760" ht="13.15" x14ac:dyDescent="0.3"/>
    <row r="761" ht="13.15" x14ac:dyDescent="0.3"/>
    <row r="762" ht="13.15" x14ac:dyDescent="0.3"/>
    <row r="763" ht="13.15" x14ac:dyDescent="0.3"/>
    <row r="764" ht="13.15" x14ac:dyDescent="0.3"/>
    <row r="765" ht="13.15" x14ac:dyDescent="0.3"/>
    <row r="766" ht="13.15" x14ac:dyDescent="0.3"/>
    <row r="767" ht="13.15" x14ac:dyDescent="0.3"/>
    <row r="768" ht="13.15" x14ac:dyDescent="0.3"/>
    <row r="769" ht="13.15" x14ac:dyDescent="0.3"/>
    <row r="770" ht="13.15" x14ac:dyDescent="0.3"/>
    <row r="771" ht="13.15" x14ac:dyDescent="0.3"/>
    <row r="772" ht="13.15" x14ac:dyDescent="0.3"/>
    <row r="773" ht="13.15" x14ac:dyDescent="0.3"/>
    <row r="774" ht="13.15" x14ac:dyDescent="0.3"/>
    <row r="775" ht="13.15" x14ac:dyDescent="0.3"/>
    <row r="776" ht="13.15" x14ac:dyDescent="0.3"/>
    <row r="777" ht="13.15" x14ac:dyDescent="0.3"/>
    <row r="778" ht="13.15" x14ac:dyDescent="0.3"/>
    <row r="779" ht="13.15" x14ac:dyDescent="0.3"/>
    <row r="780" ht="13.15" x14ac:dyDescent="0.3"/>
    <row r="781" ht="13.15" x14ac:dyDescent="0.3"/>
    <row r="782" ht="13.15" x14ac:dyDescent="0.3"/>
    <row r="783" ht="13.15" x14ac:dyDescent="0.3"/>
    <row r="784" ht="13.15" x14ac:dyDescent="0.3"/>
    <row r="785" ht="13.15" x14ac:dyDescent="0.3"/>
    <row r="786" ht="13.15" x14ac:dyDescent="0.3"/>
    <row r="787" ht="13.15" x14ac:dyDescent="0.3"/>
    <row r="788" ht="13.15" x14ac:dyDescent="0.3"/>
    <row r="789" ht="13.15" x14ac:dyDescent="0.3"/>
    <row r="790" ht="13.15" x14ac:dyDescent="0.3"/>
    <row r="791" ht="13.15" x14ac:dyDescent="0.3"/>
    <row r="792" ht="13.15" x14ac:dyDescent="0.3"/>
    <row r="793" ht="13.15" x14ac:dyDescent="0.3"/>
    <row r="794" ht="13.15" x14ac:dyDescent="0.3"/>
    <row r="795" ht="13.15" x14ac:dyDescent="0.3"/>
    <row r="796" ht="13.15" x14ac:dyDescent="0.3"/>
    <row r="797" ht="13.15" x14ac:dyDescent="0.3"/>
    <row r="798" ht="13.15" x14ac:dyDescent="0.3"/>
    <row r="799" ht="13.15" x14ac:dyDescent="0.3"/>
    <row r="800" ht="13.15" x14ac:dyDescent="0.3"/>
    <row r="801" ht="13.15" x14ac:dyDescent="0.3"/>
    <row r="802" ht="13.15" x14ac:dyDescent="0.3"/>
    <row r="803" ht="13.15" x14ac:dyDescent="0.3"/>
    <row r="804" ht="13.15" x14ac:dyDescent="0.3"/>
    <row r="805" ht="13.15" x14ac:dyDescent="0.3"/>
    <row r="806" ht="13.15" x14ac:dyDescent="0.3"/>
    <row r="807" ht="13.15" x14ac:dyDescent="0.3"/>
    <row r="808" ht="13.15" x14ac:dyDescent="0.3"/>
    <row r="809" ht="13.15" x14ac:dyDescent="0.3"/>
    <row r="810" ht="13.15" x14ac:dyDescent="0.3"/>
    <row r="811" ht="13.15" x14ac:dyDescent="0.3"/>
    <row r="812" ht="13.15" x14ac:dyDescent="0.3"/>
    <row r="813" ht="13.15" x14ac:dyDescent="0.3"/>
    <row r="814" ht="13.15" x14ac:dyDescent="0.3"/>
    <row r="815" ht="13.15" x14ac:dyDescent="0.3"/>
    <row r="816" ht="13.15" x14ac:dyDescent="0.3"/>
    <row r="817" ht="13.15" x14ac:dyDescent="0.3"/>
    <row r="818" ht="13.15" x14ac:dyDescent="0.3"/>
    <row r="819" ht="13.15" x14ac:dyDescent="0.3"/>
    <row r="820" ht="13.15" x14ac:dyDescent="0.3"/>
    <row r="821" ht="13.15" x14ac:dyDescent="0.3"/>
    <row r="822" ht="13.15" x14ac:dyDescent="0.3"/>
    <row r="823" ht="13.15" x14ac:dyDescent="0.3"/>
    <row r="824" ht="13.15" x14ac:dyDescent="0.3"/>
    <row r="825" ht="13.15" x14ac:dyDescent="0.3"/>
    <row r="826" ht="13.15" x14ac:dyDescent="0.3"/>
    <row r="827" ht="13.15" x14ac:dyDescent="0.3"/>
    <row r="828" ht="13.15" x14ac:dyDescent="0.3"/>
    <row r="829" ht="13.15" x14ac:dyDescent="0.3"/>
    <row r="830" ht="13.15" x14ac:dyDescent="0.3"/>
    <row r="831" ht="13.15" x14ac:dyDescent="0.3"/>
    <row r="832" ht="13.15" x14ac:dyDescent="0.3"/>
    <row r="833" ht="13.15" x14ac:dyDescent="0.3"/>
    <row r="834" ht="13.15" x14ac:dyDescent="0.3"/>
    <row r="835" ht="13.15" x14ac:dyDescent="0.3"/>
    <row r="836" ht="13.15" x14ac:dyDescent="0.3"/>
    <row r="837" ht="13.15" x14ac:dyDescent="0.3"/>
    <row r="838" ht="13.15" x14ac:dyDescent="0.3"/>
    <row r="839" ht="13.15" x14ac:dyDescent="0.3"/>
    <row r="840" ht="13.15" x14ac:dyDescent="0.3"/>
    <row r="841" ht="13.15" x14ac:dyDescent="0.3"/>
    <row r="842" ht="13.15" x14ac:dyDescent="0.3"/>
    <row r="843" ht="13.15" x14ac:dyDescent="0.3"/>
    <row r="844" ht="13.15" x14ac:dyDescent="0.3"/>
    <row r="845" ht="13.15" x14ac:dyDescent="0.3"/>
    <row r="846" ht="13.15" x14ac:dyDescent="0.3"/>
    <row r="847" ht="13.15" x14ac:dyDescent="0.3"/>
    <row r="848" ht="13.15" x14ac:dyDescent="0.3"/>
    <row r="849" ht="13.15" x14ac:dyDescent="0.3"/>
    <row r="850" ht="13.15" x14ac:dyDescent="0.3"/>
    <row r="851" ht="13.15" x14ac:dyDescent="0.3"/>
    <row r="852" ht="13.15" x14ac:dyDescent="0.3"/>
    <row r="853" ht="13.15" x14ac:dyDescent="0.3"/>
    <row r="854" ht="13.15" x14ac:dyDescent="0.3"/>
    <row r="855" ht="13.15" x14ac:dyDescent="0.3"/>
    <row r="856" ht="13.15" x14ac:dyDescent="0.3"/>
    <row r="857" ht="13.15" x14ac:dyDescent="0.3"/>
    <row r="858" ht="13.15" x14ac:dyDescent="0.3"/>
    <row r="859" ht="13.15" x14ac:dyDescent="0.3"/>
    <row r="860" ht="13.15" x14ac:dyDescent="0.3"/>
    <row r="861" ht="13.15" x14ac:dyDescent="0.3"/>
    <row r="862" ht="13.15" x14ac:dyDescent="0.3"/>
    <row r="863" ht="13.15" x14ac:dyDescent="0.3"/>
    <row r="864" ht="13.15" x14ac:dyDescent="0.3"/>
    <row r="865" ht="13.15" x14ac:dyDescent="0.3"/>
    <row r="866" ht="13.15" x14ac:dyDescent="0.3"/>
    <row r="867" ht="13.15" x14ac:dyDescent="0.3"/>
    <row r="868" ht="13.15" x14ac:dyDescent="0.3"/>
    <row r="869" ht="13.15" x14ac:dyDescent="0.3"/>
    <row r="870" ht="13.15" x14ac:dyDescent="0.3"/>
    <row r="871" ht="13.15" x14ac:dyDescent="0.3"/>
    <row r="872" ht="13.15" x14ac:dyDescent="0.3"/>
    <row r="873" ht="13.15" x14ac:dyDescent="0.3"/>
    <row r="874" ht="13.15" x14ac:dyDescent="0.3"/>
    <row r="875" ht="13.15" x14ac:dyDescent="0.3"/>
    <row r="876" ht="13.15" x14ac:dyDescent="0.3"/>
    <row r="877" ht="13.15" x14ac:dyDescent="0.3"/>
    <row r="878" ht="13.15" x14ac:dyDescent="0.3"/>
    <row r="879" ht="13.15" x14ac:dyDescent="0.3"/>
    <row r="880" ht="13.15" x14ac:dyDescent="0.3"/>
    <row r="881" ht="13.15" x14ac:dyDescent="0.3"/>
    <row r="882" ht="13.15" x14ac:dyDescent="0.3"/>
    <row r="883" ht="13.15" x14ac:dyDescent="0.3"/>
    <row r="884" ht="13.15" x14ac:dyDescent="0.3"/>
    <row r="885" ht="13.15" x14ac:dyDescent="0.3"/>
    <row r="886" ht="13.15" x14ac:dyDescent="0.3"/>
    <row r="887" ht="13.15" x14ac:dyDescent="0.3"/>
    <row r="888" ht="13.15" x14ac:dyDescent="0.3"/>
    <row r="889" ht="13.15" x14ac:dyDescent="0.3"/>
    <row r="890" ht="13.15" x14ac:dyDescent="0.3"/>
    <row r="891" ht="13.15" x14ac:dyDescent="0.3"/>
    <row r="892" ht="13.15" x14ac:dyDescent="0.3"/>
    <row r="893" ht="13.15" x14ac:dyDescent="0.3"/>
    <row r="894" ht="13.15" x14ac:dyDescent="0.3"/>
    <row r="895" ht="13.15" x14ac:dyDescent="0.3"/>
    <row r="896" ht="13.15" x14ac:dyDescent="0.3"/>
    <row r="897" ht="13.15" x14ac:dyDescent="0.3"/>
    <row r="898" ht="13.15" x14ac:dyDescent="0.3"/>
    <row r="899" ht="13.15" x14ac:dyDescent="0.3"/>
    <row r="900" ht="13.15" x14ac:dyDescent="0.3"/>
    <row r="901" ht="13.15" x14ac:dyDescent="0.3"/>
    <row r="902" ht="13.15" x14ac:dyDescent="0.3"/>
    <row r="903" ht="13.15" x14ac:dyDescent="0.3"/>
    <row r="904" ht="13.15" x14ac:dyDescent="0.3"/>
    <row r="905" ht="13.15" x14ac:dyDescent="0.3"/>
    <row r="906" ht="13.15" x14ac:dyDescent="0.3"/>
    <row r="907" ht="13.15" x14ac:dyDescent="0.3"/>
    <row r="908" ht="13.15" x14ac:dyDescent="0.3"/>
    <row r="909" ht="13.15" x14ac:dyDescent="0.3"/>
    <row r="910" ht="13.15" x14ac:dyDescent="0.3"/>
    <row r="911" ht="13.15" x14ac:dyDescent="0.3"/>
    <row r="912" ht="13.15" x14ac:dyDescent="0.3"/>
    <row r="913" ht="13.15" x14ac:dyDescent="0.3"/>
    <row r="914" ht="13.15" x14ac:dyDescent="0.3"/>
    <row r="915" ht="13.15" x14ac:dyDescent="0.3"/>
    <row r="916" ht="13.15" x14ac:dyDescent="0.3"/>
    <row r="917" ht="13.15" x14ac:dyDescent="0.3"/>
    <row r="918" ht="13.15" x14ac:dyDescent="0.3"/>
    <row r="919" ht="13.15" x14ac:dyDescent="0.3"/>
    <row r="920" ht="13.15" x14ac:dyDescent="0.3"/>
    <row r="921" ht="13.15" x14ac:dyDescent="0.3"/>
    <row r="922" ht="13.15" x14ac:dyDescent="0.3"/>
    <row r="923" ht="13.15" x14ac:dyDescent="0.3"/>
    <row r="924" ht="13.15" x14ac:dyDescent="0.3"/>
    <row r="925" ht="13.15" x14ac:dyDescent="0.3"/>
    <row r="926" ht="13.15" x14ac:dyDescent="0.3"/>
    <row r="927" ht="13.15" x14ac:dyDescent="0.3"/>
    <row r="928" ht="13.15" x14ac:dyDescent="0.3"/>
    <row r="929" ht="13.15" x14ac:dyDescent="0.3"/>
    <row r="930" ht="13.15" x14ac:dyDescent="0.3"/>
    <row r="931" ht="13.15" x14ac:dyDescent="0.3"/>
    <row r="932" ht="13.15" x14ac:dyDescent="0.3"/>
    <row r="933" ht="13.15" x14ac:dyDescent="0.3"/>
    <row r="934" ht="13.15" x14ac:dyDescent="0.3"/>
    <row r="935" ht="13.15" x14ac:dyDescent="0.3"/>
    <row r="936" ht="13.15" x14ac:dyDescent="0.3"/>
    <row r="937" ht="13.15" x14ac:dyDescent="0.3"/>
    <row r="938" ht="13.15" x14ac:dyDescent="0.3"/>
    <row r="939" ht="13.15" x14ac:dyDescent="0.3"/>
    <row r="940" ht="13.15" x14ac:dyDescent="0.3"/>
    <row r="941" ht="13.15" x14ac:dyDescent="0.3"/>
    <row r="942" ht="13.15" x14ac:dyDescent="0.3"/>
    <row r="943" ht="13.15" x14ac:dyDescent="0.3"/>
    <row r="944" ht="13.15" x14ac:dyDescent="0.3"/>
    <row r="945" ht="13.15" x14ac:dyDescent="0.3"/>
    <row r="946" ht="13.15" x14ac:dyDescent="0.3"/>
    <row r="947" ht="13.15" x14ac:dyDescent="0.3"/>
    <row r="948" ht="13.15" x14ac:dyDescent="0.3"/>
    <row r="949" ht="13.15" x14ac:dyDescent="0.3"/>
    <row r="950" ht="13.15" x14ac:dyDescent="0.3"/>
    <row r="951" ht="13.15" x14ac:dyDescent="0.3"/>
    <row r="952" ht="13.15" x14ac:dyDescent="0.3"/>
    <row r="953" ht="13.15" x14ac:dyDescent="0.3"/>
    <row r="954" ht="13.15" x14ac:dyDescent="0.3"/>
    <row r="955" ht="13.15" x14ac:dyDescent="0.3"/>
    <row r="956" ht="13.15" x14ac:dyDescent="0.3"/>
    <row r="957" ht="13.15" x14ac:dyDescent="0.3"/>
    <row r="958" ht="13.15" x14ac:dyDescent="0.3"/>
    <row r="959" ht="13.15" x14ac:dyDescent="0.3"/>
    <row r="960" ht="13.15" x14ac:dyDescent="0.3"/>
    <row r="961" ht="13.15" x14ac:dyDescent="0.3"/>
    <row r="962" ht="13.15" x14ac:dyDescent="0.3"/>
    <row r="963" ht="13.15" x14ac:dyDescent="0.3"/>
    <row r="964" ht="13.15" x14ac:dyDescent="0.3"/>
    <row r="965" ht="13.15" x14ac:dyDescent="0.3"/>
    <row r="966" ht="13.15" x14ac:dyDescent="0.3"/>
    <row r="967" ht="13.15" x14ac:dyDescent="0.3"/>
    <row r="968" ht="13.15" x14ac:dyDescent="0.3"/>
    <row r="969" ht="13.15" x14ac:dyDescent="0.3"/>
    <row r="970" ht="13.15" x14ac:dyDescent="0.3"/>
    <row r="971" ht="13.15" x14ac:dyDescent="0.3"/>
    <row r="972" ht="13.15" x14ac:dyDescent="0.3"/>
    <row r="973" ht="13.15" x14ac:dyDescent="0.3"/>
    <row r="974" ht="13.15" x14ac:dyDescent="0.3"/>
    <row r="975" ht="13.15" x14ac:dyDescent="0.3"/>
    <row r="976" ht="13.15" x14ac:dyDescent="0.3"/>
    <row r="977" ht="13.15" x14ac:dyDescent="0.3"/>
    <row r="978" ht="13.15" x14ac:dyDescent="0.3"/>
    <row r="979" ht="13.15" x14ac:dyDescent="0.3"/>
    <row r="980" ht="13.15" x14ac:dyDescent="0.3"/>
    <row r="981" ht="13.15" x14ac:dyDescent="0.3"/>
    <row r="982" ht="13.15" x14ac:dyDescent="0.3"/>
    <row r="983" ht="13.15" x14ac:dyDescent="0.3"/>
    <row r="984" ht="13.15" x14ac:dyDescent="0.3"/>
    <row r="985" ht="13.15" x14ac:dyDescent="0.3"/>
    <row r="986" ht="13.15" x14ac:dyDescent="0.3"/>
    <row r="987" ht="13.15" x14ac:dyDescent="0.3"/>
    <row r="988" ht="13.15" x14ac:dyDescent="0.3"/>
    <row r="989" ht="13.15" x14ac:dyDescent="0.3"/>
    <row r="990" ht="13.15" x14ac:dyDescent="0.3"/>
    <row r="991" ht="13.15" x14ac:dyDescent="0.3"/>
    <row r="992" ht="13.15" x14ac:dyDescent="0.3"/>
    <row r="993" ht="13.15" x14ac:dyDescent="0.3"/>
    <row r="994" ht="13.15" x14ac:dyDescent="0.3"/>
    <row r="995" ht="13.15" x14ac:dyDescent="0.3"/>
    <row r="996" ht="13.15" x14ac:dyDescent="0.3"/>
    <row r="997" ht="13.15" x14ac:dyDescent="0.3"/>
    <row r="998" ht="13.15" x14ac:dyDescent="0.3"/>
    <row r="999" ht="13.15" x14ac:dyDescent="0.3"/>
    <row r="1000" ht="13.15" x14ac:dyDescent="0.3"/>
    <row r="1001" ht="13.15" x14ac:dyDescent="0.3"/>
    <row r="1002" ht="13.15" x14ac:dyDescent="0.3"/>
    <row r="1003" ht="13.15" x14ac:dyDescent="0.3"/>
    <row r="1004" ht="13.15" x14ac:dyDescent="0.3"/>
    <row r="1005" ht="13.15" x14ac:dyDescent="0.3"/>
    <row r="1006" ht="13.15" x14ac:dyDescent="0.3"/>
    <row r="1007" ht="13.15" x14ac:dyDescent="0.3"/>
    <row r="1008" ht="13.15" x14ac:dyDescent="0.3"/>
    <row r="1009" ht="13.15" x14ac:dyDescent="0.3"/>
    <row r="1010" ht="13.15" x14ac:dyDescent="0.3"/>
    <row r="1011" ht="13.15" x14ac:dyDescent="0.3"/>
    <row r="1012" ht="13.15" x14ac:dyDescent="0.3"/>
    <row r="1013" ht="13.15" x14ac:dyDescent="0.3"/>
    <row r="1014" ht="13.15" x14ac:dyDescent="0.3"/>
    <row r="1015" ht="13.15" x14ac:dyDescent="0.3"/>
    <row r="1016" ht="13.15" x14ac:dyDescent="0.3"/>
    <row r="1017" ht="13.15" x14ac:dyDescent="0.3"/>
    <row r="1018" ht="13.15" x14ac:dyDescent="0.3"/>
    <row r="1019" ht="13.15" x14ac:dyDescent="0.3"/>
    <row r="1020" ht="13.15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</sheetPr>
  <dimension ref="A1:Z132"/>
  <sheetViews>
    <sheetView topLeftCell="B1" workbookViewId="0">
      <selection activeCell="C5" sqref="C5"/>
    </sheetView>
  </sheetViews>
  <sheetFormatPr defaultColWidth="12.6640625" defaultRowHeight="15.85" customHeight="1" x14ac:dyDescent="0.3"/>
  <cols>
    <col min="1" max="1" width="5.109375" style="5" customWidth="1"/>
    <col min="2" max="3" width="9.6640625" style="5" customWidth="1"/>
    <col min="4" max="5" width="10.109375" style="5" customWidth="1"/>
    <col min="6" max="6" width="5.5546875" style="5" customWidth="1"/>
    <col min="7" max="7" width="10.109375" style="5" customWidth="1"/>
    <col min="8" max="8" width="4.33203125" style="5" customWidth="1"/>
    <col min="9" max="9" width="10.109375" style="5" customWidth="1"/>
    <col min="10" max="10" width="8.5546875" style="5" customWidth="1"/>
    <col min="11" max="11" width="10.109375" style="5" customWidth="1"/>
    <col min="12" max="12" width="8.5546875" style="5" customWidth="1"/>
    <col min="13" max="13" width="11.5546875" style="5" customWidth="1"/>
    <col min="14" max="14" width="10.109375" style="5" customWidth="1"/>
    <col min="15" max="15" width="11.5546875" style="5" customWidth="1"/>
    <col min="16" max="16" width="10.109375" style="5" customWidth="1"/>
    <col min="17" max="17" width="14.5546875" style="5" customWidth="1"/>
    <col min="18" max="19" width="13.109375" style="5" customWidth="1"/>
    <col min="20" max="20" width="11.5546875" style="5" customWidth="1"/>
    <col min="21" max="21" width="12.44140625" style="5" customWidth="1"/>
    <col min="22" max="22" width="9.44140625" style="5" customWidth="1"/>
    <col min="23" max="24" width="12.44140625" style="5" customWidth="1"/>
    <col min="25" max="25" width="15.44140625" style="5" customWidth="1"/>
    <col min="26" max="16384" width="12.6640625" style="5"/>
  </cols>
  <sheetData>
    <row r="1" spans="1:26" ht="15.85" customHeight="1" x14ac:dyDescent="0.3">
      <c r="A1" s="5" t="s">
        <v>185</v>
      </c>
      <c r="B1" s="5" t="s">
        <v>112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133</v>
      </c>
      <c r="I1" s="7" t="s">
        <v>125</v>
      </c>
      <c r="J1" s="5" t="s">
        <v>126</v>
      </c>
      <c r="K1" s="7" t="s">
        <v>127</v>
      </c>
      <c r="L1" s="5" t="s">
        <v>128</v>
      </c>
      <c r="M1" s="7" t="s">
        <v>129</v>
      </c>
      <c r="N1" s="7" t="s">
        <v>72</v>
      </c>
      <c r="O1" s="7" t="s">
        <v>130</v>
      </c>
      <c r="P1" s="7" t="s">
        <v>73</v>
      </c>
      <c r="Q1" s="7" t="s">
        <v>131</v>
      </c>
      <c r="R1" s="7" t="s">
        <v>74</v>
      </c>
      <c r="S1" s="7" t="s">
        <v>132</v>
      </c>
      <c r="T1" s="7" t="s">
        <v>75</v>
      </c>
      <c r="U1" s="5" t="s">
        <v>212</v>
      </c>
      <c r="V1" s="7" t="s">
        <v>206</v>
      </c>
      <c r="W1" s="7" t="s">
        <v>252</v>
      </c>
      <c r="X1" s="7" t="s">
        <v>207</v>
      </c>
      <c r="Y1" s="7" t="s">
        <v>253</v>
      </c>
      <c r="Z1" s="7"/>
    </row>
    <row r="2" spans="1:26" ht="15.85" customHeight="1" x14ac:dyDescent="0.3">
      <c r="A2" s="5">
        <f>IFERROR(Stat[[#This Row],[No.]],"-")</f>
        <v>1</v>
      </c>
      <c r="B2" s="5" t="str">
        <f>IFERROR(Stat[[#This Row],[服装]],"-")</f>
        <v>ユニフォーム</v>
      </c>
      <c r="C2" s="5" t="str">
        <f>IFERROR(Stat[[#This Row],[名前]],"-")</f>
        <v>日向翔陽</v>
      </c>
      <c r="D2" s="5" t="str">
        <f>IFERROR(Stat[[#This Row],[じゃんけん]],"-")</f>
        <v>チョキ</v>
      </c>
      <c r="E2" s="5" t="str">
        <f>IFERROR(Stat[[#This Row],[ポジション]],"-")</f>
        <v>MB</v>
      </c>
      <c r="F2" s="5" t="str">
        <f>IFERROR(Stat[[#This Row],[高校]],"-")</f>
        <v>烏野</v>
      </c>
      <c r="G2" s="5" t="str">
        <f>IFERROR(Stat[[#This Row],[レアリティ]],"-")</f>
        <v>ICONIC</v>
      </c>
      <c r="H2" s="5">
        <v>1</v>
      </c>
      <c r="I2" s="5" t="s">
        <v>186</v>
      </c>
      <c r="J2" s="5">
        <v>21</v>
      </c>
    </row>
    <row r="3" spans="1:26" ht="15.85" customHeight="1" x14ac:dyDescent="0.3">
      <c r="A3" s="5">
        <f>IFERROR(Stat[[#This Row],[No.]],"-")</f>
        <v>2</v>
      </c>
      <c r="B3" s="5" t="str">
        <f>IFERROR(Stat[[#This Row],[服装]],"-")</f>
        <v>制服</v>
      </c>
      <c r="C3" s="5" t="str">
        <f>IFERROR(Stat[[#This Row],[名前]],"-")</f>
        <v>日向翔陽</v>
      </c>
      <c r="D3" s="5" t="str">
        <f>IFERROR(Stat[[#This Row],[じゃんけん]],"-")</f>
        <v>チョキ</v>
      </c>
      <c r="E3" s="5" t="str">
        <f>IFERROR(Stat[[#This Row],[ポジション]],"-")</f>
        <v>MB</v>
      </c>
      <c r="F3" s="5" t="str">
        <f>IFERROR(Stat[[#This Row],[高校]],"-")</f>
        <v>烏野</v>
      </c>
      <c r="G3" s="5" t="str">
        <f>IFERROR(Stat[[#This Row],[レアリティ]],"-")</f>
        <v>ICONIC</v>
      </c>
      <c r="H3" s="5">
        <v>1</v>
      </c>
      <c r="I3" s="5" t="s">
        <v>186</v>
      </c>
      <c r="J3" s="5">
        <v>21</v>
      </c>
    </row>
    <row r="4" spans="1:26" ht="15.85" customHeight="1" x14ac:dyDescent="0.3">
      <c r="A4" s="5">
        <f>IFERROR(Stat[[#This Row],[No.]],"-")</f>
        <v>3</v>
      </c>
      <c r="B4" s="5" t="str">
        <f>IFERROR(Stat[[#This Row],[服装]],"-")</f>
        <v>夏祭り</v>
      </c>
      <c r="C4" s="5" t="str">
        <f>IFERROR(Stat[[#This Row],[名前]],"-")</f>
        <v>日向翔陽</v>
      </c>
      <c r="D4" s="5" t="str">
        <f>IFERROR(Stat[[#This Row],[じゃんけん]],"-")</f>
        <v>グー</v>
      </c>
      <c r="E4" s="5" t="str">
        <f>IFERROR(Stat[[#This Row],[ポジション]],"-")</f>
        <v>MB</v>
      </c>
      <c r="F4" s="5" t="str">
        <f>IFERROR(Stat[[#This Row],[高校]],"-")</f>
        <v>烏野</v>
      </c>
      <c r="G4" s="5" t="str">
        <f>IFERROR(Stat[[#This Row],[レアリティ]],"-")</f>
        <v>ICONIC</v>
      </c>
      <c r="H4" s="5">
        <v>1</v>
      </c>
      <c r="I4" s="5" t="s">
        <v>186</v>
      </c>
      <c r="J4" s="5">
        <v>21</v>
      </c>
    </row>
    <row r="5" spans="1:26" ht="15.85" customHeight="1" x14ac:dyDescent="0.3">
      <c r="A5" s="5">
        <f>IFERROR(Stat[[#This Row],[No.]],"-")</f>
        <v>4</v>
      </c>
      <c r="B5" s="5" t="str">
        <f>IFERROR(Stat[[#This Row],[服装]],"-")</f>
        <v>ユニフォーム</v>
      </c>
      <c r="C5" s="5" t="str">
        <f>IFERROR(Stat[[#This Row],[名前]],"-")</f>
        <v>影山飛雄</v>
      </c>
      <c r="D5" s="5" t="str">
        <f>IFERROR(Stat[[#This Row],[じゃんけん]],"-")</f>
        <v>チョキ</v>
      </c>
      <c r="E5" s="5" t="str">
        <f>IFERROR(Stat[[#This Row],[ポジション]],"-")</f>
        <v>S</v>
      </c>
      <c r="F5" s="5" t="str">
        <f>IFERROR(Stat[[#This Row],[高校]],"-")</f>
        <v>烏野</v>
      </c>
      <c r="G5" s="5" t="str">
        <f>IFERROR(Stat[[#This Row],[レアリティ]],"-")</f>
        <v>ICONIC</v>
      </c>
      <c r="H5" s="5">
        <v>1</v>
      </c>
      <c r="Q5" s="5" t="s">
        <v>225</v>
      </c>
      <c r="R5" s="5">
        <v>35</v>
      </c>
    </row>
    <row r="6" spans="1:26" ht="15.85" customHeight="1" x14ac:dyDescent="0.3">
      <c r="A6" s="5">
        <f>IFERROR(Stat[[#This Row],[No.]],"-")</f>
        <v>5</v>
      </c>
      <c r="B6" s="5" t="str">
        <f>IFERROR(Stat[[#This Row],[服装]],"-")</f>
        <v>制服</v>
      </c>
      <c r="C6" s="5" t="str">
        <f>IFERROR(Stat[[#This Row],[名前]],"-")</f>
        <v>影山飛雄</v>
      </c>
      <c r="D6" s="5" t="str">
        <f>IFERROR(Stat[[#This Row],[じゃんけん]],"-")</f>
        <v>チョキ</v>
      </c>
      <c r="E6" s="5" t="str">
        <f>IFERROR(Stat[[#This Row],[ポジション]],"-")</f>
        <v>S</v>
      </c>
      <c r="F6" s="5" t="str">
        <f>IFERROR(Stat[[#This Row],[高校]],"-")</f>
        <v>烏野</v>
      </c>
      <c r="G6" s="5" t="str">
        <f>IFERROR(Stat[[#This Row],[レアリティ]],"-")</f>
        <v>ICONIC</v>
      </c>
      <c r="H6" s="5">
        <v>1</v>
      </c>
      <c r="Q6" s="5" t="s">
        <v>225</v>
      </c>
      <c r="R6" s="5">
        <v>35</v>
      </c>
    </row>
    <row r="7" spans="1:26" ht="15.85" customHeight="1" x14ac:dyDescent="0.3">
      <c r="A7" s="5">
        <f>IFERROR(Stat[[#This Row],[No.]],"-")</f>
        <v>6</v>
      </c>
      <c r="B7" s="5" t="str">
        <f>IFERROR(Stat[[#This Row],[服装]],"-")</f>
        <v>夏祭り</v>
      </c>
      <c r="C7" s="5" t="str">
        <f>IFERROR(Stat[[#This Row],[名前]],"-")</f>
        <v>影山飛雄</v>
      </c>
      <c r="D7" s="5" t="str">
        <f>IFERROR(Stat[[#This Row],[じゃんけん]],"-")</f>
        <v>グー</v>
      </c>
      <c r="E7" s="5" t="str">
        <f>IFERROR(Stat[[#This Row],[ポジション]],"-")</f>
        <v>S</v>
      </c>
      <c r="F7" s="5" t="str">
        <f>IFERROR(Stat[[#This Row],[高校]],"-")</f>
        <v>烏野</v>
      </c>
      <c r="G7" s="5" t="str">
        <f>IFERROR(Stat[[#This Row],[レアリティ]],"-")</f>
        <v>ICONIC</v>
      </c>
      <c r="H7" s="5">
        <v>1</v>
      </c>
      <c r="Q7" s="5" t="s">
        <v>210</v>
      </c>
      <c r="R7" s="5">
        <v>38</v>
      </c>
      <c r="U7" s="5" t="s">
        <v>251</v>
      </c>
      <c r="V7" s="5">
        <v>54</v>
      </c>
      <c r="W7" s="5">
        <v>5</v>
      </c>
      <c r="X7" s="5">
        <v>61</v>
      </c>
      <c r="Y7" s="5">
        <v>7</v>
      </c>
    </row>
    <row r="8" spans="1:26" ht="15.85" customHeight="1" x14ac:dyDescent="0.35">
      <c r="A8" s="5">
        <f>IFERROR(Stat[[#This Row],[No.]],"-")</f>
        <v>7</v>
      </c>
      <c r="B8" s="5" t="str">
        <f>IFERROR(Stat[[#This Row],[服装]],"-")</f>
        <v>ユニフォーム</v>
      </c>
      <c r="C8" s="5" t="str">
        <f>IFERROR(Stat[[#This Row],[名前]],"-")</f>
        <v>月島蛍</v>
      </c>
      <c r="D8" s="5" t="str">
        <f>IFERROR(Stat[[#This Row],[じゃんけん]],"-")</f>
        <v>チョキ</v>
      </c>
      <c r="E8" s="5" t="str">
        <f>IFERROR(Stat[[#This Row],[ポジション]],"-")</f>
        <v>MB</v>
      </c>
      <c r="F8" s="5" t="str">
        <f>IFERROR(Stat[[#This Row],[高校]],"-")</f>
        <v>烏野</v>
      </c>
      <c r="G8" s="5" t="str">
        <f>IFERROR(Stat[[#This Row],[レアリティ]],"-")</f>
        <v>ICONIC</v>
      </c>
      <c r="H8" s="5">
        <v>1</v>
      </c>
      <c r="K8" s="5" t="s">
        <v>186</v>
      </c>
      <c r="L8" s="1">
        <v>21</v>
      </c>
      <c r="M8" s="1"/>
    </row>
    <row r="9" spans="1:26" ht="15.85" customHeight="1" x14ac:dyDescent="0.35">
      <c r="A9" s="5">
        <f>IFERROR(Stat[[#This Row],[No.]],"-")</f>
        <v>8</v>
      </c>
      <c r="B9" s="5" t="str">
        <f>IFERROR(Stat[[#This Row],[服装]],"-")</f>
        <v>水着</v>
      </c>
      <c r="C9" s="5" t="str">
        <f>IFERROR(Stat[[#This Row],[名前]],"-")</f>
        <v>月島蛍</v>
      </c>
      <c r="D9" s="5" t="str">
        <f>IFERROR(Stat[[#This Row],[じゃんけん]],"-")</f>
        <v>グー</v>
      </c>
      <c r="E9" s="5" t="str">
        <f>IFERROR(Stat[[#This Row],[ポジション]],"-")</f>
        <v>MB</v>
      </c>
      <c r="F9" s="5" t="str">
        <f>IFERROR(Stat[[#This Row],[高校]],"-")</f>
        <v>烏野</v>
      </c>
      <c r="G9" s="5" t="str">
        <f>IFERROR(Stat[[#This Row],[レアリティ]],"-")</f>
        <v>ICONIC</v>
      </c>
      <c r="H9" s="5">
        <v>1</v>
      </c>
      <c r="K9" s="5" t="s">
        <v>186</v>
      </c>
      <c r="L9" s="1">
        <v>21</v>
      </c>
      <c r="M9" s="1"/>
    </row>
    <row r="10" spans="1:26" ht="15.85" customHeight="1" x14ac:dyDescent="0.3">
      <c r="A10" s="5">
        <f>IFERROR(Stat[[#This Row],[No.]],"-")</f>
        <v>9</v>
      </c>
      <c r="B10" s="5" t="str">
        <f>IFERROR(Stat[[#This Row],[服装]],"-")</f>
        <v>ユニフォーム</v>
      </c>
      <c r="C10" s="5" t="str">
        <f>IFERROR(Stat[[#This Row],[名前]],"-")</f>
        <v>山口忠</v>
      </c>
      <c r="D10" s="5" t="str">
        <f>IFERROR(Stat[[#This Row],[じゃんけん]],"-")</f>
        <v>パー</v>
      </c>
      <c r="E10" s="5" t="str">
        <f>IFERROR(Stat[[#This Row],[ポジション]],"-")</f>
        <v>MB</v>
      </c>
      <c r="F10" s="5" t="str">
        <f>IFERROR(Stat[[#This Row],[高校]],"-")</f>
        <v>烏野</v>
      </c>
      <c r="G10" s="5" t="str">
        <f>IFERROR(Stat[[#This Row],[レアリティ]],"-")</f>
        <v>ICONIC</v>
      </c>
      <c r="H10" s="5">
        <v>1</v>
      </c>
      <c r="O10" s="5" t="s">
        <v>210</v>
      </c>
      <c r="P10" s="5">
        <v>31</v>
      </c>
      <c r="U10" s="5" t="s">
        <v>279</v>
      </c>
      <c r="V10" s="5">
        <v>35</v>
      </c>
      <c r="X10" s="5">
        <v>45</v>
      </c>
    </row>
    <row r="11" spans="1:26" ht="15.85" customHeight="1" x14ac:dyDescent="0.3">
      <c r="A11" s="5">
        <f>IFERROR(Stat[[#This Row],[No.]],"-")</f>
        <v>10</v>
      </c>
      <c r="B11" s="5" t="str">
        <f>IFERROR(Stat[[#This Row],[服装]],"-")</f>
        <v>水着</v>
      </c>
      <c r="C11" s="5" t="str">
        <f>IFERROR(Stat[[#This Row],[名前]],"-")</f>
        <v>山口忠</v>
      </c>
      <c r="D11" s="5" t="str">
        <f>IFERROR(Stat[[#This Row],[じゃんけん]],"-")</f>
        <v>チョキ</v>
      </c>
      <c r="E11" s="5" t="str">
        <f>IFERROR(Stat[[#This Row],[ポジション]],"-")</f>
        <v>MB</v>
      </c>
      <c r="F11" s="5" t="str">
        <f>IFERROR(Stat[[#This Row],[高校]],"-")</f>
        <v>烏野</v>
      </c>
      <c r="G11" s="5" t="str">
        <f>IFERROR(Stat[[#This Row],[レアリティ]],"-")</f>
        <v>ICONIC</v>
      </c>
      <c r="H11" s="5">
        <v>1</v>
      </c>
      <c r="O11" s="5" t="s">
        <v>210</v>
      </c>
      <c r="P11" s="5">
        <v>31</v>
      </c>
      <c r="U11" s="5" t="s">
        <v>279</v>
      </c>
      <c r="V11" s="5">
        <v>35</v>
      </c>
      <c r="X11" s="5">
        <v>45</v>
      </c>
    </row>
    <row r="12" spans="1:26" ht="15.85" customHeight="1" x14ac:dyDescent="0.3">
      <c r="A12" s="5">
        <f>IFERROR(Stat[[#This Row],[No.]],"-")</f>
        <v>11</v>
      </c>
      <c r="B12" s="5" t="str">
        <f>IFERROR(Stat[[#This Row],[服装]],"-")</f>
        <v>ユニフォーム</v>
      </c>
      <c r="C12" s="5" t="str">
        <f>IFERROR(Stat[[#This Row],[名前]],"-")</f>
        <v>西谷夕</v>
      </c>
      <c r="D12" s="5" t="str">
        <f>IFERROR(Stat[[#This Row],[じゃんけん]],"-")</f>
        <v>チョキ</v>
      </c>
      <c r="E12" s="5" t="str">
        <f>IFERROR(Stat[[#This Row],[ポジション]],"-")</f>
        <v>Li</v>
      </c>
      <c r="F12" s="5" t="str">
        <f>IFERROR(Stat[[#This Row],[高校]],"-")</f>
        <v>烏野</v>
      </c>
      <c r="G12" s="5" t="str">
        <f>IFERROR(Stat[[#This Row],[レアリティ]],"-")</f>
        <v>ICONIC</v>
      </c>
      <c r="H12" s="5">
        <v>1</v>
      </c>
    </row>
    <row r="13" spans="1:26" ht="15.85" customHeight="1" x14ac:dyDescent="0.3">
      <c r="A13" s="5">
        <f>IFERROR(Stat[[#This Row],[No.]],"-")</f>
        <v>12</v>
      </c>
      <c r="B13" s="5" t="str">
        <f>IFERROR(Stat[[#This Row],[服装]],"-")</f>
        <v>制服</v>
      </c>
      <c r="C13" s="5" t="str">
        <f>IFERROR(Stat[[#This Row],[名前]],"-")</f>
        <v>西谷夕</v>
      </c>
      <c r="D13" s="5" t="str">
        <f>IFERROR(Stat[[#This Row],[じゃんけん]],"-")</f>
        <v>グー</v>
      </c>
      <c r="E13" s="5" t="str">
        <f>IFERROR(Stat[[#This Row],[ポジション]],"-")</f>
        <v>Li</v>
      </c>
      <c r="F13" s="5" t="str">
        <f>IFERROR(Stat[[#This Row],[高校]],"-")</f>
        <v>烏野</v>
      </c>
      <c r="G13" s="5" t="str">
        <f>IFERROR(Stat[[#This Row],[レアリティ]],"-")</f>
        <v>ICONIC</v>
      </c>
      <c r="H13" s="5">
        <v>1</v>
      </c>
    </row>
    <row r="14" spans="1:26" ht="15.85" customHeight="1" x14ac:dyDescent="0.3">
      <c r="A14" s="5">
        <f>IFERROR(Stat[[#This Row],[No.]],"-")</f>
        <v>13</v>
      </c>
      <c r="B14" s="5" t="str">
        <f>IFERROR(Stat[[#This Row],[服装]],"-")</f>
        <v>ユニフォーム</v>
      </c>
      <c r="C14" s="5" t="str">
        <f>IFERROR(Stat[[#This Row],[名前]],"-")</f>
        <v>田中龍之介</v>
      </c>
      <c r="D14" s="5" t="str">
        <f>IFERROR(Stat[[#This Row],[じゃんけん]],"-")</f>
        <v>パー</v>
      </c>
      <c r="E14" s="5" t="str">
        <f>IFERROR(Stat[[#This Row],[ポジション]],"-")</f>
        <v>WS</v>
      </c>
      <c r="F14" s="5" t="str">
        <f>IFERROR(Stat[[#This Row],[高校]],"-")</f>
        <v>烏野</v>
      </c>
      <c r="G14" s="5" t="str">
        <f>IFERROR(Stat[[#This Row],[レアリティ]],"-")</f>
        <v>ICONIC</v>
      </c>
      <c r="H14" s="5">
        <v>1</v>
      </c>
    </row>
    <row r="15" spans="1:26" ht="15.85" customHeight="1" x14ac:dyDescent="0.3">
      <c r="A15" s="5">
        <f>IFERROR(Stat[[#This Row],[No.]],"-")</f>
        <v>14</v>
      </c>
      <c r="B15" s="5" t="str">
        <f>IFERROR(Stat[[#This Row],[服装]],"-")</f>
        <v>制服</v>
      </c>
      <c r="C15" s="5" t="str">
        <f>IFERROR(Stat[[#This Row],[名前]],"-")</f>
        <v>田中龍之介</v>
      </c>
      <c r="D15" s="5" t="str">
        <f>IFERROR(Stat[[#This Row],[じゃんけん]],"-")</f>
        <v>チョキ</v>
      </c>
      <c r="E15" s="5" t="str">
        <f>IFERROR(Stat[[#This Row],[ポジション]],"-")</f>
        <v>WS</v>
      </c>
      <c r="F15" s="5" t="str">
        <f>IFERROR(Stat[[#This Row],[高校]],"-")</f>
        <v>烏野</v>
      </c>
      <c r="G15" s="5" t="str">
        <f>IFERROR(Stat[[#This Row],[レアリティ]],"-")</f>
        <v>ICONIC</v>
      </c>
      <c r="H15" s="5">
        <v>1</v>
      </c>
    </row>
    <row r="16" spans="1:26" ht="15.85" customHeight="1" x14ac:dyDescent="0.3">
      <c r="A16" s="5">
        <f>IFERROR(Stat[[#This Row],[No.]],"-")</f>
        <v>15</v>
      </c>
      <c r="B16" s="5" t="str">
        <f>IFERROR(Stat[[#This Row],[服装]],"-")</f>
        <v>ユニフォーム</v>
      </c>
      <c r="C16" s="5" t="str">
        <f>IFERROR(Stat[[#This Row],[名前]],"-")</f>
        <v>澤村大地</v>
      </c>
      <c r="D16" s="5" t="str">
        <f>IFERROR(Stat[[#This Row],[じゃんけん]],"-")</f>
        <v>チョキ</v>
      </c>
      <c r="E16" s="5" t="str">
        <f>IFERROR(Stat[[#This Row],[ポジション]],"-")</f>
        <v>WS</v>
      </c>
      <c r="F16" s="5" t="str">
        <f>IFERROR(Stat[[#This Row],[高校]],"-")</f>
        <v>烏野</v>
      </c>
      <c r="G16" s="5" t="str">
        <f>IFERROR(Stat[[#This Row],[レアリティ]],"-")</f>
        <v>ICONIC</v>
      </c>
      <c r="H16" s="5">
        <v>1</v>
      </c>
    </row>
    <row r="17" spans="1:8" ht="15.85" customHeight="1" x14ac:dyDescent="0.3">
      <c r="A17" s="5">
        <f>IFERROR(Stat[[#This Row],[No.]],"-")</f>
        <v>16</v>
      </c>
      <c r="B17" s="5" t="str">
        <f>IFERROR(Stat[[#This Row],[服装]],"-")</f>
        <v>プール掃除</v>
      </c>
      <c r="C17" s="5" t="str">
        <f>IFERROR(Stat[[#This Row],[名前]],"-")</f>
        <v>澤村大地</v>
      </c>
      <c r="D17" s="5" t="str">
        <f>IFERROR(Stat[[#This Row],[じゃんけん]],"-")</f>
        <v>グー</v>
      </c>
      <c r="E17" s="5" t="str">
        <f>IFERROR(Stat[[#This Row],[ポジション]],"-")</f>
        <v>WS</v>
      </c>
      <c r="F17" s="5" t="str">
        <f>IFERROR(Stat[[#This Row],[高校]],"-")</f>
        <v>烏野</v>
      </c>
      <c r="G17" s="5" t="str">
        <f>IFERROR(Stat[[#This Row],[レアリティ]],"-")</f>
        <v>ICONIC</v>
      </c>
      <c r="H17" s="5">
        <v>1</v>
      </c>
    </row>
    <row r="18" spans="1:8" ht="15.85" customHeight="1" x14ac:dyDescent="0.3">
      <c r="A18" s="5">
        <f>IFERROR(Stat[[#This Row],[No.]],"-")</f>
        <v>17</v>
      </c>
      <c r="B18" s="5" t="str">
        <f>IFERROR(Stat[[#This Row],[服装]],"-")</f>
        <v>ユニフォーム</v>
      </c>
      <c r="C18" s="5" t="str">
        <f>IFERROR(Stat[[#This Row],[名前]],"-")</f>
        <v>菅原考支</v>
      </c>
      <c r="D18" s="5" t="str">
        <f>IFERROR(Stat[[#This Row],[じゃんけん]],"-")</f>
        <v>パー</v>
      </c>
      <c r="E18" s="5" t="str">
        <f>IFERROR(Stat[[#This Row],[ポジション]],"-")</f>
        <v>S</v>
      </c>
      <c r="F18" s="5" t="str">
        <f>IFERROR(Stat[[#This Row],[高校]],"-")</f>
        <v>烏野</v>
      </c>
      <c r="G18" s="5" t="str">
        <f>IFERROR(Stat[[#This Row],[レアリティ]],"-")</f>
        <v>ICONIC</v>
      </c>
      <c r="H18" s="5">
        <v>1</v>
      </c>
    </row>
    <row r="19" spans="1:8" ht="15.85" customHeight="1" x14ac:dyDescent="0.3">
      <c r="A19" s="5">
        <f>IFERROR(Stat[[#This Row],[No.]],"-")</f>
        <v>18</v>
      </c>
      <c r="B19" s="5" t="str">
        <f>IFERROR(Stat[[#This Row],[服装]],"-")</f>
        <v>プール掃除</v>
      </c>
      <c r="C19" s="5" t="str">
        <f>IFERROR(Stat[[#This Row],[名前]],"-")</f>
        <v>菅原考支</v>
      </c>
      <c r="D19" s="5" t="str">
        <f>IFERROR(Stat[[#This Row],[じゃんけん]],"-")</f>
        <v>チョキ</v>
      </c>
      <c r="E19" s="5" t="str">
        <f>IFERROR(Stat[[#This Row],[ポジション]],"-")</f>
        <v>S</v>
      </c>
      <c r="F19" s="5" t="str">
        <f>IFERROR(Stat[[#This Row],[高校]],"-")</f>
        <v>烏野</v>
      </c>
      <c r="G19" s="5" t="str">
        <f>IFERROR(Stat[[#This Row],[レアリティ]],"-")</f>
        <v>ICONIC</v>
      </c>
      <c r="H19" s="5">
        <v>1</v>
      </c>
    </row>
    <row r="20" spans="1:8" ht="15.85" customHeight="1" x14ac:dyDescent="0.3">
      <c r="A20" s="5">
        <f>IFERROR(Stat[[#This Row],[No.]],"-")</f>
        <v>19</v>
      </c>
      <c r="B20" s="5" t="str">
        <f>IFERROR(Stat[[#This Row],[服装]],"-")</f>
        <v>ユニフォーム</v>
      </c>
      <c r="C20" s="5" t="str">
        <f>IFERROR(Stat[[#This Row],[名前]],"-")</f>
        <v>東峰旭</v>
      </c>
      <c r="D20" s="5" t="str">
        <f>IFERROR(Stat[[#This Row],[じゃんけん]],"-")</f>
        <v>チョキ</v>
      </c>
      <c r="E20" s="5" t="str">
        <f>IFERROR(Stat[[#This Row],[ポジション]],"-")</f>
        <v>WS</v>
      </c>
      <c r="F20" s="5" t="str">
        <f>IFERROR(Stat[[#This Row],[高校]],"-")</f>
        <v>烏野</v>
      </c>
      <c r="G20" s="5" t="str">
        <f>IFERROR(Stat[[#This Row],[レアリティ]],"-")</f>
        <v>ICONIC</v>
      </c>
      <c r="H20" s="5">
        <v>1</v>
      </c>
    </row>
    <row r="21" spans="1:8" ht="15.85" customHeight="1" x14ac:dyDescent="0.3">
      <c r="A21" s="5">
        <f>IFERROR(Stat[[#This Row],[No.]],"-")</f>
        <v>20</v>
      </c>
      <c r="B21" s="5" t="str">
        <f>IFERROR(Stat[[#This Row],[服装]],"-")</f>
        <v>プール掃除</v>
      </c>
      <c r="C21" s="5" t="str">
        <f>IFERROR(Stat[[#This Row],[名前]],"-")</f>
        <v>東峰旭</v>
      </c>
      <c r="D21" s="5" t="str">
        <f>IFERROR(Stat[[#This Row],[じゃんけん]],"-")</f>
        <v>グー</v>
      </c>
      <c r="E21" s="5" t="str">
        <f>IFERROR(Stat[[#This Row],[ポジション]],"-")</f>
        <v>WS</v>
      </c>
      <c r="F21" s="5" t="str">
        <f>IFERROR(Stat[[#This Row],[高校]],"-")</f>
        <v>烏野</v>
      </c>
      <c r="G21" s="5" t="str">
        <f>IFERROR(Stat[[#This Row],[レアリティ]],"-")</f>
        <v>ICONIC</v>
      </c>
      <c r="H21" s="5">
        <v>1</v>
      </c>
    </row>
    <row r="22" spans="1:8" ht="15.85" customHeight="1" x14ac:dyDescent="0.3">
      <c r="A22" s="5">
        <f>IFERROR(Stat[[#This Row],[No.]],"-")</f>
        <v>21</v>
      </c>
      <c r="B22" s="5" t="str">
        <f>IFERROR(Stat[[#This Row],[服装]],"-")</f>
        <v>ユニフォーム</v>
      </c>
      <c r="C22" s="5" t="str">
        <f>IFERROR(Stat[[#This Row],[名前]],"-")</f>
        <v>東峰旭</v>
      </c>
      <c r="D22" s="5" t="str">
        <f>IFERROR(Stat[[#This Row],[じゃんけん]],"-")</f>
        <v>チョキ</v>
      </c>
      <c r="E22" s="5" t="str">
        <f>IFERROR(Stat[[#This Row],[ポジション]],"-")</f>
        <v>WS</v>
      </c>
      <c r="F22" s="5" t="str">
        <f>IFERROR(Stat[[#This Row],[高校]],"-")</f>
        <v>烏野</v>
      </c>
      <c r="G22" s="5" t="str">
        <f>IFERROR(Stat[[#This Row],[レアリティ]],"-")</f>
        <v>YELL</v>
      </c>
      <c r="H22" s="5">
        <v>1</v>
      </c>
    </row>
    <row r="23" spans="1:8" ht="15.85" customHeight="1" x14ac:dyDescent="0.3">
      <c r="A23" s="5">
        <f>IFERROR(Stat[[#This Row],[No.]],"-")</f>
        <v>22</v>
      </c>
      <c r="B23" s="5" t="str">
        <f>IFERROR(Stat[[#This Row],[服装]],"-")</f>
        <v>ユニフォーム</v>
      </c>
      <c r="C23" s="5" t="str">
        <f>IFERROR(Stat[[#This Row],[名前]],"-")</f>
        <v>縁下力</v>
      </c>
      <c r="D23" s="5" t="str">
        <f>IFERROR(Stat[[#This Row],[じゃんけん]],"-")</f>
        <v>パー</v>
      </c>
      <c r="E23" s="5" t="str">
        <f>IFERROR(Stat[[#This Row],[ポジション]],"-")</f>
        <v>WS</v>
      </c>
      <c r="F23" s="5" t="str">
        <f>IFERROR(Stat[[#This Row],[高校]],"-")</f>
        <v>烏野</v>
      </c>
      <c r="G23" s="5" t="str">
        <f>IFERROR(Stat[[#This Row],[レアリティ]],"-")</f>
        <v>ICONIC</v>
      </c>
      <c r="H23" s="5">
        <v>1</v>
      </c>
    </row>
    <row r="24" spans="1:8" ht="15.85" customHeight="1" x14ac:dyDescent="0.3">
      <c r="A24" s="5">
        <f>IFERROR(Stat[[#This Row],[No.]],"-")</f>
        <v>23</v>
      </c>
      <c r="B24" s="5" t="str">
        <f>IFERROR(Stat[[#This Row],[服装]],"-")</f>
        <v>ユニフォーム</v>
      </c>
      <c r="C24" s="5" t="str">
        <f>IFERROR(Stat[[#This Row],[名前]],"-")</f>
        <v>木下久志</v>
      </c>
      <c r="D24" s="5" t="str">
        <f>IFERROR(Stat[[#This Row],[じゃんけん]],"-")</f>
        <v>パー</v>
      </c>
      <c r="E24" s="5" t="str">
        <f>IFERROR(Stat[[#This Row],[ポジション]],"-")</f>
        <v>WS</v>
      </c>
      <c r="F24" s="5" t="str">
        <f>IFERROR(Stat[[#This Row],[高校]],"-")</f>
        <v>烏野</v>
      </c>
      <c r="G24" s="5" t="str">
        <f>IFERROR(Stat[[#This Row],[レアリティ]],"-")</f>
        <v>ICONIC</v>
      </c>
      <c r="H24" s="5">
        <v>1</v>
      </c>
    </row>
    <row r="25" spans="1:8" ht="15.85" customHeight="1" x14ac:dyDescent="0.3">
      <c r="A25" s="5">
        <f>IFERROR(Stat[[#This Row],[No.]],"-")</f>
        <v>24</v>
      </c>
      <c r="B25" s="5" t="str">
        <f>IFERROR(Stat[[#This Row],[服装]],"-")</f>
        <v>ユニフォーム</v>
      </c>
      <c r="C25" s="5" t="str">
        <f>IFERROR(Stat[[#This Row],[名前]],"-")</f>
        <v>成田一仁</v>
      </c>
      <c r="D25" s="5" t="str">
        <f>IFERROR(Stat[[#This Row],[じゃんけん]],"-")</f>
        <v>パー</v>
      </c>
      <c r="E25" s="5" t="str">
        <f>IFERROR(Stat[[#This Row],[ポジション]],"-")</f>
        <v>MB</v>
      </c>
      <c r="F25" s="5" t="str">
        <f>IFERROR(Stat[[#This Row],[高校]],"-")</f>
        <v>烏野</v>
      </c>
      <c r="G25" s="5" t="str">
        <f>IFERROR(Stat[[#This Row],[レアリティ]],"-")</f>
        <v>ICONIC</v>
      </c>
      <c r="H25" s="5">
        <v>1</v>
      </c>
    </row>
    <row r="26" spans="1:8" s="1" customFormat="1" ht="15.85" hidden="1" customHeight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s="1" customFormat="1" ht="15.85" hidden="1" customHeight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s="1" customFormat="1" ht="15.85" hidden="1" customHeight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s="1" customFormat="1" ht="15.85" hidden="1" customHeight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s="1" customFormat="1" ht="15.85" hidden="1" customHeight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s="1" customFormat="1" ht="15.85" hidden="1" customHeight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s="1" customFormat="1" ht="15.85" hidden="1" customHeight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s="1" customFormat="1" ht="15.85" hidden="1" customHeight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s="1" customFormat="1" ht="15.85" hidden="1" customHeight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s="1" customFormat="1" ht="15.85" hidden="1" customHeight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s="1" customFormat="1" ht="15.85" hidden="1" customHeight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s="1" customFormat="1" ht="15.85" hidden="1" customHeight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s="1" customFormat="1" ht="15.85" hidden="1" customHeight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s="1" customFormat="1" ht="15.85" hidden="1" customHeight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s="1" customFormat="1" ht="15.85" hidden="1" customHeight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s="1" customFormat="1" ht="15.85" hidden="1" customHeight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s="1" customFormat="1" ht="15.85" hidden="1" customHeight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s="1" customFormat="1" ht="15.85" hidden="1" customHeight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s="1" customFormat="1" ht="15.85" hidden="1" customHeight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s="1" customFormat="1" ht="15.85" hidden="1" customHeight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s="1" customFormat="1" ht="15.85" hidden="1" customHeight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s="1" customFormat="1" ht="15.85" hidden="1" customHeight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s="1" customFormat="1" ht="15.85" hidden="1" customHeight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s="1" customFormat="1" ht="15.85" hidden="1" customHeight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s="1" customFormat="1" ht="15.85" hidden="1" customHeight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s="1" customFormat="1" ht="15.85" hidden="1" customHeight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s="1" customFormat="1" ht="15.85" hidden="1" customHeight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s="1" customFormat="1" ht="15.85" hidden="1" customHeight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s="1" customFormat="1" ht="15.85" hidden="1" customHeight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s="1" customFormat="1" ht="15.85" hidden="1" customHeight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s="1" customFormat="1" ht="15.85" hidden="1" customHeight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s="1" customFormat="1" ht="15.85" hidden="1" customHeight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s="1" customFormat="1" ht="15.85" hidden="1" customHeight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s="1" customFormat="1" ht="15.85" hidden="1" customHeight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s="1" customFormat="1" ht="15.85" hidden="1" customHeight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s="1" customFormat="1" ht="15.85" hidden="1" customHeight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s="1" customFormat="1" ht="15.85" hidden="1" customHeight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s="1" customFormat="1" ht="15.85" hidden="1" customHeight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s="1" customFormat="1" ht="15.85" hidden="1" customHeight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s="1" customFormat="1" ht="15.85" hidden="1" customHeight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s="1" customFormat="1" ht="15.85" hidden="1" customHeight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s="1" customFormat="1" ht="15.85" hidden="1" customHeight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s="1" customFormat="1" ht="15.85" hidden="1" customHeight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s="1" customFormat="1" ht="15.85" hidden="1" customHeight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s="1" customFormat="1" ht="15.85" hidden="1" customHeight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s="1" customFormat="1" ht="15.85" hidden="1" customHeight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s="1" customFormat="1" ht="15.85" hidden="1" customHeight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s="1" customFormat="1" ht="15.85" hidden="1" customHeight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s="1" customFormat="1" ht="15.85" hidden="1" customHeight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s="1" customFormat="1" ht="15.85" hidden="1" customHeight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s="1" customFormat="1" ht="15.85" hidden="1" customHeight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s="1" customFormat="1" ht="15.85" hidden="1" customHeight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s="1" customFormat="1" ht="15.85" hidden="1" customHeight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s="1" customFormat="1" ht="15.85" hidden="1" customHeight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s="1" customFormat="1" ht="15.85" hidden="1" customHeight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s="1" customFormat="1" ht="15.85" hidden="1" customHeight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s="1" customFormat="1" ht="15.85" hidden="1" customHeight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s="1" customFormat="1" ht="15.85" hidden="1" customHeight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s="1" customFormat="1" ht="15.85" hidden="1" customHeight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s="1" customFormat="1" ht="15.85" hidden="1" customHeight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s="1" customFormat="1" ht="15.85" hidden="1" customHeight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s="1" customFormat="1" ht="15.85" hidden="1" customHeight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s="1" customFormat="1" ht="15.85" hidden="1" customHeight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s="1" customFormat="1" ht="15.85" hidden="1" customHeight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s="1" customFormat="1" ht="15.85" hidden="1" customHeight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s="1" customFormat="1" ht="15.85" hidden="1" customHeight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s="1" customFormat="1" ht="15.85" hidden="1" customHeight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s="1" customFormat="1" ht="15.85" hidden="1" customHeight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s="1" customFormat="1" ht="15.85" hidden="1" customHeight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s="1" customFormat="1" ht="15.85" hidden="1" customHeight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s="1" customFormat="1" ht="15.85" hidden="1" customHeight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s="1" customFormat="1" ht="15.85" hidden="1" customHeight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s="1" customFormat="1" ht="15.85" hidden="1" customHeight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s="1" customFormat="1" ht="15.85" hidden="1" customHeight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s="1" customFormat="1" ht="15.85" hidden="1" customHeight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s="1" customFormat="1" ht="15.85" hidden="1" customHeight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s="1" customFormat="1" ht="15.85" hidden="1" customHeight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s="1" customFormat="1" ht="15.85" hidden="1" customHeight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s="1" customFormat="1" ht="15.85" hidden="1" customHeight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s="1" customFormat="1" ht="15.85" hidden="1" customHeight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s="1" customFormat="1" ht="15.85" hidden="1" customHeight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s="1" customFormat="1" ht="15.85" hidden="1" customHeight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s="1" customFormat="1" ht="15.85" hidden="1" customHeight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s="1" customFormat="1" ht="15.85" hidden="1" customHeight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s="1" customFormat="1" ht="15.85" hidden="1" customHeight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s="1" customFormat="1" ht="15.85" hidden="1" customHeight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s="1" customFormat="1" ht="15.85" hidden="1" customHeight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s="1" customFormat="1" ht="15.85" hidden="1" customHeight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s="1" customFormat="1" ht="15.85" hidden="1" customHeight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s="1" customFormat="1" ht="15.85" hidden="1" customHeight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s="1" customFormat="1" ht="15.85" hidden="1" customHeight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s="1" customFormat="1" ht="15.85" hidden="1" customHeight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s="1" customFormat="1" ht="15.85" hidden="1" customHeight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s="1" customFormat="1" ht="15.85" hidden="1" customHeight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s="1" customFormat="1" ht="15.85" hidden="1" customHeight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s="1" customFormat="1" ht="15.85" hidden="1" customHeight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s="1" customFormat="1" ht="15.85" hidden="1" customHeight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s="1" customFormat="1" ht="15.85" hidden="1" customHeight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s="1" customFormat="1" ht="15.85" hidden="1" customHeight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s="1" customFormat="1" ht="15.85" hidden="1" customHeight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s="1" customFormat="1" ht="15.85" hidden="1" customHeight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s="1" customFormat="1" ht="15.85" hidden="1" customHeight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s="1" customFormat="1" ht="15.85" hidden="1" customHeight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s="1" customFormat="1" ht="15.85" hidden="1" customHeight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s="1" customFormat="1" ht="15.85" hidden="1" customHeight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s="1" customFormat="1" ht="15.85" hidden="1" customHeight="1" x14ac:dyDescent="0.35">
      <c r="H131" s="1">
        <v>1</v>
      </c>
    </row>
    <row r="132" spans="1:8" s="1" customFormat="1" ht="15.85" hidden="1" customHeight="1" x14ac:dyDescent="0.35">
      <c r="H132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S28"/>
  <sheetViews>
    <sheetView workbookViewId="0">
      <selection activeCell="E15" sqref="E15"/>
    </sheetView>
  </sheetViews>
  <sheetFormatPr defaultRowHeight="14.4" x14ac:dyDescent="0.3"/>
  <cols>
    <col min="1" max="1" width="2.33203125" style="16" customWidth="1"/>
    <col min="2" max="4" width="8.88671875" style="16"/>
    <col min="5" max="6" width="9.21875" style="16" customWidth="1"/>
    <col min="7" max="10" width="8.88671875" style="16"/>
    <col min="11" max="11" width="26.5546875" style="16" customWidth="1"/>
    <col min="12" max="15" width="8.88671875" style="16"/>
    <col min="16" max="16" width="9.44140625" style="16" customWidth="1"/>
    <col min="17" max="17" width="11" style="16" customWidth="1"/>
    <col min="18" max="18" width="13.6640625" style="16" customWidth="1"/>
    <col min="19" max="19" width="12" style="16" customWidth="1"/>
    <col min="20" max="16384" width="8.88671875" style="16"/>
  </cols>
  <sheetData>
    <row r="1" spans="1:19" x14ac:dyDescent="0.3">
      <c r="A1" s="16" t="s">
        <v>333</v>
      </c>
      <c r="B1" s="16" t="s">
        <v>334</v>
      </c>
      <c r="C1" s="17" t="s">
        <v>112</v>
      </c>
      <c r="D1" s="17" t="s">
        <v>0</v>
      </c>
      <c r="E1" s="17" t="s">
        <v>7</v>
      </c>
      <c r="F1" s="17" t="s">
        <v>2</v>
      </c>
      <c r="G1" s="17" t="s">
        <v>1</v>
      </c>
      <c r="H1" s="17" t="s">
        <v>3</v>
      </c>
      <c r="I1" s="17" t="s">
        <v>133</v>
      </c>
      <c r="J1" s="18" t="s">
        <v>301</v>
      </c>
      <c r="K1" s="18" t="s">
        <v>302</v>
      </c>
      <c r="L1" s="18" t="s">
        <v>303</v>
      </c>
      <c r="M1" s="18" t="s">
        <v>304</v>
      </c>
      <c r="N1" s="18" t="s">
        <v>305</v>
      </c>
      <c r="O1" s="18" t="s">
        <v>306</v>
      </c>
      <c r="P1" s="18" t="s">
        <v>328</v>
      </c>
      <c r="Q1" s="18" t="s">
        <v>329</v>
      </c>
      <c r="R1" s="18" t="s">
        <v>308</v>
      </c>
      <c r="S1" s="18" t="s">
        <v>307</v>
      </c>
    </row>
    <row r="2" spans="1:19" x14ac:dyDescent="0.3">
      <c r="A2" s="16" t="str">
        <f>Serve[[#This Row],[服装]]&amp;Serve[[#This Row],[名前]]&amp;Serve[[#This Row],[レアリティ]]</f>
        <v>ユニフォーム日向翔陽ICONIC</v>
      </c>
      <c r="B2" s="16">
        <f>IFERROR(Stat[[#This Row],[No.]],"-")</f>
        <v>1</v>
      </c>
      <c r="C2" s="16" t="str">
        <f>IFERROR(Stat[[#This Row],[服装]],"-")</f>
        <v>ユニフォーム</v>
      </c>
      <c r="D2" s="16" t="str">
        <f>IFERROR(Stat[[#This Row],[名前]],"-")</f>
        <v>日向翔陽</v>
      </c>
      <c r="E2" s="16" t="str">
        <f>IFERROR(Stat[[#This Row],[じゃんけん]],"-")</f>
        <v>チョキ</v>
      </c>
      <c r="F2" s="16" t="str">
        <f>IFERROR(Stat[[#This Row],[ポジション]],"-")</f>
        <v>MB</v>
      </c>
      <c r="G2" s="16" t="str">
        <f>IFERROR(Stat[[#This Row],[高校]],"-")</f>
        <v>烏野</v>
      </c>
      <c r="H2" s="16" t="str">
        <f>IFERROR(Stat[[#This Row],[レアリティ]],"-")</f>
        <v>ICONIC</v>
      </c>
      <c r="I2" s="16">
        <v>1</v>
      </c>
      <c r="J2" s="16" t="s">
        <v>309</v>
      </c>
      <c r="K2" s="16" t="s">
        <v>327</v>
      </c>
      <c r="L2" s="16" t="s">
        <v>186</v>
      </c>
      <c r="M2" s="16">
        <v>21</v>
      </c>
    </row>
    <row r="3" spans="1:19" x14ac:dyDescent="0.3">
      <c r="A3" s="16" t="str">
        <f>Serve[[#This Row],[服装]]&amp;Serve[[#This Row],[名前]]&amp;Serve[[#This Row],[レアリティ]]</f>
        <v>制服日向翔陽ICONIC</v>
      </c>
      <c r="B3" s="16">
        <f>IFERROR(Stat[[#This Row],[No.]],"-")</f>
        <v>2</v>
      </c>
      <c r="C3" s="16" t="str">
        <f>IFERROR(Stat[[#This Row],[服装]],"-")</f>
        <v>制服</v>
      </c>
      <c r="D3" s="16" t="str">
        <f>IFERROR(Stat[[#This Row],[名前]],"-")</f>
        <v>日向翔陽</v>
      </c>
      <c r="E3" s="16" t="str">
        <f>IFERROR(Stat[[#This Row],[じゃんけん]],"-")</f>
        <v>チョキ</v>
      </c>
      <c r="F3" s="16" t="str">
        <f>IFERROR(Stat[[#This Row],[ポジション]],"-")</f>
        <v>MB</v>
      </c>
      <c r="G3" s="16" t="str">
        <f>IFERROR(Stat[[#This Row],[高校]],"-")</f>
        <v>烏野</v>
      </c>
      <c r="H3" s="16" t="str">
        <f>IFERROR(Stat[[#This Row],[レアリティ]],"-")</f>
        <v>ICONIC</v>
      </c>
      <c r="I3" s="16">
        <v>1</v>
      </c>
      <c r="J3" s="16" t="s">
        <v>309</v>
      </c>
      <c r="K3" s="16" t="s">
        <v>327</v>
      </c>
      <c r="L3" s="16" t="s">
        <v>186</v>
      </c>
      <c r="M3" s="16">
        <v>21</v>
      </c>
    </row>
    <row r="4" spans="1:19" x14ac:dyDescent="0.3">
      <c r="A4" s="16" t="str">
        <f>Serve[[#This Row],[服装]]&amp;Serve[[#This Row],[名前]]&amp;Serve[[#This Row],[レアリティ]]</f>
        <v>夏祭り日向翔陽ICONIC</v>
      </c>
      <c r="B4" s="16">
        <f>IFERROR(Stat[[#This Row],[No.]],"-")</f>
        <v>3</v>
      </c>
      <c r="C4" s="16" t="str">
        <f>IFERROR(Stat[[#This Row],[服装]],"-")</f>
        <v>夏祭り</v>
      </c>
      <c r="D4" s="16" t="str">
        <f>IFERROR(Stat[[#This Row],[名前]],"-")</f>
        <v>日向翔陽</v>
      </c>
      <c r="E4" s="16" t="str">
        <f>IFERROR(Stat[[#This Row],[じゃんけん]],"-")</f>
        <v>グー</v>
      </c>
      <c r="F4" s="16" t="str">
        <f>IFERROR(Stat[[#This Row],[ポジション]],"-")</f>
        <v>MB</v>
      </c>
      <c r="G4" s="16" t="str">
        <f>IFERROR(Stat[[#This Row],[高校]],"-")</f>
        <v>烏野</v>
      </c>
      <c r="H4" s="16" t="str">
        <f>IFERROR(Stat[[#This Row],[レアリティ]],"-")</f>
        <v>ICONIC</v>
      </c>
      <c r="I4" s="16">
        <v>1</v>
      </c>
      <c r="J4" s="16" t="s">
        <v>309</v>
      </c>
      <c r="K4" s="16" t="s">
        <v>327</v>
      </c>
      <c r="L4" s="16" t="s">
        <v>186</v>
      </c>
      <c r="M4" s="16">
        <v>21</v>
      </c>
    </row>
    <row r="5" spans="1:19" x14ac:dyDescent="0.3">
      <c r="A5" s="16" t="str">
        <f>Serve[[#This Row],[服装]]&amp;Serve[[#This Row],[名前]]&amp;Serve[[#This Row],[レアリティ]]</f>
        <v>ユニフォーム影山飛雄ICONIC</v>
      </c>
      <c r="B5" s="16">
        <f>IFERROR(Stat[[#This Row],[No.]],"-")</f>
        <v>4</v>
      </c>
      <c r="C5" s="16" t="str">
        <f>IFERROR(Stat[[#This Row],[服装]],"-")</f>
        <v>ユニフォーム</v>
      </c>
      <c r="D5" s="16" t="s">
        <v>311</v>
      </c>
      <c r="E5" s="16" t="s">
        <v>28</v>
      </c>
      <c r="F5" s="16" t="s">
        <v>31</v>
      </c>
      <c r="G5" s="16" t="s">
        <v>168</v>
      </c>
      <c r="H5" s="16" t="s">
        <v>76</v>
      </c>
      <c r="I5" s="16">
        <v>1</v>
      </c>
      <c r="J5" s="16" t="s">
        <v>309</v>
      </c>
      <c r="K5" s="16" t="s">
        <v>251</v>
      </c>
      <c r="L5" s="16" t="s">
        <v>225</v>
      </c>
      <c r="M5" s="16">
        <v>35</v>
      </c>
    </row>
    <row r="6" spans="1:19" x14ac:dyDescent="0.3">
      <c r="A6" s="16" t="str">
        <f>Serve[[#This Row],[服装]]&amp;Serve[[#This Row],[名前]]&amp;Serve[[#This Row],[レアリティ]]</f>
        <v>制服影山飛雄ICONIC</v>
      </c>
      <c r="B6" s="16">
        <f>IFERROR(Stat[[#This Row],[No.]],"-")</f>
        <v>5</v>
      </c>
      <c r="C6" s="16" t="str">
        <f>IFERROR(Stat[[#This Row],[服装]],"-")</f>
        <v>制服</v>
      </c>
      <c r="D6" s="16" t="s">
        <v>311</v>
      </c>
      <c r="E6" s="16" t="s">
        <v>28</v>
      </c>
      <c r="F6" s="16" t="s">
        <v>31</v>
      </c>
      <c r="G6" s="16" t="s">
        <v>168</v>
      </c>
      <c r="H6" s="16" t="s">
        <v>76</v>
      </c>
      <c r="I6" s="16">
        <v>1</v>
      </c>
      <c r="J6" s="16" t="s">
        <v>309</v>
      </c>
      <c r="K6" s="16" t="s">
        <v>251</v>
      </c>
      <c r="L6" s="16" t="s">
        <v>225</v>
      </c>
      <c r="M6" s="16">
        <v>35</v>
      </c>
    </row>
    <row r="7" spans="1:19" x14ac:dyDescent="0.3">
      <c r="A7" s="16" t="str">
        <f>Serve[[#This Row],[服装]]&amp;Serve[[#This Row],[名前]]&amp;Serve[[#This Row],[レアリティ]]</f>
        <v>夏祭り影山飛雄ICONIC</v>
      </c>
      <c r="B7" s="16">
        <f>IFERROR(Stat[[#This Row],[No.]],"-")</f>
        <v>6</v>
      </c>
      <c r="C7" s="16" t="str">
        <f>IFERROR(Stat[[#This Row],[服装]],"-")</f>
        <v>夏祭り</v>
      </c>
      <c r="D7" s="16" t="s">
        <v>311</v>
      </c>
      <c r="E7" s="16" t="s">
        <v>23</v>
      </c>
      <c r="F7" s="16" t="s">
        <v>31</v>
      </c>
      <c r="G7" s="16" t="s">
        <v>168</v>
      </c>
      <c r="H7" s="16" t="s">
        <v>76</v>
      </c>
      <c r="I7" s="16">
        <v>1</v>
      </c>
      <c r="J7" s="16" t="s">
        <v>309</v>
      </c>
      <c r="K7" s="16" t="s">
        <v>251</v>
      </c>
      <c r="L7" s="16" t="s">
        <v>210</v>
      </c>
      <c r="M7" s="16">
        <v>38</v>
      </c>
    </row>
    <row r="8" spans="1:19" x14ac:dyDescent="0.3">
      <c r="A8" s="16" t="str">
        <f>Serve[[#This Row],[服装]]&amp;Serve[[#This Row],[名前]]&amp;Serve[[#This Row],[レアリティ]]</f>
        <v>夏祭り影山飛雄ICONIC</v>
      </c>
      <c r="B8" s="16">
        <v>6</v>
      </c>
      <c r="C8" s="16" t="s">
        <v>313</v>
      </c>
      <c r="D8" s="16" t="s">
        <v>311</v>
      </c>
      <c r="E8" s="16" t="s">
        <v>23</v>
      </c>
      <c r="F8" s="16" t="s">
        <v>31</v>
      </c>
      <c r="G8" s="16" t="s">
        <v>168</v>
      </c>
      <c r="H8" s="16" t="s">
        <v>76</v>
      </c>
      <c r="I8" s="16">
        <v>1</v>
      </c>
      <c r="J8" s="16" t="s">
        <v>309</v>
      </c>
      <c r="K8" s="16" t="s">
        <v>251</v>
      </c>
      <c r="L8" s="16" t="s">
        <v>330</v>
      </c>
      <c r="M8" s="16">
        <v>54</v>
      </c>
      <c r="N8" s="16">
        <v>5</v>
      </c>
      <c r="O8" s="16">
        <v>61</v>
      </c>
      <c r="P8" s="16">
        <v>7</v>
      </c>
    </row>
    <row r="9" spans="1:19" x14ac:dyDescent="0.3">
      <c r="A9" s="16" t="str">
        <f>Serve[[#This Row],[服装]]&amp;Serve[[#This Row],[名前]]&amp;Serve[[#This Row],[レアリティ]]</f>
        <v>ユニフォーム月島蛍ICONIC</v>
      </c>
      <c r="B9" s="16">
        <v>7</v>
      </c>
      <c r="C9" s="16" t="s">
        <v>310</v>
      </c>
      <c r="D9" s="16" t="s">
        <v>314</v>
      </c>
      <c r="E9" s="16" t="s">
        <v>28</v>
      </c>
      <c r="F9" s="16" t="s">
        <v>26</v>
      </c>
      <c r="G9" s="16" t="s">
        <v>168</v>
      </c>
      <c r="H9" s="16" t="s">
        <v>76</v>
      </c>
      <c r="I9" s="16">
        <v>1</v>
      </c>
      <c r="J9" s="16" t="s">
        <v>309</v>
      </c>
      <c r="K9" s="16" t="s">
        <v>331</v>
      </c>
      <c r="L9" s="16" t="s">
        <v>186</v>
      </c>
      <c r="M9" s="16">
        <v>21</v>
      </c>
    </row>
    <row r="10" spans="1:19" x14ac:dyDescent="0.3">
      <c r="A10" s="16" t="str">
        <f>Serve[[#This Row],[服装]]&amp;Serve[[#This Row],[名前]]&amp;Serve[[#This Row],[レアリティ]]</f>
        <v>水着月島蛍ICONIC</v>
      </c>
      <c r="B10" s="16">
        <v>8</v>
      </c>
      <c r="C10" s="16" t="s">
        <v>315</v>
      </c>
      <c r="D10" s="16" t="s">
        <v>314</v>
      </c>
      <c r="E10" s="16" t="s">
        <v>23</v>
      </c>
      <c r="F10" s="16" t="s">
        <v>26</v>
      </c>
      <c r="G10" s="16" t="s">
        <v>168</v>
      </c>
      <c r="H10" s="16" t="s">
        <v>76</v>
      </c>
      <c r="I10" s="16">
        <v>1</v>
      </c>
      <c r="J10" s="16" t="s">
        <v>309</v>
      </c>
      <c r="K10" s="16" t="s">
        <v>331</v>
      </c>
      <c r="L10" s="16" t="s">
        <v>186</v>
      </c>
      <c r="M10" s="16">
        <v>21</v>
      </c>
    </row>
    <row r="11" spans="1:19" x14ac:dyDescent="0.3">
      <c r="A11" s="16" t="str">
        <f>Serve[[#This Row],[服装]]&amp;Serve[[#This Row],[名前]]&amp;Serve[[#This Row],[レアリティ]]</f>
        <v>ユニフォーム山口忠ICONIC</v>
      </c>
      <c r="B11" s="16">
        <v>9</v>
      </c>
      <c r="C11" s="16" t="s">
        <v>310</v>
      </c>
      <c r="D11" s="16" t="s">
        <v>316</v>
      </c>
      <c r="E11" s="16" t="s">
        <v>24</v>
      </c>
      <c r="F11" s="16" t="s">
        <v>26</v>
      </c>
      <c r="G11" s="16" t="s">
        <v>168</v>
      </c>
      <c r="H11" s="16" t="s">
        <v>76</v>
      </c>
      <c r="I11" s="16">
        <v>1</v>
      </c>
      <c r="J11" s="16" t="s">
        <v>309</v>
      </c>
      <c r="K11" s="16" t="s">
        <v>279</v>
      </c>
      <c r="L11" s="16" t="s">
        <v>210</v>
      </c>
      <c r="M11" s="16">
        <v>31</v>
      </c>
    </row>
    <row r="12" spans="1:19" x14ac:dyDescent="0.3">
      <c r="A12" s="16" t="str">
        <f>Serve[[#This Row],[服装]]&amp;Serve[[#This Row],[名前]]&amp;Serve[[#This Row],[レアリティ]]</f>
        <v>ユニフォーム山口忠ICONIC</v>
      </c>
      <c r="B12" s="16">
        <v>9</v>
      </c>
      <c r="C12" s="16" t="s">
        <v>310</v>
      </c>
      <c r="D12" s="16" t="s">
        <v>316</v>
      </c>
      <c r="E12" s="16" t="s">
        <v>24</v>
      </c>
      <c r="F12" s="16" t="s">
        <v>26</v>
      </c>
      <c r="G12" s="16" t="s">
        <v>168</v>
      </c>
      <c r="H12" s="16" t="s">
        <v>76</v>
      </c>
      <c r="I12" s="16">
        <v>1</v>
      </c>
      <c r="J12" s="16" t="s">
        <v>309</v>
      </c>
      <c r="K12" s="16" t="s">
        <v>279</v>
      </c>
      <c r="L12" s="16" t="s">
        <v>330</v>
      </c>
      <c r="M12" s="5">
        <v>35</v>
      </c>
      <c r="N12" s="5"/>
      <c r="O12" s="5">
        <v>45</v>
      </c>
      <c r="P12" s="5"/>
    </row>
    <row r="13" spans="1:19" x14ac:dyDescent="0.3">
      <c r="A13" s="16" t="str">
        <f>Serve[[#This Row],[服装]]&amp;Serve[[#This Row],[名前]]&amp;Serve[[#This Row],[レアリティ]]</f>
        <v>水着山口忠ICONIC</v>
      </c>
      <c r="B13" s="16">
        <v>10</v>
      </c>
      <c r="C13" s="16" t="s">
        <v>315</v>
      </c>
      <c r="D13" s="16" t="s">
        <v>316</v>
      </c>
      <c r="E13" s="16" t="s">
        <v>28</v>
      </c>
      <c r="F13" s="16" t="s">
        <v>26</v>
      </c>
      <c r="G13" s="16" t="s">
        <v>168</v>
      </c>
      <c r="H13" s="16" t="s">
        <v>76</v>
      </c>
      <c r="I13" s="16">
        <v>1</v>
      </c>
      <c r="J13" s="16" t="s">
        <v>309</v>
      </c>
      <c r="K13" s="16" t="s">
        <v>279</v>
      </c>
      <c r="L13" s="16" t="s">
        <v>210</v>
      </c>
      <c r="M13" s="16">
        <v>31</v>
      </c>
    </row>
    <row r="14" spans="1:19" x14ac:dyDescent="0.3">
      <c r="A14" s="16" t="str">
        <f>Serve[[#This Row],[服装]]&amp;Serve[[#This Row],[名前]]&amp;Serve[[#This Row],[レアリティ]]</f>
        <v>水着山口忠ICONIC</v>
      </c>
      <c r="B14" s="16">
        <v>10</v>
      </c>
      <c r="C14" s="16" t="s">
        <v>315</v>
      </c>
      <c r="D14" s="16" t="s">
        <v>316</v>
      </c>
      <c r="E14" s="16" t="s">
        <v>28</v>
      </c>
      <c r="F14" s="16" t="s">
        <v>26</v>
      </c>
      <c r="G14" s="16" t="s">
        <v>168</v>
      </c>
      <c r="H14" s="16" t="s">
        <v>76</v>
      </c>
      <c r="I14" s="16">
        <v>1</v>
      </c>
      <c r="J14" s="16" t="s">
        <v>309</v>
      </c>
      <c r="K14" s="16" t="s">
        <v>279</v>
      </c>
      <c r="L14" s="16" t="s">
        <v>330</v>
      </c>
      <c r="M14" s="5">
        <v>35</v>
      </c>
      <c r="O14" s="16">
        <v>45</v>
      </c>
    </row>
    <row r="15" spans="1:19" x14ac:dyDescent="0.3">
      <c r="A15" s="16" t="str">
        <f>Serve[[#This Row],[服装]]&amp;Serve[[#This Row],[名前]]&amp;Serve[[#This Row],[レアリティ]]</f>
        <v>ユニフォーム西谷夕ICONIC</v>
      </c>
      <c r="B15" s="16">
        <v>11</v>
      </c>
      <c r="C15" s="16" t="s">
        <v>310</v>
      </c>
      <c r="D15" s="16" t="s">
        <v>317</v>
      </c>
      <c r="E15" s="16" t="s">
        <v>28</v>
      </c>
      <c r="F15" s="16" t="s">
        <v>21</v>
      </c>
      <c r="G15" s="16" t="s">
        <v>168</v>
      </c>
      <c r="H15" s="16" t="s">
        <v>76</v>
      </c>
      <c r="I15" s="16">
        <v>1</v>
      </c>
    </row>
    <row r="16" spans="1:19" x14ac:dyDescent="0.3">
      <c r="A16" s="16" t="str">
        <f>Serve[[#This Row],[服装]]&amp;Serve[[#This Row],[名前]]&amp;Serve[[#This Row],[レアリティ]]</f>
        <v>制服西谷夕ICONIC</v>
      </c>
      <c r="B16" s="16">
        <v>12</v>
      </c>
      <c r="C16" s="16" t="s">
        <v>312</v>
      </c>
      <c r="D16" s="16" t="s">
        <v>317</v>
      </c>
      <c r="E16" s="16" t="s">
        <v>23</v>
      </c>
      <c r="F16" s="16" t="s">
        <v>21</v>
      </c>
      <c r="G16" s="16" t="s">
        <v>168</v>
      </c>
      <c r="H16" s="16" t="s">
        <v>76</v>
      </c>
      <c r="I16" s="16">
        <v>1</v>
      </c>
    </row>
    <row r="17" spans="1:9" x14ac:dyDescent="0.3">
      <c r="A17" s="16" t="str">
        <f>Serve[[#This Row],[服装]]&amp;Serve[[#This Row],[名前]]&amp;Serve[[#This Row],[レアリティ]]</f>
        <v>ユニフォーム田中龍之介ICONIC</v>
      </c>
      <c r="B17" s="16">
        <v>13</v>
      </c>
      <c r="C17" s="16" t="s">
        <v>310</v>
      </c>
      <c r="D17" s="16" t="s">
        <v>318</v>
      </c>
      <c r="E17" s="16" t="s">
        <v>24</v>
      </c>
      <c r="F17" s="16" t="s">
        <v>25</v>
      </c>
      <c r="G17" s="16" t="s">
        <v>168</v>
      </c>
      <c r="H17" s="16" t="s">
        <v>76</v>
      </c>
      <c r="I17" s="16">
        <v>1</v>
      </c>
    </row>
    <row r="18" spans="1:9" x14ac:dyDescent="0.3">
      <c r="A18" s="16" t="str">
        <f>Serve[[#This Row],[服装]]&amp;Serve[[#This Row],[名前]]&amp;Serve[[#This Row],[レアリティ]]</f>
        <v>制服田中龍之介ICONIC</v>
      </c>
      <c r="B18" s="16">
        <v>14</v>
      </c>
      <c r="C18" s="16" t="s">
        <v>312</v>
      </c>
      <c r="D18" s="16" t="s">
        <v>318</v>
      </c>
      <c r="E18" s="16" t="s">
        <v>28</v>
      </c>
      <c r="F18" s="16" t="s">
        <v>25</v>
      </c>
      <c r="G18" s="16" t="s">
        <v>168</v>
      </c>
      <c r="H18" s="16" t="s">
        <v>76</v>
      </c>
      <c r="I18" s="16">
        <v>1</v>
      </c>
    </row>
    <row r="19" spans="1:9" x14ac:dyDescent="0.3">
      <c r="A19" s="16" t="str">
        <f>Serve[[#This Row],[服装]]&amp;Serve[[#This Row],[名前]]&amp;Serve[[#This Row],[レアリティ]]</f>
        <v>ユニフォーム澤村大地ICONIC</v>
      </c>
      <c r="B19" s="16">
        <v>15</v>
      </c>
      <c r="C19" s="16" t="s">
        <v>310</v>
      </c>
      <c r="D19" s="16" t="s">
        <v>319</v>
      </c>
      <c r="E19" s="16" t="s">
        <v>28</v>
      </c>
      <c r="F19" s="16" t="s">
        <v>25</v>
      </c>
      <c r="G19" s="16" t="s">
        <v>168</v>
      </c>
      <c r="H19" s="16" t="s">
        <v>76</v>
      </c>
      <c r="I19" s="16">
        <v>1</v>
      </c>
    </row>
    <row r="20" spans="1:9" x14ac:dyDescent="0.3">
      <c r="A20" s="16" t="str">
        <f>Serve[[#This Row],[服装]]&amp;Serve[[#This Row],[名前]]&amp;Serve[[#This Row],[レアリティ]]</f>
        <v>プール掃除澤村大地ICONIC</v>
      </c>
      <c r="B20" s="16">
        <v>16</v>
      </c>
      <c r="C20" s="16" t="s">
        <v>320</v>
      </c>
      <c r="D20" s="16" t="s">
        <v>319</v>
      </c>
      <c r="E20" s="16" t="s">
        <v>23</v>
      </c>
      <c r="F20" s="16" t="s">
        <v>25</v>
      </c>
      <c r="G20" s="16" t="s">
        <v>168</v>
      </c>
      <c r="H20" s="16" t="s">
        <v>76</v>
      </c>
      <c r="I20" s="16">
        <v>1</v>
      </c>
    </row>
    <row r="21" spans="1:9" x14ac:dyDescent="0.3">
      <c r="A21" s="16" t="str">
        <f>Serve[[#This Row],[服装]]&amp;Serve[[#This Row],[名前]]&amp;Serve[[#This Row],[レアリティ]]</f>
        <v>ユニフォーム菅原考支ICONIC</v>
      </c>
      <c r="B21" s="16">
        <v>17</v>
      </c>
      <c r="C21" s="16" t="s">
        <v>310</v>
      </c>
      <c r="D21" s="16" t="s">
        <v>321</v>
      </c>
      <c r="E21" s="16" t="s">
        <v>24</v>
      </c>
      <c r="F21" s="16" t="s">
        <v>31</v>
      </c>
      <c r="G21" s="16" t="s">
        <v>168</v>
      </c>
      <c r="H21" s="16" t="s">
        <v>76</v>
      </c>
      <c r="I21" s="16">
        <v>1</v>
      </c>
    </row>
    <row r="22" spans="1:9" x14ac:dyDescent="0.3">
      <c r="A22" s="16" t="str">
        <f>Serve[[#This Row],[服装]]&amp;Serve[[#This Row],[名前]]&amp;Serve[[#This Row],[レアリティ]]</f>
        <v>プール掃除菅原考支ICONIC</v>
      </c>
      <c r="B22" s="16">
        <v>18</v>
      </c>
      <c r="C22" s="16" t="s">
        <v>320</v>
      </c>
      <c r="D22" s="16" t="s">
        <v>321</v>
      </c>
      <c r="E22" s="16" t="s">
        <v>28</v>
      </c>
      <c r="F22" s="16" t="s">
        <v>31</v>
      </c>
      <c r="G22" s="16" t="s">
        <v>168</v>
      </c>
      <c r="H22" s="16" t="s">
        <v>76</v>
      </c>
      <c r="I22" s="16">
        <v>1</v>
      </c>
    </row>
    <row r="23" spans="1:9" x14ac:dyDescent="0.3">
      <c r="A23" s="16" t="str">
        <f>Serve[[#This Row],[服装]]&amp;Serve[[#This Row],[名前]]&amp;Serve[[#This Row],[レアリティ]]</f>
        <v>ユニフォーム東峰旭ICONIC</v>
      </c>
      <c r="B23" s="16">
        <v>19</v>
      </c>
      <c r="C23" s="16" t="s">
        <v>310</v>
      </c>
      <c r="D23" s="16" t="s">
        <v>322</v>
      </c>
      <c r="E23" s="16" t="s">
        <v>28</v>
      </c>
      <c r="F23" s="16" t="s">
        <v>25</v>
      </c>
      <c r="G23" s="16" t="s">
        <v>168</v>
      </c>
      <c r="H23" s="16" t="s">
        <v>76</v>
      </c>
      <c r="I23" s="16">
        <v>1</v>
      </c>
    </row>
    <row r="24" spans="1:9" x14ac:dyDescent="0.3">
      <c r="A24" s="16" t="str">
        <f>Serve[[#This Row],[服装]]&amp;Serve[[#This Row],[名前]]&amp;Serve[[#This Row],[レアリティ]]</f>
        <v>プール掃除東峰旭ICONIC</v>
      </c>
      <c r="B24" s="16">
        <v>20</v>
      </c>
      <c r="C24" s="16" t="s">
        <v>320</v>
      </c>
      <c r="D24" s="16" t="s">
        <v>322</v>
      </c>
      <c r="E24" s="16" t="s">
        <v>23</v>
      </c>
      <c r="F24" s="16" t="s">
        <v>25</v>
      </c>
      <c r="G24" s="16" t="s">
        <v>168</v>
      </c>
      <c r="H24" s="16" t="s">
        <v>76</v>
      </c>
      <c r="I24" s="16">
        <v>1</v>
      </c>
    </row>
    <row r="25" spans="1:9" x14ac:dyDescent="0.3">
      <c r="A25" s="16" t="str">
        <f>Serve[[#This Row],[服装]]&amp;Serve[[#This Row],[名前]]&amp;Serve[[#This Row],[レアリティ]]</f>
        <v>ユニフォーム東峰旭YELL</v>
      </c>
      <c r="B25" s="16">
        <v>21</v>
      </c>
      <c r="C25" s="16" t="s">
        <v>310</v>
      </c>
      <c r="D25" s="16" t="s">
        <v>322</v>
      </c>
      <c r="E25" s="16" t="s">
        <v>28</v>
      </c>
      <c r="F25" s="16" t="s">
        <v>25</v>
      </c>
      <c r="G25" s="16" t="s">
        <v>168</v>
      </c>
      <c r="H25" s="16" t="s">
        <v>323</v>
      </c>
      <c r="I25" s="16">
        <v>1</v>
      </c>
    </row>
    <row r="26" spans="1:9" x14ac:dyDescent="0.3">
      <c r="A26" s="16" t="str">
        <f>Serve[[#This Row],[服装]]&amp;Serve[[#This Row],[名前]]&amp;Serve[[#This Row],[レアリティ]]</f>
        <v>ユニフォーム縁下力ICONIC</v>
      </c>
      <c r="B26" s="16">
        <v>22</v>
      </c>
      <c r="C26" s="16" t="s">
        <v>310</v>
      </c>
      <c r="D26" s="16" t="s">
        <v>324</v>
      </c>
      <c r="E26" s="16" t="s">
        <v>24</v>
      </c>
      <c r="F26" s="16" t="s">
        <v>25</v>
      </c>
      <c r="G26" s="16" t="s">
        <v>168</v>
      </c>
      <c r="H26" s="16" t="s">
        <v>76</v>
      </c>
      <c r="I26" s="16">
        <v>1</v>
      </c>
    </row>
    <row r="27" spans="1:9" x14ac:dyDescent="0.3">
      <c r="A27" s="16" t="str">
        <f>Serve[[#This Row],[服装]]&amp;Serve[[#This Row],[名前]]&amp;Serve[[#This Row],[レアリティ]]</f>
        <v>ユニフォーム木下久志ICONIC</v>
      </c>
      <c r="B27" s="16">
        <v>23</v>
      </c>
      <c r="C27" s="16" t="s">
        <v>310</v>
      </c>
      <c r="D27" s="16" t="s">
        <v>325</v>
      </c>
      <c r="E27" s="16" t="s">
        <v>24</v>
      </c>
      <c r="F27" s="16" t="s">
        <v>25</v>
      </c>
      <c r="G27" s="16" t="s">
        <v>168</v>
      </c>
      <c r="H27" s="16" t="s">
        <v>76</v>
      </c>
      <c r="I27" s="16">
        <v>1</v>
      </c>
    </row>
    <row r="28" spans="1:9" x14ac:dyDescent="0.3">
      <c r="A28" s="16" t="str">
        <f>Serve[[#This Row],[服装]]&amp;Serve[[#This Row],[名前]]&amp;Serve[[#This Row],[レアリティ]]</f>
        <v>ユニフォーム成田一仁ICONIC</v>
      </c>
      <c r="B28" s="16">
        <v>24</v>
      </c>
      <c r="C28" s="16" t="s">
        <v>310</v>
      </c>
      <c r="D28" s="16" t="s">
        <v>326</v>
      </c>
      <c r="E28" s="16" t="s">
        <v>24</v>
      </c>
      <c r="F28" s="16" t="s">
        <v>26</v>
      </c>
      <c r="G28" s="16" t="s">
        <v>168</v>
      </c>
      <c r="H28" s="16" t="s">
        <v>76</v>
      </c>
      <c r="I28" s="16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4D10-9450-4A96-92C3-C5C5920766D3}">
  <sheetPr codeName="Sheet3"/>
  <dimension ref="A1:XC130"/>
  <sheetViews>
    <sheetView topLeftCell="C1" workbookViewId="0">
      <selection activeCell="I13" sqref="I13:AE13"/>
    </sheetView>
  </sheetViews>
  <sheetFormatPr defaultRowHeight="15.05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109375" style="1" customWidth="1"/>
    <col min="10" max="13" width="8.5546875" style="1" customWidth="1"/>
    <col min="14" max="14" width="8.109375" style="1" bestFit="1" customWidth="1"/>
    <col min="15" max="15" width="6.5546875" style="1" bestFit="1" customWidth="1"/>
    <col min="16" max="16" width="5.44140625" style="1" customWidth="1"/>
    <col min="17" max="18" width="12.109375" style="1" bestFit="1" customWidth="1"/>
    <col min="19" max="19" width="10.109375" style="1" customWidth="1"/>
    <col min="20" max="20" width="8.5546875" style="1" customWidth="1"/>
    <col min="21" max="21" width="8.88671875" style="1"/>
    <col min="22" max="22" width="12.109375" style="1" bestFit="1" customWidth="1"/>
    <col min="23" max="23" width="12.109375" style="1" customWidth="1"/>
    <col min="24" max="24" width="15.5546875" style="1" bestFit="1" customWidth="1"/>
    <col min="25" max="25" width="15.5546875" style="1" customWidth="1"/>
    <col min="26" max="26" width="15.5546875" style="1" bestFit="1" customWidth="1"/>
    <col min="27" max="27" width="12.109375" style="1" bestFit="1" customWidth="1"/>
    <col min="28" max="28" width="15.5546875" style="1" bestFit="1" customWidth="1"/>
    <col min="29" max="29" width="11.5546875" style="1" customWidth="1"/>
    <col min="32" max="16384" width="8.88671875" style="1"/>
  </cols>
  <sheetData>
    <row r="1" spans="1:627" ht="14.4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125</v>
      </c>
      <c r="J1" s="2" t="s">
        <v>126</v>
      </c>
      <c r="K1" s="2" t="s">
        <v>287</v>
      </c>
      <c r="L1" s="2" t="s">
        <v>288</v>
      </c>
      <c r="M1" s="2" t="s">
        <v>187</v>
      </c>
      <c r="N1" s="2" t="s">
        <v>188</v>
      </c>
      <c r="O1" s="2" t="s">
        <v>266</v>
      </c>
      <c r="P1" s="2" t="s">
        <v>267</v>
      </c>
      <c r="Q1" s="2" t="s">
        <v>290</v>
      </c>
      <c r="R1" s="2" t="s">
        <v>289</v>
      </c>
      <c r="S1" s="2" t="s">
        <v>127</v>
      </c>
      <c r="T1" s="2" t="s">
        <v>128</v>
      </c>
      <c r="U1" s="2" t="s">
        <v>291</v>
      </c>
      <c r="V1" s="2" t="s">
        <v>292</v>
      </c>
      <c r="W1" s="2" t="s">
        <v>294</v>
      </c>
      <c r="X1" s="2" t="s">
        <v>293</v>
      </c>
      <c r="Y1" s="2" t="s">
        <v>295</v>
      </c>
      <c r="Z1" s="2" t="s">
        <v>298</v>
      </c>
      <c r="AA1" s="2" t="s">
        <v>299</v>
      </c>
      <c r="AB1" s="2" t="s">
        <v>300</v>
      </c>
      <c r="AC1" s="2" t="s">
        <v>189</v>
      </c>
      <c r="AD1" s="2" t="s">
        <v>190</v>
      </c>
      <c r="AE1" s="1" t="s">
        <v>191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</row>
    <row r="2" spans="1:627" ht="14.4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186</v>
      </c>
      <c r="J2" s="1">
        <v>24</v>
      </c>
      <c r="M2" s="1" t="s">
        <v>186</v>
      </c>
      <c r="N2" s="1">
        <v>28</v>
      </c>
      <c r="S2" s="1" t="s">
        <v>186</v>
      </c>
      <c r="T2" s="1">
        <v>25</v>
      </c>
      <c r="AC2" s="1" t="s">
        <v>186</v>
      </c>
      <c r="AD2" s="1">
        <v>25</v>
      </c>
      <c r="AE2" s="1">
        <v>29</v>
      </c>
    </row>
    <row r="3" spans="1:627" ht="14.4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186</v>
      </c>
      <c r="J3" s="1">
        <v>24</v>
      </c>
      <c r="M3" s="1" t="s">
        <v>186</v>
      </c>
      <c r="N3" s="1">
        <v>28</v>
      </c>
      <c r="S3" s="1" t="s">
        <v>186</v>
      </c>
      <c r="T3" s="1">
        <v>25</v>
      </c>
      <c r="AC3" s="1" t="s">
        <v>186</v>
      </c>
      <c r="AD3" s="1">
        <v>25</v>
      </c>
      <c r="AE3" s="1">
        <v>29</v>
      </c>
    </row>
    <row r="4" spans="1:627" ht="14.4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186</v>
      </c>
      <c r="J4" s="1">
        <v>24</v>
      </c>
      <c r="M4" s="1" t="s">
        <v>186</v>
      </c>
      <c r="N4" s="1">
        <v>28</v>
      </c>
      <c r="S4" s="1" t="s">
        <v>186</v>
      </c>
      <c r="T4" s="1">
        <v>25</v>
      </c>
      <c r="AC4" s="1" t="s">
        <v>186</v>
      </c>
      <c r="AD4" s="1">
        <v>25</v>
      </c>
      <c r="AE4" s="1">
        <v>29</v>
      </c>
    </row>
    <row r="5" spans="1:627" ht="14.4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25</v>
      </c>
      <c r="M5" s="1" t="s">
        <v>186</v>
      </c>
      <c r="N5" s="1">
        <v>26</v>
      </c>
      <c r="S5" s="1" t="s">
        <v>186</v>
      </c>
      <c r="T5" s="1">
        <v>26</v>
      </c>
      <c r="AC5" s="1" t="s">
        <v>186</v>
      </c>
      <c r="AD5" s="1">
        <v>29</v>
      </c>
      <c r="AE5" s="1">
        <v>29</v>
      </c>
    </row>
    <row r="6" spans="1:627" ht="14.4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25</v>
      </c>
      <c r="M6" s="1" t="s">
        <v>186</v>
      </c>
      <c r="N6" s="1">
        <v>26</v>
      </c>
      <c r="S6" s="1" t="s">
        <v>186</v>
      </c>
      <c r="T6" s="1">
        <v>26</v>
      </c>
      <c r="AC6" s="1" t="s">
        <v>186</v>
      </c>
      <c r="AD6" s="1">
        <v>29</v>
      </c>
      <c r="AE6" s="1">
        <v>29</v>
      </c>
    </row>
    <row r="7" spans="1:627" ht="14.4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225</v>
      </c>
      <c r="J7" s="1">
        <v>28</v>
      </c>
      <c r="M7" s="1" t="s">
        <v>186</v>
      </c>
      <c r="N7" s="1">
        <v>26</v>
      </c>
      <c r="O7" s="1" t="s">
        <v>186</v>
      </c>
      <c r="P7" s="1">
        <v>26</v>
      </c>
      <c r="S7" s="1" t="s">
        <v>225</v>
      </c>
      <c r="T7" s="1">
        <v>29</v>
      </c>
      <c r="AC7" s="1" t="s">
        <v>186</v>
      </c>
      <c r="AD7" s="1">
        <v>29</v>
      </c>
      <c r="AE7" s="1">
        <v>29</v>
      </c>
    </row>
    <row r="8" spans="1:627" ht="14.4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24</v>
      </c>
      <c r="M8" s="1" t="s">
        <v>186</v>
      </c>
      <c r="N8" s="1">
        <v>23</v>
      </c>
      <c r="S8" s="1" t="s">
        <v>186</v>
      </c>
      <c r="T8" s="1">
        <v>23</v>
      </c>
      <c r="AC8" s="1" t="s">
        <v>186</v>
      </c>
      <c r="AD8" s="1">
        <v>23</v>
      </c>
      <c r="AE8" s="1">
        <v>29</v>
      </c>
    </row>
    <row r="9" spans="1:627" ht="14.4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186</v>
      </c>
      <c r="J9" s="1">
        <v>24</v>
      </c>
      <c r="M9" s="1" t="s">
        <v>186</v>
      </c>
      <c r="N9" s="1">
        <v>23</v>
      </c>
      <c r="S9" s="1" t="s">
        <v>186</v>
      </c>
      <c r="T9" s="1">
        <v>23</v>
      </c>
      <c r="AC9" s="1" t="s">
        <v>186</v>
      </c>
      <c r="AD9" s="1">
        <v>23</v>
      </c>
      <c r="AE9" s="1">
        <v>29</v>
      </c>
    </row>
    <row r="10" spans="1:627" ht="14.4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22</v>
      </c>
      <c r="M10" s="1" t="s">
        <v>186</v>
      </c>
      <c r="N10" s="1">
        <v>22</v>
      </c>
      <c r="S10" s="1" t="s">
        <v>186</v>
      </c>
      <c r="T10" s="1">
        <v>22</v>
      </c>
      <c r="AC10" s="1" t="s">
        <v>186</v>
      </c>
      <c r="AD10" s="1">
        <v>22</v>
      </c>
      <c r="AE10" s="1">
        <v>29</v>
      </c>
    </row>
    <row r="11" spans="1:627" ht="14.4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225</v>
      </c>
      <c r="J11" s="1">
        <v>28</v>
      </c>
      <c r="M11" s="1" t="s">
        <v>186</v>
      </c>
      <c r="N11" s="1">
        <v>25</v>
      </c>
      <c r="O11" s="1" t="s">
        <v>186</v>
      </c>
      <c r="P11" s="1">
        <v>23</v>
      </c>
      <c r="S11" s="1" t="s">
        <v>225</v>
      </c>
      <c r="T11" s="1">
        <v>28</v>
      </c>
      <c r="AC11" s="1" t="s">
        <v>186</v>
      </c>
      <c r="AD11" s="1">
        <v>22</v>
      </c>
      <c r="AE11" s="1">
        <v>29</v>
      </c>
    </row>
    <row r="12" spans="1:627" ht="14.4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I12" s="1" t="s">
        <v>210</v>
      </c>
      <c r="J12" s="1">
        <v>31</v>
      </c>
      <c r="K12" s="1" t="s">
        <v>210</v>
      </c>
      <c r="L12" s="1">
        <v>36</v>
      </c>
      <c r="M12" s="1" t="s">
        <v>186</v>
      </c>
      <c r="N12" s="1">
        <v>31</v>
      </c>
      <c r="Q12" s="1" t="s">
        <v>267</v>
      </c>
      <c r="R12" s="1">
        <v>31</v>
      </c>
      <c r="S12" s="1" t="s">
        <v>210</v>
      </c>
      <c r="T12" s="1">
        <v>31</v>
      </c>
      <c r="U12" s="1" t="s">
        <v>250</v>
      </c>
      <c r="V12" s="1">
        <v>42</v>
      </c>
      <c r="W12" s="1">
        <v>5</v>
      </c>
      <c r="X12" s="1">
        <v>50</v>
      </c>
      <c r="Y12" s="1">
        <v>7</v>
      </c>
      <c r="AC12" s="1" t="s">
        <v>186</v>
      </c>
      <c r="AD12" s="1">
        <v>39</v>
      </c>
      <c r="AE12" s="1">
        <v>29</v>
      </c>
    </row>
    <row r="13" spans="1:627" ht="14.4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I13" s="1" t="s">
        <v>210</v>
      </c>
      <c r="J13" s="1">
        <v>31</v>
      </c>
      <c r="K13" s="1" t="s">
        <v>210</v>
      </c>
      <c r="L13" s="1">
        <v>36</v>
      </c>
      <c r="M13" s="1" t="s">
        <v>186</v>
      </c>
      <c r="N13" s="1">
        <v>31</v>
      </c>
      <c r="O13" s="1" t="s">
        <v>186</v>
      </c>
      <c r="P13" s="1">
        <v>28</v>
      </c>
      <c r="S13" s="1" t="s">
        <v>210</v>
      </c>
      <c r="T13" s="1">
        <v>31</v>
      </c>
      <c r="U13" s="1" t="s">
        <v>250</v>
      </c>
      <c r="V13" s="1">
        <v>42</v>
      </c>
      <c r="W13" s="1">
        <v>5</v>
      </c>
      <c r="X13" s="1">
        <v>50</v>
      </c>
      <c r="Y13" s="1">
        <v>7</v>
      </c>
      <c r="Z13" s="1" t="s">
        <v>190</v>
      </c>
      <c r="AA13" s="1">
        <v>39</v>
      </c>
      <c r="AB13" s="1">
        <v>49</v>
      </c>
      <c r="AC13" s="1" t="s">
        <v>186</v>
      </c>
      <c r="AD13" s="1">
        <v>39</v>
      </c>
      <c r="AE13" s="1">
        <v>29</v>
      </c>
    </row>
    <row r="14" spans="1:627" ht="14.4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  <c r="AD14" s="1"/>
      <c r="AE14" s="1"/>
    </row>
    <row r="15" spans="1:627" ht="14.4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  <c r="AD15" s="1"/>
      <c r="AE15" s="1"/>
    </row>
    <row r="16" spans="1:627" ht="14.4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  <c r="AD16" s="1"/>
      <c r="AE16" s="1"/>
    </row>
    <row r="17" spans="1:31" ht="14.4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  <c r="AD17" s="1"/>
      <c r="AE17" s="1"/>
    </row>
    <row r="18" spans="1:31" ht="14.4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  <c r="AD18" s="1"/>
      <c r="AE18" s="1"/>
    </row>
    <row r="19" spans="1:31" ht="14.4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  <c r="AD19" s="1"/>
      <c r="AE19" s="1"/>
    </row>
    <row r="20" spans="1:31" ht="14.4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  <c r="AD20" s="1"/>
      <c r="AE20" s="1"/>
    </row>
    <row r="21" spans="1:31" ht="14.4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  <c r="AD21" s="1"/>
      <c r="AE21" s="1"/>
    </row>
    <row r="22" spans="1:31" ht="14.4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  <c r="AD22" s="1"/>
      <c r="AE22" s="1"/>
    </row>
    <row r="23" spans="1:31" ht="14.4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  <c r="AD23" s="1"/>
      <c r="AE23" s="1"/>
    </row>
    <row r="24" spans="1:31" ht="14.4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  <c r="AD24" s="1"/>
      <c r="AE24" s="1"/>
    </row>
    <row r="25" spans="1:31" ht="14.4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  <c r="AD25" s="1"/>
      <c r="AE25" s="1"/>
    </row>
    <row r="26" spans="1:31" ht="14.4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  <c r="AD26" s="1"/>
      <c r="AE26" s="1"/>
    </row>
    <row r="27" spans="1:31" ht="14.4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  <c r="AD27" s="1"/>
      <c r="AE27" s="1"/>
    </row>
    <row r="28" spans="1:31" ht="14.4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  <c r="AD28" s="1"/>
      <c r="AE28" s="1"/>
    </row>
    <row r="29" spans="1:31" ht="14.4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  <c r="AD29" s="1"/>
      <c r="AE29" s="1"/>
    </row>
    <row r="30" spans="1:31" ht="14.4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  <c r="AD30" s="1"/>
      <c r="AE30" s="1"/>
    </row>
    <row r="31" spans="1:31" ht="14.4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  <c r="AD31" s="1"/>
      <c r="AE31" s="1"/>
    </row>
    <row r="32" spans="1:31" ht="14.4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  <c r="AD32" s="1"/>
      <c r="AE32" s="1"/>
    </row>
    <row r="33" spans="1:31" ht="14.4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  <c r="AD33" s="1"/>
      <c r="AE33" s="1"/>
    </row>
    <row r="34" spans="1:31" ht="14.4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  <c r="AD34" s="1"/>
      <c r="AE34" s="1"/>
    </row>
    <row r="35" spans="1:31" ht="14.4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  <c r="AD35" s="1"/>
      <c r="AE35" s="1"/>
    </row>
    <row r="36" spans="1:31" ht="14.4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  <c r="AD36" s="1"/>
      <c r="AE36" s="1"/>
    </row>
    <row r="37" spans="1:31" ht="14.4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  <c r="AD37" s="1"/>
      <c r="AE37" s="1"/>
    </row>
    <row r="38" spans="1:31" ht="14.4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  <c r="AD38" s="1"/>
      <c r="AE38" s="1"/>
    </row>
    <row r="39" spans="1:31" ht="14.4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  <c r="AD39" s="1"/>
      <c r="AE39" s="1"/>
    </row>
    <row r="40" spans="1:31" ht="14.4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  <c r="AD40" s="1"/>
      <c r="AE40" s="1"/>
    </row>
    <row r="41" spans="1:31" ht="14.4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  <c r="AD41" s="1"/>
      <c r="AE41" s="1"/>
    </row>
    <row r="42" spans="1:31" ht="14.4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  <c r="AD42" s="1"/>
      <c r="AE42" s="1"/>
    </row>
    <row r="43" spans="1:31" ht="14.4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  <c r="AD43" s="1"/>
      <c r="AE43" s="1"/>
    </row>
    <row r="44" spans="1:31" ht="14.4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  <c r="AD44" s="1"/>
      <c r="AE44" s="1"/>
    </row>
    <row r="45" spans="1:31" ht="14.4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  <c r="AD45" s="1"/>
      <c r="AE45" s="1"/>
    </row>
    <row r="46" spans="1:31" ht="14.4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  <c r="AD46" s="1"/>
      <c r="AE46" s="1"/>
    </row>
    <row r="47" spans="1:31" ht="14.4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  <c r="AD47" s="1"/>
      <c r="AE47" s="1"/>
    </row>
    <row r="48" spans="1:31" ht="14.4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  <c r="AD48" s="1"/>
      <c r="AE48" s="1"/>
    </row>
    <row r="49" spans="1:31" ht="14.4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  <c r="AD49" s="1"/>
      <c r="AE49" s="1"/>
    </row>
    <row r="50" spans="1:31" ht="14.4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  <c r="AD50" s="1"/>
      <c r="AE50" s="1"/>
    </row>
    <row r="51" spans="1:31" ht="14.4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  <c r="AD51" s="1"/>
      <c r="AE51" s="1"/>
    </row>
    <row r="52" spans="1:31" ht="14.4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  <c r="AD52" s="1"/>
      <c r="AE52" s="1"/>
    </row>
    <row r="53" spans="1:31" ht="14.4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  <c r="AD53" s="1"/>
      <c r="AE53" s="1"/>
    </row>
    <row r="54" spans="1:31" ht="14.4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  <c r="AD54" s="1"/>
      <c r="AE54" s="1"/>
    </row>
    <row r="55" spans="1:31" ht="14.4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  <c r="AD55" s="1"/>
      <c r="AE55" s="1"/>
    </row>
    <row r="56" spans="1:31" ht="14.4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  <c r="AD56" s="1"/>
      <c r="AE56" s="1"/>
    </row>
    <row r="57" spans="1:31" ht="14.4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  <c r="AD57" s="1"/>
      <c r="AE57" s="1"/>
    </row>
    <row r="58" spans="1:31" ht="14.4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  <c r="AD58" s="1"/>
      <c r="AE58" s="1"/>
    </row>
    <row r="59" spans="1:31" ht="14.4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  <c r="AD59" s="1"/>
      <c r="AE59" s="1"/>
    </row>
    <row r="60" spans="1:31" ht="14.4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  <c r="AD60" s="1"/>
      <c r="AE60" s="1"/>
    </row>
    <row r="61" spans="1:31" ht="14.4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  <c r="AD61" s="1"/>
      <c r="AE61" s="1"/>
    </row>
    <row r="62" spans="1:31" ht="14.4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  <c r="AD62" s="1"/>
      <c r="AE62" s="1"/>
    </row>
    <row r="63" spans="1:31" ht="14.4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  <c r="AD63" s="1"/>
      <c r="AE63" s="1"/>
    </row>
    <row r="64" spans="1:31" ht="14.4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  <c r="AD64" s="1"/>
      <c r="AE64" s="1"/>
    </row>
    <row r="65" spans="1:31" ht="14.4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  <c r="AD65" s="1"/>
      <c r="AE65" s="1"/>
    </row>
    <row r="66" spans="1:31" ht="14.4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  <c r="AD66" s="1"/>
      <c r="AE66" s="1"/>
    </row>
    <row r="67" spans="1:31" ht="14.4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  <c r="AD67" s="1"/>
      <c r="AE67" s="1"/>
    </row>
    <row r="68" spans="1:31" ht="14.4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  <c r="AD68" s="1"/>
      <c r="AE68" s="1"/>
    </row>
    <row r="69" spans="1:31" ht="14.4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  <c r="AD69" s="1"/>
      <c r="AE69" s="1"/>
    </row>
    <row r="70" spans="1:31" ht="14.4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  <c r="AD70" s="1"/>
      <c r="AE70" s="1"/>
    </row>
    <row r="71" spans="1:31" ht="14.4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  <c r="AD71" s="1"/>
      <c r="AE71" s="1"/>
    </row>
    <row r="72" spans="1:31" ht="14.4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  <c r="AD72" s="1"/>
      <c r="AE72" s="1"/>
    </row>
    <row r="73" spans="1:31" ht="14.4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  <c r="AD73" s="1"/>
      <c r="AE73" s="1"/>
    </row>
    <row r="74" spans="1:31" ht="14.4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  <c r="AD74" s="1"/>
      <c r="AE74" s="1"/>
    </row>
    <row r="75" spans="1:31" ht="14.4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  <c r="AD75" s="1"/>
      <c r="AE75" s="1"/>
    </row>
    <row r="76" spans="1:31" ht="14.4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  <c r="AD76" s="1"/>
      <c r="AE76" s="1"/>
    </row>
    <row r="77" spans="1:31" ht="14.4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  <c r="AD77" s="1"/>
      <c r="AE77" s="1"/>
    </row>
    <row r="78" spans="1:31" ht="14.4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  <c r="AD78" s="1"/>
      <c r="AE78" s="1"/>
    </row>
    <row r="79" spans="1:31" ht="14.4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  <c r="AD79" s="1"/>
      <c r="AE79" s="1"/>
    </row>
    <row r="80" spans="1:31" ht="14.4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  <c r="AD80" s="1"/>
      <c r="AE80" s="1"/>
    </row>
    <row r="81" spans="1:31" ht="14.4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  <c r="AD81" s="1"/>
      <c r="AE81" s="1"/>
    </row>
    <row r="82" spans="1:31" ht="14.4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  <c r="AD82" s="1"/>
      <c r="AE82" s="1"/>
    </row>
    <row r="83" spans="1:31" ht="14.4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  <c r="AD83" s="1"/>
      <c r="AE83" s="1"/>
    </row>
    <row r="84" spans="1:31" ht="14.4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  <c r="AD84" s="1"/>
      <c r="AE84" s="1"/>
    </row>
    <row r="85" spans="1:31" ht="14.4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  <c r="AD85" s="1"/>
      <c r="AE85" s="1"/>
    </row>
    <row r="86" spans="1:31" ht="14.4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  <c r="AD86" s="1"/>
      <c r="AE86" s="1"/>
    </row>
    <row r="87" spans="1:31" ht="14.4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  <c r="AD87" s="1"/>
      <c r="AE87" s="1"/>
    </row>
    <row r="88" spans="1:31" ht="14.4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  <c r="AD88" s="1"/>
      <c r="AE88" s="1"/>
    </row>
    <row r="89" spans="1:31" ht="14.4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  <c r="AD89" s="1"/>
      <c r="AE89" s="1"/>
    </row>
    <row r="90" spans="1:31" ht="14.4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  <c r="AD90" s="1"/>
      <c r="AE90" s="1"/>
    </row>
    <row r="91" spans="1:31" ht="14.4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  <c r="AD91" s="1"/>
      <c r="AE91" s="1"/>
    </row>
    <row r="92" spans="1:31" ht="14.4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  <c r="AD92" s="1"/>
      <c r="AE92" s="1"/>
    </row>
    <row r="93" spans="1:31" ht="14.4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  <c r="AD93" s="1"/>
      <c r="AE93" s="1"/>
    </row>
    <row r="94" spans="1:31" ht="14.4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  <c r="AD94" s="1"/>
      <c r="AE94" s="1"/>
    </row>
    <row r="95" spans="1:31" ht="14.4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  <c r="AD95" s="1"/>
      <c r="AE95" s="1"/>
    </row>
    <row r="96" spans="1:31" ht="14.4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  <c r="AD96" s="1"/>
      <c r="AE96" s="1"/>
    </row>
    <row r="97" spans="1:31" ht="14.4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  <c r="AD97" s="1"/>
      <c r="AE97" s="1"/>
    </row>
    <row r="98" spans="1:31" ht="14.4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  <c r="AD98" s="1"/>
      <c r="AE98" s="1"/>
    </row>
    <row r="99" spans="1:31" ht="14.4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  <c r="AD99" s="1"/>
      <c r="AE99" s="1"/>
    </row>
    <row r="100" spans="1:31" ht="14.4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  <c r="AD100" s="1"/>
      <c r="AE100" s="1"/>
    </row>
    <row r="101" spans="1:31" ht="14.4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  <c r="AD101" s="1"/>
      <c r="AE101" s="1"/>
    </row>
    <row r="102" spans="1:31" ht="14.4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  <c r="AD102" s="1"/>
      <c r="AE102" s="1"/>
    </row>
    <row r="103" spans="1:31" ht="14.4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  <c r="AD103" s="1"/>
      <c r="AE103" s="1"/>
    </row>
    <row r="104" spans="1:31" ht="14.4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  <c r="AD104" s="1"/>
      <c r="AE104" s="1"/>
    </row>
    <row r="105" spans="1:31" ht="14.4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  <c r="AD105" s="1"/>
      <c r="AE105" s="1"/>
    </row>
    <row r="106" spans="1:31" ht="14.4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  <c r="AD106" s="1"/>
      <c r="AE106" s="1"/>
    </row>
    <row r="107" spans="1:31" ht="14.4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  <c r="AD107" s="1"/>
      <c r="AE107" s="1"/>
    </row>
    <row r="108" spans="1:31" ht="14.4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  <c r="AD108" s="1"/>
      <c r="AE108" s="1"/>
    </row>
    <row r="109" spans="1:31" ht="14.4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  <c r="AD109" s="1"/>
      <c r="AE109" s="1"/>
    </row>
    <row r="110" spans="1:31" ht="14.4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  <c r="AD110" s="1"/>
      <c r="AE110" s="1"/>
    </row>
    <row r="111" spans="1:31" ht="14.4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  <c r="AD111" s="1"/>
      <c r="AE111" s="1"/>
    </row>
    <row r="112" spans="1:31" ht="14.4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  <c r="AD112" s="1"/>
      <c r="AE112" s="1"/>
    </row>
    <row r="113" spans="1:31" ht="14.4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  <c r="AD113" s="1"/>
      <c r="AE113" s="1"/>
    </row>
    <row r="114" spans="1:31" ht="14.4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  <c r="AD114" s="1"/>
      <c r="AE114" s="1"/>
    </row>
    <row r="115" spans="1:31" ht="14.4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  <c r="AD115" s="1"/>
      <c r="AE115" s="1"/>
    </row>
    <row r="116" spans="1:31" ht="14.4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  <c r="AD116" s="1"/>
      <c r="AE116" s="1"/>
    </row>
    <row r="117" spans="1:31" ht="14.4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  <c r="AD117" s="1"/>
      <c r="AE117" s="1"/>
    </row>
    <row r="118" spans="1:31" ht="14.4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  <c r="AD118" s="1"/>
      <c r="AE118" s="1"/>
    </row>
    <row r="119" spans="1:31" ht="14.4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  <c r="AD119" s="1"/>
      <c r="AE119" s="1"/>
    </row>
    <row r="120" spans="1:31" ht="14.4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  <c r="AD120" s="1"/>
      <c r="AE120" s="1"/>
    </row>
    <row r="121" spans="1:31" ht="14.4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  <c r="AD121" s="1"/>
      <c r="AE121" s="1"/>
    </row>
    <row r="122" spans="1:31" ht="14.4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  <c r="AD122" s="1"/>
      <c r="AE122" s="1"/>
    </row>
    <row r="123" spans="1:31" ht="14.4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  <c r="AD123" s="1"/>
      <c r="AE123" s="1"/>
    </row>
    <row r="124" spans="1:31" ht="14.4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  <c r="AD124" s="1"/>
      <c r="AE124" s="1"/>
    </row>
    <row r="125" spans="1:31" ht="14.4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  <c r="AD125" s="1"/>
      <c r="AE125" s="1"/>
    </row>
    <row r="126" spans="1:31" ht="14.4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  <c r="AD126" s="1"/>
      <c r="AE126" s="1"/>
    </row>
    <row r="127" spans="1:31" ht="14.4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  <c r="AD127" s="1"/>
      <c r="AE127" s="1"/>
    </row>
    <row r="128" spans="1:31" ht="14.4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  <c r="AD128" s="1"/>
      <c r="AE128" s="1"/>
    </row>
    <row r="129" spans="8:31" ht="14.4" hidden="1" x14ac:dyDescent="0.35">
      <c r="H129" s="1">
        <v>1</v>
      </c>
      <c r="AD129" s="1"/>
      <c r="AE129" s="1"/>
    </row>
    <row r="130" spans="8:31" ht="14.4" hidden="1" x14ac:dyDescent="0.35">
      <c r="H130" s="1">
        <v>1</v>
      </c>
      <c r="AD130" s="1"/>
      <c r="AE130" s="1"/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AH79"/>
  <sheetViews>
    <sheetView workbookViewId="0">
      <selection activeCell="A2" sqref="A2"/>
    </sheetView>
  </sheetViews>
  <sheetFormatPr defaultRowHeight="14.4" x14ac:dyDescent="0.3"/>
  <cols>
    <col min="1" max="4" width="8.88671875" style="13"/>
    <col min="5" max="6" width="9.21875" style="13" customWidth="1"/>
    <col min="7" max="15" width="8.88671875" style="13"/>
    <col min="16" max="16" width="9.44140625" style="13" customWidth="1"/>
    <col min="17" max="17" width="11" style="13" customWidth="1"/>
    <col min="18" max="18" width="13.6640625" style="13" customWidth="1"/>
    <col min="19" max="19" width="12" style="13" customWidth="1"/>
    <col min="20" max="16384" width="8.88671875" style="13"/>
  </cols>
  <sheetData>
    <row r="1" spans="1:34" s="20" customFormat="1" x14ac:dyDescent="0.3">
      <c r="A1" s="19" t="s">
        <v>333</v>
      </c>
      <c r="B1" s="19" t="s">
        <v>334</v>
      </c>
      <c r="C1" s="19" t="s">
        <v>112</v>
      </c>
      <c r="D1" s="19" t="s">
        <v>0</v>
      </c>
      <c r="E1" s="19" t="s">
        <v>7</v>
      </c>
      <c r="F1" s="19" t="s">
        <v>2</v>
      </c>
      <c r="G1" s="19" t="s">
        <v>1</v>
      </c>
      <c r="H1" s="19" t="s">
        <v>3</v>
      </c>
      <c r="I1" s="19" t="s">
        <v>133</v>
      </c>
      <c r="J1" s="19" t="s">
        <v>301</v>
      </c>
      <c r="K1" s="19" t="s">
        <v>302</v>
      </c>
      <c r="L1" s="19" t="s">
        <v>303</v>
      </c>
      <c r="M1" s="19" t="s">
        <v>304</v>
      </c>
      <c r="N1" s="19" t="s">
        <v>305</v>
      </c>
      <c r="O1" s="19" t="s">
        <v>306</v>
      </c>
      <c r="P1" s="19" t="s">
        <v>328</v>
      </c>
      <c r="Q1" s="19" t="s">
        <v>329</v>
      </c>
      <c r="R1" s="19" t="s">
        <v>308</v>
      </c>
      <c r="S1" s="19" t="s">
        <v>307</v>
      </c>
      <c r="T1" s="19" t="s">
        <v>332</v>
      </c>
      <c r="U1" s="19" t="s">
        <v>337</v>
      </c>
      <c r="V1" s="19" t="s">
        <v>338</v>
      </c>
      <c r="W1" s="19" t="s">
        <v>339</v>
      </c>
      <c r="X1" s="19" t="s">
        <v>340</v>
      </c>
      <c r="Y1" s="19" t="s">
        <v>341</v>
      </c>
      <c r="Z1" s="19" t="s">
        <v>342</v>
      </c>
      <c r="AA1" s="19" t="s">
        <v>343</v>
      </c>
      <c r="AB1" s="19" t="s">
        <v>344</v>
      </c>
      <c r="AC1" s="19" t="s">
        <v>345</v>
      </c>
      <c r="AD1" s="19" t="s">
        <v>346</v>
      </c>
      <c r="AE1" s="19" t="s">
        <v>347</v>
      </c>
      <c r="AF1" s="19" t="s">
        <v>348</v>
      </c>
      <c r="AG1" s="19" t="s">
        <v>349</v>
      </c>
      <c r="AH1" s="19" t="s">
        <v>350</v>
      </c>
    </row>
    <row r="2" spans="1:34" x14ac:dyDescent="0.3">
      <c r="A2" s="13" t="str">
        <f>テーブル9[[#This Row],[服装]]&amp;テーブル9[[#This Row],[名前]]&amp;テーブル9[[#This Row],[レアリティ]]</f>
        <v>ユニフォーム日向翔陽ICONIC</v>
      </c>
      <c r="B2" s="13">
        <v>1</v>
      </c>
      <c r="C2" s="21" t="s">
        <v>310</v>
      </c>
      <c r="D2" s="21" t="s">
        <v>336</v>
      </c>
      <c r="E2" s="21" t="s">
        <v>28</v>
      </c>
      <c r="F2" s="21" t="s">
        <v>26</v>
      </c>
      <c r="G2" s="21" t="s">
        <v>168</v>
      </c>
      <c r="H2" s="21" t="s">
        <v>76</v>
      </c>
      <c r="I2" s="21">
        <v>1</v>
      </c>
      <c r="J2" s="13" t="s">
        <v>335</v>
      </c>
      <c r="K2" s="13" t="s">
        <v>126</v>
      </c>
      <c r="L2" s="21" t="s">
        <v>186</v>
      </c>
      <c r="M2" s="21">
        <v>24</v>
      </c>
      <c r="N2" s="21"/>
      <c r="O2" s="21"/>
      <c r="R2" s="21"/>
      <c r="S2" s="21"/>
      <c r="T2" s="21"/>
      <c r="U2" s="21"/>
      <c r="X2" s="21"/>
      <c r="Y2" s="21"/>
      <c r="Z2" s="21"/>
      <c r="AA2" s="21"/>
      <c r="AB2" s="21"/>
      <c r="AC2" s="21"/>
      <c r="AD2" s="21"/>
      <c r="AE2" s="21"/>
    </row>
    <row r="3" spans="1:34" x14ac:dyDescent="0.3">
      <c r="A3" s="13" t="str">
        <f>テーブル9[[#This Row],[服装]]&amp;テーブル9[[#This Row],[名前]]&amp;テーブル9[[#This Row],[レアリティ]]</f>
        <v>ユニフォーム日向翔陽ICONIC</v>
      </c>
      <c r="B3" s="13">
        <v>1</v>
      </c>
      <c r="C3" s="21" t="s">
        <v>310</v>
      </c>
      <c r="D3" s="21" t="s">
        <v>336</v>
      </c>
      <c r="E3" s="21" t="s">
        <v>28</v>
      </c>
      <c r="F3" s="21" t="s">
        <v>26</v>
      </c>
      <c r="G3" s="21" t="s">
        <v>168</v>
      </c>
      <c r="H3" s="21" t="s">
        <v>76</v>
      </c>
      <c r="I3" s="21">
        <v>1</v>
      </c>
      <c r="J3" s="13" t="s">
        <v>335</v>
      </c>
      <c r="K3" s="13" t="s">
        <v>188</v>
      </c>
      <c r="L3" s="21" t="s">
        <v>186</v>
      </c>
      <c r="M3" s="21">
        <v>28</v>
      </c>
    </row>
    <row r="4" spans="1:34" x14ac:dyDescent="0.3">
      <c r="A4" s="13" t="str">
        <f>テーブル9[[#This Row],[服装]]&amp;テーブル9[[#This Row],[名前]]&amp;テーブル9[[#This Row],[レアリティ]]</f>
        <v>ユニフォーム日向翔陽ICONIC</v>
      </c>
      <c r="B4" s="13">
        <v>1</v>
      </c>
      <c r="C4" s="21" t="s">
        <v>310</v>
      </c>
      <c r="D4" s="21" t="s">
        <v>336</v>
      </c>
      <c r="E4" s="21" t="s">
        <v>28</v>
      </c>
      <c r="F4" s="21" t="s">
        <v>26</v>
      </c>
      <c r="G4" s="21" t="s">
        <v>168</v>
      </c>
      <c r="H4" s="21" t="s">
        <v>76</v>
      </c>
      <c r="I4" s="21">
        <v>1</v>
      </c>
      <c r="J4" s="13" t="s">
        <v>335</v>
      </c>
      <c r="K4" s="13" t="s">
        <v>128</v>
      </c>
      <c r="L4" s="21" t="s">
        <v>186</v>
      </c>
      <c r="M4" s="21">
        <v>25</v>
      </c>
    </row>
    <row r="5" spans="1:34" x14ac:dyDescent="0.3">
      <c r="A5" s="13" t="str">
        <f>テーブル9[[#This Row],[服装]]&amp;テーブル9[[#This Row],[名前]]&amp;テーブル9[[#This Row],[レアリティ]]</f>
        <v>ユニフォーム日向翔陽ICONIC</v>
      </c>
      <c r="B5" s="13">
        <v>1</v>
      </c>
      <c r="C5" s="21" t="s">
        <v>310</v>
      </c>
      <c r="D5" s="21" t="s">
        <v>336</v>
      </c>
      <c r="E5" s="21" t="s">
        <v>28</v>
      </c>
      <c r="F5" s="21" t="s">
        <v>26</v>
      </c>
      <c r="G5" s="21" t="s">
        <v>168</v>
      </c>
      <c r="H5" s="21" t="s">
        <v>76</v>
      </c>
      <c r="I5" s="21">
        <v>1</v>
      </c>
      <c r="J5" s="13" t="s">
        <v>335</v>
      </c>
      <c r="K5" s="13" t="s">
        <v>190</v>
      </c>
      <c r="L5" s="21" t="s">
        <v>186</v>
      </c>
      <c r="M5" s="21">
        <v>25</v>
      </c>
    </row>
    <row r="6" spans="1:34" x14ac:dyDescent="0.3">
      <c r="A6" s="13" t="str">
        <f>テーブル9[[#This Row],[服装]]&amp;テーブル9[[#This Row],[名前]]&amp;テーブル9[[#This Row],[レアリティ]]</f>
        <v>ユニフォーム日向翔陽ICONIC</v>
      </c>
      <c r="B6" s="13">
        <v>1</v>
      </c>
      <c r="C6" s="21" t="s">
        <v>310</v>
      </c>
      <c r="D6" s="21" t="s">
        <v>336</v>
      </c>
      <c r="E6" s="21" t="s">
        <v>28</v>
      </c>
      <c r="F6" s="21" t="s">
        <v>26</v>
      </c>
      <c r="G6" s="21" t="s">
        <v>168</v>
      </c>
      <c r="H6" s="21" t="s">
        <v>76</v>
      </c>
      <c r="I6" s="21">
        <v>1</v>
      </c>
      <c r="J6" s="13" t="s">
        <v>335</v>
      </c>
      <c r="K6" s="13" t="s">
        <v>191</v>
      </c>
      <c r="L6" s="22" t="s">
        <v>186</v>
      </c>
      <c r="M6" s="21">
        <v>29</v>
      </c>
    </row>
    <row r="7" spans="1:34" x14ac:dyDescent="0.3">
      <c r="A7" s="13" t="str">
        <f>テーブル9[[#This Row],[服装]]&amp;テーブル9[[#This Row],[名前]]&amp;テーブル9[[#This Row],[レアリティ]]</f>
        <v>ユニフォーム影山飛雄ICONIC</v>
      </c>
      <c r="C7" s="21" t="s">
        <v>310</v>
      </c>
      <c r="D7" s="21" t="s">
        <v>311</v>
      </c>
      <c r="E7" s="21" t="s">
        <v>28</v>
      </c>
      <c r="F7" s="21" t="s">
        <v>31</v>
      </c>
      <c r="G7" s="21" t="s">
        <v>168</v>
      </c>
      <c r="H7" s="21" t="s">
        <v>76</v>
      </c>
      <c r="I7" s="21">
        <v>1</v>
      </c>
      <c r="J7" s="13" t="s">
        <v>335</v>
      </c>
      <c r="K7" s="13" t="s">
        <v>126</v>
      </c>
      <c r="L7" s="22" t="s">
        <v>186</v>
      </c>
      <c r="M7" s="21">
        <v>25</v>
      </c>
    </row>
    <row r="8" spans="1:34" x14ac:dyDescent="0.3">
      <c r="A8" s="13" t="str">
        <f>テーブル9[[#This Row],[服装]]&amp;テーブル9[[#This Row],[名前]]&amp;テーブル9[[#This Row],[レアリティ]]</f>
        <v>ユニフォーム影山飛雄ICONIC</v>
      </c>
      <c r="C8" s="21" t="s">
        <v>310</v>
      </c>
      <c r="D8" s="21" t="s">
        <v>311</v>
      </c>
      <c r="E8" s="21" t="s">
        <v>28</v>
      </c>
      <c r="F8" s="21" t="s">
        <v>31</v>
      </c>
      <c r="G8" s="21" t="s">
        <v>168</v>
      </c>
      <c r="H8" s="21" t="s">
        <v>76</v>
      </c>
      <c r="I8" s="21">
        <v>1</v>
      </c>
      <c r="J8" s="13" t="s">
        <v>335</v>
      </c>
      <c r="K8" s="13" t="s">
        <v>188</v>
      </c>
      <c r="L8" s="22" t="s">
        <v>186</v>
      </c>
      <c r="M8" s="21">
        <v>26</v>
      </c>
    </row>
    <row r="9" spans="1:34" x14ac:dyDescent="0.3">
      <c r="A9" s="13" t="str">
        <f>テーブル9[[#This Row],[服装]]&amp;テーブル9[[#This Row],[名前]]&amp;テーブル9[[#This Row],[レアリティ]]</f>
        <v>ユニフォーム影山飛雄ICONIC</v>
      </c>
      <c r="C9" s="21" t="s">
        <v>310</v>
      </c>
      <c r="D9" s="21" t="s">
        <v>311</v>
      </c>
      <c r="E9" s="21" t="s">
        <v>28</v>
      </c>
      <c r="F9" s="21" t="s">
        <v>31</v>
      </c>
      <c r="G9" s="21" t="s">
        <v>168</v>
      </c>
      <c r="H9" s="21" t="s">
        <v>76</v>
      </c>
      <c r="I9" s="21">
        <v>1</v>
      </c>
      <c r="J9" s="13" t="s">
        <v>335</v>
      </c>
      <c r="K9" s="13" t="s">
        <v>128</v>
      </c>
      <c r="L9" s="22" t="s">
        <v>186</v>
      </c>
      <c r="M9" s="21">
        <v>26</v>
      </c>
    </row>
    <row r="10" spans="1:34" x14ac:dyDescent="0.3">
      <c r="A10" s="13" t="str">
        <f>テーブル9[[#This Row],[服装]]&amp;テーブル9[[#This Row],[名前]]&amp;テーブル9[[#This Row],[レアリティ]]</f>
        <v>ユニフォーム影山飛雄ICONIC</v>
      </c>
      <c r="C10" s="21" t="s">
        <v>310</v>
      </c>
      <c r="D10" s="21" t="s">
        <v>311</v>
      </c>
      <c r="E10" s="21" t="s">
        <v>28</v>
      </c>
      <c r="F10" s="21" t="s">
        <v>31</v>
      </c>
      <c r="G10" s="21" t="s">
        <v>168</v>
      </c>
      <c r="H10" s="21" t="s">
        <v>76</v>
      </c>
      <c r="I10" s="21">
        <v>1</v>
      </c>
      <c r="J10" s="13" t="s">
        <v>335</v>
      </c>
      <c r="K10" s="13" t="s">
        <v>190</v>
      </c>
      <c r="L10" s="22" t="s">
        <v>186</v>
      </c>
      <c r="M10" s="21">
        <v>29</v>
      </c>
    </row>
    <row r="11" spans="1:34" x14ac:dyDescent="0.3">
      <c r="A11" s="13" t="str">
        <f>テーブル9[[#This Row],[服装]]&amp;テーブル9[[#This Row],[名前]]&amp;テーブル9[[#This Row],[レアリティ]]</f>
        <v>ユニフォーム影山飛雄ICONIC</v>
      </c>
      <c r="C11" s="21" t="s">
        <v>310</v>
      </c>
      <c r="D11" s="21" t="s">
        <v>311</v>
      </c>
      <c r="E11" s="21" t="s">
        <v>28</v>
      </c>
      <c r="F11" s="21" t="s">
        <v>31</v>
      </c>
      <c r="G11" s="21" t="s">
        <v>168</v>
      </c>
      <c r="H11" s="21" t="s">
        <v>76</v>
      </c>
      <c r="I11" s="21">
        <v>1</v>
      </c>
      <c r="J11" s="13" t="s">
        <v>335</v>
      </c>
      <c r="K11" s="13" t="s">
        <v>191</v>
      </c>
      <c r="L11" s="22" t="s">
        <v>186</v>
      </c>
      <c r="M11" s="21">
        <v>29</v>
      </c>
    </row>
    <row r="12" spans="1:34" x14ac:dyDescent="0.3">
      <c r="A12" s="13" t="str">
        <f>テーブル9[[#This Row],[服装]]&amp;テーブル9[[#This Row],[名前]]&amp;テーブル9[[#This Row],[レアリティ]]</f>
        <v>制服影山飛雄ICONIC</v>
      </c>
      <c r="C12" s="21" t="s">
        <v>312</v>
      </c>
      <c r="D12" s="21" t="s">
        <v>311</v>
      </c>
      <c r="E12" s="21" t="s">
        <v>28</v>
      </c>
      <c r="F12" s="21" t="s">
        <v>31</v>
      </c>
      <c r="G12" s="21" t="s">
        <v>168</v>
      </c>
      <c r="H12" s="21" t="s">
        <v>76</v>
      </c>
      <c r="I12" s="21">
        <v>1</v>
      </c>
      <c r="J12" s="13" t="s">
        <v>335</v>
      </c>
      <c r="K12" s="13" t="s">
        <v>126</v>
      </c>
      <c r="L12" s="22" t="s">
        <v>186</v>
      </c>
      <c r="M12" s="21">
        <v>25</v>
      </c>
    </row>
    <row r="13" spans="1:34" x14ac:dyDescent="0.3">
      <c r="A13" s="13" t="str">
        <f>テーブル9[[#This Row],[服装]]&amp;テーブル9[[#This Row],[名前]]&amp;テーブル9[[#This Row],[レアリティ]]</f>
        <v>制服影山飛雄ICONIC</v>
      </c>
      <c r="C13" s="21" t="s">
        <v>312</v>
      </c>
      <c r="D13" s="21" t="s">
        <v>311</v>
      </c>
      <c r="E13" s="21" t="s">
        <v>28</v>
      </c>
      <c r="F13" s="21" t="s">
        <v>31</v>
      </c>
      <c r="G13" s="21" t="s">
        <v>168</v>
      </c>
      <c r="H13" s="21" t="s">
        <v>76</v>
      </c>
      <c r="I13" s="21">
        <v>1</v>
      </c>
      <c r="J13" s="13" t="s">
        <v>335</v>
      </c>
      <c r="K13" s="13" t="s">
        <v>188</v>
      </c>
      <c r="L13" s="22" t="s">
        <v>186</v>
      </c>
      <c r="M13" s="21">
        <v>26</v>
      </c>
    </row>
    <row r="14" spans="1:34" x14ac:dyDescent="0.3">
      <c r="A14" s="13" t="str">
        <f>テーブル9[[#This Row],[服装]]&amp;テーブル9[[#This Row],[名前]]&amp;テーブル9[[#This Row],[レアリティ]]</f>
        <v>制服影山飛雄ICONIC</v>
      </c>
      <c r="C14" s="21" t="s">
        <v>312</v>
      </c>
      <c r="D14" s="21" t="s">
        <v>311</v>
      </c>
      <c r="E14" s="21" t="s">
        <v>28</v>
      </c>
      <c r="F14" s="21" t="s">
        <v>31</v>
      </c>
      <c r="G14" s="21" t="s">
        <v>168</v>
      </c>
      <c r="H14" s="21" t="s">
        <v>76</v>
      </c>
      <c r="I14" s="21">
        <v>1</v>
      </c>
      <c r="J14" s="13" t="s">
        <v>335</v>
      </c>
      <c r="K14" s="13" t="s">
        <v>128</v>
      </c>
      <c r="L14" s="22" t="s">
        <v>186</v>
      </c>
      <c r="M14" s="21">
        <v>26</v>
      </c>
    </row>
    <row r="15" spans="1:34" x14ac:dyDescent="0.3">
      <c r="A15" s="13" t="str">
        <f>テーブル9[[#This Row],[服装]]&amp;テーブル9[[#This Row],[名前]]&amp;テーブル9[[#This Row],[レアリティ]]</f>
        <v>制服影山飛雄ICONIC</v>
      </c>
      <c r="C15" s="21" t="s">
        <v>312</v>
      </c>
      <c r="D15" s="21" t="s">
        <v>311</v>
      </c>
      <c r="E15" s="21" t="s">
        <v>28</v>
      </c>
      <c r="F15" s="21" t="s">
        <v>31</v>
      </c>
      <c r="G15" s="21" t="s">
        <v>168</v>
      </c>
      <c r="H15" s="21" t="s">
        <v>76</v>
      </c>
      <c r="I15" s="21">
        <v>1</v>
      </c>
      <c r="J15" s="13" t="s">
        <v>335</v>
      </c>
      <c r="K15" s="13" t="s">
        <v>190</v>
      </c>
      <c r="L15" s="22" t="s">
        <v>186</v>
      </c>
      <c r="M15" s="21">
        <v>29</v>
      </c>
    </row>
    <row r="16" spans="1:34" x14ac:dyDescent="0.3">
      <c r="A16" s="13" t="str">
        <f>テーブル9[[#This Row],[服装]]&amp;テーブル9[[#This Row],[名前]]&amp;テーブル9[[#This Row],[レアリティ]]</f>
        <v>制服影山飛雄ICONIC</v>
      </c>
      <c r="C16" s="21" t="s">
        <v>312</v>
      </c>
      <c r="D16" s="21" t="s">
        <v>311</v>
      </c>
      <c r="E16" s="21" t="s">
        <v>28</v>
      </c>
      <c r="F16" s="21" t="s">
        <v>31</v>
      </c>
      <c r="G16" s="21" t="s">
        <v>168</v>
      </c>
      <c r="H16" s="21" t="s">
        <v>76</v>
      </c>
      <c r="I16" s="21">
        <v>1</v>
      </c>
      <c r="J16" s="13" t="s">
        <v>335</v>
      </c>
      <c r="K16" s="13" t="s">
        <v>191</v>
      </c>
      <c r="L16" s="22" t="s">
        <v>186</v>
      </c>
      <c r="M16" s="21">
        <v>29</v>
      </c>
    </row>
    <row r="17" spans="1:13" x14ac:dyDescent="0.3">
      <c r="A17" s="13" t="str">
        <f>テーブル9[[#This Row],[服装]]&amp;テーブル9[[#This Row],[名前]]&amp;テーブル9[[#This Row],[レアリティ]]</f>
        <v>夏祭り影山飛雄ICONIC</v>
      </c>
      <c r="C17" s="21" t="s">
        <v>313</v>
      </c>
      <c r="D17" s="21" t="s">
        <v>311</v>
      </c>
      <c r="E17" s="21" t="s">
        <v>23</v>
      </c>
      <c r="F17" s="21" t="s">
        <v>31</v>
      </c>
      <c r="G17" s="21" t="s">
        <v>168</v>
      </c>
      <c r="H17" s="21" t="s">
        <v>76</v>
      </c>
      <c r="I17" s="21">
        <v>1</v>
      </c>
      <c r="J17" s="13" t="s">
        <v>335</v>
      </c>
      <c r="K17" s="13" t="s">
        <v>126</v>
      </c>
      <c r="L17" s="13" t="s">
        <v>225</v>
      </c>
      <c r="M17" s="13">
        <v>28</v>
      </c>
    </row>
    <row r="18" spans="1:13" x14ac:dyDescent="0.3">
      <c r="A18" s="13" t="str">
        <f>テーブル9[[#This Row],[服装]]&amp;テーブル9[[#This Row],[名前]]&amp;テーブル9[[#This Row],[レアリティ]]</f>
        <v>夏祭り影山飛雄ICONIC</v>
      </c>
      <c r="C18" s="21" t="s">
        <v>313</v>
      </c>
      <c r="D18" s="21" t="s">
        <v>311</v>
      </c>
      <c r="E18" s="21" t="s">
        <v>23</v>
      </c>
      <c r="F18" s="21" t="s">
        <v>31</v>
      </c>
      <c r="G18" s="21" t="s">
        <v>168</v>
      </c>
      <c r="H18" s="21" t="s">
        <v>76</v>
      </c>
      <c r="I18" s="21">
        <v>1</v>
      </c>
      <c r="J18" s="13" t="s">
        <v>335</v>
      </c>
      <c r="K18" s="13" t="s">
        <v>188</v>
      </c>
      <c r="L18" s="13" t="s">
        <v>186</v>
      </c>
      <c r="M18" s="13">
        <v>26</v>
      </c>
    </row>
    <row r="19" spans="1:13" x14ac:dyDescent="0.3">
      <c r="A19" s="13" t="str">
        <f>テーブル9[[#This Row],[服装]]&amp;テーブル9[[#This Row],[名前]]&amp;テーブル9[[#This Row],[レアリティ]]</f>
        <v>夏祭り影山飛雄ICONIC</v>
      </c>
      <c r="C19" s="21" t="s">
        <v>313</v>
      </c>
      <c r="D19" s="21" t="s">
        <v>311</v>
      </c>
      <c r="E19" s="21" t="s">
        <v>23</v>
      </c>
      <c r="F19" s="21" t="s">
        <v>31</v>
      </c>
      <c r="G19" s="21" t="s">
        <v>168</v>
      </c>
      <c r="H19" s="21" t="s">
        <v>76</v>
      </c>
      <c r="I19" s="21">
        <v>1</v>
      </c>
      <c r="J19" s="13" t="s">
        <v>335</v>
      </c>
      <c r="K19" s="13" t="s">
        <v>351</v>
      </c>
      <c r="L19" s="13" t="s">
        <v>186</v>
      </c>
      <c r="M19" s="13">
        <v>26</v>
      </c>
    </row>
    <row r="20" spans="1:13" x14ac:dyDescent="0.3">
      <c r="A20" s="13" t="str">
        <f>テーブル9[[#This Row],[服装]]&amp;テーブル9[[#This Row],[名前]]&amp;テーブル9[[#This Row],[レアリティ]]</f>
        <v>夏祭り影山飛雄ICONIC</v>
      </c>
      <c r="C20" s="21" t="s">
        <v>313</v>
      </c>
      <c r="D20" s="21" t="s">
        <v>311</v>
      </c>
      <c r="E20" s="21" t="s">
        <v>23</v>
      </c>
      <c r="F20" s="21" t="s">
        <v>31</v>
      </c>
      <c r="G20" s="21" t="s">
        <v>168</v>
      </c>
      <c r="H20" s="21" t="s">
        <v>76</v>
      </c>
      <c r="I20" s="21">
        <v>1</v>
      </c>
      <c r="J20" s="13" t="s">
        <v>335</v>
      </c>
      <c r="K20" s="13" t="s">
        <v>128</v>
      </c>
      <c r="L20" s="13" t="s">
        <v>225</v>
      </c>
      <c r="M20" s="13">
        <v>29</v>
      </c>
    </row>
    <row r="21" spans="1:13" x14ac:dyDescent="0.3">
      <c r="A21" s="13" t="str">
        <f>テーブル9[[#This Row],[服装]]&amp;テーブル9[[#This Row],[名前]]&amp;テーブル9[[#This Row],[レアリティ]]</f>
        <v>夏祭り影山飛雄ICONIC</v>
      </c>
      <c r="C21" s="21" t="s">
        <v>313</v>
      </c>
      <c r="D21" s="21" t="s">
        <v>311</v>
      </c>
      <c r="E21" s="21" t="s">
        <v>23</v>
      </c>
      <c r="F21" s="21" t="s">
        <v>31</v>
      </c>
      <c r="G21" s="21" t="s">
        <v>168</v>
      </c>
      <c r="H21" s="21" t="s">
        <v>76</v>
      </c>
      <c r="I21" s="21">
        <v>1</v>
      </c>
      <c r="J21" s="13" t="s">
        <v>335</v>
      </c>
      <c r="K21" s="13" t="s">
        <v>190</v>
      </c>
      <c r="L21" s="13" t="s">
        <v>186</v>
      </c>
      <c r="M21" s="13">
        <v>29</v>
      </c>
    </row>
    <row r="22" spans="1:13" x14ac:dyDescent="0.3">
      <c r="A22" s="13" t="str">
        <f>テーブル9[[#This Row],[服装]]&amp;テーブル9[[#This Row],[名前]]&amp;テーブル9[[#This Row],[レアリティ]]</f>
        <v>夏祭り影山飛雄ICONIC</v>
      </c>
      <c r="C22" s="21" t="s">
        <v>313</v>
      </c>
      <c r="D22" s="21" t="s">
        <v>311</v>
      </c>
      <c r="E22" s="21" t="s">
        <v>23</v>
      </c>
      <c r="F22" s="21" t="s">
        <v>31</v>
      </c>
      <c r="G22" s="21" t="s">
        <v>168</v>
      </c>
      <c r="H22" s="21" t="s">
        <v>76</v>
      </c>
      <c r="I22" s="21">
        <v>1</v>
      </c>
      <c r="J22" s="13" t="s">
        <v>335</v>
      </c>
      <c r="K22" s="13" t="s">
        <v>191</v>
      </c>
      <c r="L22" s="21" t="s">
        <v>186</v>
      </c>
      <c r="M22" s="13">
        <v>29</v>
      </c>
    </row>
    <row r="23" spans="1:13" x14ac:dyDescent="0.3">
      <c r="A23" s="13" t="str">
        <f>テーブル9[[#This Row],[服装]]&amp;テーブル9[[#This Row],[名前]]&amp;テーブル9[[#This Row],[レアリティ]]</f>
        <v>ユニフォーム月島蛍ICONIC</v>
      </c>
      <c r="C23" s="21" t="s">
        <v>310</v>
      </c>
      <c r="D23" s="21" t="s">
        <v>314</v>
      </c>
      <c r="E23" s="21" t="s">
        <v>28</v>
      </c>
      <c r="F23" s="21" t="s">
        <v>26</v>
      </c>
      <c r="G23" s="21" t="s">
        <v>168</v>
      </c>
      <c r="H23" s="21" t="s">
        <v>76</v>
      </c>
      <c r="I23" s="21">
        <v>1</v>
      </c>
      <c r="J23" s="13" t="s">
        <v>335</v>
      </c>
      <c r="K23" s="13" t="s">
        <v>126</v>
      </c>
      <c r="L23" s="13" t="s">
        <v>186</v>
      </c>
      <c r="M23" s="13">
        <v>24</v>
      </c>
    </row>
    <row r="24" spans="1:13" x14ac:dyDescent="0.3">
      <c r="A24" s="13" t="str">
        <f>テーブル9[[#This Row],[服装]]&amp;テーブル9[[#This Row],[名前]]&amp;テーブル9[[#This Row],[レアリティ]]</f>
        <v>ユニフォーム月島蛍ICONIC</v>
      </c>
      <c r="C24" s="21" t="s">
        <v>310</v>
      </c>
      <c r="D24" s="21" t="s">
        <v>314</v>
      </c>
      <c r="E24" s="21" t="s">
        <v>28</v>
      </c>
      <c r="F24" s="21" t="s">
        <v>26</v>
      </c>
      <c r="G24" s="21" t="s">
        <v>168</v>
      </c>
      <c r="H24" s="21" t="s">
        <v>76</v>
      </c>
      <c r="I24" s="21">
        <v>1</v>
      </c>
      <c r="J24" s="13" t="s">
        <v>335</v>
      </c>
      <c r="K24" s="13" t="s">
        <v>188</v>
      </c>
      <c r="L24" s="13" t="s">
        <v>186</v>
      </c>
      <c r="M24" s="13">
        <v>23</v>
      </c>
    </row>
    <row r="25" spans="1:13" x14ac:dyDescent="0.3">
      <c r="A25" s="13" t="str">
        <f>テーブル9[[#This Row],[服装]]&amp;テーブル9[[#This Row],[名前]]&amp;テーブル9[[#This Row],[レアリティ]]</f>
        <v>ユニフォーム月島蛍ICONIC</v>
      </c>
      <c r="C25" s="21" t="s">
        <v>310</v>
      </c>
      <c r="D25" s="21" t="s">
        <v>314</v>
      </c>
      <c r="E25" s="21" t="s">
        <v>28</v>
      </c>
      <c r="F25" s="21" t="s">
        <v>26</v>
      </c>
      <c r="G25" s="21" t="s">
        <v>168</v>
      </c>
      <c r="H25" s="21" t="s">
        <v>76</v>
      </c>
      <c r="I25" s="21">
        <v>1</v>
      </c>
      <c r="J25" s="13" t="s">
        <v>335</v>
      </c>
      <c r="K25" s="13" t="s">
        <v>128</v>
      </c>
      <c r="L25" s="13" t="s">
        <v>186</v>
      </c>
      <c r="M25" s="13">
        <v>23</v>
      </c>
    </row>
    <row r="26" spans="1:13" x14ac:dyDescent="0.3">
      <c r="A26" s="13" t="str">
        <f>テーブル9[[#This Row],[服装]]&amp;テーブル9[[#This Row],[名前]]&amp;テーブル9[[#This Row],[レアリティ]]</f>
        <v>ユニフォーム月島蛍ICONIC</v>
      </c>
      <c r="C26" s="21" t="s">
        <v>310</v>
      </c>
      <c r="D26" s="21" t="s">
        <v>314</v>
      </c>
      <c r="E26" s="21" t="s">
        <v>28</v>
      </c>
      <c r="F26" s="21" t="s">
        <v>26</v>
      </c>
      <c r="G26" s="21" t="s">
        <v>168</v>
      </c>
      <c r="H26" s="21" t="s">
        <v>76</v>
      </c>
      <c r="I26" s="21">
        <v>1</v>
      </c>
      <c r="J26" s="13" t="s">
        <v>335</v>
      </c>
      <c r="K26" s="13" t="s">
        <v>190</v>
      </c>
      <c r="L26" s="13" t="s">
        <v>186</v>
      </c>
      <c r="M26" s="13">
        <v>23</v>
      </c>
    </row>
    <row r="27" spans="1:13" x14ac:dyDescent="0.3">
      <c r="A27" s="13" t="str">
        <f>テーブル9[[#This Row],[服装]]&amp;テーブル9[[#This Row],[名前]]&amp;テーブル9[[#This Row],[レアリティ]]</f>
        <v>ユニフォーム月島蛍ICONIC</v>
      </c>
      <c r="C27" s="21" t="s">
        <v>310</v>
      </c>
      <c r="D27" s="21" t="s">
        <v>314</v>
      </c>
      <c r="E27" s="21" t="s">
        <v>28</v>
      </c>
      <c r="F27" s="21" t="s">
        <v>26</v>
      </c>
      <c r="G27" s="21" t="s">
        <v>168</v>
      </c>
      <c r="H27" s="21" t="s">
        <v>76</v>
      </c>
      <c r="I27" s="21">
        <v>1</v>
      </c>
      <c r="J27" s="13" t="s">
        <v>335</v>
      </c>
      <c r="K27" s="13" t="s">
        <v>191</v>
      </c>
      <c r="L27" s="21" t="s">
        <v>186</v>
      </c>
      <c r="M27" s="13">
        <v>29</v>
      </c>
    </row>
    <row r="28" spans="1:13" x14ac:dyDescent="0.3">
      <c r="A28" s="13" t="str">
        <f>テーブル9[[#This Row],[服装]]&amp;テーブル9[[#This Row],[名前]]&amp;テーブル9[[#This Row],[レアリティ]]</f>
        <v>水着月島蛍ICONIC</v>
      </c>
      <c r="C28" s="21" t="s">
        <v>315</v>
      </c>
      <c r="D28" s="21" t="s">
        <v>314</v>
      </c>
      <c r="E28" s="21" t="s">
        <v>23</v>
      </c>
      <c r="F28" s="21" t="s">
        <v>26</v>
      </c>
      <c r="G28" s="21" t="s">
        <v>168</v>
      </c>
      <c r="H28" s="21" t="s">
        <v>76</v>
      </c>
      <c r="I28" s="21">
        <v>1</v>
      </c>
      <c r="J28" s="13" t="s">
        <v>335</v>
      </c>
      <c r="K28" s="13" t="s">
        <v>126</v>
      </c>
      <c r="L28" s="13" t="s">
        <v>186</v>
      </c>
      <c r="M28" s="13">
        <v>24</v>
      </c>
    </row>
    <row r="29" spans="1:13" x14ac:dyDescent="0.3">
      <c r="A29" s="13" t="str">
        <f>テーブル9[[#This Row],[服装]]&amp;テーブル9[[#This Row],[名前]]&amp;テーブル9[[#This Row],[レアリティ]]</f>
        <v>水着月島蛍ICONIC</v>
      </c>
      <c r="C29" s="21" t="s">
        <v>315</v>
      </c>
      <c r="D29" s="21" t="s">
        <v>314</v>
      </c>
      <c r="E29" s="21" t="s">
        <v>23</v>
      </c>
      <c r="F29" s="21" t="s">
        <v>26</v>
      </c>
      <c r="G29" s="21" t="s">
        <v>168</v>
      </c>
      <c r="H29" s="21" t="s">
        <v>76</v>
      </c>
      <c r="I29" s="21">
        <v>1</v>
      </c>
      <c r="J29" s="13" t="s">
        <v>335</v>
      </c>
      <c r="K29" s="13" t="s">
        <v>188</v>
      </c>
      <c r="L29" s="13" t="s">
        <v>186</v>
      </c>
      <c r="M29" s="13">
        <v>23</v>
      </c>
    </row>
    <row r="30" spans="1:13" x14ac:dyDescent="0.3">
      <c r="A30" s="13" t="str">
        <f>テーブル9[[#This Row],[服装]]&amp;テーブル9[[#This Row],[名前]]&amp;テーブル9[[#This Row],[レアリティ]]</f>
        <v>水着月島蛍ICONIC</v>
      </c>
      <c r="C30" s="21" t="s">
        <v>315</v>
      </c>
      <c r="D30" s="21" t="s">
        <v>314</v>
      </c>
      <c r="E30" s="21" t="s">
        <v>23</v>
      </c>
      <c r="F30" s="21" t="s">
        <v>26</v>
      </c>
      <c r="G30" s="21" t="s">
        <v>168</v>
      </c>
      <c r="H30" s="21" t="s">
        <v>76</v>
      </c>
      <c r="I30" s="21">
        <v>1</v>
      </c>
      <c r="J30" s="13" t="s">
        <v>335</v>
      </c>
      <c r="K30" s="13" t="s">
        <v>128</v>
      </c>
      <c r="L30" s="13" t="s">
        <v>186</v>
      </c>
      <c r="M30" s="13">
        <v>23</v>
      </c>
    </row>
    <row r="31" spans="1:13" x14ac:dyDescent="0.3">
      <c r="A31" s="13" t="str">
        <f>テーブル9[[#This Row],[服装]]&amp;テーブル9[[#This Row],[名前]]&amp;テーブル9[[#This Row],[レアリティ]]</f>
        <v>水着月島蛍ICONIC</v>
      </c>
      <c r="C31" s="21" t="s">
        <v>315</v>
      </c>
      <c r="D31" s="21" t="s">
        <v>314</v>
      </c>
      <c r="E31" s="21" t="s">
        <v>23</v>
      </c>
      <c r="F31" s="21" t="s">
        <v>26</v>
      </c>
      <c r="G31" s="21" t="s">
        <v>168</v>
      </c>
      <c r="H31" s="21" t="s">
        <v>76</v>
      </c>
      <c r="I31" s="21">
        <v>1</v>
      </c>
      <c r="J31" s="13" t="s">
        <v>335</v>
      </c>
      <c r="K31" s="13" t="s">
        <v>190</v>
      </c>
      <c r="L31" s="13" t="s">
        <v>186</v>
      </c>
      <c r="M31" s="13">
        <v>23</v>
      </c>
    </row>
    <row r="32" spans="1:13" x14ac:dyDescent="0.3">
      <c r="A32" s="13" t="str">
        <f>テーブル9[[#This Row],[服装]]&amp;テーブル9[[#This Row],[名前]]&amp;テーブル9[[#This Row],[レアリティ]]</f>
        <v>水着月島蛍ICONIC</v>
      </c>
      <c r="C32" s="21" t="s">
        <v>315</v>
      </c>
      <c r="D32" s="21" t="s">
        <v>314</v>
      </c>
      <c r="E32" s="21" t="s">
        <v>23</v>
      </c>
      <c r="F32" s="21" t="s">
        <v>26</v>
      </c>
      <c r="G32" s="21" t="s">
        <v>168</v>
      </c>
      <c r="H32" s="21" t="s">
        <v>76</v>
      </c>
      <c r="I32" s="21">
        <v>1</v>
      </c>
      <c r="J32" s="13" t="s">
        <v>335</v>
      </c>
      <c r="K32" s="13" t="s">
        <v>191</v>
      </c>
      <c r="L32" s="21" t="s">
        <v>186</v>
      </c>
      <c r="M32" s="13">
        <v>29</v>
      </c>
    </row>
    <row r="33" spans="1:13" x14ac:dyDescent="0.3">
      <c r="A33" s="13" t="str">
        <f>テーブル9[[#This Row],[服装]]&amp;テーブル9[[#This Row],[名前]]&amp;テーブル9[[#This Row],[レアリティ]]</f>
        <v>ユニフォーム山口忠ICONIC</v>
      </c>
      <c r="C33" s="21" t="s">
        <v>310</v>
      </c>
      <c r="D33" s="21" t="s">
        <v>316</v>
      </c>
      <c r="E33" s="21" t="s">
        <v>24</v>
      </c>
      <c r="F33" s="21" t="s">
        <v>26</v>
      </c>
      <c r="G33" s="21" t="s">
        <v>168</v>
      </c>
      <c r="H33" s="21" t="s">
        <v>76</v>
      </c>
      <c r="I33" s="21">
        <v>1</v>
      </c>
      <c r="J33" s="13" t="s">
        <v>335</v>
      </c>
      <c r="K33" s="13" t="s">
        <v>126</v>
      </c>
      <c r="L33" s="13" t="s">
        <v>186</v>
      </c>
      <c r="M33" s="13">
        <v>22</v>
      </c>
    </row>
    <row r="34" spans="1:13" x14ac:dyDescent="0.3">
      <c r="A34" s="13" t="str">
        <f>テーブル9[[#This Row],[服装]]&amp;テーブル9[[#This Row],[名前]]&amp;テーブル9[[#This Row],[レアリティ]]</f>
        <v>ユニフォーム山口忠ICONIC</v>
      </c>
      <c r="C34" s="21" t="s">
        <v>310</v>
      </c>
      <c r="D34" s="21" t="s">
        <v>316</v>
      </c>
      <c r="E34" s="21" t="s">
        <v>24</v>
      </c>
      <c r="F34" s="21" t="s">
        <v>26</v>
      </c>
      <c r="G34" s="21" t="s">
        <v>168</v>
      </c>
      <c r="H34" s="21" t="s">
        <v>76</v>
      </c>
      <c r="I34" s="21">
        <v>1</v>
      </c>
      <c r="J34" s="13" t="s">
        <v>335</v>
      </c>
      <c r="K34" s="13" t="s">
        <v>188</v>
      </c>
      <c r="L34" s="13" t="s">
        <v>186</v>
      </c>
      <c r="M34" s="13">
        <v>22</v>
      </c>
    </row>
    <row r="35" spans="1:13" x14ac:dyDescent="0.3">
      <c r="A35" s="13" t="str">
        <f>テーブル9[[#This Row],[服装]]&amp;テーブル9[[#This Row],[名前]]&amp;テーブル9[[#This Row],[レアリティ]]</f>
        <v>ユニフォーム山口忠ICONIC</v>
      </c>
      <c r="C35" s="21" t="s">
        <v>310</v>
      </c>
      <c r="D35" s="21" t="s">
        <v>316</v>
      </c>
      <c r="E35" s="21" t="s">
        <v>24</v>
      </c>
      <c r="F35" s="21" t="s">
        <v>26</v>
      </c>
      <c r="G35" s="21" t="s">
        <v>168</v>
      </c>
      <c r="H35" s="21" t="s">
        <v>76</v>
      </c>
      <c r="I35" s="21">
        <v>1</v>
      </c>
      <c r="J35" s="13" t="s">
        <v>335</v>
      </c>
      <c r="K35" s="13" t="s">
        <v>128</v>
      </c>
      <c r="L35" s="13" t="s">
        <v>186</v>
      </c>
      <c r="M35" s="13">
        <v>22</v>
      </c>
    </row>
    <row r="36" spans="1:13" x14ac:dyDescent="0.3">
      <c r="A36" s="13" t="str">
        <f>テーブル9[[#This Row],[服装]]&amp;テーブル9[[#This Row],[名前]]&amp;テーブル9[[#This Row],[レアリティ]]</f>
        <v>ユニフォーム山口忠ICONIC</v>
      </c>
      <c r="C36" s="21" t="s">
        <v>310</v>
      </c>
      <c r="D36" s="21" t="s">
        <v>316</v>
      </c>
      <c r="E36" s="21" t="s">
        <v>24</v>
      </c>
      <c r="F36" s="21" t="s">
        <v>26</v>
      </c>
      <c r="G36" s="21" t="s">
        <v>168</v>
      </c>
      <c r="H36" s="21" t="s">
        <v>76</v>
      </c>
      <c r="I36" s="21">
        <v>1</v>
      </c>
      <c r="J36" s="13" t="s">
        <v>335</v>
      </c>
      <c r="K36" s="13" t="s">
        <v>190</v>
      </c>
      <c r="L36" s="13" t="s">
        <v>186</v>
      </c>
      <c r="M36" s="13">
        <v>22</v>
      </c>
    </row>
    <row r="37" spans="1:13" x14ac:dyDescent="0.3">
      <c r="A37" s="13" t="str">
        <f>テーブル9[[#This Row],[服装]]&amp;テーブル9[[#This Row],[名前]]&amp;テーブル9[[#This Row],[レアリティ]]</f>
        <v>ユニフォーム山口忠ICONIC</v>
      </c>
      <c r="C37" s="21" t="s">
        <v>310</v>
      </c>
      <c r="D37" s="21" t="s">
        <v>316</v>
      </c>
      <c r="E37" s="21" t="s">
        <v>24</v>
      </c>
      <c r="F37" s="21" t="s">
        <v>26</v>
      </c>
      <c r="G37" s="21" t="s">
        <v>168</v>
      </c>
      <c r="H37" s="21" t="s">
        <v>76</v>
      </c>
      <c r="I37" s="21">
        <v>1</v>
      </c>
      <c r="J37" s="13" t="s">
        <v>335</v>
      </c>
      <c r="K37" s="13" t="s">
        <v>191</v>
      </c>
      <c r="L37" s="21" t="s">
        <v>186</v>
      </c>
      <c r="M37" s="13">
        <v>29</v>
      </c>
    </row>
    <row r="38" spans="1:13" x14ac:dyDescent="0.3">
      <c r="A38" s="13" t="str">
        <f>テーブル9[[#This Row],[服装]]&amp;テーブル9[[#This Row],[名前]]&amp;テーブル9[[#This Row],[レアリティ]]</f>
        <v>水着山口忠ICONIC</v>
      </c>
      <c r="C38" s="21" t="s">
        <v>315</v>
      </c>
      <c r="D38" s="21" t="s">
        <v>316</v>
      </c>
      <c r="E38" s="21" t="s">
        <v>28</v>
      </c>
      <c r="F38" s="21" t="s">
        <v>26</v>
      </c>
      <c r="G38" s="21" t="s">
        <v>168</v>
      </c>
      <c r="H38" s="21" t="s">
        <v>76</v>
      </c>
      <c r="I38" s="21">
        <v>1</v>
      </c>
      <c r="J38" s="13" t="s">
        <v>335</v>
      </c>
      <c r="K38" s="13" t="s">
        <v>126</v>
      </c>
      <c r="L38" s="13" t="s">
        <v>225</v>
      </c>
      <c r="M38" s="13">
        <v>28</v>
      </c>
    </row>
    <row r="39" spans="1:13" x14ac:dyDescent="0.3">
      <c r="A39" s="13" t="str">
        <f>テーブル9[[#This Row],[服装]]&amp;テーブル9[[#This Row],[名前]]&amp;テーブル9[[#This Row],[レアリティ]]</f>
        <v>水着山口忠ICONIC</v>
      </c>
      <c r="C39" s="21" t="s">
        <v>315</v>
      </c>
      <c r="D39" s="21" t="s">
        <v>316</v>
      </c>
      <c r="E39" s="21" t="s">
        <v>28</v>
      </c>
      <c r="F39" s="21" t="s">
        <v>26</v>
      </c>
      <c r="G39" s="21" t="s">
        <v>168</v>
      </c>
      <c r="H39" s="21" t="s">
        <v>76</v>
      </c>
      <c r="I39" s="21">
        <v>2</v>
      </c>
      <c r="J39" s="13" t="s">
        <v>335</v>
      </c>
      <c r="K39" s="13" t="s">
        <v>188</v>
      </c>
      <c r="L39" s="13" t="s">
        <v>186</v>
      </c>
      <c r="M39" s="13">
        <v>25</v>
      </c>
    </row>
    <row r="40" spans="1:13" x14ac:dyDescent="0.3">
      <c r="A40" s="13" t="str">
        <f>テーブル9[[#This Row],[服装]]&amp;テーブル9[[#This Row],[名前]]&amp;テーブル9[[#This Row],[レアリティ]]</f>
        <v>水着山口忠ICONIC</v>
      </c>
      <c r="C40" s="21" t="s">
        <v>315</v>
      </c>
      <c r="D40" s="21" t="s">
        <v>316</v>
      </c>
      <c r="E40" s="21" t="s">
        <v>28</v>
      </c>
      <c r="F40" s="21" t="s">
        <v>26</v>
      </c>
      <c r="G40" s="21" t="s">
        <v>168</v>
      </c>
      <c r="H40" s="21" t="s">
        <v>76</v>
      </c>
      <c r="I40" s="21">
        <v>3</v>
      </c>
      <c r="J40" s="13" t="s">
        <v>335</v>
      </c>
      <c r="K40" s="13" t="s">
        <v>351</v>
      </c>
      <c r="L40" s="13" t="s">
        <v>186</v>
      </c>
      <c r="M40" s="13">
        <v>23</v>
      </c>
    </row>
    <row r="41" spans="1:13" x14ac:dyDescent="0.3">
      <c r="A41" s="13" t="str">
        <f>テーブル9[[#This Row],[服装]]&amp;テーブル9[[#This Row],[名前]]&amp;テーブル9[[#This Row],[レアリティ]]</f>
        <v>水着山口忠ICONIC</v>
      </c>
      <c r="C41" s="21" t="s">
        <v>315</v>
      </c>
      <c r="D41" s="21" t="s">
        <v>316</v>
      </c>
      <c r="E41" s="21" t="s">
        <v>28</v>
      </c>
      <c r="F41" s="21" t="s">
        <v>26</v>
      </c>
      <c r="G41" s="21" t="s">
        <v>168</v>
      </c>
      <c r="H41" s="21" t="s">
        <v>76</v>
      </c>
      <c r="I41" s="21">
        <v>4</v>
      </c>
      <c r="J41" s="13" t="s">
        <v>335</v>
      </c>
      <c r="K41" s="13" t="s">
        <v>128</v>
      </c>
      <c r="L41" s="13" t="s">
        <v>225</v>
      </c>
      <c r="M41" s="13">
        <v>28</v>
      </c>
    </row>
    <row r="42" spans="1:13" x14ac:dyDescent="0.3">
      <c r="A42" s="13" t="str">
        <f>テーブル9[[#This Row],[服装]]&amp;テーブル9[[#This Row],[名前]]&amp;テーブル9[[#This Row],[レアリティ]]</f>
        <v>水着山口忠ICONIC</v>
      </c>
      <c r="C42" s="21" t="s">
        <v>315</v>
      </c>
      <c r="D42" s="21" t="s">
        <v>316</v>
      </c>
      <c r="E42" s="21" t="s">
        <v>28</v>
      </c>
      <c r="F42" s="21" t="s">
        <v>26</v>
      </c>
      <c r="G42" s="21" t="s">
        <v>168</v>
      </c>
      <c r="H42" s="21" t="s">
        <v>76</v>
      </c>
      <c r="I42" s="21">
        <v>5</v>
      </c>
      <c r="J42" s="13" t="s">
        <v>335</v>
      </c>
      <c r="K42" s="13" t="s">
        <v>190</v>
      </c>
      <c r="L42" s="13" t="s">
        <v>186</v>
      </c>
      <c r="M42" s="13">
        <v>22</v>
      </c>
    </row>
    <row r="43" spans="1:13" x14ac:dyDescent="0.3">
      <c r="A43" s="13" t="str">
        <f>テーブル9[[#This Row],[服装]]&amp;テーブル9[[#This Row],[名前]]&amp;テーブル9[[#This Row],[レアリティ]]</f>
        <v>水着山口忠ICONIC</v>
      </c>
      <c r="C43" s="21" t="s">
        <v>315</v>
      </c>
      <c r="D43" s="21" t="s">
        <v>316</v>
      </c>
      <c r="E43" s="21" t="s">
        <v>28</v>
      </c>
      <c r="F43" s="21" t="s">
        <v>26</v>
      </c>
      <c r="G43" s="21" t="s">
        <v>168</v>
      </c>
      <c r="H43" s="21" t="s">
        <v>76</v>
      </c>
      <c r="I43" s="21">
        <v>6</v>
      </c>
      <c r="J43" s="13" t="s">
        <v>335</v>
      </c>
      <c r="K43" s="13" t="s">
        <v>191</v>
      </c>
      <c r="L43" s="21" t="s">
        <v>186</v>
      </c>
      <c r="M43" s="13">
        <v>29</v>
      </c>
    </row>
    <row r="44" spans="1:13" x14ac:dyDescent="0.3">
      <c r="A44" s="13" t="str">
        <f>テーブル9[[#This Row],[服装]]&amp;テーブル9[[#This Row],[名前]]&amp;テーブル9[[#This Row],[レアリティ]]</f>
        <v>ユニフォーム西谷夕ICONIC</v>
      </c>
      <c r="C44" s="21" t="s">
        <v>310</v>
      </c>
      <c r="D44" s="21" t="s">
        <v>317</v>
      </c>
      <c r="E44" s="21" t="s">
        <v>28</v>
      </c>
      <c r="F44" s="21" t="s">
        <v>21</v>
      </c>
      <c r="G44" s="21" t="s">
        <v>168</v>
      </c>
      <c r="H44" s="21" t="s">
        <v>76</v>
      </c>
      <c r="I44" s="21">
        <v>1</v>
      </c>
      <c r="J44" s="13" t="s">
        <v>335</v>
      </c>
      <c r="K44" s="13" t="s">
        <v>126</v>
      </c>
      <c r="L44" s="13" t="s">
        <v>210</v>
      </c>
      <c r="M44" s="13">
        <v>31</v>
      </c>
    </row>
    <row r="45" spans="1:13" x14ac:dyDescent="0.3">
      <c r="A45" s="13" t="str">
        <f>テーブル9[[#This Row],[服装]]&amp;テーブル9[[#This Row],[名前]]&amp;テーブル9[[#This Row],[レアリティ]]</f>
        <v>ユニフォーム西谷夕ICONIC</v>
      </c>
      <c r="C45" s="21" t="s">
        <v>310</v>
      </c>
      <c r="D45" s="21" t="s">
        <v>317</v>
      </c>
      <c r="E45" s="21" t="s">
        <v>28</v>
      </c>
      <c r="F45" s="21" t="s">
        <v>21</v>
      </c>
      <c r="G45" s="21" t="s">
        <v>168</v>
      </c>
      <c r="H45" s="21" t="s">
        <v>76</v>
      </c>
      <c r="I45" s="21">
        <v>2</v>
      </c>
      <c r="J45" s="13" t="s">
        <v>335</v>
      </c>
      <c r="K45" s="13" t="s">
        <v>288</v>
      </c>
      <c r="L45" s="13" t="s">
        <v>210</v>
      </c>
      <c r="M45" s="13">
        <v>36</v>
      </c>
    </row>
    <row r="46" spans="1:13" x14ac:dyDescent="0.3">
      <c r="A46" s="13" t="str">
        <f>テーブル9[[#This Row],[服装]]&amp;テーブル9[[#This Row],[名前]]&amp;テーブル9[[#This Row],[レアリティ]]</f>
        <v>ユニフォーム西谷夕ICONIC</v>
      </c>
      <c r="C46" s="21" t="s">
        <v>310</v>
      </c>
      <c r="D46" s="21" t="s">
        <v>317</v>
      </c>
      <c r="E46" s="21" t="s">
        <v>28</v>
      </c>
      <c r="F46" s="21" t="s">
        <v>21</v>
      </c>
      <c r="G46" s="21" t="s">
        <v>168</v>
      </c>
      <c r="H46" s="21" t="s">
        <v>76</v>
      </c>
      <c r="I46" s="21">
        <v>3</v>
      </c>
      <c r="J46" s="13" t="s">
        <v>335</v>
      </c>
      <c r="K46" s="13" t="s">
        <v>188</v>
      </c>
      <c r="L46" s="13" t="s">
        <v>186</v>
      </c>
      <c r="M46" s="13">
        <v>31</v>
      </c>
    </row>
    <row r="47" spans="1:13" x14ac:dyDescent="0.3">
      <c r="A47" s="13" t="str">
        <f>テーブル9[[#This Row],[服装]]&amp;テーブル9[[#This Row],[名前]]&amp;テーブル9[[#This Row],[レアリティ]]</f>
        <v>ユニフォーム西谷夕ICONIC</v>
      </c>
      <c r="C47" s="21" t="s">
        <v>310</v>
      </c>
      <c r="D47" s="21" t="s">
        <v>317</v>
      </c>
      <c r="E47" s="21" t="s">
        <v>28</v>
      </c>
      <c r="F47" s="21" t="s">
        <v>21</v>
      </c>
      <c r="G47" s="21" t="s">
        <v>168</v>
      </c>
      <c r="H47" s="21" t="s">
        <v>76</v>
      </c>
      <c r="I47" s="21">
        <v>4</v>
      </c>
      <c r="J47" s="13" t="s">
        <v>335</v>
      </c>
      <c r="K47" s="13" t="s">
        <v>351</v>
      </c>
      <c r="L47" s="21" t="s">
        <v>330</v>
      </c>
      <c r="M47" s="13">
        <v>31</v>
      </c>
    </row>
    <row r="48" spans="1:13" x14ac:dyDescent="0.3">
      <c r="A48" s="13" t="str">
        <f>テーブル9[[#This Row],[服装]]&amp;テーブル9[[#This Row],[名前]]&amp;テーブル9[[#This Row],[レアリティ]]</f>
        <v>ユニフォーム西谷夕ICONIC</v>
      </c>
      <c r="C48" s="21" t="s">
        <v>310</v>
      </c>
      <c r="D48" s="21" t="s">
        <v>317</v>
      </c>
      <c r="E48" s="21" t="s">
        <v>28</v>
      </c>
      <c r="F48" s="21" t="s">
        <v>21</v>
      </c>
      <c r="G48" s="21" t="s">
        <v>168</v>
      </c>
      <c r="H48" s="21" t="s">
        <v>76</v>
      </c>
      <c r="I48" s="21">
        <v>5</v>
      </c>
      <c r="J48" s="13" t="s">
        <v>335</v>
      </c>
      <c r="K48" s="13" t="s">
        <v>128</v>
      </c>
      <c r="L48" s="13" t="s">
        <v>210</v>
      </c>
      <c r="M48" s="13">
        <v>31</v>
      </c>
    </row>
    <row r="49" spans="1:16" x14ac:dyDescent="0.3">
      <c r="A49" s="13" t="str">
        <f>テーブル9[[#This Row],[服装]]&amp;テーブル9[[#This Row],[名前]]&amp;テーブル9[[#This Row],[レアリティ]]</f>
        <v>ユニフォーム西谷夕ICONIC</v>
      </c>
      <c r="C49" s="21" t="s">
        <v>310</v>
      </c>
      <c r="D49" s="21" t="s">
        <v>317</v>
      </c>
      <c r="E49" s="21" t="s">
        <v>28</v>
      </c>
      <c r="F49" s="21" t="s">
        <v>21</v>
      </c>
      <c r="G49" s="21" t="s">
        <v>168</v>
      </c>
      <c r="H49" s="21" t="s">
        <v>76</v>
      </c>
      <c r="I49" s="21">
        <v>6</v>
      </c>
      <c r="J49" s="13" t="s">
        <v>335</v>
      </c>
      <c r="K49" s="13" t="s">
        <v>250</v>
      </c>
      <c r="L49" s="21" t="s">
        <v>330</v>
      </c>
      <c r="M49" s="13">
        <v>42</v>
      </c>
      <c r="N49" s="13">
        <v>5</v>
      </c>
      <c r="O49" s="13">
        <v>50</v>
      </c>
      <c r="P49" s="13">
        <v>7</v>
      </c>
    </row>
    <row r="50" spans="1:16" x14ac:dyDescent="0.3">
      <c r="A50" s="13" t="str">
        <f>テーブル9[[#This Row],[服装]]&amp;テーブル9[[#This Row],[名前]]&amp;テーブル9[[#This Row],[レアリティ]]</f>
        <v>ユニフォーム西谷夕ICONIC</v>
      </c>
      <c r="C50" s="21" t="s">
        <v>310</v>
      </c>
      <c r="D50" s="21" t="s">
        <v>317</v>
      </c>
      <c r="E50" s="21" t="s">
        <v>28</v>
      </c>
      <c r="F50" s="21" t="s">
        <v>21</v>
      </c>
      <c r="G50" s="21" t="s">
        <v>168</v>
      </c>
      <c r="H50" s="21" t="s">
        <v>76</v>
      </c>
      <c r="I50" s="21">
        <v>7</v>
      </c>
      <c r="J50" s="13" t="s">
        <v>335</v>
      </c>
      <c r="K50" s="13" t="s">
        <v>190</v>
      </c>
      <c r="L50" s="13" t="s">
        <v>186</v>
      </c>
      <c r="M50" s="13">
        <v>39</v>
      </c>
    </row>
    <row r="51" spans="1:16" x14ac:dyDescent="0.3">
      <c r="A51" s="13" t="str">
        <f>テーブル9[[#This Row],[服装]]&amp;テーブル9[[#This Row],[名前]]&amp;テーブル9[[#This Row],[レアリティ]]</f>
        <v>ユニフォーム西谷夕ICONIC</v>
      </c>
      <c r="C51" s="21" t="s">
        <v>310</v>
      </c>
      <c r="D51" s="21" t="s">
        <v>317</v>
      </c>
      <c r="E51" s="21" t="s">
        <v>28</v>
      </c>
      <c r="F51" s="21" t="s">
        <v>21</v>
      </c>
      <c r="G51" s="21" t="s">
        <v>168</v>
      </c>
      <c r="H51" s="21" t="s">
        <v>76</v>
      </c>
      <c r="I51" s="21">
        <v>8</v>
      </c>
      <c r="J51" s="13" t="s">
        <v>335</v>
      </c>
      <c r="K51" s="13" t="s">
        <v>191</v>
      </c>
      <c r="L51" s="21" t="s">
        <v>186</v>
      </c>
      <c r="M51" s="13">
        <v>29</v>
      </c>
    </row>
    <row r="52" spans="1:16" x14ac:dyDescent="0.3">
      <c r="A52" s="13" t="str">
        <f>テーブル9[[#This Row],[服装]]&amp;テーブル9[[#This Row],[名前]]&amp;テーブル9[[#This Row],[レアリティ]]</f>
        <v>制服西谷夕ICONIC</v>
      </c>
      <c r="C52" s="21" t="s">
        <v>312</v>
      </c>
      <c r="D52" s="21" t="s">
        <v>317</v>
      </c>
      <c r="E52" s="21" t="s">
        <v>23</v>
      </c>
      <c r="F52" s="21" t="s">
        <v>21</v>
      </c>
      <c r="G52" s="21" t="s">
        <v>168</v>
      </c>
      <c r="H52" s="21" t="s">
        <v>76</v>
      </c>
      <c r="I52" s="21">
        <v>1</v>
      </c>
      <c r="J52" s="13" t="s">
        <v>335</v>
      </c>
      <c r="K52" s="13" t="s">
        <v>126</v>
      </c>
      <c r="L52" s="13" t="s">
        <v>210</v>
      </c>
      <c r="M52" s="13">
        <v>31</v>
      </c>
    </row>
    <row r="53" spans="1:16" x14ac:dyDescent="0.3">
      <c r="A53" s="13" t="str">
        <f>テーブル9[[#This Row],[服装]]&amp;テーブル9[[#This Row],[名前]]&amp;テーブル9[[#This Row],[レアリティ]]</f>
        <v>制服西谷夕ICONIC</v>
      </c>
      <c r="C53" s="21" t="s">
        <v>312</v>
      </c>
      <c r="D53" s="21" t="s">
        <v>317</v>
      </c>
      <c r="E53" s="21" t="s">
        <v>23</v>
      </c>
      <c r="F53" s="21" t="s">
        <v>21</v>
      </c>
      <c r="G53" s="21" t="s">
        <v>168</v>
      </c>
      <c r="H53" s="21" t="s">
        <v>76</v>
      </c>
      <c r="I53" s="21">
        <v>2</v>
      </c>
      <c r="J53" s="13" t="s">
        <v>335</v>
      </c>
      <c r="K53" s="13" t="s">
        <v>288</v>
      </c>
      <c r="L53" s="13" t="s">
        <v>210</v>
      </c>
      <c r="M53" s="13">
        <v>36</v>
      </c>
    </row>
    <row r="54" spans="1:16" x14ac:dyDescent="0.3">
      <c r="A54" s="13" t="str">
        <f>テーブル9[[#This Row],[服装]]&amp;テーブル9[[#This Row],[名前]]&amp;テーブル9[[#This Row],[レアリティ]]</f>
        <v>制服西谷夕ICONIC</v>
      </c>
      <c r="C54" s="21" t="s">
        <v>312</v>
      </c>
      <c r="D54" s="21" t="s">
        <v>317</v>
      </c>
      <c r="E54" s="21" t="s">
        <v>23</v>
      </c>
      <c r="F54" s="21" t="s">
        <v>21</v>
      </c>
      <c r="G54" s="21" t="s">
        <v>168</v>
      </c>
      <c r="H54" s="21" t="s">
        <v>76</v>
      </c>
      <c r="I54" s="21">
        <v>3</v>
      </c>
      <c r="J54" s="13" t="s">
        <v>335</v>
      </c>
      <c r="K54" s="13" t="s">
        <v>188</v>
      </c>
      <c r="L54" s="13" t="s">
        <v>186</v>
      </c>
      <c r="M54" s="13">
        <v>31</v>
      </c>
    </row>
    <row r="55" spans="1:16" x14ac:dyDescent="0.3">
      <c r="A55" s="13" t="str">
        <f>テーブル9[[#This Row],[服装]]&amp;テーブル9[[#This Row],[名前]]&amp;テーブル9[[#This Row],[レアリティ]]</f>
        <v>制服西谷夕ICONIC</v>
      </c>
      <c r="C55" s="21" t="s">
        <v>312</v>
      </c>
      <c r="D55" s="21" t="s">
        <v>317</v>
      </c>
      <c r="E55" s="21" t="s">
        <v>23</v>
      </c>
      <c r="F55" s="21" t="s">
        <v>21</v>
      </c>
      <c r="G55" s="21" t="s">
        <v>168</v>
      </c>
      <c r="H55" s="21" t="s">
        <v>76</v>
      </c>
      <c r="I55" s="21">
        <v>4</v>
      </c>
      <c r="J55" s="13" t="s">
        <v>335</v>
      </c>
      <c r="K55" s="13" t="s">
        <v>351</v>
      </c>
      <c r="L55" s="13" t="s">
        <v>186</v>
      </c>
      <c r="M55" s="13">
        <v>28</v>
      </c>
    </row>
    <row r="56" spans="1:16" x14ac:dyDescent="0.3">
      <c r="A56" s="13" t="str">
        <f>テーブル9[[#This Row],[服装]]&amp;テーブル9[[#This Row],[名前]]&amp;テーブル9[[#This Row],[レアリティ]]</f>
        <v>制服西谷夕ICONIC</v>
      </c>
      <c r="C56" s="21" t="s">
        <v>312</v>
      </c>
      <c r="D56" s="21" t="s">
        <v>317</v>
      </c>
      <c r="E56" s="21" t="s">
        <v>23</v>
      </c>
      <c r="F56" s="21" t="s">
        <v>21</v>
      </c>
      <c r="G56" s="21" t="s">
        <v>168</v>
      </c>
      <c r="H56" s="21" t="s">
        <v>76</v>
      </c>
      <c r="I56" s="21">
        <v>5</v>
      </c>
      <c r="J56" s="13" t="s">
        <v>335</v>
      </c>
      <c r="K56" s="13" t="s">
        <v>128</v>
      </c>
      <c r="L56" s="13" t="s">
        <v>210</v>
      </c>
      <c r="M56" s="13">
        <v>31</v>
      </c>
    </row>
    <row r="57" spans="1:16" x14ac:dyDescent="0.3">
      <c r="A57" s="13" t="str">
        <f>テーブル9[[#This Row],[服装]]&amp;テーブル9[[#This Row],[名前]]&amp;テーブル9[[#This Row],[レアリティ]]</f>
        <v>制服西谷夕ICONIC</v>
      </c>
      <c r="C57" s="21" t="s">
        <v>312</v>
      </c>
      <c r="D57" s="21" t="s">
        <v>317</v>
      </c>
      <c r="E57" s="21" t="s">
        <v>23</v>
      </c>
      <c r="F57" s="21" t="s">
        <v>21</v>
      </c>
      <c r="G57" s="21" t="s">
        <v>168</v>
      </c>
      <c r="H57" s="21" t="s">
        <v>76</v>
      </c>
      <c r="I57" s="21">
        <v>6</v>
      </c>
      <c r="J57" s="13" t="s">
        <v>335</v>
      </c>
      <c r="K57" s="13" t="s">
        <v>250</v>
      </c>
      <c r="L57" s="13" t="s">
        <v>330</v>
      </c>
      <c r="M57" s="13">
        <v>42</v>
      </c>
      <c r="N57" s="13">
        <v>5</v>
      </c>
      <c r="O57" s="13">
        <v>50</v>
      </c>
      <c r="P57" s="13">
        <v>7</v>
      </c>
    </row>
    <row r="58" spans="1:16" x14ac:dyDescent="0.3">
      <c r="A58" s="13" t="str">
        <f>テーブル9[[#This Row],[服装]]&amp;テーブル9[[#This Row],[名前]]&amp;テーブル9[[#This Row],[レアリティ]]</f>
        <v>制服西谷夕ICONIC</v>
      </c>
      <c r="C58" s="21" t="s">
        <v>312</v>
      </c>
      <c r="D58" s="21" t="s">
        <v>317</v>
      </c>
      <c r="E58" s="21" t="s">
        <v>23</v>
      </c>
      <c r="F58" s="21" t="s">
        <v>21</v>
      </c>
      <c r="G58" s="21" t="s">
        <v>168</v>
      </c>
      <c r="H58" s="21" t="s">
        <v>76</v>
      </c>
      <c r="I58" s="21">
        <v>7</v>
      </c>
      <c r="J58" s="13" t="s">
        <v>335</v>
      </c>
      <c r="K58" s="13" t="s">
        <v>190</v>
      </c>
      <c r="L58" s="21" t="s">
        <v>330</v>
      </c>
      <c r="M58" s="13">
        <v>39</v>
      </c>
      <c r="O58" s="13">
        <v>49</v>
      </c>
    </row>
    <row r="59" spans="1:16" x14ac:dyDescent="0.3">
      <c r="A59" s="13" t="str">
        <f>テーブル9[[#This Row],[服装]]&amp;テーブル9[[#This Row],[名前]]&amp;テーブル9[[#This Row],[レアリティ]]</f>
        <v>制服西谷夕ICONIC</v>
      </c>
      <c r="C59" s="21" t="s">
        <v>312</v>
      </c>
      <c r="D59" s="21" t="s">
        <v>317</v>
      </c>
      <c r="E59" s="21" t="s">
        <v>23</v>
      </c>
      <c r="F59" s="21" t="s">
        <v>21</v>
      </c>
      <c r="G59" s="21" t="s">
        <v>168</v>
      </c>
      <c r="H59" s="21" t="s">
        <v>76</v>
      </c>
      <c r="I59" s="21">
        <v>8</v>
      </c>
      <c r="J59" s="13" t="s">
        <v>335</v>
      </c>
      <c r="K59" s="13" t="s">
        <v>190</v>
      </c>
      <c r="L59" s="13" t="s">
        <v>186</v>
      </c>
      <c r="M59" s="13">
        <v>39</v>
      </c>
    </row>
    <row r="60" spans="1:16" x14ac:dyDescent="0.3">
      <c r="A60" s="13" t="str">
        <f>テーブル9[[#This Row],[服装]]&amp;テーブル9[[#This Row],[名前]]&amp;テーブル9[[#This Row],[レアリティ]]</f>
        <v>制服西谷夕ICONIC</v>
      </c>
      <c r="C60" s="21" t="s">
        <v>312</v>
      </c>
      <c r="D60" s="21" t="s">
        <v>317</v>
      </c>
      <c r="E60" s="21" t="s">
        <v>23</v>
      </c>
      <c r="F60" s="21" t="s">
        <v>21</v>
      </c>
      <c r="G60" s="21" t="s">
        <v>168</v>
      </c>
      <c r="H60" s="21" t="s">
        <v>76</v>
      </c>
      <c r="I60" s="21">
        <v>9</v>
      </c>
      <c r="J60" s="13" t="s">
        <v>335</v>
      </c>
      <c r="K60" s="13" t="s">
        <v>191</v>
      </c>
      <c r="L60" s="21" t="s">
        <v>186</v>
      </c>
      <c r="M60" s="13">
        <v>29</v>
      </c>
    </row>
    <row r="61" spans="1:16" x14ac:dyDescent="0.3">
      <c r="A61" s="13" t="str">
        <f>テーブル9[[#This Row],[服装]]&amp;テーブル9[[#This Row],[名前]]&amp;テーブル9[[#This Row],[レアリティ]]</f>
        <v/>
      </c>
      <c r="C61" s="21"/>
      <c r="D61" s="21"/>
      <c r="E61" s="21"/>
      <c r="F61" s="21"/>
      <c r="G61" s="21"/>
      <c r="H61" s="21"/>
      <c r="I61" s="21"/>
      <c r="J61" s="13" t="s">
        <v>335</v>
      </c>
      <c r="L61" s="21"/>
      <c r="M61" s="21"/>
    </row>
    <row r="62" spans="1:16" x14ac:dyDescent="0.3">
      <c r="A62" s="13" t="str">
        <f>テーブル9[[#This Row],[服装]]&amp;テーブル9[[#This Row],[名前]]&amp;テーブル9[[#This Row],[レアリティ]]</f>
        <v/>
      </c>
      <c r="C62" s="21"/>
      <c r="D62" s="21"/>
      <c r="E62" s="21"/>
      <c r="F62" s="21"/>
      <c r="G62" s="21"/>
      <c r="H62" s="21"/>
      <c r="I62" s="21"/>
      <c r="J62" s="13" t="s">
        <v>335</v>
      </c>
      <c r="L62" s="21"/>
      <c r="M62" s="21"/>
    </row>
    <row r="63" spans="1:16" x14ac:dyDescent="0.3">
      <c r="A63" s="13" t="str">
        <f>テーブル9[[#This Row],[服装]]&amp;テーブル9[[#This Row],[名前]]&amp;テーブル9[[#This Row],[レアリティ]]</f>
        <v/>
      </c>
      <c r="C63" s="21"/>
      <c r="D63" s="21"/>
      <c r="E63" s="21"/>
      <c r="F63" s="21"/>
      <c r="G63" s="21"/>
      <c r="H63" s="21"/>
      <c r="I63" s="21"/>
      <c r="J63" s="13" t="s">
        <v>335</v>
      </c>
      <c r="L63" s="21"/>
      <c r="M63" s="21"/>
    </row>
    <row r="64" spans="1:16" x14ac:dyDescent="0.3">
      <c r="A64" s="13" t="str">
        <f>テーブル9[[#This Row],[服装]]&amp;テーブル9[[#This Row],[名前]]&amp;テーブル9[[#This Row],[レアリティ]]</f>
        <v/>
      </c>
      <c r="C64" s="21"/>
      <c r="D64" s="21"/>
      <c r="E64" s="21"/>
      <c r="F64" s="21"/>
      <c r="G64" s="21"/>
      <c r="H64" s="21"/>
      <c r="I64" s="21"/>
      <c r="J64" s="13" t="s">
        <v>335</v>
      </c>
      <c r="L64" s="21"/>
      <c r="M64" s="21"/>
    </row>
    <row r="65" spans="1:13" x14ac:dyDescent="0.3">
      <c r="A65" s="13" t="str">
        <f>テーブル9[[#This Row],[服装]]&amp;テーブル9[[#This Row],[名前]]&amp;テーブル9[[#This Row],[レアリティ]]</f>
        <v/>
      </c>
      <c r="C65" s="21"/>
      <c r="D65" s="21"/>
      <c r="E65" s="21"/>
      <c r="F65" s="21"/>
      <c r="G65" s="21"/>
      <c r="H65" s="21"/>
      <c r="I65" s="21"/>
      <c r="J65" s="13" t="s">
        <v>335</v>
      </c>
      <c r="L65" s="21"/>
      <c r="M65" s="21"/>
    </row>
    <row r="66" spans="1:13" x14ac:dyDescent="0.3">
      <c r="A66" s="13" t="str">
        <f>テーブル9[[#This Row],[服装]]&amp;テーブル9[[#This Row],[名前]]&amp;テーブル9[[#This Row],[レアリティ]]</f>
        <v/>
      </c>
      <c r="C66" s="21"/>
      <c r="D66" s="21"/>
      <c r="E66" s="21"/>
      <c r="F66" s="21"/>
      <c r="G66" s="21"/>
      <c r="H66" s="21"/>
      <c r="I66" s="21"/>
      <c r="J66" s="13" t="s">
        <v>335</v>
      </c>
      <c r="L66" s="21"/>
      <c r="M66" s="21"/>
    </row>
    <row r="67" spans="1:13" x14ac:dyDescent="0.3">
      <c r="A67" s="13" t="str">
        <f>テーブル9[[#This Row],[服装]]&amp;テーブル9[[#This Row],[名前]]&amp;テーブル9[[#This Row],[レアリティ]]</f>
        <v/>
      </c>
      <c r="C67" s="21"/>
      <c r="D67" s="21"/>
      <c r="E67" s="21"/>
      <c r="F67" s="21"/>
      <c r="G67" s="21"/>
      <c r="H67" s="21"/>
      <c r="I67" s="21"/>
      <c r="J67" s="13" t="s">
        <v>335</v>
      </c>
      <c r="L67" s="21"/>
      <c r="M67" s="21"/>
    </row>
    <row r="68" spans="1:13" x14ac:dyDescent="0.3">
      <c r="A68" s="13" t="str">
        <f>テーブル9[[#This Row],[服装]]&amp;テーブル9[[#This Row],[名前]]&amp;テーブル9[[#This Row],[レアリティ]]</f>
        <v>ユニフォーム田中龍之介ICONIC</v>
      </c>
      <c r="C68" s="21" t="s">
        <v>310</v>
      </c>
      <c r="D68" s="21" t="s">
        <v>318</v>
      </c>
      <c r="E68" s="21" t="s">
        <v>24</v>
      </c>
      <c r="F68" s="21" t="s">
        <v>25</v>
      </c>
      <c r="G68" s="21" t="s">
        <v>168</v>
      </c>
      <c r="H68" s="21" t="s">
        <v>76</v>
      </c>
      <c r="I68" s="21">
        <v>1</v>
      </c>
      <c r="J68" s="13" t="s">
        <v>335</v>
      </c>
      <c r="L68" s="21"/>
      <c r="M68" s="21"/>
    </row>
    <row r="69" spans="1:13" x14ac:dyDescent="0.3">
      <c r="A69" s="13" t="str">
        <f>テーブル9[[#This Row],[服装]]&amp;テーブル9[[#This Row],[名前]]&amp;テーブル9[[#This Row],[レアリティ]]</f>
        <v>制服田中龍之介ICONIC</v>
      </c>
      <c r="C69" s="21" t="s">
        <v>312</v>
      </c>
      <c r="D69" s="21" t="s">
        <v>318</v>
      </c>
      <c r="E69" s="21" t="s">
        <v>28</v>
      </c>
      <c r="F69" s="21" t="s">
        <v>25</v>
      </c>
      <c r="G69" s="21" t="s">
        <v>168</v>
      </c>
      <c r="H69" s="21" t="s">
        <v>76</v>
      </c>
      <c r="I69" s="21">
        <v>1</v>
      </c>
      <c r="J69" s="13" t="s">
        <v>335</v>
      </c>
      <c r="L69" s="21"/>
      <c r="M69" s="21"/>
    </row>
    <row r="70" spans="1:13" x14ac:dyDescent="0.3">
      <c r="A70" s="13" t="str">
        <f>テーブル9[[#This Row],[服装]]&amp;テーブル9[[#This Row],[名前]]&amp;テーブル9[[#This Row],[レアリティ]]</f>
        <v>ユニフォーム澤村大地ICONIC</v>
      </c>
      <c r="C70" s="21" t="s">
        <v>310</v>
      </c>
      <c r="D70" s="21" t="s">
        <v>319</v>
      </c>
      <c r="E70" s="21" t="s">
        <v>28</v>
      </c>
      <c r="F70" s="21" t="s">
        <v>25</v>
      </c>
      <c r="G70" s="21" t="s">
        <v>168</v>
      </c>
      <c r="H70" s="21" t="s">
        <v>76</v>
      </c>
      <c r="I70" s="21">
        <v>1</v>
      </c>
      <c r="J70" s="13" t="s">
        <v>335</v>
      </c>
      <c r="L70" s="21"/>
      <c r="M70" s="21"/>
    </row>
    <row r="71" spans="1:13" x14ac:dyDescent="0.3">
      <c r="A71" s="13" t="str">
        <f>テーブル9[[#This Row],[服装]]&amp;テーブル9[[#This Row],[名前]]&amp;テーブル9[[#This Row],[レアリティ]]</f>
        <v>プール掃除澤村大地ICONIC</v>
      </c>
      <c r="C71" s="21" t="s">
        <v>320</v>
      </c>
      <c r="D71" s="21" t="s">
        <v>319</v>
      </c>
      <c r="E71" s="21" t="s">
        <v>23</v>
      </c>
      <c r="F71" s="21" t="s">
        <v>25</v>
      </c>
      <c r="G71" s="21" t="s">
        <v>168</v>
      </c>
      <c r="H71" s="21" t="s">
        <v>76</v>
      </c>
      <c r="I71" s="21">
        <v>1</v>
      </c>
      <c r="J71" s="13" t="s">
        <v>335</v>
      </c>
      <c r="L71" s="21"/>
      <c r="M71" s="21"/>
    </row>
    <row r="72" spans="1:13" x14ac:dyDescent="0.3">
      <c r="A72" s="13" t="str">
        <f>テーブル9[[#This Row],[服装]]&amp;テーブル9[[#This Row],[名前]]&amp;テーブル9[[#This Row],[レアリティ]]</f>
        <v>ユニフォーム菅原考支ICONIC</v>
      </c>
      <c r="C72" s="21" t="s">
        <v>310</v>
      </c>
      <c r="D72" s="21" t="s">
        <v>321</v>
      </c>
      <c r="E72" s="21" t="s">
        <v>24</v>
      </c>
      <c r="F72" s="21" t="s">
        <v>31</v>
      </c>
      <c r="G72" s="21" t="s">
        <v>168</v>
      </c>
      <c r="H72" s="21" t="s">
        <v>76</v>
      </c>
      <c r="I72" s="21">
        <v>1</v>
      </c>
      <c r="J72" s="13" t="s">
        <v>335</v>
      </c>
      <c r="L72" s="21"/>
      <c r="M72" s="21"/>
    </row>
    <row r="73" spans="1:13" x14ac:dyDescent="0.3">
      <c r="A73" s="13" t="str">
        <f>テーブル9[[#This Row],[服装]]&amp;テーブル9[[#This Row],[名前]]&amp;テーブル9[[#This Row],[レアリティ]]</f>
        <v>プール掃除菅原考支ICONIC</v>
      </c>
      <c r="C73" s="21" t="s">
        <v>320</v>
      </c>
      <c r="D73" s="21" t="s">
        <v>321</v>
      </c>
      <c r="E73" s="21" t="s">
        <v>28</v>
      </c>
      <c r="F73" s="21" t="s">
        <v>31</v>
      </c>
      <c r="G73" s="21" t="s">
        <v>168</v>
      </c>
      <c r="H73" s="21" t="s">
        <v>76</v>
      </c>
      <c r="I73" s="21">
        <v>1</v>
      </c>
      <c r="J73" s="13" t="s">
        <v>335</v>
      </c>
      <c r="L73" s="21"/>
      <c r="M73" s="21"/>
    </row>
    <row r="74" spans="1:13" x14ac:dyDescent="0.3">
      <c r="A74" s="13" t="str">
        <f>テーブル9[[#This Row],[服装]]&amp;テーブル9[[#This Row],[名前]]&amp;テーブル9[[#This Row],[レアリティ]]</f>
        <v>ユニフォーム東峰旭ICONIC</v>
      </c>
      <c r="C74" s="21" t="s">
        <v>310</v>
      </c>
      <c r="D74" s="21" t="s">
        <v>322</v>
      </c>
      <c r="E74" s="21" t="s">
        <v>28</v>
      </c>
      <c r="F74" s="21" t="s">
        <v>25</v>
      </c>
      <c r="G74" s="21" t="s">
        <v>168</v>
      </c>
      <c r="H74" s="21" t="s">
        <v>76</v>
      </c>
      <c r="I74" s="21">
        <v>1</v>
      </c>
      <c r="J74" s="13" t="s">
        <v>335</v>
      </c>
      <c r="L74" s="21"/>
      <c r="M74" s="21"/>
    </row>
    <row r="75" spans="1:13" x14ac:dyDescent="0.3">
      <c r="A75" s="13" t="str">
        <f>テーブル9[[#This Row],[服装]]&amp;テーブル9[[#This Row],[名前]]&amp;テーブル9[[#This Row],[レアリティ]]</f>
        <v>プール掃除東峰旭ICONIC</v>
      </c>
      <c r="C75" s="21" t="s">
        <v>320</v>
      </c>
      <c r="D75" s="21" t="s">
        <v>322</v>
      </c>
      <c r="E75" s="21" t="s">
        <v>23</v>
      </c>
      <c r="F75" s="21" t="s">
        <v>25</v>
      </c>
      <c r="G75" s="21" t="s">
        <v>168</v>
      </c>
      <c r="H75" s="21" t="s">
        <v>76</v>
      </c>
      <c r="I75" s="21">
        <v>1</v>
      </c>
      <c r="J75" s="13" t="s">
        <v>335</v>
      </c>
      <c r="L75" s="21"/>
      <c r="M75" s="21"/>
    </row>
    <row r="76" spans="1:13" x14ac:dyDescent="0.3">
      <c r="A76" s="13" t="str">
        <f>テーブル9[[#This Row],[服装]]&amp;テーブル9[[#This Row],[名前]]&amp;テーブル9[[#This Row],[レアリティ]]</f>
        <v>ユニフォーム東峰旭YELL</v>
      </c>
      <c r="C76" s="21" t="s">
        <v>310</v>
      </c>
      <c r="D76" s="21" t="s">
        <v>322</v>
      </c>
      <c r="E76" s="21" t="s">
        <v>28</v>
      </c>
      <c r="F76" s="21" t="s">
        <v>25</v>
      </c>
      <c r="G76" s="21" t="s">
        <v>168</v>
      </c>
      <c r="H76" s="21" t="s">
        <v>323</v>
      </c>
      <c r="I76" s="21">
        <v>1</v>
      </c>
      <c r="J76" s="13" t="s">
        <v>335</v>
      </c>
      <c r="L76" s="21"/>
      <c r="M76" s="21"/>
    </row>
    <row r="77" spans="1:13" x14ac:dyDescent="0.3">
      <c r="A77" s="13" t="str">
        <f>テーブル9[[#This Row],[服装]]&amp;テーブル9[[#This Row],[名前]]&amp;テーブル9[[#This Row],[レアリティ]]</f>
        <v>ユニフォーム縁下力ICONIC</v>
      </c>
      <c r="C77" s="21" t="s">
        <v>310</v>
      </c>
      <c r="D77" s="21" t="s">
        <v>324</v>
      </c>
      <c r="E77" s="21" t="s">
        <v>24</v>
      </c>
      <c r="F77" s="21" t="s">
        <v>25</v>
      </c>
      <c r="G77" s="21" t="s">
        <v>168</v>
      </c>
      <c r="H77" s="21" t="s">
        <v>76</v>
      </c>
      <c r="I77" s="21">
        <v>1</v>
      </c>
      <c r="J77" s="13" t="s">
        <v>335</v>
      </c>
      <c r="L77" s="21"/>
      <c r="M77" s="21"/>
    </row>
    <row r="78" spans="1:13" x14ac:dyDescent="0.3">
      <c r="A78" s="13" t="str">
        <f>テーブル9[[#This Row],[服装]]&amp;テーブル9[[#This Row],[名前]]&amp;テーブル9[[#This Row],[レアリティ]]</f>
        <v>ユニフォーム木下久志ICONIC</v>
      </c>
      <c r="C78" s="21" t="s">
        <v>310</v>
      </c>
      <c r="D78" s="21" t="s">
        <v>325</v>
      </c>
      <c r="E78" s="21" t="s">
        <v>24</v>
      </c>
      <c r="F78" s="21" t="s">
        <v>25</v>
      </c>
      <c r="G78" s="21" t="s">
        <v>168</v>
      </c>
      <c r="H78" s="21" t="s">
        <v>76</v>
      </c>
      <c r="I78" s="21">
        <v>1</v>
      </c>
      <c r="J78" s="13" t="s">
        <v>335</v>
      </c>
      <c r="L78" s="21"/>
      <c r="M78" s="21"/>
    </row>
    <row r="79" spans="1:13" x14ac:dyDescent="0.3">
      <c r="A79" s="13" t="str">
        <f>テーブル9[[#This Row],[服装]]&amp;テーブル9[[#This Row],[名前]]&amp;テーブル9[[#This Row],[レアリティ]]</f>
        <v>ユニフォーム成田一仁ICONIC</v>
      </c>
      <c r="C79" s="23" t="s">
        <v>310</v>
      </c>
      <c r="D79" s="23" t="s">
        <v>326</v>
      </c>
      <c r="E79" s="23" t="s">
        <v>24</v>
      </c>
      <c r="F79" s="23" t="s">
        <v>26</v>
      </c>
      <c r="G79" s="23" t="s">
        <v>168</v>
      </c>
      <c r="H79" s="23" t="s">
        <v>76</v>
      </c>
      <c r="I79" s="23">
        <v>1</v>
      </c>
      <c r="J79" s="13" t="s">
        <v>335</v>
      </c>
      <c r="L79" s="23"/>
      <c r="M79" s="23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375-60AB-4CBA-A01A-59DB2910A688}">
  <sheetPr codeName="Sheet4"/>
  <dimension ref="A1:AG140"/>
  <sheetViews>
    <sheetView workbookViewId="0">
      <selection activeCell="I12" sqref="I12:J13"/>
    </sheetView>
  </sheetViews>
  <sheetFormatPr defaultRowHeight="14.4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88671875" style="1" customWidth="1"/>
    <col min="10" max="10" width="9.33203125" style="1" customWidth="1"/>
    <col min="11" max="11" width="7.88671875" style="1" customWidth="1"/>
    <col min="12" max="12" width="6.33203125" style="1" customWidth="1"/>
    <col min="13" max="13" width="17.33203125" style="1" customWidth="1"/>
    <col min="14" max="14" width="15.6640625" style="1" customWidth="1"/>
    <col min="15" max="15" width="25.44140625" style="1" customWidth="1"/>
    <col min="16" max="16" width="9.33203125" style="1" customWidth="1"/>
    <col min="17" max="17" width="7.88671875" style="1" customWidth="1"/>
    <col min="18" max="18" width="10.88671875" style="1" customWidth="1"/>
    <col min="19" max="19" width="9.33203125" style="1" customWidth="1"/>
    <col min="20" max="20" width="7.109375" style="1" customWidth="1"/>
    <col min="21" max="21" width="5.5546875" style="1" customWidth="1"/>
    <col min="22" max="22" width="11.5546875" style="1" customWidth="1"/>
    <col min="23" max="23" width="10.109375" style="1" customWidth="1"/>
    <col min="24" max="24" width="11" style="1" customWidth="1"/>
    <col min="25" max="25" width="8" style="1" customWidth="1"/>
    <col min="26" max="27" width="11" style="1" customWidth="1"/>
    <col min="28" max="28" width="14" style="1" customWidth="1"/>
    <col min="29" max="29" width="11" style="1" customWidth="1"/>
    <col min="30" max="30" width="8" style="1" customWidth="1"/>
    <col min="31" max="32" width="11" style="1" customWidth="1"/>
    <col min="33" max="33" width="14" style="1" customWidth="1"/>
    <col min="34" max="16384" width="8.88671875" style="1"/>
  </cols>
  <sheetData>
    <row r="1" spans="1:33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192</v>
      </c>
      <c r="J1" s="2" t="s">
        <v>193</v>
      </c>
      <c r="K1" s="2" t="s">
        <v>198</v>
      </c>
      <c r="L1" s="2" t="s">
        <v>199</v>
      </c>
      <c r="M1" s="2" t="s">
        <v>237</v>
      </c>
      <c r="N1" s="2" t="s">
        <v>238</v>
      </c>
      <c r="O1" s="2" t="s">
        <v>255</v>
      </c>
      <c r="P1" s="2" t="s">
        <v>249</v>
      </c>
      <c r="Q1" s="2" t="s">
        <v>248</v>
      </c>
      <c r="R1" s="2" t="s">
        <v>204</v>
      </c>
      <c r="S1" s="2" t="s">
        <v>205</v>
      </c>
      <c r="T1" s="2" t="s">
        <v>239</v>
      </c>
      <c r="U1" s="2" t="s">
        <v>240</v>
      </c>
      <c r="V1" s="2" t="s">
        <v>194</v>
      </c>
      <c r="W1" s="2" t="s">
        <v>195</v>
      </c>
      <c r="X1" s="2" t="s">
        <v>241</v>
      </c>
      <c r="Y1" s="2" t="s">
        <v>242</v>
      </c>
      <c r="Z1" s="2" t="s">
        <v>256</v>
      </c>
      <c r="AA1" s="2" t="s">
        <v>243</v>
      </c>
      <c r="AB1" s="2" t="s">
        <v>258</v>
      </c>
      <c r="AC1" s="2" t="s">
        <v>244</v>
      </c>
      <c r="AD1" s="2" t="s">
        <v>245</v>
      </c>
      <c r="AE1" s="2" t="s">
        <v>257</v>
      </c>
      <c r="AF1" s="2" t="s">
        <v>246</v>
      </c>
      <c r="AG1" s="1" t="s">
        <v>259</v>
      </c>
    </row>
    <row r="2" spans="1:33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186</v>
      </c>
      <c r="J2" s="1">
        <v>20</v>
      </c>
      <c r="V2" s="1" t="s">
        <v>186</v>
      </c>
      <c r="W2" s="1">
        <v>24</v>
      </c>
    </row>
    <row r="3" spans="1:33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186</v>
      </c>
      <c r="J3" s="1">
        <v>20</v>
      </c>
      <c r="V3" s="1" t="s">
        <v>186</v>
      </c>
      <c r="W3" s="1">
        <v>24</v>
      </c>
    </row>
    <row r="4" spans="1:33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186</v>
      </c>
      <c r="J4" s="1">
        <v>20</v>
      </c>
      <c r="V4" s="1" t="s">
        <v>186</v>
      </c>
      <c r="W4" s="1">
        <v>24</v>
      </c>
    </row>
    <row r="5" spans="1:33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31</v>
      </c>
      <c r="K5" s="1" t="s">
        <v>210</v>
      </c>
      <c r="L5" s="1">
        <v>33</v>
      </c>
      <c r="M5" s="1" t="s">
        <v>210</v>
      </c>
      <c r="N5" s="1">
        <v>35</v>
      </c>
      <c r="R5" s="1" t="s">
        <v>186</v>
      </c>
      <c r="S5" s="1">
        <v>31</v>
      </c>
      <c r="T5" s="1" t="s">
        <v>186</v>
      </c>
      <c r="U5" s="1">
        <v>31</v>
      </c>
      <c r="X5" s="1" t="s">
        <v>199</v>
      </c>
      <c r="Y5" s="1">
        <v>54</v>
      </c>
      <c r="Z5" s="1">
        <v>5</v>
      </c>
      <c r="AA5" s="1">
        <v>61</v>
      </c>
      <c r="AB5" s="1">
        <v>7</v>
      </c>
      <c r="AC5" s="1" t="s">
        <v>247</v>
      </c>
      <c r="AD5" s="1">
        <v>51</v>
      </c>
      <c r="AE5" s="1">
        <v>5</v>
      </c>
      <c r="AF5" s="1">
        <v>56</v>
      </c>
      <c r="AG5" s="1">
        <v>7</v>
      </c>
    </row>
    <row r="6" spans="1:33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31</v>
      </c>
      <c r="K6" s="1" t="s">
        <v>210</v>
      </c>
      <c r="L6" s="1">
        <v>33</v>
      </c>
      <c r="M6" s="1" t="s">
        <v>210</v>
      </c>
      <c r="N6" s="1">
        <v>35</v>
      </c>
      <c r="O6" s="1">
        <v>5</v>
      </c>
      <c r="P6" s="1" t="s">
        <v>225</v>
      </c>
      <c r="Q6" s="1">
        <v>31</v>
      </c>
      <c r="R6" s="1" t="s">
        <v>186</v>
      </c>
      <c r="S6" s="1">
        <v>31</v>
      </c>
      <c r="T6" s="1" t="s">
        <v>225</v>
      </c>
      <c r="U6" s="1">
        <v>33</v>
      </c>
      <c r="X6" s="1" t="s">
        <v>199</v>
      </c>
      <c r="Y6" s="1">
        <v>54</v>
      </c>
      <c r="Z6" s="1">
        <v>5</v>
      </c>
      <c r="AA6" s="1">
        <v>61</v>
      </c>
      <c r="AB6" s="1">
        <v>7</v>
      </c>
      <c r="AC6" s="1" t="s">
        <v>250</v>
      </c>
      <c r="AD6" s="1">
        <v>51</v>
      </c>
      <c r="AE6" s="1">
        <v>5</v>
      </c>
      <c r="AF6" s="1">
        <v>56</v>
      </c>
      <c r="AG6" s="1">
        <v>7</v>
      </c>
    </row>
    <row r="7" spans="1:33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186</v>
      </c>
      <c r="J7" s="1">
        <v>31</v>
      </c>
      <c r="K7" s="1" t="s">
        <v>210</v>
      </c>
      <c r="L7" s="1">
        <v>33</v>
      </c>
      <c r="M7" s="1" t="s">
        <v>210</v>
      </c>
      <c r="N7" s="1">
        <v>35</v>
      </c>
      <c r="O7" s="1">
        <v>5</v>
      </c>
      <c r="P7" s="1" t="s">
        <v>186</v>
      </c>
      <c r="Q7" s="1">
        <v>29</v>
      </c>
      <c r="R7" s="1" t="s">
        <v>186</v>
      </c>
      <c r="S7" s="1">
        <v>31</v>
      </c>
      <c r="T7" s="1" t="s">
        <v>186</v>
      </c>
      <c r="U7" s="1">
        <v>31</v>
      </c>
      <c r="X7" s="1" t="s">
        <v>199</v>
      </c>
      <c r="Y7" s="1">
        <v>51</v>
      </c>
      <c r="Z7" s="1">
        <v>5</v>
      </c>
      <c r="AA7" s="1">
        <v>56</v>
      </c>
      <c r="AB7" s="1">
        <v>7</v>
      </c>
    </row>
    <row r="8" spans="1:33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22</v>
      </c>
      <c r="V8" s="1" t="s">
        <v>186</v>
      </c>
      <c r="W8" s="1">
        <v>23</v>
      </c>
    </row>
    <row r="9" spans="1:33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186</v>
      </c>
      <c r="J9" s="1">
        <v>22</v>
      </c>
      <c r="V9" s="1" t="s">
        <v>186</v>
      </c>
      <c r="W9" s="1">
        <v>23</v>
      </c>
    </row>
    <row r="10" spans="1:33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21</v>
      </c>
      <c r="K10" s="1" t="s">
        <v>186</v>
      </c>
      <c r="L10" s="1">
        <v>22</v>
      </c>
      <c r="V10" s="1" t="s">
        <v>186</v>
      </c>
      <c r="W10" s="1">
        <v>21</v>
      </c>
    </row>
    <row r="11" spans="1:33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186</v>
      </c>
      <c r="J11" s="1">
        <v>21</v>
      </c>
      <c r="K11" s="1" t="s">
        <v>186</v>
      </c>
      <c r="L11" s="1">
        <v>22</v>
      </c>
      <c r="V11" s="1" t="s">
        <v>186</v>
      </c>
      <c r="W11" s="1">
        <v>21</v>
      </c>
    </row>
    <row r="12" spans="1:33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  <c r="I12" s="1" t="s">
        <v>186</v>
      </c>
      <c r="J12" s="1">
        <v>27</v>
      </c>
    </row>
    <row r="13" spans="1:33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  <c r="I13" s="1" t="s">
        <v>186</v>
      </c>
      <c r="J13" s="1">
        <v>27</v>
      </c>
    </row>
    <row r="14" spans="1:33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33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33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idden="1" x14ac:dyDescent="0.35">
      <c r="C122" s="1" t="str">
        <f>Stat[[#This Row],[名前]]</f>
        <v>鴛海光来</v>
      </c>
      <c r="D122" s="1" t="str">
        <f>Stat[[#This Row],[じゃんけん]]</f>
        <v>チョキ</v>
      </c>
      <c r="E122" s="1" t="str">
        <f>Stat[[#This Row],[ポジション]]</f>
        <v>WS</v>
      </c>
      <c r="F122" s="1" t="str">
        <f>Stat[[#This Row],[高校]]</f>
        <v>鴎台</v>
      </c>
      <c r="G122" s="1" t="str">
        <f>Stat[[#This Row],[レアリティ]]</f>
        <v>ICONIC</v>
      </c>
      <c r="H122" s="1">
        <v>1</v>
      </c>
    </row>
    <row r="123" spans="1:8" hidden="1" x14ac:dyDescent="0.35">
      <c r="C123" s="1" t="str">
        <f>Stat[[#This Row],[名前]]</f>
        <v>佐久早聖臣</v>
      </c>
      <c r="D123" s="1" t="str">
        <f>Stat[[#This Row],[じゃんけん]]</f>
        <v>チョキ</v>
      </c>
      <c r="E123" s="1" t="str">
        <f>Stat[[#This Row],[ポジション]]</f>
        <v>WS</v>
      </c>
      <c r="F123" s="1" t="str">
        <f>Stat[[#This Row],[高校]]</f>
        <v>井闥山</v>
      </c>
      <c r="G123" s="1" t="str">
        <f>Stat[[#This Row],[レアリティ]]</f>
        <v>ICONIC</v>
      </c>
      <c r="H123" s="1">
        <v>1</v>
      </c>
    </row>
    <row r="124" spans="1:8" hidden="1" x14ac:dyDescent="0.35">
      <c r="C124" s="1" t="str">
        <f>Stat[[#This Row],[名前]]</f>
        <v>小森元也</v>
      </c>
      <c r="D124" s="1" t="str">
        <f>Stat[[#This Row],[じゃんけん]]</f>
        <v>チョキ</v>
      </c>
      <c r="E124" s="1" t="str">
        <f>Stat[[#This Row],[ポジション]]</f>
        <v>Li</v>
      </c>
      <c r="F124" s="1" t="str">
        <f>Stat[[#This Row],[高校]]</f>
        <v>井闥山</v>
      </c>
      <c r="G124" s="1" t="str">
        <f>Stat[[#This Row],[レアリティ]]</f>
        <v>ICONIC</v>
      </c>
      <c r="H124" s="1">
        <v>1</v>
      </c>
    </row>
    <row r="125" spans="1:8" hidden="1" x14ac:dyDescent="0.35">
      <c r="C125" s="1" t="str">
        <f>Stat[[#This Row],[名前]]</f>
        <v>昼神幸郎</v>
      </c>
      <c r="D125" s="1" t="str">
        <f>Stat[[#This Row],[じゃんけん]]</f>
        <v>チョキ</v>
      </c>
      <c r="E125" s="1" t="str">
        <f>Stat[[#This Row],[ポジション]]</f>
        <v>MB</v>
      </c>
      <c r="F125" s="1" t="str">
        <f>Stat[[#This Row],[高校]]</f>
        <v>鴎台</v>
      </c>
      <c r="G125" s="1" t="str">
        <f>Stat[[#This Row],[レアリティ]]</f>
        <v>ICONIC</v>
      </c>
      <c r="H125" s="1">
        <v>1</v>
      </c>
    </row>
    <row r="126" spans="1:8" hidden="1" x14ac:dyDescent="0.35">
      <c r="C126" s="1" t="e">
        <f>Stat[[#This Row],[名前]]</f>
        <v>#VALUE!</v>
      </c>
      <c r="D126" s="1" t="e">
        <f>Stat[[#This Row],[じゃんけん]]</f>
        <v>#VALUE!</v>
      </c>
      <c r="E126" s="1" t="e">
        <f>Stat[[#This Row],[ポジション]]</f>
        <v>#VALUE!</v>
      </c>
      <c r="F126" s="1" t="e">
        <f>Stat[[#This Row],[高校]]</f>
        <v>#VALUE!</v>
      </c>
      <c r="G126" s="1" t="e">
        <f>Stat[[#This Row],[レアリティ]]</f>
        <v>#VALUE!</v>
      </c>
      <c r="H126" s="1">
        <v>1</v>
      </c>
    </row>
    <row r="127" spans="1:8" hidden="1" x14ac:dyDescent="0.35">
      <c r="C127" s="1" t="e">
        <f>Stat[[#This Row],[名前]]</f>
        <v>#VALUE!</v>
      </c>
      <c r="D127" s="1" t="e">
        <f>Stat[[#This Row],[じゃんけん]]</f>
        <v>#VALUE!</v>
      </c>
      <c r="E127" s="1" t="e">
        <f>Stat[[#This Row],[ポジション]]</f>
        <v>#VALUE!</v>
      </c>
      <c r="F127" s="1" t="e">
        <f>Stat[[#This Row],[高校]]</f>
        <v>#VALUE!</v>
      </c>
      <c r="G127" s="1" t="e">
        <f>Stat[[#This Row],[レアリティ]]</f>
        <v>#VALUE!</v>
      </c>
      <c r="H127" s="1">
        <v>1</v>
      </c>
    </row>
    <row r="128" spans="1:8" hidden="1" x14ac:dyDescent="0.35">
      <c r="C128" s="1" t="e">
        <f>Stat[[#This Row],[名前]]</f>
        <v>#VALUE!</v>
      </c>
      <c r="D128" s="1" t="e">
        <f>Stat[[#This Row],[じゃんけん]]</f>
        <v>#VALUE!</v>
      </c>
      <c r="E128" s="1" t="e">
        <f>Stat[[#This Row],[ポジション]]</f>
        <v>#VALUE!</v>
      </c>
      <c r="F128" s="1" t="e">
        <f>Stat[[#This Row],[高校]]</f>
        <v>#VALUE!</v>
      </c>
      <c r="G128" s="1" t="e">
        <f>Stat[[#This Row],[レアリティ]]</f>
        <v>#VALUE!</v>
      </c>
      <c r="H128" s="1">
        <v>1</v>
      </c>
    </row>
    <row r="129" spans="3:8" hidden="1" x14ac:dyDescent="0.35">
      <c r="C129" s="1" t="e">
        <f>Stat[[#This Row],[名前]]</f>
        <v>#VALUE!</v>
      </c>
      <c r="D129" s="1" t="e">
        <f>Stat[[#This Row],[じゃんけん]]</f>
        <v>#VALUE!</v>
      </c>
      <c r="E129" s="1" t="e">
        <f>Stat[[#This Row],[ポジション]]</f>
        <v>#VALUE!</v>
      </c>
      <c r="F129" s="1" t="e">
        <f>Stat[[#This Row],[高校]]</f>
        <v>#VALUE!</v>
      </c>
      <c r="G129" s="1" t="e">
        <f>Stat[[#This Row],[レアリティ]]</f>
        <v>#VALUE!</v>
      </c>
      <c r="H129" s="1">
        <v>1</v>
      </c>
    </row>
    <row r="130" spans="3:8" hidden="1" x14ac:dyDescent="0.35">
      <c r="C130" s="1" t="e">
        <f>Stat[[#This Row],[名前]]</f>
        <v>#VALUE!</v>
      </c>
      <c r="D130" s="1" t="e">
        <f>Stat[[#This Row],[じゃんけん]]</f>
        <v>#VALUE!</v>
      </c>
      <c r="E130" s="1" t="e">
        <f>Stat[[#This Row],[ポジション]]</f>
        <v>#VALUE!</v>
      </c>
      <c r="F130" s="1" t="e">
        <f>Stat[[#This Row],[高校]]</f>
        <v>#VALUE!</v>
      </c>
      <c r="G130" s="1" t="e">
        <f>Stat[[#This Row],[レアリティ]]</f>
        <v>#VALUE!</v>
      </c>
      <c r="H130" s="1">
        <v>1</v>
      </c>
    </row>
    <row r="131" spans="3:8" hidden="1" x14ac:dyDescent="0.35">
      <c r="C131" s="1" t="e">
        <f>Stat[[#This Row],[名前]]</f>
        <v>#VALUE!</v>
      </c>
      <c r="D131" s="1" t="e">
        <f>Stat[[#This Row],[じゃんけん]]</f>
        <v>#VALUE!</v>
      </c>
      <c r="E131" s="1" t="e">
        <f>Stat[[#This Row],[ポジション]]</f>
        <v>#VALUE!</v>
      </c>
      <c r="F131" s="1" t="e">
        <f>Stat[[#This Row],[高校]]</f>
        <v>#VALUE!</v>
      </c>
      <c r="G131" s="1" t="e">
        <f>Stat[[#This Row],[レアリティ]]</f>
        <v>#VALUE!</v>
      </c>
      <c r="H131" s="1">
        <v>1</v>
      </c>
    </row>
    <row r="132" spans="3:8" hidden="1" x14ac:dyDescent="0.35">
      <c r="C132" s="1" t="e">
        <f>Stat[[#This Row],[名前]]</f>
        <v>#VALUE!</v>
      </c>
      <c r="D132" s="1" t="e">
        <f>Stat[[#This Row],[じゃんけん]]</f>
        <v>#VALUE!</v>
      </c>
      <c r="E132" s="1" t="e">
        <f>Stat[[#This Row],[ポジション]]</f>
        <v>#VALUE!</v>
      </c>
      <c r="F132" s="1" t="e">
        <f>Stat[[#This Row],[高校]]</f>
        <v>#VALUE!</v>
      </c>
      <c r="G132" s="1" t="e">
        <f>Stat[[#This Row],[レアリティ]]</f>
        <v>#VALUE!</v>
      </c>
      <c r="H132" s="1">
        <v>1</v>
      </c>
    </row>
    <row r="133" spans="3:8" hidden="1" x14ac:dyDescent="0.35">
      <c r="C133" s="1" t="e">
        <f>Stat[[#This Row],[名前]]</f>
        <v>#VALUE!</v>
      </c>
      <c r="D133" s="1" t="e">
        <f>Stat[[#This Row],[じゃんけん]]</f>
        <v>#VALUE!</v>
      </c>
      <c r="E133" s="1" t="e">
        <f>Stat[[#This Row],[ポジション]]</f>
        <v>#VALUE!</v>
      </c>
      <c r="F133" s="1" t="e">
        <f>Stat[[#This Row],[高校]]</f>
        <v>#VALUE!</v>
      </c>
      <c r="G133" s="1" t="e">
        <f>Stat[[#This Row],[レアリティ]]</f>
        <v>#VALUE!</v>
      </c>
      <c r="H133" s="1">
        <v>1</v>
      </c>
    </row>
    <row r="134" spans="3:8" hidden="1" x14ac:dyDescent="0.35">
      <c r="C134" s="1" t="e">
        <f>Stat[[#This Row],[名前]]</f>
        <v>#VALUE!</v>
      </c>
      <c r="D134" s="1" t="e">
        <f>Stat[[#This Row],[じゃんけん]]</f>
        <v>#VALUE!</v>
      </c>
      <c r="E134" s="1" t="e">
        <f>Stat[[#This Row],[ポジション]]</f>
        <v>#VALUE!</v>
      </c>
      <c r="F134" s="1" t="e">
        <f>Stat[[#This Row],[高校]]</f>
        <v>#VALUE!</v>
      </c>
      <c r="G134" s="1" t="e">
        <f>Stat[[#This Row],[レアリティ]]</f>
        <v>#VALUE!</v>
      </c>
      <c r="H134" s="1">
        <v>1</v>
      </c>
    </row>
    <row r="135" spans="3:8" hidden="1" x14ac:dyDescent="0.35">
      <c r="C135" s="1" t="e">
        <f>Stat[[#This Row],[名前]]</f>
        <v>#VALUE!</v>
      </c>
      <c r="D135" s="1" t="e">
        <f>Stat[[#This Row],[じゃんけん]]</f>
        <v>#VALUE!</v>
      </c>
      <c r="E135" s="1" t="e">
        <f>Stat[[#This Row],[ポジション]]</f>
        <v>#VALUE!</v>
      </c>
      <c r="F135" s="1" t="e">
        <f>Stat[[#This Row],[高校]]</f>
        <v>#VALUE!</v>
      </c>
      <c r="G135" s="1" t="e">
        <f>Stat[[#This Row],[レアリティ]]</f>
        <v>#VALUE!</v>
      </c>
      <c r="H135" s="1">
        <v>1</v>
      </c>
    </row>
    <row r="136" spans="3:8" hidden="1" x14ac:dyDescent="0.35">
      <c r="C136" s="1" t="e">
        <f>Stat[[#This Row],[名前]]</f>
        <v>#VALUE!</v>
      </c>
      <c r="D136" s="1" t="e">
        <f>Stat[[#This Row],[じゃんけん]]</f>
        <v>#VALUE!</v>
      </c>
      <c r="E136" s="1" t="e">
        <f>Stat[[#This Row],[ポジション]]</f>
        <v>#VALUE!</v>
      </c>
      <c r="F136" s="1" t="e">
        <f>Stat[[#This Row],[高校]]</f>
        <v>#VALUE!</v>
      </c>
      <c r="G136" s="1" t="e">
        <f>Stat[[#This Row],[レアリティ]]</f>
        <v>#VALUE!</v>
      </c>
      <c r="H136" s="1">
        <v>1</v>
      </c>
    </row>
    <row r="137" spans="3:8" hidden="1" x14ac:dyDescent="0.35">
      <c r="C137" s="1" t="e">
        <f>Stat[[#This Row],[名前]]</f>
        <v>#VALUE!</v>
      </c>
      <c r="D137" s="1" t="e">
        <f>Stat[[#This Row],[じゃんけん]]</f>
        <v>#VALUE!</v>
      </c>
      <c r="E137" s="1" t="e">
        <f>Stat[[#This Row],[ポジション]]</f>
        <v>#VALUE!</v>
      </c>
      <c r="F137" s="1" t="e">
        <f>Stat[[#This Row],[高校]]</f>
        <v>#VALUE!</v>
      </c>
      <c r="G137" s="1" t="e">
        <f>Stat[[#This Row],[レアリティ]]</f>
        <v>#VALUE!</v>
      </c>
      <c r="H137" s="1">
        <v>1</v>
      </c>
    </row>
    <row r="138" spans="3:8" hidden="1" x14ac:dyDescent="0.35">
      <c r="C138" s="1" t="e">
        <f>Stat[[#This Row],[名前]]</f>
        <v>#VALUE!</v>
      </c>
      <c r="D138" s="1" t="e">
        <f>Stat[[#This Row],[じゃんけん]]</f>
        <v>#VALUE!</v>
      </c>
      <c r="E138" s="1" t="e">
        <f>Stat[[#This Row],[ポジション]]</f>
        <v>#VALUE!</v>
      </c>
      <c r="F138" s="1" t="e">
        <f>Stat[[#This Row],[高校]]</f>
        <v>#VALUE!</v>
      </c>
      <c r="G138" s="1" t="e">
        <f>Stat[[#This Row],[レアリティ]]</f>
        <v>#VALUE!</v>
      </c>
      <c r="H138" s="1">
        <v>1</v>
      </c>
    </row>
    <row r="139" spans="3:8" hidden="1" x14ac:dyDescent="0.35">
      <c r="C139" s="1" t="e">
        <f>Stat[[#This Row],[名前]]</f>
        <v>#VALUE!</v>
      </c>
      <c r="D139" s="1" t="e">
        <f>Stat[[#This Row],[じゃんけん]]</f>
        <v>#VALUE!</v>
      </c>
      <c r="E139" s="1" t="e">
        <f>Stat[[#This Row],[ポジション]]</f>
        <v>#VALUE!</v>
      </c>
      <c r="F139" s="1" t="e">
        <f>Stat[[#This Row],[高校]]</f>
        <v>#VALUE!</v>
      </c>
      <c r="G139" s="1" t="e">
        <f>Stat[[#This Row],[レアリティ]]</f>
        <v>#VALUE!</v>
      </c>
      <c r="H139" s="1">
        <v>1</v>
      </c>
    </row>
    <row r="140" spans="3:8" hidden="1" x14ac:dyDescent="0.35">
      <c r="H140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AJ74"/>
  <sheetViews>
    <sheetView workbookViewId="0">
      <selection activeCell="S1" sqref="A1:S1"/>
    </sheetView>
  </sheetViews>
  <sheetFormatPr defaultRowHeight="14.4" x14ac:dyDescent="0.3"/>
  <cols>
    <col min="5" max="5" width="9.77734375" customWidth="1"/>
    <col min="6" max="6" width="9.6640625" customWidth="1"/>
    <col min="8" max="8" width="9.21875" customWidth="1"/>
    <col min="11" max="11" width="11.88671875" bestFit="1" customWidth="1"/>
    <col min="16" max="16" width="9.88671875" customWidth="1"/>
    <col min="17" max="17" width="11.5546875" customWidth="1"/>
    <col min="18" max="18" width="14.44140625" customWidth="1"/>
    <col min="19" max="19" width="12.6640625" customWidth="1"/>
  </cols>
  <sheetData>
    <row r="1" spans="1:36" x14ac:dyDescent="0.3">
      <c r="A1" s="19" t="s">
        <v>333</v>
      </c>
      <c r="B1" s="19" t="s">
        <v>334</v>
      </c>
      <c r="C1" s="19" t="s">
        <v>112</v>
      </c>
      <c r="D1" s="19" t="s">
        <v>0</v>
      </c>
      <c r="E1" s="19" t="s">
        <v>7</v>
      </c>
      <c r="F1" s="19" t="s">
        <v>2</v>
      </c>
      <c r="G1" s="19" t="s">
        <v>1</v>
      </c>
      <c r="H1" s="19" t="s">
        <v>3</v>
      </c>
      <c r="I1" s="19" t="s">
        <v>133</v>
      </c>
      <c r="J1" s="19" t="s">
        <v>301</v>
      </c>
      <c r="K1" s="19" t="s">
        <v>302</v>
      </c>
      <c r="L1" s="19" t="s">
        <v>303</v>
      </c>
      <c r="M1" s="19" t="s">
        <v>304</v>
      </c>
      <c r="N1" s="19" t="s">
        <v>305</v>
      </c>
      <c r="O1" s="19" t="s">
        <v>306</v>
      </c>
      <c r="P1" s="19" t="s">
        <v>328</v>
      </c>
      <c r="Q1" s="19" t="s">
        <v>329</v>
      </c>
      <c r="R1" s="19" t="s">
        <v>308</v>
      </c>
      <c r="S1" s="19" t="s">
        <v>307</v>
      </c>
      <c r="T1" s="19" t="s">
        <v>332</v>
      </c>
      <c r="U1" s="19" t="s">
        <v>337</v>
      </c>
      <c r="V1" s="19" t="s">
        <v>338</v>
      </c>
      <c r="W1" s="19" t="s">
        <v>339</v>
      </c>
      <c r="X1" s="19" t="s">
        <v>340</v>
      </c>
      <c r="Y1" s="19" t="s">
        <v>341</v>
      </c>
      <c r="Z1" s="19" t="s">
        <v>342</v>
      </c>
      <c r="AA1" s="19" t="s">
        <v>343</v>
      </c>
      <c r="AB1" s="19" t="s">
        <v>344</v>
      </c>
      <c r="AC1" s="19" t="s">
        <v>345</v>
      </c>
      <c r="AD1" s="19" t="s">
        <v>346</v>
      </c>
      <c r="AE1" s="19" t="s">
        <v>347</v>
      </c>
      <c r="AF1" s="19" t="s">
        <v>348</v>
      </c>
      <c r="AG1" s="19" t="s">
        <v>349</v>
      </c>
      <c r="AH1" s="19" t="s">
        <v>350</v>
      </c>
      <c r="AI1" s="19" t="s">
        <v>353</v>
      </c>
      <c r="AJ1" s="19" t="s">
        <v>354</v>
      </c>
    </row>
    <row r="2" spans="1:36" ht="15.05" x14ac:dyDescent="0.35">
      <c r="A2" t="str">
        <f>テーブル10[[#This Row],[服装]]&amp;テーブル10[[#This Row],[名前]]&amp;テーブル10[[#This Row],[レアリティ]]</f>
        <v>ユニフォーム日向翔陽ICONIC</v>
      </c>
      <c r="B2">
        <v>1</v>
      </c>
      <c r="C2" t="s">
        <v>310</v>
      </c>
      <c r="D2" t="s">
        <v>150</v>
      </c>
      <c r="E2" t="s">
        <v>28</v>
      </c>
      <c r="F2" t="s">
        <v>26</v>
      </c>
      <c r="G2" t="s">
        <v>149</v>
      </c>
      <c r="H2" t="s">
        <v>76</v>
      </c>
      <c r="I2">
        <v>1</v>
      </c>
      <c r="J2" s="13" t="s">
        <v>352</v>
      </c>
      <c r="K2" s="13" t="s">
        <v>193</v>
      </c>
      <c r="L2" s="1" t="s">
        <v>186</v>
      </c>
      <c r="M2" s="1">
        <v>20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AA2" s="1"/>
    </row>
    <row r="3" spans="1:36" ht="15.05" x14ac:dyDescent="0.35">
      <c r="A3" t="str">
        <f>テーブル10[[#This Row],[服装]]&amp;テーブル10[[#This Row],[名前]]&amp;テーブル10[[#This Row],[レアリティ]]</f>
        <v>ユニフォーム日向翔陽ICONIC</v>
      </c>
      <c r="B3">
        <v>1</v>
      </c>
      <c r="C3" t="s">
        <v>310</v>
      </c>
      <c r="D3" t="s">
        <v>150</v>
      </c>
      <c r="E3" t="s">
        <v>28</v>
      </c>
      <c r="F3" t="s">
        <v>26</v>
      </c>
      <c r="G3" t="s">
        <v>149</v>
      </c>
      <c r="H3" t="s">
        <v>76</v>
      </c>
      <c r="I3">
        <v>1</v>
      </c>
      <c r="J3" s="13" t="s">
        <v>352</v>
      </c>
      <c r="K3" s="13" t="s">
        <v>195</v>
      </c>
      <c r="L3" s="1" t="s">
        <v>186</v>
      </c>
      <c r="M3" s="1">
        <v>24</v>
      </c>
    </row>
    <row r="4" spans="1:36" ht="15.05" x14ac:dyDescent="0.35">
      <c r="A4" t="str">
        <f>テーブル10[[#This Row],[服装]]&amp;テーブル10[[#This Row],[名前]]&amp;テーブル10[[#This Row],[レアリティ]]</f>
        <v>制服日向翔陽ICONIC</v>
      </c>
      <c r="B4">
        <v>2</v>
      </c>
      <c r="C4" t="s">
        <v>162</v>
      </c>
      <c r="D4" t="s">
        <v>150</v>
      </c>
      <c r="E4" t="s">
        <v>28</v>
      </c>
      <c r="F4" t="s">
        <v>26</v>
      </c>
      <c r="G4" t="s">
        <v>149</v>
      </c>
      <c r="H4" t="s">
        <v>76</v>
      </c>
      <c r="I4">
        <v>1</v>
      </c>
      <c r="J4" s="13" t="s">
        <v>352</v>
      </c>
      <c r="K4" s="13" t="s">
        <v>193</v>
      </c>
      <c r="L4" s="1" t="s">
        <v>186</v>
      </c>
      <c r="M4" s="1">
        <v>20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6" ht="15.05" x14ac:dyDescent="0.35">
      <c r="A5" t="str">
        <f>テーブル10[[#This Row],[服装]]&amp;テーブル10[[#This Row],[名前]]&amp;テーブル10[[#This Row],[レアリティ]]</f>
        <v>制服日向翔陽ICONIC</v>
      </c>
      <c r="B5">
        <v>3</v>
      </c>
      <c r="C5" t="s">
        <v>162</v>
      </c>
      <c r="D5" t="s">
        <v>150</v>
      </c>
      <c r="E5" t="s">
        <v>28</v>
      </c>
      <c r="F5" t="s">
        <v>26</v>
      </c>
      <c r="G5" t="s">
        <v>149</v>
      </c>
      <c r="H5" t="s">
        <v>76</v>
      </c>
      <c r="I5">
        <v>2</v>
      </c>
      <c r="J5" s="13" t="s">
        <v>352</v>
      </c>
      <c r="K5" s="13" t="s">
        <v>195</v>
      </c>
      <c r="L5" s="1" t="s">
        <v>186</v>
      </c>
      <c r="M5" s="1">
        <v>24</v>
      </c>
    </row>
    <row r="6" spans="1:36" ht="15.05" x14ac:dyDescent="0.35">
      <c r="A6" t="str">
        <f>テーブル10[[#This Row],[服装]]&amp;テーブル10[[#This Row],[名前]]&amp;テーブル10[[#This Row],[レアリティ]]</f>
        <v>夏祭り日向翔陽ICONIC</v>
      </c>
      <c r="B6">
        <v>3</v>
      </c>
      <c r="C6" t="s">
        <v>163</v>
      </c>
      <c r="D6" t="s">
        <v>150</v>
      </c>
      <c r="E6" t="s">
        <v>23</v>
      </c>
      <c r="F6" t="s">
        <v>26</v>
      </c>
      <c r="G6" t="s">
        <v>149</v>
      </c>
      <c r="H6" t="s">
        <v>76</v>
      </c>
      <c r="I6">
        <v>1</v>
      </c>
      <c r="J6" s="13" t="s">
        <v>352</v>
      </c>
      <c r="K6" s="13" t="s">
        <v>193</v>
      </c>
      <c r="L6" s="1" t="s">
        <v>186</v>
      </c>
      <c r="M6" s="1">
        <v>20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36" ht="15.05" x14ac:dyDescent="0.35">
      <c r="A7" t="str">
        <f>テーブル10[[#This Row],[服装]]&amp;テーブル10[[#This Row],[名前]]&amp;テーブル10[[#This Row],[レアリティ]]</f>
        <v>夏祭り日向翔陽ICONIC</v>
      </c>
      <c r="B7">
        <v>4</v>
      </c>
      <c r="C7" t="s">
        <v>163</v>
      </c>
      <c r="D7" t="s">
        <v>150</v>
      </c>
      <c r="E7" t="s">
        <v>23</v>
      </c>
      <c r="F7" t="s">
        <v>26</v>
      </c>
      <c r="G7" t="s">
        <v>149</v>
      </c>
      <c r="H7" t="s">
        <v>76</v>
      </c>
      <c r="I7">
        <v>2</v>
      </c>
      <c r="J7" s="13" t="s">
        <v>352</v>
      </c>
      <c r="K7" s="13" t="s">
        <v>195</v>
      </c>
      <c r="L7" s="1" t="s">
        <v>186</v>
      </c>
      <c r="M7" s="1">
        <v>24</v>
      </c>
    </row>
    <row r="8" spans="1:36" ht="15.05" x14ac:dyDescent="0.35">
      <c r="A8" t="str">
        <f>テーブル10[[#This Row],[服装]]&amp;テーブル10[[#This Row],[名前]]&amp;テーブル10[[#This Row],[レアリティ]]</f>
        <v>ユニフォーム影山飛雄ICONIC</v>
      </c>
      <c r="B8">
        <v>4</v>
      </c>
      <c r="C8" t="s">
        <v>310</v>
      </c>
      <c r="D8" t="s">
        <v>151</v>
      </c>
      <c r="E8" t="s">
        <v>28</v>
      </c>
      <c r="F8" t="s">
        <v>31</v>
      </c>
      <c r="G8" t="s">
        <v>149</v>
      </c>
      <c r="H8" t="s">
        <v>76</v>
      </c>
      <c r="I8">
        <v>1</v>
      </c>
      <c r="J8" s="13" t="s">
        <v>352</v>
      </c>
      <c r="K8" s="13" t="s">
        <v>193</v>
      </c>
      <c r="L8" s="1" t="s">
        <v>186</v>
      </c>
      <c r="M8" s="1">
        <v>31</v>
      </c>
      <c r="R8" s="1"/>
      <c r="S8" s="1"/>
      <c r="T8" s="1"/>
      <c r="Y8" s="1"/>
      <c r="Z8" s="1"/>
    </row>
    <row r="9" spans="1:36" ht="15.05" x14ac:dyDescent="0.35">
      <c r="A9" t="str">
        <f>テーブル10[[#This Row],[服装]]&amp;テーブル10[[#This Row],[名前]]&amp;テーブル10[[#This Row],[レアリティ]]</f>
        <v>ユニフォーム影山飛雄ICONIC</v>
      </c>
      <c r="B9">
        <v>5</v>
      </c>
      <c r="C9" t="s">
        <v>310</v>
      </c>
      <c r="D9" t="s">
        <v>151</v>
      </c>
      <c r="E9" t="s">
        <v>28</v>
      </c>
      <c r="F9" t="s">
        <v>31</v>
      </c>
      <c r="G9" t="s">
        <v>149</v>
      </c>
      <c r="H9" t="s">
        <v>76</v>
      </c>
      <c r="I9">
        <v>2</v>
      </c>
      <c r="J9" s="13" t="s">
        <v>352</v>
      </c>
      <c r="K9" s="13" t="s">
        <v>199</v>
      </c>
      <c r="L9" s="1" t="s">
        <v>210</v>
      </c>
      <c r="M9" s="1">
        <v>33</v>
      </c>
    </row>
    <row r="10" spans="1:36" ht="15.05" x14ac:dyDescent="0.35">
      <c r="A10" t="str">
        <f>テーブル10[[#This Row],[服装]]&amp;テーブル10[[#This Row],[名前]]&amp;テーブル10[[#This Row],[レアリティ]]</f>
        <v>ユニフォーム影山飛雄ICONIC</v>
      </c>
      <c r="B10">
        <v>6</v>
      </c>
      <c r="C10" t="s">
        <v>310</v>
      </c>
      <c r="D10" t="s">
        <v>151</v>
      </c>
      <c r="E10" t="s">
        <v>28</v>
      </c>
      <c r="F10" t="s">
        <v>31</v>
      </c>
      <c r="G10" t="s">
        <v>149</v>
      </c>
      <c r="H10" t="s">
        <v>76</v>
      </c>
      <c r="I10">
        <v>3</v>
      </c>
      <c r="J10" s="13" t="s">
        <v>352</v>
      </c>
      <c r="K10" s="13" t="s">
        <v>238</v>
      </c>
      <c r="L10" s="1" t="s">
        <v>210</v>
      </c>
      <c r="M10" s="1">
        <v>35</v>
      </c>
      <c r="Q10">
        <v>5</v>
      </c>
    </row>
    <row r="11" spans="1:36" ht="15.05" x14ac:dyDescent="0.35">
      <c r="A11" t="str">
        <f>テーブル10[[#This Row],[服装]]&amp;テーブル10[[#This Row],[名前]]&amp;テーブル10[[#This Row],[レアリティ]]</f>
        <v>ユニフォーム影山飛雄ICONIC</v>
      </c>
      <c r="B11">
        <v>7</v>
      </c>
      <c r="C11" t="s">
        <v>310</v>
      </c>
      <c r="D11" t="s">
        <v>151</v>
      </c>
      <c r="E11" t="s">
        <v>28</v>
      </c>
      <c r="F11" t="s">
        <v>31</v>
      </c>
      <c r="G11" t="s">
        <v>149</v>
      </c>
      <c r="H11" t="s">
        <v>76</v>
      </c>
      <c r="I11">
        <v>4</v>
      </c>
      <c r="J11" s="13" t="s">
        <v>352</v>
      </c>
      <c r="K11" s="13" t="s">
        <v>205</v>
      </c>
      <c r="L11" s="1" t="s">
        <v>186</v>
      </c>
      <c r="M11" s="1">
        <v>31</v>
      </c>
    </row>
    <row r="12" spans="1:36" ht="15.05" x14ac:dyDescent="0.35">
      <c r="A12" t="str">
        <f>テーブル10[[#This Row],[服装]]&amp;テーブル10[[#This Row],[名前]]&amp;テーブル10[[#This Row],[レアリティ]]</f>
        <v>ユニフォーム影山飛雄ICONIC</v>
      </c>
      <c r="B12">
        <v>8</v>
      </c>
      <c r="C12" t="s">
        <v>310</v>
      </c>
      <c r="D12" t="s">
        <v>151</v>
      </c>
      <c r="E12" t="s">
        <v>28</v>
      </c>
      <c r="F12" t="s">
        <v>31</v>
      </c>
      <c r="G12" t="s">
        <v>149</v>
      </c>
      <c r="H12" t="s">
        <v>76</v>
      </c>
      <c r="I12">
        <v>5</v>
      </c>
      <c r="J12" s="13" t="s">
        <v>352</v>
      </c>
      <c r="K12" s="13" t="s">
        <v>355</v>
      </c>
      <c r="L12" s="1" t="s">
        <v>186</v>
      </c>
      <c r="M12" s="1">
        <v>31</v>
      </c>
    </row>
    <row r="13" spans="1:36" ht="15.05" x14ac:dyDescent="0.35">
      <c r="A13" t="str">
        <f>テーブル10[[#This Row],[服装]]&amp;テーブル10[[#This Row],[名前]]&amp;テーブル10[[#This Row],[レアリティ]]</f>
        <v>ユニフォーム影山飛雄ICONIC</v>
      </c>
      <c r="B13">
        <v>9</v>
      </c>
      <c r="C13" t="s">
        <v>310</v>
      </c>
      <c r="D13" t="s">
        <v>151</v>
      </c>
      <c r="E13" t="s">
        <v>28</v>
      </c>
      <c r="F13" t="s">
        <v>31</v>
      </c>
      <c r="G13" t="s">
        <v>149</v>
      </c>
      <c r="H13" t="s">
        <v>76</v>
      </c>
      <c r="I13">
        <v>6</v>
      </c>
      <c r="J13" s="13" t="s">
        <v>352</v>
      </c>
      <c r="K13" s="13" t="s">
        <v>199</v>
      </c>
      <c r="L13" s="1" t="s">
        <v>330</v>
      </c>
      <c r="M13" s="1">
        <v>54</v>
      </c>
      <c r="N13">
        <v>5</v>
      </c>
      <c r="O13" s="1">
        <v>61</v>
      </c>
      <c r="P13" s="1">
        <v>7</v>
      </c>
    </row>
    <row r="14" spans="1:36" ht="15.05" x14ac:dyDescent="0.35">
      <c r="A14" t="str">
        <f>テーブル10[[#This Row],[服装]]&amp;テーブル10[[#This Row],[名前]]&amp;テーブル10[[#This Row],[レアリティ]]</f>
        <v>ユニフォーム影山飛雄ICONIC</v>
      </c>
      <c r="B14">
        <v>10</v>
      </c>
      <c r="C14" t="s">
        <v>310</v>
      </c>
      <c r="D14" t="s">
        <v>151</v>
      </c>
      <c r="E14" t="s">
        <v>28</v>
      </c>
      <c r="F14" t="s">
        <v>31</v>
      </c>
      <c r="G14" t="s">
        <v>149</v>
      </c>
      <c r="H14" t="s">
        <v>76</v>
      </c>
      <c r="I14">
        <v>7</v>
      </c>
      <c r="J14" s="13" t="s">
        <v>352</v>
      </c>
      <c r="K14" s="1" t="s">
        <v>247</v>
      </c>
      <c r="L14" s="13" t="s">
        <v>330</v>
      </c>
      <c r="M14" s="1">
        <v>51</v>
      </c>
      <c r="N14" s="1">
        <v>5</v>
      </c>
      <c r="O14" s="1">
        <v>56</v>
      </c>
      <c r="P14" s="1">
        <v>7</v>
      </c>
    </row>
    <row r="15" spans="1:36" ht="15.05" x14ac:dyDescent="0.35">
      <c r="A15" t="str">
        <f>テーブル10[[#This Row],[服装]]&amp;テーブル10[[#This Row],[名前]]&amp;テーブル10[[#This Row],[レアリティ]]</f>
        <v>制服影山飛雄ICONIC</v>
      </c>
      <c r="B15">
        <v>5</v>
      </c>
      <c r="C15" t="s">
        <v>162</v>
      </c>
      <c r="D15" t="s">
        <v>151</v>
      </c>
      <c r="E15" t="s">
        <v>28</v>
      </c>
      <c r="F15" t="s">
        <v>31</v>
      </c>
      <c r="G15" t="s">
        <v>149</v>
      </c>
      <c r="H15" t="s">
        <v>76</v>
      </c>
      <c r="I15">
        <v>1</v>
      </c>
      <c r="J15" s="13" t="s">
        <v>352</v>
      </c>
      <c r="K15" s="13" t="s">
        <v>193</v>
      </c>
      <c r="L15" s="1" t="s">
        <v>186</v>
      </c>
      <c r="M15" s="1">
        <v>31</v>
      </c>
      <c r="Y15" s="1"/>
      <c r="Z15" s="1"/>
    </row>
    <row r="16" spans="1:36" ht="15.05" x14ac:dyDescent="0.35">
      <c r="A16" t="str">
        <f>テーブル10[[#This Row],[服装]]&amp;テーブル10[[#This Row],[名前]]&amp;テーブル10[[#This Row],[レアリティ]]</f>
        <v>制服影山飛雄ICONIC</v>
      </c>
      <c r="B16">
        <v>6</v>
      </c>
      <c r="C16" t="s">
        <v>162</v>
      </c>
      <c r="D16" t="s">
        <v>151</v>
      </c>
      <c r="E16" t="s">
        <v>28</v>
      </c>
      <c r="F16" t="s">
        <v>31</v>
      </c>
      <c r="G16" t="s">
        <v>149</v>
      </c>
      <c r="H16" t="s">
        <v>76</v>
      </c>
      <c r="I16">
        <v>2</v>
      </c>
      <c r="J16" s="13" t="s">
        <v>352</v>
      </c>
      <c r="K16" s="13" t="s">
        <v>199</v>
      </c>
      <c r="L16" s="1" t="s">
        <v>210</v>
      </c>
      <c r="M16" s="1">
        <v>33</v>
      </c>
    </row>
    <row r="17" spans="1:32" ht="15.05" x14ac:dyDescent="0.35">
      <c r="A17" t="str">
        <f>テーブル10[[#This Row],[服装]]&amp;テーブル10[[#This Row],[名前]]&amp;テーブル10[[#This Row],[レアリティ]]</f>
        <v>制服影山飛雄ICONIC</v>
      </c>
      <c r="B17">
        <v>7</v>
      </c>
      <c r="C17" t="s">
        <v>162</v>
      </c>
      <c r="D17" t="s">
        <v>151</v>
      </c>
      <c r="E17" t="s">
        <v>28</v>
      </c>
      <c r="F17" t="s">
        <v>31</v>
      </c>
      <c r="G17" t="s">
        <v>149</v>
      </c>
      <c r="H17" t="s">
        <v>76</v>
      </c>
      <c r="I17">
        <v>3</v>
      </c>
      <c r="J17" s="13" t="s">
        <v>352</v>
      </c>
      <c r="K17" s="13" t="s">
        <v>238</v>
      </c>
      <c r="L17" s="1" t="s">
        <v>210</v>
      </c>
      <c r="M17" s="1">
        <v>35</v>
      </c>
      <c r="Q17" s="1">
        <v>5</v>
      </c>
    </row>
    <row r="18" spans="1:32" ht="15.05" x14ac:dyDescent="0.35">
      <c r="A18" t="str">
        <f>テーブル10[[#This Row],[服装]]&amp;テーブル10[[#This Row],[名前]]&amp;テーブル10[[#This Row],[レアリティ]]</f>
        <v>制服影山飛雄ICONIC</v>
      </c>
      <c r="B18">
        <v>8</v>
      </c>
      <c r="C18" t="s">
        <v>162</v>
      </c>
      <c r="D18" t="s">
        <v>151</v>
      </c>
      <c r="E18" t="s">
        <v>28</v>
      </c>
      <c r="F18" t="s">
        <v>31</v>
      </c>
      <c r="G18" t="s">
        <v>149</v>
      </c>
      <c r="H18" t="s">
        <v>76</v>
      </c>
      <c r="I18">
        <v>4</v>
      </c>
      <c r="J18" s="13" t="s">
        <v>352</v>
      </c>
      <c r="K18" s="13" t="s">
        <v>356</v>
      </c>
      <c r="L18" s="1" t="s">
        <v>225</v>
      </c>
      <c r="M18" s="1">
        <v>31</v>
      </c>
    </row>
    <row r="19" spans="1:32" ht="15.05" x14ac:dyDescent="0.35">
      <c r="A19" t="str">
        <f>テーブル10[[#This Row],[服装]]&amp;テーブル10[[#This Row],[名前]]&amp;テーブル10[[#This Row],[レアリティ]]</f>
        <v>制服影山飛雄ICONIC</v>
      </c>
      <c r="B19">
        <v>9</v>
      </c>
      <c r="C19" t="s">
        <v>162</v>
      </c>
      <c r="D19" t="s">
        <v>151</v>
      </c>
      <c r="E19" t="s">
        <v>28</v>
      </c>
      <c r="F19" t="s">
        <v>31</v>
      </c>
      <c r="G19" t="s">
        <v>149</v>
      </c>
      <c r="H19" t="s">
        <v>76</v>
      </c>
      <c r="I19">
        <v>5</v>
      </c>
      <c r="J19" s="13" t="s">
        <v>352</v>
      </c>
      <c r="K19" s="13" t="s">
        <v>205</v>
      </c>
      <c r="L19" s="1" t="s">
        <v>186</v>
      </c>
      <c r="M19" s="1">
        <v>31</v>
      </c>
    </row>
    <row r="20" spans="1:32" ht="15.05" x14ac:dyDescent="0.35">
      <c r="A20" t="str">
        <f>テーブル10[[#This Row],[服装]]&amp;テーブル10[[#This Row],[名前]]&amp;テーブル10[[#This Row],[レアリティ]]</f>
        <v>制服影山飛雄ICONIC</v>
      </c>
      <c r="B20">
        <v>10</v>
      </c>
      <c r="C20" t="s">
        <v>162</v>
      </c>
      <c r="D20" t="s">
        <v>151</v>
      </c>
      <c r="E20" t="s">
        <v>28</v>
      </c>
      <c r="F20" t="s">
        <v>31</v>
      </c>
      <c r="G20" t="s">
        <v>149</v>
      </c>
      <c r="H20" t="s">
        <v>76</v>
      </c>
      <c r="I20">
        <v>6</v>
      </c>
      <c r="J20" s="13" t="s">
        <v>352</v>
      </c>
      <c r="K20" s="13" t="s">
        <v>355</v>
      </c>
      <c r="L20" s="1" t="s">
        <v>225</v>
      </c>
      <c r="M20" s="1">
        <v>33</v>
      </c>
    </row>
    <row r="21" spans="1:32" ht="15.05" x14ac:dyDescent="0.35">
      <c r="A21" t="str">
        <f>テーブル10[[#This Row],[服装]]&amp;テーブル10[[#This Row],[名前]]&amp;テーブル10[[#This Row],[レアリティ]]</f>
        <v>制服影山飛雄ICONIC</v>
      </c>
      <c r="B21">
        <v>11</v>
      </c>
      <c r="C21" t="s">
        <v>162</v>
      </c>
      <c r="D21" t="s">
        <v>151</v>
      </c>
      <c r="E21" t="s">
        <v>28</v>
      </c>
      <c r="F21" t="s">
        <v>31</v>
      </c>
      <c r="G21" t="s">
        <v>149</v>
      </c>
      <c r="H21" t="s">
        <v>76</v>
      </c>
      <c r="I21">
        <v>7</v>
      </c>
      <c r="J21" s="13" t="s">
        <v>352</v>
      </c>
      <c r="K21" s="1" t="s">
        <v>199</v>
      </c>
      <c r="L21" s="13" t="s">
        <v>330</v>
      </c>
      <c r="M21" s="1">
        <v>54</v>
      </c>
      <c r="N21" s="1">
        <v>5</v>
      </c>
      <c r="O21" s="1">
        <v>61</v>
      </c>
      <c r="P21" s="1">
        <v>7</v>
      </c>
    </row>
    <row r="22" spans="1:32" ht="15.05" x14ac:dyDescent="0.35">
      <c r="A22" t="str">
        <f>テーブル10[[#This Row],[服装]]&amp;テーブル10[[#This Row],[名前]]&amp;テーブル10[[#This Row],[レアリティ]]</f>
        <v>制服影山飛雄ICONIC</v>
      </c>
      <c r="B22">
        <v>12</v>
      </c>
      <c r="C22" t="s">
        <v>162</v>
      </c>
      <c r="D22" t="s">
        <v>151</v>
      </c>
      <c r="E22" t="s">
        <v>28</v>
      </c>
      <c r="F22" t="s">
        <v>31</v>
      </c>
      <c r="G22" t="s">
        <v>149</v>
      </c>
      <c r="H22" t="s">
        <v>76</v>
      </c>
      <c r="I22">
        <v>8</v>
      </c>
      <c r="J22" s="13" t="s">
        <v>352</v>
      </c>
      <c r="K22" s="1" t="s">
        <v>250</v>
      </c>
      <c r="L22" s="13" t="s">
        <v>330</v>
      </c>
      <c r="M22" s="1">
        <v>51</v>
      </c>
      <c r="N22" s="1">
        <v>5</v>
      </c>
      <c r="O22" s="1">
        <v>56</v>
      </c>
      <c r="P22" s="1">
        <v>7</v>
      </c>
    </row>
    <row r="23" spans="1:32" ht="15.05" x14ac:dyDescent="0.35">
      <c r="A23" t="str">
        <f>テーブル10[[#This Row],[服装]]&amp;テーブル10[[#This Row],[名前]]&amp;テーブル10[[#This Row],[レアリティ]]</f>
        <v>夏祭り影山飛雄ICONIC</v>
      </c>
      <c r="B23">
        <v>6</v>
      </c>
      <c r="C23" t="s">
        <v>163</v>
      </c>
      <c r="D23" t="s">
        <v>151</v>
      </c>
      <c r="E23" t="s">
        <v>23</v>
      </c>
      <c r="F23" t="s">
        <v>31</v>
      </c>
      <c r="G23" t="s">
        <v>149</v>
      </c>
      <c r="H23" t="s">
        <v>76</v>
      </c>
      <c r="I23">
        <v>1</v>
      </c>
      <c r="J23" s="13" t="s">
        <v>352</v>
      </c>
      <c r="K23" s="13" t="s">
        <v>193</v>
      </c>
      <c r="L23" s="1" t="s">
        <v>186</v>
      </c>
      <c r="M23" s="1">
        <v>31</v>
      </c>
      <c r="Y23" s="1"/>
      <c r="Z23" s="1"/>
      <c r="AF23" s="1"/>
    </row>
    <row r="24" spans="1:32" ht="15.05" x14ac:dyDescent="0.35">
      <c r="A24" t="str">
        <f>テーブル10[[#This Row],[服装]]&amp;テーブル10[[#This Row],[名前]]&amp;テーブル10[[#This Row],[レアリティ]]</f>
        <v>夏祭り影山飛雄ICONIC</v>
      </c>
      <c r="B24">
        <v>7</v>
      </c>
      <c r="C24" t="s">
        <v>163</v>
      </c>
      <c r="D24" t="s">
        <v>151</v>
      </c>
      <c r="E24" t="s">
        <v>23</v>
      </c>
      <c r="F24" t="s">
        <v>31</v>
      </c>
      <c r="G24" t="s">
        <v>149</v>
      </c>
      <c r="H24" t="s">
        <v>76</v>
      </c>
      <c r="I24">
        <v>2</v>
      </c>
      <c r="J24" s="13" t="s">
        <v>352</v>
      </c>
      <c r="K24" s="13" t="s">
        <v>199</v>
      </c>
      <c r="L24" s="1" t="s">
        <v>210</v>
      </c>
      <c r="M24" s="1">
        <v>33</v>
      </c>
    </row>
    <row r="25" spans="1:32" ht="15.05" x14ac:dyDescent="0.35">
      <c r="A25" t="str">
        <f>テーブル10[[#This Row],[服装]]&amp;テーブル10[[#This Row],[名前]]&amp;テーブル10[[#This Row],[レアリティ]]</f>
        <v>夏祭り影山飛雄ICONIC</v>
      </c>
      <c r="B25">
        <v>8</v>
      </c>
      <c r="C25" t="s">
        <v>163</v>
      </c>
      <c r="D25" t="s">
        <v>151</v>
      </c>
      <c r="E25" t="s">
        <v>23</v>
      </c>
      <c r="F25" t="s">
        <v>31</v>
      </c>
      <c r="G25" t="s">
        <v>149</v>
      </c>
      <c r="H25" t="s">
        <v>76</v>
      </c>
      <c r="I25">
        <v>3</v>
      </c>
      <c r="J25" s="13" t="s">
        <v>352</v>
      </c>
      <c r="K25" s="13" t="s">
        <v>238</v>
      </c>
      <c r="L25" s="1" t="s">
        <v>210</v>
      </c>
      <c r="M25" s="1">
        <v>35</v>
      </c>
      <c r="Q25" s="1">
        <v>5</v>
      </c>
    </row>
    <row r="26" spans="1:32" ht="15.05" x14ac:dyDescent="0.35">
      <c r="A26" t="str">
        <f>テーブル10[[#This Row],[服装]]&amp;テーブル10[[#This Row],[名前]]&amp;テーブル10[[#This Row],[レアリティ]]</f>
        <v>夏祭り影山飛雄ICONIC</v>
      </c>
      <c r="B26">
        <v>9</v>
      </c>
      <c r="C26" t="s">
        <v>163</v>
      </c>
      <c r="D26" t="s">
        <v>151</v>
      </c>
      <c r="E26" t="s">
        <v>23</v>
      </c>
      <c r="F26" t="s">
        <v>31</v>
      </c>
      <c r="G26" t="s">
        <v>149</v>
      </c>
      <c r="H26" t="s">
        <v>76</v>
      </c>
      <c r="I26">
        <v>4</v>
      </c>
      <c r="J26" s="13" t="s">
        <v>352</v>
      </c>
      <c r="K26" s="13" t="s">
        <v>356</v>
      </c>
      <c r="L26" s="1" t="s">
        <v>186</v>
      </c>
      <c r="M26" s="1">
        <v>29</v>
      </c>
    </row>
    <row r="27" spans="1:32" ht="15.05" x14ac:dyDescent="0.35">
      <c r="A27" t="str">
        <f>テーブル10[[#This Row],[服装]]&amp;テーブル10[[#This Row],[名前]]&amp;テーブル10[[#This Row],[レアリティ]]</f>
        <v>夏祭り影山飛雄ICONIC</v>
      </c>
      <c r="B27">
        <v>10</v>
      </c>
      <c r="C27" t="s">
        <v>163</v>
      </c>
      <c r="D27" t="s">
        <v>151</v>
      </c>
      <c r="E27" t="s">
        <v>23</v>
      </c>
      <c r="F27" t="s">
        <v>31</v>
      </c>
      <c r="G27" t="s">
        <v>149</v>
      </c>
      <c r="H27" t="s">
        <v>76</v>
      </c>
      <c r="I27">
        <v>5</v>
      </c>
      <c r="J27" s="13" t="s">
        <v>352</v>
      </c>
      <c r="K27" s="13" t="s">
        <v>205</v>
      </c>
      <c r="L27" s="1" t="s">
        <v>186</v>
      </c>
      <c r="M27" s="1">
        <v>31</v>
      </c>
    </row>
    <row r="28" spans="1:32" ht="15.05" x14ac:dyDescent="0.35">
      <c r="A28" t="str">
        <f>テーブル10[[#This Row],[服装]]&amp;テーブル10[[#This Row],[名前]]&amp;テーブル10[[#This Row],[レアリティ]]</f>
        <v>夏祭り影山飛雄ICONIC</v>
      </c>
      <c r="B28">
        <v>11</v>
      </c>
      <c r="C28" t="s">
        <v>163</v>
      </c>
      <c r="D28" t="s">
        <v>151</v>
      </c>
      <c r="E28" t="s">
        <v>23</v>
      </c>
      <c r="F28" t="s">
        <v>31</v>
      </c>
      <c r="G28" t="s">
        <v>149</v>
      </c>
      <c r="H28" t="s">
        <v>76</v>
      </c>
      <c r="I28">
        <v>6</v>
      </c>
      <c r="J28" s="13" t="s">
        <v>352</v>
      </c>
      <c r="K28" s="13" t="s">
        <v>355</v>
      </c>
      <c r="L28" s="1" t="s">
        <v>186</v>
      </c>
      <c r="M28" s="1">
        <v>31</v>
      </c>
    </row>
    <row r="29" spans="1:32" ht="15.05" x14ac:dyDescent="0.35">
      <c r="A29" t="str">
        <f>テーブル10[[#This Row],[服装]]&amp;テーブル10[[#This Row],[名前]]&amp;テーブル10[[#This Row],[レアリティ]]</f>
        <v>夏祭り影山飛雄ICONIC</v>
      </c>
      <c r="B29">
        <v>12</v>
      </c>
      <c r="C29" t="s">
        <v>163</v>
      </c>
      <c r="D29" t="s">
        <v>151</v>
      </c>
      <c r="E29" t="s">
        <v>23</v>
      </c>
      <c r="F29" t="s">
        <v>31</v>
      </c>
      <c r="G29" t="s">
        <v>149</v>
      </c>
      <c r="H29" t="s">
        <v>76</v>
      </c>
      <c r="I29">
        <v>7</v>
      </c>
      <c r="J29" s="13" t="s">
        <v>352</v>
      </c>
      <c r="K29" s="1" t="s">
        <v>199</v>
      </c>
      <c r="L29" s="13" t="s">
        <v>330</v>
      </c>
      <c r="M29" s="1">
        <v>51</v>
      </c>
      <c r="N29" s="1">
        <v>5</v>
      </c>
      <c r="O29" s="1">
        <v>56</v>
      </c>
      <c r="P29" s="1">
        <v>7</v>
      </c>
    </row>
    <row r="30" spans="1:32" ht="15.05" x14ac:dyDescent="0.35">
      <c r="A30" t="str">
        <f>テーブル10[[#This Row],[服装]]&amp;テーブル10[[#This Row],[名前]]&amp;テーブル10[[#This Row],[レアリティ]]</f>
        <v>ユニフォーム月島蛍ICONIC</v>
      </c>
      <c r="B30">
        <v>7</v>
      </c>
      <c r="C30" t="s">
        <v>310</v>
      </c>
      <c r="D30" t="s">
        <v>152</v>
      </c>
      <c r="E30" t="s">
        <v>28</v>
      </c>
      <c r="F30" t="s">
        <v>26</v>
      </c>
      <c r="G30" t="s">
        <v>149</v>
      </c>
      <c r="H30" t="s">
        <v>76</v>
      </c>
      <c r="I30">
        <v>1</v>
      </c>
      <c r="J30" s="13" t="s">
        <v>352</v>
      </c>
      <c r="K30" s="13" t="s">
        <v>193</v>
      </c>
      <c r="L30" s="1" t="s">
        <v>186</v>
      </c>
      <c r="M30" s="1">
        <v>22</v>
      </c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32" ht="15.05" x14ac:dyDescent="0.35">
      <c r="A31" t="str">
        <f>テーブル10[[#This Row],[服装]]&amp;テーブル10[[#This Row],[名前]]&amp;テーブル10[[#This Row],[レアリティ]]</f>
        <v>ユニフォーム月島蛍ICONIC</v>
      </c>
      <c r="B31">
        <v>8</v>
      </c>
      <c r="C31" t="s">
        <v>310</v>
      </c>
      <c r="D31" t="s">
        <v>152</v>
      </c>
      <c r="E31" t="s">
        <v>28</v>
      </c>
      <c r="F31" t="s">
        <v>26</v>
      </c>
      <c r="G31" t="s">
        <v>149</v>
      </c>
      <c r="H31" t="s">
        <v>76</v>
      </c>
      <c r="I31">
        <v>2</v>
      </c>
      <c r="J31" s="13" t="s">
        <v>352</v>
      </c>
      <c r="K31" s="13" t="s">
        <v>195</v>
      </c>
      <c r="L31" s="1" t="s">
        <v>186</v>
      </c>
      <c r="M31" s="1">
        <v>23</v>
      </c>
    </row>
    <row r="32" spans="1:32" ht="15.05" x14ac:dyDescent="0.35">
      <c r="A32" t="str">
        <f>テーブル10[[#This Row],[服装]]&amp;テーブル10[[#This Row],[名前]]&amp;テーブル10[[#This Row],[レアリティ]]</f>
        <v>水着月島蛍ICONIC</v>
      </c>
      <c r="B32">
        <v>8</v>
      </c>
      <c r="C32" t="s">
        <v>122</v>
      </c>
      <c r="D32" t="s">
        <v>152</v>
      </c>
      <c r="E32" t="s">
        <v>23</v>
      </c>
      <c r="F32" t="s">
        <v>26</v>
      </c>
      <c r="G32" t="s">
        <v>149</v>
      </c>
      <c r="H32" t="s">
        <v>76</v>
      </c>
      <c r="I32">
        <v>1</v>
      </c>
      <c r="J32" s="13" t="s">
        <v>352</v>
      </c>
      <c r="K32" s="13" t="s">
        <v>193</v>
      </c>
      <c r="L32" s="1" t="s">
        <v>186</v>
      </c>
      <c r="M32" s="1">
        <v>22</v>
      </c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05" x14ac:dyDescent="0.35">
      <c r="A33" t="str">
        <f>テーブル10[[#This Row],[服装]]&amp;テーブル10[[#This Row],[名前]]&amp;テーブル10[[#This Row],[レアリティ]]</f>
        <v>水着月島蛍ICONIC</v>
      </c>
      <c r="B33">
        <v>9</v>
      </c>
      <c r="C33" t="s">
        <v>122</v>
      </c>
      <c r="D33" t="s">
        <v>152</v>
      </c>
      <c r="E33" t="s">
        <v>23</v>
      </c>
      <c r="F33" t="s">
        <v>26</v>
      </c>
      <c r="G33" t="s">
        <v>149</v>
      </c>
      <c r="H33" t="s">
        <v>76</v>
      </c>
      <c r="I33">
        <v>2</v>
      </c>
      <c r="J33" s="13" t="s">
        <v>352</v>
      </c>
      <c r="K33" s="13" t="s">
        <v>195</v>
      </c>
      <c r="L33" s="1" t="s">
        <v>186</v>
      </c>
      <c r="M33" s="1">
        <v>23</v>
      </c>
    </row>
    <row r="34" spans="1:23" ht="15.05" x14ac:dyDescent="0.35">
      <c r="A34" t="str">
        <f>テーブル10[[#This Row],[服装]]&amp;テーブル10[[#This Row],[名前]]&amp;テーブル10[[#This Row],[レアリティ]]</f>
        <v>ユニフォーム山口忠ICONIC</v>
      </c>
      <c r="B34">
        <v>9</v>
      </c>
      <c r="C34" t="s">
        <v>310</v>
      </c>
      <c r="D34" t="s">
        <v>153</v>
      </c>
      <c r="E34" t="s">
        <v>24</v>
      </c>
      <c r="F34" t="s">
        <v>26</v>
      </c>
      <c r="G34" t="s">
        <v>149</v>
      </c>
      <c r="H34" t="s">
        <v>76</v>
      </c>
      <c r="I34">
        <v>1</v>
      </c>
      <c r="J34" s="13" t="s">
        <v>352</v>
      </c>
      <c r="K34" s="13" t="s">
        <v>193</v>
      </c>
      <c r="L34" s="1" t="s">
        <v>186</v>
      </c>
      <c r="M34" s="1">
        <v>21</v>
      </c>
      <c r="O34" s="1"/>
      <c r="P34" s="1"/>
      <c r="Q34" s="1"/>
      <c r="R34" s="1"/>
      <c r="S34" s="1"/>
      <c r="T34" s="1"/>
      <c r="U34" s="1"/>
      <c r="V34" s="1"/>
      <c r="W34" s="1"/>
    </row>
    <row r="35" spans="1:23" ht="15.05" x14ac:dyDescent="0.35">
      <c r="A35" t="str">
        <f>テーブル10[[#This Row],[服装]]&amp;テーブル10[[#This Row],[名前]]&amp;テーブル10[[#This Row],[レアリティ]]</f>
        <v>ユニフォーム山口忠ICONIC</v>
      </c>
      <c r="B35">
        <v>10</v>
      </c>
      <c r="C35" t="s">
        <v>310</v>
      </c>
      <c r="D35" t="s">
        <v>153</v>
      </c>
      <c r="E35" t="s">
        <v>24</v>
      </c>
      <c r="F35" t="s">
        <v>26</v>
      </c>
      <c r="G35" t="s">
        <v>149</v>
      </c>
      <c r="H35" t="s">
        <v>76</v>
      </c>
      <c r="I35">
        <v>2</v>
      </c>
      <c r="J35" s="13" t="s">
        <v>352</v>
      </c>
      <c r="K35" s="13" t="s">
        <v>199</v>
      </c>
      <c r="L35" s="1" t="s">
        <v>186</v>
      </c>
      <c r="M35" s="1">
        <v>22</v>
      </c>
    </row>
    <row r="36" spans="1:23" ht="15.05" x14ac:dyDescent="0.35">
      <c r="A36" t="str">
        <f>テーブル10[[#This Row],[服装]]&amp;テーブル10[[#This Row],[名前]]&amp;テーブル10[[#This Row],[レアリティ]]</f>
        <v>ユニフォーム山口忠ICONIC</v>
      </c>
      <c r="B36">
        <v>11</v>
      </c>
      <c r="C36" t="s">
        <v>310</v>
      </c>
      <c r="D36" t="s">
        <v>153</v>
      </c>
      <c r="E36" t="s">
        <v>24</v>
      </c>
      <c r="F36" t="s">
        <v>26</v>
      </c>
      <c r="G36" t="s">
        <v>149</v>
      </c>
      <c r="H36" t="s">
        <v>76</v>
      </c>
      <c r="I36">
        <v>3</v>
      </c>
      <c r="J36" s="13" t="s">
        <v>352</v>
      </c>
      <c r="K36" s="13" t="s">
        <v>195</v>
      </c>
      <c r="L36" s="1" t="s">
        <v>186</v>
      </c>
      <c r="M36" s="1">
        <v>21</v>
      </c>
    </row>
    <row r="37" spans="1:23" ht="15.05" x14ac:dyDescent="0.35">
      <c r="A37" t="str">
        <f>テーブル10[[#This Row],[服装]]&amp;テーブル10[[#This Row],[名前]]&amp;テーブル10[[#This Row],[レアリティ]]</f>
        <v>水着山口忠ICONIC</v>
      </c>
      <c r="B37">
        <v>10</v>
      </c>
      <c r="C37" t="s">
        <v>122</v>
      </c>
      <c r="D37" t="s">
        <v>153</v>
      </c>
      <c r="E37" t="s">
        <v>28</v>
      </c>
      <c r="F37" t="s">
        <v>26</v>
      </c>
      <c r="G37" t="s">
        <v>149</v>
      </c>
      <c r="H37" t="s">
        <v>76</v>
      </c>
      <c r="I37">
        <v>1</v>
      </c>
      <c r="J37" s="13" t="s">
        <v>352</v>
      </c>
      <c r="K37" s="13" t="s">
        <v>193</v>
      </c>
      <c r="L37" s="1" t="s">
        <v>186</v>
      </c>
      <c r="M37" s="1">
        <v>21</v>
      </c>
      <c r="O37" s="1"/>
      <c r="P37" s="1"/>
      <c r="Q37" s="1"/>
      <c r="R37" s="1"/>
      <c r="S37" s="1"/>
      <c r="T37" s="1"/>
      <c r="U37" s="1"/>
      <c r="V37" s="1"/>
      <c r="W37" s="1"/>
    </row>
    <row r="38" spans="1:23" ht="15.05" x14ac:dyDescent="0.35">
      <c r="A38" t="str">
        <f>テーブル10[[#This Row],[服装]]&amp;テーブル10[[#This Row],[名前]]&amp;テーブル10[[#This Row],[レアリティ]]</f>
        <v>水着山口忠ICONIC</v>
      </c>
      <c r="B38">
        <v>11</v>
      </c>
      <c r="C38" t="s">
        <v>122</v>
      </c>
      <c r="D38" t="s">
        <v>153</v>
      </c>
      <c r="E38" t="s">
        <v>28</v>
      </c>
      <c r="F38" t="s">
        <v>26</v>
      </c>
      <c r="G38" t="s">
        <v>149</v>
      </c>
      <c r="H38" t="s">
        <v>76</v>
      </c>
      <c r="I38">
        <v>2</v>
      </c>
      <c r="J38" s="13" t="s">
        <v>352</v>
      </c>
      <c r="K38" s="13" t="s">
        <v>199</v>
      </c>
      <c r="L38" s="1" t="s">
        <v>186</v>
      </c>
      <c r="M38" s="1">
        <v>22</v>
      </c>
    </row>
    <row r="39" spans="1:23" ht="15.05" x14ac:dyDescent="0.35">
      <c r="A39" t="str">
        <f>テーブル10[[#This Row],[服装]]&amp;テーブル10[[#This Row],[名前]]&amp;テーブル10[[#This Row],[レアリティ]]</f>
        <v>水着山口忠ICONIC</v>
      </c>
      <c r="B39">
        <v>12</v>
      </c>
      <c r="C39" t="s">
        <v>122</v>
      </c>
      <c r="D39" t="s">
        <v>153</v>
      </c>
      <c r="E39" t="s">
        <v>28</v>
      </c>
      <c r="F39" t="s">
        <v>26</v>
      </c>
      <c r="G39" t="s">
        <v>149</v>
      </c>
      <c r="H39" t="s">
        <v>76</v>
      </c>
      <c r="I39">
        <v>3</v>
      </c>
      <c r="J39" s="13" t="s">
        <v>352</v>
      </c>
      <c r="K39" s="13" t="s">
        <v>195</v>
      </c>
      <c r="L39" s="1" t="s">
        <v>186</v>
      </c>
      <c r="M39" s="1">
        <v>21</v>
      </c>
    </row>
    <row r="40" spans="1:23" ht="15.05" x14ac:dyDescent="0.35">
      <c r="A40" t="str">
        <f>テーブル10[[#This Row],[服装]]&amp;テーブル10[[#This Row],[名前]]&amp;テーブル10[[#This Row],[レアリティ]]</f>
        <v>ユニフォーム西谷夕ICONIC</v>
      </c>
      <c r="B40">
        <v>11</v>
      </c>
      <c r="C40" t="s">
        <v>310</v>
      </c>
      <c r="D40" t="s">
        <v>154</v>
      </c>
      <c r="E40" t="s">
        <v>28</v>
      </c>
      <c r="F40" t="s">
        <v>21</v>
      </c>
      <c r="G40" t="s">
        <v>149</v>
      </c>
      <c r="H40" t="s">
        <v>76</v>
      </c>
      <c r="I40">
        <v>1</v>
      </c>
      <c r="J40" s="13" t="s">
        <v>352</v>
      </c>
      <c r="K40" s="13" t="s">
        <v>193</v>
      </c>
      <c r="L40" s="1" t="s">
        <v>186</v>
      </c>
      <c r="M40" s="1">
        <v>27</v>
      </c>
    </row>
    <row r="41" spans="1:23" ht="15.05" x14ac:dyDescent="0.35">
      <c r="A41" t="str">
        <f>テーブル10[[#This Row],[服装]]&amp;テーブル10[[#This Row],[名前]]&amp;テーブル10[[#This Row],[レアリティ]]</f>
        <v>制服西谷夕ICONIC</v>
      </c>
      <c r="B41">
        <v>12</v>
      </c>
      <c r="C41" t="s">
        <v>162</v>
      </c>
      <c r="D41" t="s">
        <v>154</v>
      </c>
      <c r="E41" t="s">
        <v>23</v>
      </c>
      <c r="F41" t="s">
        <v>21</v>
      </c>
      <c r="G41" t="s">
        <v>149</v>
      </c>
      <c r="H41" t="s">
        <v>76</v>
      </c>
      <c r="I41">
        <v>1</v>
      </c>
      <c r="J41" s="13" t="s">
        <v>352</v>
      </c>
      <c r="K41" s="13" t="s">
        <v>193</v>
      </c>
      <c r="L41" s="1" t="s">
        <v>186</v>
      </c>
      <c r="M41" s="1">
        <v>27</v>
      </c>
    </row>
    <row r="42" spans="1:23" x14ac:dyDescent="0.3">
      <c r="A42" t="str">
        <f>テーブル10[[#This Row],[服装]]&amp;テーブル10[[#This Row],[名前]]&amp;テーブル10[[#This Row],[レアリティ]]</f>
        <v/>
      </c>
      <c r="J42" s="13" t="s">
        <v>352</v>
      </c>
    </row>
    <row r="43" spans="1:23" x14ac:dyDescent="0.3">
      <c r="A43" t="str">
        <f>テーブル10[[#This Row],[服装]]&amp;テーブル10[[#This Row],[名前]]&amp;テーブル10[[#This Row],[レアリティ]]</f>
        <v/>
      </c>
      <c r="J43" s="13" t="s">
        <v>352</v>
      </c>
    </row>
    <row r="44" spans="1:23" x14ac:dyDescent="0.3">
      <c r="A44" t="str">
        <f>テーブル10[[#This Row],[服装]]&amp;テーブル10[[#This Row],[名前]]&amp;テーブル10[[#This Row],[レアリティ]]</f>
        <v/>
      </c>
      <c r="J44" s="13" t="s">
        <v>352</v>
      </c>
    </row>
    <row r="45" spans="1:23" x14ac:dyDescent="0.3">
      <c r="A45" t="str">
        <f>テーブル10[[#This Row],[服装]]&amp;テーブル10[[#This Row],[名前]]&amp;テーブル10[[#This Row],[レアリティ]]</f>
        <v/>
      </c>
      <c r="J45" s="13" t="s">
        <v>352</v>
      </c>
    </row>
    <row r="46" spans="1:23" x14ac:dyDescent="0.3">
      <c r="A46" t="str">
        <f>テーブル10[[#This Row],[服装]]&amp;テーブル10[[#This Row],[名前]]&amp;テーブル10[[#This Row],[レアリティ]]</f>
        <v/>
      </c>
      <c r="J46" s="13" t="s">
        <v>352</v>
      </c>
    </row>
    <row r="47" spans="1:23" x14ac:dyDescent="0.3">
      <c r="A47" t="str">
        <f>テーブル10[[#This Row],[服装]]&amp;テーブル10[[#This Row],[名前]]&amp;テーブル10[[#This Row],[レアリティ]]</f>
        <v/>
      </c>
      <c r="J47" s="13" t="s">
        <v>352</v>
      </c>
    </row>
    <row r="48" spans="1:23" x14ac:dyDescent="0.3">
      <c r="A48" t="str">
        <f>テーブル10[[#This Row],[服装]]&amp;テーブル10[[#This Row],[名前]]&amp;テーブル10[[#This Row],[レアリティ]]</f>
        <v/>
      </c>
      <c r="J48" s="13" t="s">
        <v>352</v>
      </c>
    </row>
    <row r="49" spans="1:10" x14ac:dyDescent="0.3">
      <c r="A49" t="str">
        <f>テーブル10[[#This Row],[服装]]&amp;テーブル10[[#This Row],[名前]]&amp;テーブル10[[#This Row],[レアリティ]]</f>
        <v/>
      </c>
      <c r="J49" s="13" t="s">
        <v>352</v>
      </c>
    </row>
    <row r="50" spans="1:10" x14ac:dyDescent="0.3">
      <c r="A50" t="str">
        <f>テーブル10[[#This Row],[服装]]&amp;テーブル10[[#This Row],[名前]]&amp;テーブル10[[#This Row],[レアリティ]]</f>
        <v/>
      </c>
      <c r="J50" s="13" t="s">
        <v>352</v>
      </c>
    </row>
    <row r="51" spans="1:10" x14ac:dyDescent="0.3">
      <c r="A51" t="str">
        <f>テーブル10[[#This Row],[服装]]&amp;テーブル10[[#This Row],[名前]]&amp;テーブル10[[#This Row],[レアリティ]]</f>
        <v/>
      </c>
      <c r="J51" s="13" t="s">
        <v>352</v>
      </c>
    </row>
    <row r="52" spans="1:10" x14ac:dyDescent="0.3">
      <c r="A52" t="str">
        <f>テーブル10[[#This Row],[服装]]&amp;テーブル10[[#This Row],[名前]]&amp;テーブル10[[#This Row],[レアリティ]]</f>
        <v/>
      </c>
      <c r="J52" s="13" t="s">
        <v>352</v>
      </c>
    </row>
    <row r="53" spans="1:10" x14ac:dyDescent="0.3">
      <c r="A53" t="str">
        <f>テーブル10[[#This Row],[服装]]&amp;テーブル10[[#This Row],[名前]]&amp;テーブル10[[#This Row],[レアリティ]]</f>
        <v/>
      </c>
      <c r="J53" s="13" t="s">
        <v>352</v>
      </c>
    </row>
    <row r="54" spans="1:10" x14ac:dyDescent="0.3">
      <c r="A54" t="str">
        <f>テーブル10[[#This Row],[服装]]&amp;テーブル10[[#This Row],[名前]]&amp;テーブル10[[#This Row],[レアリティ]]</f>
        <v/>
      </c>
      <c r="J54" s="13" t="s">
        <v>352</v>
      </c>
    </row>
    <row r="55" spans="1:10" x14ac:dyDescent="0.3">
      <c r="A55" t="str">
        <f>テーブル10[[#This Row],[服装]]&amp;テーブル10[[#This Row],[名前]]&amp;テーブル10[[#This Row],[レアリティ]]</f>
        <v/>
      </c>
      <c r="J55" s="13" t="s">
        <v>352</v>
      </c>
    </row>
    <row r="56" spans="1:10" x14ac:dyDescent="0.3">
      <c r="A56" t="str">
        <f>テーブル10[[#This Row],[服装]]&amp;テーブル10[[#This Row],[名前]]&amp;テーブル10[[#This Row],[レアリティ]]</f>
        <v/>
      </c>
      <c r="J56" s="13" t="s">
        <v>352</v>
      </c>
    </row>
    <row r="57" spans="1:10" x14ac:dyDescent="0.3">
      <c r="A57" t="str">
        <f>テーブル10[[#This Row],[服装]]&amp;テーブル10[[#This Row],[名前]]&amp;テーブル10[[#This Row],[レアリティ]]</f>
        <v/>
      </c>
      <c r="J57" s="13" t="s">
        <v>352</v>
      </c>
    </row>
    <row r="58" spans="1:10" x14ac:dyDescent="0.3">
      <c r="A58" t="str">
        <f>テーブル10[[#This Row],[服装]]&amp;テーブル10[[#This Row],[名前]]&amp;テーブル10[[#This Row],[レアリティ]]</f>
        <v/>
      </c>
      <c r="J58" s="13" t="s">
        <v>352</v>
      </c>
    </row>
    <row r="59" spans="1:10" x14ac:dyDescent="0.3">
      <c r="A59" t="str">
        <f>テーブル10[[#This Row],[服装]]&amp;テーブル10[[#This Row],[名前]]&amp;テーブル10[[#This Row],[レアリティ]]</f>
        <v/>
      </c>
      <c r="J59" s="13" t="s">
        <v>352</v>
      </c>
    </row>
    <row r="60" spans="1:10" x14ac:dyDescent="0.3">
      <c r="A60" t="str">
        <f>テーブル10[[#This Row],[服装]]&amp;テーブル10[[#This Row],[名前]]&amp;テーブル10[[#This Row],[レアリティ]]</f>
        <v/>
      </c>
      <c r="J60" s="13" t="s">
        <v>352</v>
      </c>
    </row>
    <row r="61" spans="1:10" x14ac:dyDescent="0.3">
      <c r="A61" t="str">
        <f>テーブル10[[#This Row],[服装]]&amp;テーブル10[[#This Row],[名前]]&amp;テーブル10[[#This Row],[レアリティ]]</f>
        <v/>
      </c>
      <c r="J61" s="13" t="s">
        <v>352</v>
      </c>
    </row>
    <row r="62" spans="1:10" x14ac:dyDescent="0.3">
      <c r="A62" t="str">
        <f>テーブル10[[#This Row],[服装]]&amp;テーブル10[[#This Row],[名前]]&amp;テーブル10[[#This Row],[レアリティ]]</f>
        <v/>
      </c>
      <c r="J62" s="13" t="s">
        <v>352</v>
      </c>
    </row>
    <row r="63" spans="1:10" x14ac:dyDescent="0.3">
      <c r="A63" t="str">
        <f>テーブル10[[#This Row],[服装]]&amp;テーブル10[[#This Row],[名前]]&amp;テーブル10[[#This Row],[レアリティ]]</f>
        <v/>
      </c>
      <c r="J63" s="13" t="s">
        <v>352</v>
      </c>
    </row>
    <row r="64" spans="1:10" x14ac:dyDescent="0.3">
      <c r="A64" t="str">
        <f>テーブル10[[#This Row],[服装]]&amp;テーブル10[[#This Row],[名前]]&amp;テーブル10[[#This Row],[レアリティ]]</f>
        <v/>
      </c>
      <c r="J64" s="13" t="s">
        <v>352</v>
      </c>
    </row>
    <row r="65" spans="1:10" x14ac:dyDescent="0.3">
      <c r="A65" t="str">
        <f>テーブル10[[#This Row],[服装]]&amp;テーブル10[[#This Row],[名前]]&amp;テーブル10[[#This Row],[レアリティ]]</f>
        <v/>
      </c>
      <c r="J65" s="13" t="s">
        <v>352</v>
      </c>
    </row>
    <row r="66" spans="1:10" x14ac:dyDescent="0.3">
      <c r="A66" t="str">
        <f>テーブル10[[#This Row],[服装]]&amp;テーブル10[[#This Row],[名前]]&amp;テーブル10[[#This Row],[レアリティ]]</f>
        <v/>
      </c>
      <c r="J66" s="13" t="s">
        <v>352</v>
      </c>
    </row>
    <row r="67" spans="1:10" x14ac:dyDescent="0.3">
      <c r="A67" t="str">
        <f>テーブル10[[#This Row],[服装]]&amp;テーブル10[[#This Row],[名前]]&amp;テーブル10[[#This Row],[レアリティ]]</f>
        <v/>
      </c>
      <c r="J67" s="13" t="s">
        <v>352</v>
      </c>
    </row>
    <row r="68" spans="1:10" x14ac:dyDescent="0.3">
      <c r="J68" s="13" t="s">
        <v>352</v>
      </c>
    </row>
    <row r="69" spans="1:10" x14ac:dyDescent="0.3">
      <c r="J69" s="13" t="s">
        <v>352</v>
      </c>
    </row>
    <row r="70" spans="1:10" x14ac:dyDescent="0.3">
      <c r="J70" s="13" t="s">
        <v>352</v>
      </c>
    </row>
    <row r="71" spans="1:10" x14ac:dyDescent="0.3">
      <c r="J71" s="13" t="s">
        <v>352</v>
      </c>
    </row>
    <row r="72" spans="1:10" x14ac:dyDescent="0.3">
      <c r="J72" s="13" t="s">
        <v>352</v>
      </c>
    </row>
    <row r="73" spans="1:10" x14ac:dyDescent="0.3">
      <c r="J73" s="13" t="s">
        <v>352</v>
      </c>
    </row>
    <row r="74" spans="1:10" x14ac:dyDescent="0.3">
      <c r="J74" s="13" t="s">
        <v>352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E46C-74DB-4965-AB78-9137D6D9284F}">
  <sheetPr codeName="Sheet5"/>
  <dimension ref="A1:AA134"/>
  <sheetViews>
    <sheetView workbookViewId="0">
      <selection activeCell="I8" sqref="I8:S11"/>
    </sheetView>
  </sheetViews>
  <sheetFormatPr defaultRowHeight="14.4" x14ac:dyDescent="0.35"/>
  <cols>
    <col min="1" max="1" width="5.109375" style="1" customWidth="1"/>
    <col min="2" max="3" width="11.21875" style="1" customWidth="1"/>
    <col min="4" max="5" width="10.109375" style="1" customWidth="1"/>
    <col min="6" max="6" width="8.88671875" style="1"/>
    <col min="7" max="7" width="10.109375" style="1" customWidth="1"/>
    <col min="8" max="8" width="4.33203125" style="1" customWidth="1"/>
    <col min="9" max="9" width="10.109375" style="1" customWidth="1"/>
    <col min="10" max="10" width="8.5546875" style="1" customWidth="1"/>
    <col min="11" max="11" width="11.5546875" style="1" customWidth="1"/>
    <col min="12" max="12" width="7.109375" style="1" customWidth="1"/>
    <col min="13" max="13" width="5.5546875" style="1" customWidth="1"/>
    <col min="14" max="14" width="11.5546875" style="1" customWidth="1"/>
    <col min="15" max="15" width="10.109375" style="1" customWidth="1"/>
    <col min="16" max="16" width="11.5546875" style="1" customWidth="1"/>
    <col min="17" max="18" width="10.109375" style="1" customWidth="1"/>
    <col min="19" max="19" width="8.5546875" style="1" customWidth="1"/>
    <col min="20" max="20" width="12.109375" style="1" bestFit="1" customWidth="1"/>
    <col min="21" max="21" width="9" style="1" bestFit="1" customWidth="1"/>
    <col min="22" max="23" width="12.109375" style="1" bestFit="1" customWidth="1"/>
    <col min="24" max="24" width="15.5546875" style="1" bestFit="1" customWidth="1"/>
    <col min="25" max="25" width="12.109375" style="1" bestFit="1" customWidth="1"/>
    <col min="26" max="26" width="9" style="1" bestFit="1" customWidth="1"/>
    <col min="27" max="27" width="12.109375" style="1" bestFit="1" customWidth="1"/>
    <col min="28" max="16384" width="8.88671875" style="1"/>
  </cols>
  <sheetData>
    <row r="1" spans="1:27" x14ac:dyDescent="0.35">
      <c r="A1" s="1" t="s">
        <v>185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2" t="s">
        <v>196</v>
      </c>
      <c r="J1" s="2" t="s">
        <v>197</v>
      </c>
      <c r="K1" s="2" t="s">
        <v>254</v>
      </c>
      <c r="L1" s="2" t="s">
        <v>198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1" t="s">
        <v>204</v>
      </c>
      <c r="S1" s="1" t="s">
        <v>205</v>
      </c>
      <c r="T1" s="1" t="s">
        <v>211</v>
      </c>
      <c r="U1" s="1" t="s">
        <v>208</v>
      </c>
      <c r="V1" s="1" t="s">
        <v>283</v>
      </c>
      <c r="W1" s="1" t="s">
        <v>209</v>
      </c>
      <c r="X1" s="1" t="s">
        <v>284</v>
      </c>
      <c r="Y1" s="1" t="s">
        <v>226</v>
      </c>
      <c r="Z1" s="1" t="s">
        <v>227</v>
      </c>
      <c r="AA1" s="1" t="s">
        <v>228</v>
      </c>
    </row>
    <row r="2" spans="1:27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210</v>
      </c>
      <c r="J2" s="1">
        <v>27</v>
      </c>
      <c r="L2" s="1" t="s">
        <v>186</v>
      </c>
      <c r="M2" s="1">
        <v>29</v>
      </c>
      <c r="N2" s="1" t="s">
        <v>186</v>
      </c>
      <c r="O2" s="1">
        <v>28</v>
      </c>
      <c r="P2" s="1" t="s">
        <v>210</v>
      </c>
      <c r="Q2" s="1">
        <v>30</v>
      </c>
      <c r="R2" s="1" t="s">
        <v>186</v>
      </c>
      <c r="S2" s="1">
        <v>29</v>
      </c>
      <c r="T2" s="1" t="s">
        <v>199</v>
      </c>
      <c r="U2" s="1">
        <v>39</v>
      </c>
      <c r="V2" s="1">
        <v>5</v>
      </c>
      <c r="W2" s="1">
        <v>49</v>
      </c>
      <c r="X2" s="1">
        <v>7</v>
      </c>
    </row>
    <row r="3" spans="1:27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210</v>
      </c>
      <c r="J3" s="1">
        <v>27</v>
      </c>
      <c r="L3" s="1" t="s">
        <v>186</v>
      </c>
      <c r="M3" s="1">
        <v>29</v>
      </c>
      <c r="N3" s="1" t="s">
        <v>186</v>
      </c>
      <c r="O3" s="1">
        <v>28</v>
      </c>
      <c r="P3" s="1" t="s">
        <v>210</v>
      </c>
      <c r="Q3" s="1">
        <v>30</v>
      </c>
      <c r="R3" s="1" t="s">
        <v>225</v>
      </c>
      <c r="S3" s="1">
        <v>31</v>
      </c>
      <c r="T3" s="1" t="s">
        <v>199</v>
      </c>
      <c r="U3" s="1">
        <v>39</v>
      </c>
      <c r="V3" s="1">
        <v>5</v>
      </c>
      <c r="W3" s="1">
        <v>49</v>
      </c>
      <c r="X3" s="1">
        <v>7</v>
      </c>
    </row>
    <row r="4" spans="1:27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210</v>
      </c>
      <c r="J4" s="1">
        <v>27</v>
      </c>
      <c r="L4" s="1" t="s">
        <v>186</v>
      </c>
      <c r="M4" s="1">
        <v>29</v>
      </c>
      <c r="N4" s="1" t="s">
        <v>186</v>
      </c>
      <c r="O4" s="1">
        <v>28</v>
      </c>
      <c r="P4" s="1" t="s">
        <v>225</v>
      </c>
      <c r="Q4" s="1">
        <v>28</v>
      </c>
      <c r="R4" s="1" t="s">
        <v>186</v>
      </c>
      <c r="S4" s="1">
        <v>29</v>
      </c>
      <c r="T4" s="1" t="s">
        <v>199</v>
      </c>
      <c r="U4" s="1">
        <v>39</v>
      </c>
      <c r="V4" s="1">
        <v>5</v>
      </c>
      <c r="W4" s="1">
        <v>49</v>
      </c>
      <c r="X4" s="1">
        <v>7</v>
      </c>
    </row>
    <row r="5" spans="1:27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186</v>
      </c>
      <c r="J5" s="1">
        <v>31</v>
      </c>
      <c r="L5" s="1" t="s">
        <v>186</v>
      </c>
      <c r="M5" s="1">
        <v>27</v>
      </c>
      <c r="P5" s="1" t="s">
        <v>186</v>
      </c>
      <c r="Q5" s="1">
        <v>30</v>
      </c>
      <c r="R5" s="1" t="s">
        <v>186</v>
      </c>
      <c r="S5" s="1">
        <v>28</v>
      </c>
    </row>
    <row r="6" spans="1:27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186</v>
      </c>
      <c r="J6" s="1">
        <v>31</v>
      </c>
      <c r="L6" s="1" t="s">
        <v>186</v>
      </c>
      <c r="M6" s="1">
        <v>27</v>
      </c>
      <c r="P6" s="1" t="s">
        <v>186</v>
      </c>
      <c r="Q6" s="1">
        <v>30</v>
      </c>
      <c r="R6" s="1" t="s">
        <v>186</v>
      </c>
      <c r="S6" s="1">
        <v>28</v>
      </c>
    </row>
    <row r="7" spans="1:27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I7" s="1" t="s">
        <v>186</v>
      </c>
      <c r="J7" s="1">
        <v>31</v>
      </c>
      <c r="L7" s="1" t="s">
        <v>186</v>
      </c>
      <c r="M7" s="1">
        <v>27</v>
      </c>
      <c r="P7" s="1" t="s">
        <v>186</v>
      </c>
      <c r="Q7" s="1">
        <v>30</v>
      </c>
      <c r="R7" s="1" t="s">
        <v>186</v>
      </c>
      <c r="S7" s="1">
        <v>28</v>
      </c>
    </row>
    <row r="8" spans="1:27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  <c r="I8" s="1" t="s">
        <v>186</v>
      </c>
      <c r="J8" s="1">
        <v>25</v>
      </c>
      <c r="L8" s="1" t="s">
        <v>186</v>
      </c>
      <c r="M8" s="1">
        <v>23</v>
      </c>
      <c r="P8" s="1" t="s">
        <v>210</v>
      </c>
      <c r="Q8" s="1">
        <v>27</v>
      </c>
    </row>
    <row r="9" spans="1:27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  <c r="I9" s="1" t="s">
        <v>186</v>
      </c>
      <c r="J9" s="1">
        <v>25</v>
      </c>
      <c r="L9" s="1" t="s">
        <v>186</v>
      </c>
      <c r="M9" s="1">
        <v>23</v>
      </c>
      <c r="P9" s="1" t="s">
        <v>210</v>
      </c>
      <c r="Q9" s="1">
        <v>27</v>
      </c>
    </row>
    <row r="10" spans="1:27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  <c r="I10" s="1" t="s">
        <v>186</v>
      </c>
      <c r="J10" s="1">
        <v>22</v>
      </c>
      <c r="L10" s="1" t="s">
        <v>186</v>
      </c>
      <c r="M10" s="1">
        <v>21</v>
      </c>
      <c r="P10" s="1" t="s">
        <v>225</v>
      </c>
      <c r="Q10" s="1">
        <v>21</v>
      </c>
      <c r="R10" s="1" t="s">
        <v>186</v>
      </c>
      <c r="S10" s="1">
        <v>21</v>
      </c>
    </row>
    <row r="11" spans="1:27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  <c r="I11" s="1" t="s">
        <v>186</v>
      </c>
      <c r="J11" s="1">
        <v>22</v>
      </c>
      <c r="L11" s="1" t="s">
        <v>186</v>
      </c>
      <c r="M11" s="1">
        <v>21</v>
      </c>
      <c r="P11" s="1" t="s">
        <v>225</v>
      </c>
      <c r="Q11" s="1">
        <v>21</v>
      </c>
      <c r="R11" s="1" t="s">
        <v>186</v>
      </c>
      <c r="S11" s="1">
        <v>21</v>
      </c>
    </row>
    <row r="12" spans="1:27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27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27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7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7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idden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idden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idden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idden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idden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idden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idden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idden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idden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idden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idden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idden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idden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idden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idden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idden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idden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idden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idden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idden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idden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idden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idden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idden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idden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idden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idden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idden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idden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idden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idden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idden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idden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idden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idden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idden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idden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idden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idden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idden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idden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idden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idden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idden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idden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idden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idden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idden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idden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idden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idden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idden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idden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idden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idden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idden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idden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idden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idden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idden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idden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idden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idden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idden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idden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idden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idden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idden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idden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idden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idden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idden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idden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idden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idden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idden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idden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idden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idden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idden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idden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idden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idden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idden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idden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idden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idden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idden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idden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idden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idden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idden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idden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idden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idden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idden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idden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hidden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hidden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hidden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hidden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hidden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hidden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hidden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hidden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hidden="1" x14ac:dyDescent="0.35">
      <c r="A131" s="1" t="str">
        <f>IFERROR(Stat[[#This Row],[No.]],"-")</f>
        <v>-</v>
      </c>
      <c r="B131" s="1" t="str">
        <f>IFERROR(Stat[[#This Row],[服装]],"-")</f>
        <v>-</v>
      </c>
      <c r="C131" s="1" t="str">
        <f>IFERROR(Stat[[#This Row],[名前]],"-")</f>
        <v>-</v>
      </c>
      <c r="D131" s="1" t="str">
        <f>IFERROR(Stat[[#This Row],[じゃんけん]],"-")</f>
        <v>-</v>
      </c>
      <c r="E131" s="1" t="str">
        <f>IFERROR(Stat[[#This Row],[ポジション]],"-")</f>
        <v>-</v>
      </c>
      <c r="F131" s="1" t="str">
        <f>IFERROR(Stat[[#This Row],[高校]],"-")</f>
        <v>-</v>
      </c>
      <c r="G131" s="1" t="str">
        <f>IFERROR(Stat[[#This Row],[レアリティ]],"-")</f>
        <v>-</v>
      </c>
      <c r="H131" s="1">
        <v>1</v>
      </c>
    </row>
    <row r="132" spans="1:8" hidden="1" x14ac:dyDescent="0.35">
      <c r="A132" s="1" t="str">
        <f>IFERROR(Stat[[#This Row],[No.]],"-")</f>
        <v>-</v>
      </c>
      <c r="B132" s="1" t="str">
        <f>IFERROR(Stat[[#This Row],[服装]],"-")</f>
        <v>-</v>
      </c>
      <c r="C132" s="1" t="str">
        <f>IFERROR(Stat[[#This Row],[名前]],"-")</f>
        <v>-</v>
      </c>
      <c r="D132" s="1" t="str">
        <f>IFERROR(Stat[[#This Row],[じゃんけん]],"-")</f>
        <v>-</v>
      </c>
      <c r="E132" s="1" t="str">
        <f>IFERROR(Stat[[#This Row],[ポジション]],"-")</f>
        <v>-</v>
      </c>
      <c r="F132" s="1" t="str">
        <f>IFERROR(Stat[[#This Row],[高校]],"-")</f>
        <v>-</v>
      </c>
      <c r="G132" s="1" t="str">
        <f>IFERROR(Stat[[#This Row],[レアリティ]],"-")</f>
        <v>-</v>
      </c>
      <c r="H132" s="1">
        <v>1</v>
      </c>
    </row>
    <row r="133" spans="1:8" hidden="1" x14ac:dyDescent="0.35">
      <c r="A133" s="1" t="str">
        <f>IFERROR(Stat[[#This Row],[No.]],"-")</f>
        <v>-</v>
      </c>
      <c r="B133" s="1" t="str">
        <f>IFERROR(Stat[[#This Row],[服装]],"-")</f>
        <v>-</v>
      </c>
      <c r="C133" s="1" t="str">
        <f>IFERROR(Stat[[#This Row],[名前]],"-")</f>
        <v>-</v>
      </c>
      <c r="D133" s="1" t="str">
        <f>IFERROR(Stat[[#This Row],[じゃんけん]],"-")</f>
        <v>-</v>
      </c>
      <c r="E133" s="1" t="str">
        <f>IFERROR(Stat[[#This Row],[ポジション]],"-")</f>
        <v>-</v>
      </c>
      <c r="F133" s="1" t="str">
        <f>IFERROR(Stat[[#This Row],[高校]],"-")</f>
        <v>-</v>
      </c>
      <c r="G133" s="1" t="str">
        <f>IFERROR(Stat[[#This Row],[レアリティ]],"-")</f>
        <v>-</v>
      </c>
      <c r="H133" s="1">
        <v>1</v>
      </c>
    </row>
    <row r="134" spans="1:8" hidden="1" x14ac:dyDescent="0.35">
      <c r="A134" s="1" t="str">
        <f>IFERROR(Stat[[#This Row],[No.]],"-")</f>
        <v>-</v>
      </c>
      <c r="B134" s="1" t="str">
        <f>IFERROR(Stat[[#This Row],[服装]],"-")</f>
        <v>-</v>
      </c>
      <c r="C134" s="1" t="str">
        <f>IFERROR(Stat[[#This Row],[名前]],"-")</f>
        <v>-</v>
      </c>
      <c r="D134" s="1" t="str">
        <f>IFERROR(Stat[[#This Row],[じゃんけん]],"-")</f>
        <v>-</v>
      </c>
      <c r="E134" s="1" t="str">
        <f>IFERROR(Stat[[#This Row],[ポジション]],"-")</f>
        <v>-</v>
      </c>
      <c r="F134" s="1" t="str">
        <f>IFERROR(Stat[[#This Row],[高校]],"-")</f>
        <v>-</v>
      </c>
      <c r="G134" s="1" t="str">
        <f>IFERROR(Stat[[#This Row],[レアリティ]],"-")</f>
        <v>-</v>
      </c>
      <c r="H134" s="1">
        <v>1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Pivot_stat</vt:lpstr>
      <vt:lpstr>Stat99</vt:lpstr>
      <vt:lpstr>Skill_Serve</vt:lpstr>
      <vt:lpstr>Example_Serve</vt:lpstr>
      <vt:lpstr>Skill_Receive</vt:lpstr>
      <vt:lpstr>Example_Receive</vt:lpstr>
      <vt:lpstr>Skill_Toss</vt:lpstr>
      <vt:lpstr>Example_Toss</vt:lpstr>
      <vt:lpstr>Skill_Attack</vt:lpstr>
      <vt:lpstr>Example_Attack</vt:lpstr>
      <vt:lpstr>Skill_Block</vt:lpstr>
      <vt:lpstr>Example_Block</vt:lpstr>
      <vt:lpstr>Skill_Special</vt:lpstr>
      <vt:lpstr>Example_Special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2023-09-07T10:53:06Z</dcterms:modified>
</cp:coreProperties>
</file>