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AF5F0A15-1DCD-4D66-A13C-B4385C0D4358}" xr6:coauthVersionLast="47" xr6:coauthVersionMax="47" xr10:uidLastSave="{00000000-0000-0000-0000-000000000000}"/>
  <bookViews>
    <workbookView xWindow="7400" yWindow="1703" windowWidth="36464" windowHeight="23729" tabRatio="809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Stat99!$C$1:$W$68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4" i="17" l="1"/>
  <c r="A174" i="17" s="1"/>
  <c r="T175" i="17"/>
  <c r="A175" i="17" s="1"/>
  <c r="T176" i="17"/>
  <c r="A176" i="17" s="1"/>
  <c r="T177" i="17"/>
  <c r="A177" i="17" s="1"/>
  <c r="T178" i="17"/>
  <c r="A178" i="17" s="1"/>
  <c r="T179" i="17"/>
  <c r="A179" i="17" s="1"/>
  <c r="T180" i="17"/>
  <c r="A180" i="17" s="1"/>
  <c r="T181" i="17"/>
  <c r="A181" i="17" s="1"/>
  <c r="T182" i="17"/>
  <c r="A182" i="17" s="1"/>
  <c r="T183" i="17"/>
  <c r="A183" i="17" s="1"/>
  <c r="T184" i="17"/>
  <c r="A184" i="17" s="1"/>
  <c r="T185" i="17"/>
  <c r="A185" i="17" s="1"/>
  <c r="T186" i="17"/>
  <c r="A186" i="17" s="1"/>
  <c r="T187" i="17"/>
  <c r="A187" i="17" s="1"/>
  <c r="T188" i="17"/>
  <c r="A188" i="17" s="1"/>
  <c r="T189" i="17"/>
  <c r="A189" i="17" s="1"/>
  <c r="T190" i="17"/>
  <c r="A190" i="17" s="1"/>
  <c r="T136" i="15"/>
  <c r="A136" i="15" s="1"/>
  <c r="T137" i="15"/>
  <c r="A137" i="15" s="1"/>
  <c r="T138" i="15"/>
  <c r="A138" i="15" s="1"/>
  <c r="T139" i="15"/>
  <c r="A139" i="15" s="1"/>
  <c r="T140" i="15"/>
  <c r="A140" i="15" s="1"/>
  <c r="T141" i="15"/>
  <c r="A141" i="15" s="1"/>
  <c r="T142" i="15"/>
  <c r="A142" i="15" s="1"/>
  <c r="T143" i="15"/>
  <c r="A143" i="15" s="1"/>
  <c r="T144" i="15"/>
  <c r="A144" i="15" s="1"/>
  <c r="T145" i="15"/>
  <c r="A145" i="15" s="1"/>
  <c r="T277" i="14"/>
  <c r="A277" i="14" s="1"/>
  <c r="T278" i="14"/>
  <c r="A278" i="14" s="1"/>
  <c r="T279" i="14"/>
  <c r="A279" i="14" s="1"/>
  <c r="T280" i="14"/>
  <c r="A280" i="14" s="1"/>
  <c r="T281" i="14"/>
  <c r="A281" i="14" s="1"/>
  <c r="T282" i="14"/>
  <c r="A282" i="14" s="1"/>
  <c r="T283" i="14"/>
  <c r="A283" i="14" s="1"/>
  <c r="T284" i="14"/>
  <c r="A284" i="14" s="1"/>
  <c r="T285" i="14"/>
  <c r="A285" i="14" s="1"/>
  <c r="T286" i="14"/>
  <c r="A286" i="14" s="1"/>
  <c r="T287" i="14"/>
  <c r="A287" i="14" s="1"/>
  <c r="T288" i="14"/>
  <c r="A288" i="14" s="1"/>
  <c r="T289" i="14"/>
  <c r="A289" i="14" s="1"/>
  <c r="T290" i="14"/>
  <c r="A290" i="14" s="1"/>
  <c r="T291" i="14"/>
  <c r="A291" i="14" s="1"/>
  <c r="T292" i="14"/>
  <c r="A292" i="14" s="1"/>
  <c r="T293" i="14"/>
  <c r="A293" i="14" s="1"/>
  <c r="T74" i="18"/>
  <c r="T75" i="18"/>
  <c r="T76" i="18"/>
  <c r="T77" i="18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159" i="17"/>
  <c r="T160" i="17"/>
  <c r="T161" i="17"/>
  <c r="T162" i="17"/>
  <c r="T163" i="17"/>
  <c r="T164" i="17"/>
  <c r="T165" i="17"/>
  <c r="T166" i="17"/>
  <c r="T167" i="17"/>
  <c r="T168" i="17"/>
  <c r="T120" i="15"/>
  <c r="T121" i="15"/>
  <c r="T122" i="15"/>
  <c r="T123" i="15"/>
  <c r="T124" i="15"/>
  <c r="T125" i="15"/>
  <c r="T126" i="15"/>
  <c r="T127" i="15"/>
  <c r="T128" i="15"/>
  <c r="T129" i="15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152" i="15"/>
  <c r="T153" i="15"/>
  <c r="T154" i="15"/>
  <c r="T155" i="15"/>
  <c r="T156" i="15"/>
  <c r="T157" i="15"/>
  <c r="T158" i="15"/>
  <c r="T159" i="15"/>
  <c r="T73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65" i="14"/>
  <c r="T266" i="14"/>
  <c r="T267" i="14"/>
  <c r="T268" i="14"/>
  <c r="T114" i="15"/>
  <c r="T115" i="15"/>
  <c r="T116" i="15"/>
  <c r="T117" i="15"/>
  <c r="T118" i="15"/>
  <c r="T119" i="15"/>
  <c r="T130" i="15"/>
  <c r="T131" i="15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86" i="16"/>
  <c r="T187" i="16"/>
  <c r="T188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64" i="18"/>
  <c r="T65" i="18"/>
  <c r="T66" i="18"/>
  <c r="T67" i="18"/>
  <c r="T68" i="18"/>
  <c r="T69" i="18"/>
  <c r="T70" i="18"/>
  <c r="T71" i="18"/>
  <c r="T72" i="18"/>
  <c r="T73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110" i="15"/>
  <c r="T111" i="15"/>
  <c r="T112" i="15"/>
  <c r="T113" i="15"/>
  <c r="T132" i="15"/>
  <c r="T133" i="15"/>
  <c r="T134" i="15"/>
  <c r="T136" i="17"/>
  <c r="T137" i="17"/>
  <c r="T138" i="17"/>
  <c r="T139" i="17"/>
  <c r="T140" i="17"/>
  <c r="T153" i="17"/>
  <c r="T154" i="17"/>
  <c r="T155" i="17"/>
  <c r="T156" i="17"/>
  <c r="T157" i="17"/>
  <c r="T158" i="17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46" i="18"/>
  <c r="T47" i="18"/>
  <c r="T48" i="18"/>
  <c r="T49" i="18"/>
  <c r="T50" i="18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86" i="17"/>
  <c r="T87" i="17"/>
  <c r="T88" i="17"/>
  <c r="T89" i="17"/>
  <c r="T90" i="17"/>
  <c r="T91" i="17"/>
  <c r="T92" i="17"/>
  <c r="T93" i="17"/>
  <c r="T94" i="17"/>
  <c r="T95" i="17"/>
  <c r="T127" i="17"/>
  <c r="T128" i="17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45" i="11"/>
  <c r="T61" i="11"/>
  <c r="T62" i="11"/>
  <c r="T63" i="11"/>
  <c r="T64" i="11"/>
  <c r="T65" i="11"/>
  <c r="T66" i="11"/>
  <c r="T67" i="11"/>
  <c r="T68" i="11"/>
  <c r="T69" i="11"/>
  <c r="T70" i="11"/>
  <c r="T71" i="11"/>
  <c r="T131" i="17"/>
  <c r="T132" i="17"/>
  <c r="T133" i="17"/>
  <c r="T134" i="17"/>
  <c r="T135" i="17"/>
  <c r="T169" i="17"/>
  <c r="T170" i="17"/>
  <c r="T171" i="17"/>
  <c r="T172" i="17"/>
  <c r="T173" i="17"/>
  <c r="T191" i="17"/>
  <c r="T158" i="16"/>
  <c r="T159" i="16"/>
  <c r="T160" i="16"/>
  <c r="T217" i="16"/>
  <c r="T218" i="16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72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69" i="15"/>
  <c r="T70" i="15"/>
  <c r="T71" i="15"/>
  <c r="T72" i="15"/>
  <c r="T73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92" i="18"/>
  <c r="T93" i="18"/>
  <c r="T94" i="18"/>
  <c r="T9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77" i="17"/>
  <c r="T78" i="17"/>
  <c r="T79" i="17"/>
  <c r="T80" i="17"/>
  <c r="T81" i="17"/>
  <c r="T82" i="17"/>
  <c r="T83" i="17"/>
  <c r="T84" i="17"/>
  <c r="T85" i="17"/>
  <c r="T129" i="17"/>
  <c r="T13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31" i="16"/>
  <c r="T132" i="16"/>
  <c r="T153" i="16"/>
  <c r="T154" i="16"/>
  <c r="T155" i="16"/>
  <c r="T156" i="16"/>
  <c r="T157" i="16"/>
  <c r="T2" i="15"/>
  <c r="T108" i="15"/>
  <c r="T109" i="15"/>
  <c r="T135" i="15"/>
  <c r="T146" i="15"/>
  <c r="T147" i="15"/>
  <c r="T148" i="15"/>
  <c r="T149" i="15"/>
  <c r="T150" i="15"/>
  <c r="T151" i="15"/>
  <c r="T41" i="15"/>
  <c r="T42" i="15"/>
  <c r="T57" i="15"/>
  <c r="T58" i="15"/>
  <c r="T59" i="15"/>
  <c r="T60" i="15"/>
  <c r="T61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103" i="15"/>
  <c r="T104" i="15"/>
  <c r="T105" i="15"/>
  <c r="T106" i="15"/>
  <c r="T107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8" i="11"/>
  <c r="T29" i="11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66" i="14"/>
  <c r="T167" i="14"/>
  <c r="T168" i="14"/>
  <c r="T169" i="14"/>
  <c r="T170" i="14"/>
  <c r="T224" i="14"/>
  <c r="T225" i="14"/>
  <c r="T226" i="14"/>
  <c r="T136" i="14"/>
  <c r="T137" i="14"/>
  <c r="T138" i="14"/>
  <c r="T139" i="14"/>
  <c r="T140" i="14"/>
  <c r="T156" i="14"/>
  <c r="T157" i="14"/>
  <c r="T158" i="14"/>
  <c r="T159" i="14"/>
  <c r="T160" i="14"/>
  <c r="T161" i="14"/>
  <c r="T162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29" i="14"/>
  <c r="T130" i="14"/>
  <c r="T131" i="14"/>
  <c r="T132" i="14"/>
  <c r="T133" i="14"/>
  <c r="T134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35" i="14"/>
  <c r="T163" i="14"/>
  <c r="T164" i="14"/>
  <c r="T165" i="14"/>
  <c r="T269" i="14"/>
  <c r="T270" i="14"/>
  <c r="T271" i="14"/>
  <c r="T272" i="14"/>
  <c r="T273" i="14"/>
  <c r="T274" i="14"/>
  <c r="T275" i="14"/>
  <c r="T276" i="14"/>
  <c r="T294" i="14"/>
  <c r="T309" i="14"/>
  <c r="T310" i="14"/>
  <c r="T311" i="14"/>
  <c r="T312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4" i="2"/>
  <c r="X25" i="2"/>
  <c r="B25" i="19" s="1"/>
  <c r="X26" i="2"/>
  <c r="X27" i="2"/>
  <c r="X28" i="2"/>
  <c r="X29" i="2"/>
  <c r="X30" i="2"/>
  <c r="X31" i="2"/>
  <c r="X32" i="2"/>
  <c r="X33" i="2"/>
  <c r="B33" i="19" s="1"/>
  <c r="X34" i="2"/>
  <c r="X35" i="2"/>
  <c r="X36" i="2"/>
  <c r="X37" i="2"/>
  <c r="X38" i="2"/>
  <c r="B38" i="19" s="1"/>
  <c r="X39" i="2"/>
  <c r="B39" i="19" s="1"/>
  <c r="X40" i="2"/>
  <c r="X41" i="2"/>
  <c r="X42" i="2"/>
  <c r="X43" i="2"/>
  <c r="X44" i="2"/>
  <c r="X45" i="2"/>
  <c r="X46" i="2"/>
  <c r="X47" i="2"/>
  <c r="X48" i="2"/>
  <c r="X49" i="2"/>
  <c r="X50" i="2"/>
  <c r="B50" i="19" s="1"/>
  <c r="X51" i="2"/>
  <c r="X52" i="2"/>
  <c r="X53" i="2"/>
  <c r="B53" i="19" s="1"/>
  <c r="X54" i="2"/>
  <c r="X55" i="2"/>
  <c r="X56" i="2"/>
  <c r="X57" i="2"/>
  <c r="X58" i="2"/>
  <c r="X59" i="2"/>
  <c r="X60" i="2"/>
  <c r="B60" i="19" s="1"/>
  <c r="X61" i="2"/>
  <c r="B61" i="19" s="1"/>
  <c r="X62" i="2"/>
  <c r="X63" i="2"/>
  <c r="X64" i="2"/>
  <c r="B64" i="19" s="1"/>
  <c r="X65" i="2"/>
  <c r="B65" i="19" s="1"/>
  <c r="X66" i="2"/>
  <c r="B66" i="19" s="1"/>
  <c r="X67" i="2"/>
  <c r="X68" i="2"/>
  <c r="X69" i="2"/>
  <c r="X70" i="2"/>
  <c r="B70" i="19" s="1"/>
  <c r="X71" i="2"/>
  <c r="X72" i="2"/>
  <c r="B72" i="19" s="1"/>
  <c r="X73" i="2"/>
  <c r="B73" i="19" s="1"/>
  <c r="X74" i="2"/>
  <c r="B74" i="19" s="1"/>
  <c r="X75" i="2"/>
  <c r="B75" i="19" s="1"/>
  <c r="X76" i="2"/>
  <c r="B76" i="19" s="1"/>
  <c r="X77" i="2"/>
  <c r="B77" i="19" s="1"/>
  <c r="X78" i="2"/>
  <c r="X79" i="2"/>
  <c r="X80" i="2"/>
  <c r="X81" i="2"/>
  <c r="X82" i="2"/>
  <c r="X83" i="2"/>
  <c r="B83" i="19" s="1"/>
  <c r="X84" i="2"/>
  <c r="B84" i="19" s="1"/>
  <c r="X85" i="2"/>
  <c r="B85" i="19" s="1"/>
  <c r="X86" i="2"/>
  <c r="B86" i="19" s="1"/>
  <c r="X87" i="2"/>
  <c r="B87" i="19" s="1"/>
  <c r="X88" i="2"/>
  <c r="B88" i="19" s="1"/>
  <c r="X89" i="2"/>
  <c r="X90" i="2"/>
  <c r="B90" i="19" s="1"/>
  <c r="X91" i="2"/>
  <c r="X92" i="2"/>
  <c r="B92" i="19" s="1"/>
  <c r="X93" i="2"/>
  <c r="X94" i="2"/>
  <c r="B94" i="19" s="1"/>
  <c r="X95" i="2"/>
  <c r="X96" i="2"/>
  <c r="B96" i="19" s="1"/>
  <c r="X97" i="2"/>
  <c r="B97" i="19" s="1"/>
  <c r="X98" i="2"/>
  <c r="X99" i="2"/>
  <c r="X100" i="2"/>
  <c r="X101" i="2"/>
  <c r="B101" i="19" s="1"/>
  <c r="X102" i="2"/>
  <c r="B102" i="19" s="1"/>
  <c r="X103" i="2"/>
  <c r="B103" i="19" s="1"/>
  <c r="X104" i="2"/>
  <c r="X105" i="2"/>
  <c r="X106" i="2"/>
  <c r="B106" i="19" s="1"/>
  <c r="X107" i="2"/>
  <c r="X108" i="2"/>
  <c r="X109" i="2"/>
  <c r="B109" i="19" s="1"/>
  <c r="X110" i="2"/>
  <c r="X111" i="2"/>
  <c r="B111" i="19" s="1"/>
  <c r="X112" i="2"/>
  <c r="X113" i="2"/>
  <c r="B113" i="19" s="1"/>
  <c r="X114" i="2"/>
  <c r="B114" i="19" s="1"/>
  <c r="X115" i="2"/>
  <c r="B115" i="19" s="1"/>
  <c r="X116" i="2"/>
  <c r="X117" i="2"/>
  <c r="X118" i="2"/>
  <c r="X119" i="2"/>
  <c r="X120" i="2"/>
  <c r="B120" i="19" s="1"/>
  <c r="X121" i="2"/>
  <c r="B121" i="19" s="1"/>
  <c r="X122" i="2"/>
  <c r="X123" i="2"/>
  <c r="X124" i="2"/>
  <c r="X125" i="2"/>
  <c r="B125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89" i="19" l="1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7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A39" i="17" s="1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5" i="14" s="1"/>
  <c r="T4" i="11"/>
  <c r="T3" i="11"/>
  <c r="A6" i="15"/>
  <c r="A15" i="16"/>
  <c r="A2" i="18"/>
  <c r="A3" i="15"/>
  <c r="A15" i="14"/>
  <c r="A5" i="15"/>
  <c r="A17" i="15"/>
  <c r="A5" i="17"/>
  <c r="A2" i="15"/>
  <c r="A22" i="16"/>
  <c r="A17" i="16"/>
  <c r="A7" i="16"/>
  <c r="A10" i="16"/>
  <c r="A21" i="16"/>
  <c r="A6" i="17"/>
  <c r="T2" i="11"/>
  <c r="A2" i="11" s="1"/>
  <c r="V109" i="2"/>
  <c r="V110" i="2"/>
  <c r="V111" i="2"/>
  <c r="V112" i="2"/>
  <c r="W109" i="2"/>
  <c r="W110" i="2"/>
  <c r="W111" i="2"/>
  <c r="W112" i="2"/>
  <c r="V87" i="2"/>
  <c r="W87" i="2"/>
  <c r="V84" i="2"/>
  <c r="W84" i="2"/>
  <c r="V121" i="2"/>
  <c r="W121" i="2"/>
  <c r="V114" i="2"/>
  <c r="W114" i="2"/>
  <c r="V39" i="2"/>
  <c r="W39" i="2"/>
  <c r="V22" i="2"/>
  <c r="W22" i="2"/>
  <c r="V124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9" i="2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3" i="2"/>
  <c r="W113" i="2"/>
  <c r="V115" i="2"/>
  <c r="W115" i="2"/>
  <c r="V116" i="2"/>
  <c r="W116" i="2"/>
  <c r="V117" i="2"/>
  <c r="W117" i="2"/>
  <c r="V118" i="2"/>
  <c r="W118" i="2"/>
  <c r="W119" i="2"/>
  <c r="V120" i="2"/>
  <c r="W120" i="2"/>
  <c r="V122" i="2"/>
  <c r="W122" i="2"/>
  <c r="V123" i="2"/>
  <c r="W123" i="2"/>
  <c r="W124" i="2"/>
  <c r="V125" i="2"/>
  <c r="W125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  <c r="A95" i="14" l="1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1" i="16"/>
  <c r="A17" i="14"/>
  <c r="A4" i="15"/>
  <c r="A14" i="14"/>
  <c r="A8" i="17"/>
  <c r="A169" i="14"/>
  <c r="A97" i="14"/>
  <c r="A24" i="17"/>
  <c r="A19" i="16"/>
  <c r="A5" i="14"/>
  <c r="A23" i="16"/>
  <c r="A14" i="15"/>
  <c r="A21" i="15"/>
  <c r="A109" i="15"/>
  <c r="A26" i="17"/>
  <c r="A16" i="17"/>
  <c r="A4" i="18"/>
  <c r="A17" i="17"/>
  <c r="A16" i="16"/>
  <c r="A11" i="16"/>
  <c r="A26" i="16"/>
  <c r="A158" i="14"/>
  <c r="A3" i="18"/>
  <c r="A13" i="17"/>
  <c r="A167" i="16"/>
  <c r="A164" i="14"/>
  <c r="A116" i="14"/>
  <c r="A164" i="17"/>
  <c r="A38" i="17"/>
  <c r="A29" i="16"/>
  <c r="A41" i="14"/>
  <c r="A29" i="15"/>
  <c r="A64" i="14"/>
  <c r="A67" i="17"/>
  <c r="A63" i="14"/>
  <c r="A38" i="14"/>
  <c r="A166" i="14"/>
  <c r="A13" i="18"/>
  <c r="A71" i="14"/>
  <c r="A28" i="16"/>
  <c r="A119" i="15"/>
  <c r="A131" i="15"/>
  <c r="A201" i="17"/>
  <c r="A236" i="14"/>
  <c r="A214" i="16"/>
  <c r="A306" i="14"/>
  <c r="A154" i="15"/>
  <c r="A200" i="16"/>
  <c r="A49" i="11"/>
  <c r="A261" i="14"/>
  <c r="A237" i="14"/>
  <c r="A245" i="14"/>
  <c r="A169" i="16"/>
  <c r="A179" i="16"/>
  <c r="A80" i="18"/>
  <c r="A228" i="14"/>
  <c r="A262" i="14"/>
  <c r="A157" i="17"/>
  <c r="A271" i="14"/>
  <c r="A121" i="15"/>
  <c r="A52" i="18"/>
  <c r="A52" i="14"/>
  <c r="A39" i="14"/>
  <c r="A45" i="18"/>
  <c r="A127" i="14"/>
  <c r="A20" i="11"/>
  <c r="A23" i="15"/>
  <c r="A202" i="16"/>
  <c r="A180" i="16"/>
  <c r="A65" i="18"/>
  <c r="A155" i="17"/>
  <c r="A127" i="15"/>
  <c r="A168" i="16"/>
  <c r="A212" i="16"/>
  <c r="A158" i="15"/>
  <c r="A85" i="18"/>
  <c r="A243" i="14"/>
  <c r="A156" i="17"/>
  <c r="A230" i="14"/>
  <c r="A120" i="15"/>
  <c r="A240" i="14"/>
  <c r="A183" i="16"/>
  <c r="A86" i="18"/>
  <c r="A244" i="14"/>
  <c r="A152" i="17"/>
  <c r="A274" i="14"/>
  <c r="A57" i="11"/>
  <c r="A42" i="15"/>
  <c r="A131" i="14"/>
  <c r="A40" i="14"/>
  <c r="A51" i="18"/>
  <c r="A27" i="14"/>
  <c r="A32" i="18"/>
  <c r="A93" i="14"/>
  <c r="A8" i="11"/>
  <c r="A138" i="17"/>
  <c r="A73" i="11"/>
  <c r="A241" i="14"/>
  <c r="A73" i="18"/>
  <c r="A150" i="17"/>
  <c r="A51" i="11"/>
  <c r="A168" i="17"/>
  <c r="A257" i="14"/>
  <c r="A79" i="18"/>
  <c r="A176" i="16"/>
  <c r="A74" i="18"/>
  <c r="A151" i="17"/>
  <c r="A88" i="18"/>
  <c r="A56" i="11"/>
  <c r="A134" i="15"/>
  <c r="A115" i="15"/>
  <c r="A298" i="14"/>
  <c r="A75" i="18"/>
  <c r="A208" i="16"/>
  <c r="A145" i="17"/>
  <c r="A111" i="15"/>
  <c r="A33" i="16"/>
  <c r="A87" i="16"/>
  <c r="A26" i="11"/>
  <c r="A119" i="14"/>
  <c r="A28" i="14"/>
  <c r="A33" i="18"/>
  <c r="A15" i="18"/>
  <c r="A26" i="15"/>
  <c r="A61" i="14"/>
  <c r="A165" i="14"/>
  <c r="A33" i="17"/>
  <c r="A301" i="14"/>
  <c r="A81" i="18"/>
  <c r="A136" i="17"/>
  <c r="A259" i="14"/>
  <c r="A206" i="16"/>
  <c r="A71" i="18"/>
  <c r="A55" i="11"/>
  <c r="A227" i="14"/>
  <c r="A182" i="16"/>
  <c r="A249" i="14"/>
  <c r="A309" i="14"/>
  <c r="A207" i="16"/>
  <c r="A300" i="14"/>
  <c r="A110" i="15"/>
  <c r="A142" i="17"/>
  <c r="A198" i="16"/>
  <c r="A265" i="14"/>
  <c r="A197" i="17"/>
  <c r="A253" i="14"/>
  <c r="A163" i="16"/>
  <c r="A305" i="14"/>
  <c r="A7" i="11"/>
  <c r="A42" i="16"/>
  <c r="A28" i="18"/>
  <c r="A16" i="18"/>
  <c r="A60" i="14"/>
  <c r="A268" i="14"/>
  <c r="A184" i="16"/>
  <c r="A143" i="17"/>
  <c r="A229" i="14"/>
  <c r="A251" i="14"/>
  <c r="A178" i="16"/>
  <c r="A91" i="18"/>
  <c r="A133" i="15"/>
  <c r="A114" i="15"/>
  <c r="A191" i="16"/>
  <c r="A242" i="14"/>
  <c r="A252" i="14"/>
  <c r="A267" i="14"/>
  <c r="A304" i="14"/>
  <c r="A172" i="16"/>
  <c r="A156" i="15"/>
  <c r="A192" i="16"/>
  <c r="A224" i="14"/>
  <c r="A235" i="14"/>
  <c r="A163" i="17"/>
  <c r="A132" i="16"/>
  <c r="A17" i="18"/>
  <c r="A68" i="17"/>
  <c r="A27" i="15"/>
  <c r="A75" i="16"/>
  <c r="A157" i="16"/>
  <c r="A13" i="14"/>
  <c r="A24" i="14"/>
  <c r="A22" i="14"/>
  <c r="A194" i="14"/>
  <c r="A263" i="14"/>
  <c r="A195" i="16"/>
  <c r="A116" i="15"/>
  <c r="A161" i="16"/>
  <c r="A87" i="18"/>
  <c r="A233" i="14"/>
  <c r="A239" i="14"/>
  <c r="A303" i="14"/>
  <c r="A297" i="14"/>
  <c r="A197" i="16"/>
  <c r="A202" i="17"/>
  <c r="A137" i="17"/>
  <c r="A234" i="14"/>
  <c r="A194" i="16"/>
  <c r="A166" i="16"/>
  <c r="A160" i="17"/>
  <c r="A269" i="14"/>
  <c r="A203" i="17"/>
  <c r="A196" i="17"/>
  <c r="A154" i="17"/>
  <c r="A153" i="15"/>
  <c r="A167" i="17"/>
  <c r="A75" i="15"/>
  <c r="A31" i="17"/>
  <c r="A135" i="15"/>
  <c r="A29" i="14"/>
  <c r="A40" i="15"/>
  <c r="A93" i="18"/>
  <c r="A10" i="11"/>
  <c r="A91" i="16"/>
  <c r="A24" i="15"/>
  <c r="A35" i="16"/>
  <c r="A194" i="17"/>
  <c r="A199" i="16"/>
  <c r="A161" i="17"/>
  <c r="A299" i="14"/>
  <c r="A140" i="17"/>
  <c r="A158" i="17"/>
  <c r="A165" i="16"/>
  <c r="A130" i="15"/>
  <c r="A294" i="14"/>
  <c r="A66" i="18"/>
  <c r="A144" i="17"/>
  <c r="A153" i="17"/>
  <c r="A193" i="17"/>
  <c r="A166" i="17"/>
  <c r="A47" i="11"/>
  <c r="A312" i="14"/>
  <c r="A67" i="18"/>
  <c r="A187" i="16"/>
  <c r="A149" i="17"/>
  <c r="A211" i="16"/>
  <c r="A54" i="11"/>
  <c r="A46" i="16"/>
  <c r="A34" i="18"/>
  <c r="A24" i="11"/>
  <c r="A28" i="15"/>
  <c r="A23" i="11"/>
  <c r="A167" i="14"/>
  <c r="A88" i="16"/>
  <c r="A74" i="16"/>
  <c r="A173" i="16"/>
  <c r="A157" i="15"/>
  <c r="A204" i="17"/>
  <c r="A266" i="14"/>
  <c r="A147" i="17"/>
  <c r="A141" i="17"/>
  <c r="A165" i="17"/>
  <c r="A159" i="17"/>
  <c r="A164" i="16"/>
  <c r="A264" i="14"/>
  <c r="A162" i="16"/>
  <c r="A148" i="17"/>
  <c r="A210" i="16"/>
  <c r="A53" i="11"/>
  <c r="A83" i="18"/>
  <c r="A270" i="14"/>
  <c r="A174" i="16"/>
  <c r="A126" i="15"/>
  <c r="A205" i="16"/>
  <c r="A256" i="14"/>
  <c r="A90" i="18"/>
  <c r="A168" i="14"/>
  <c r="A92" i="16"/>
  <c r="A128" i="14"/>
  <c r="A65" i="17"/>
  <c r="A34" i="17"/>
  <c r="A124" i="15"/>
  <c r="A78" i="18"/>
  <c r="A68" i="18"/>
  <c r="A193" i="16"/>
  <c r="A203" i="16"/>
  <c r="A171" i="16"/>
  <c r="A226" i="14"/>
  <c r="A46" i="11"/>
  <c r="A196" i="16"/>
  <c r="A246" i="14"/>
  <c r="A162" i="17"/>
  <c r="A204" i="16"/>
  <c r="A123" i="15"/>
  <c r="A311" i="14"/>
  <c r="A295" i="14"/>
  <c r="A76" i="18"/>
  <c r="A247" i="14"/>
  <c r="A50" i="11"/>
  <c r="A250" i="14"/>
  <c r="A60" i="11"/>
  <c r="A302" i="14"/>
  <c r="A27" i="17"/>
  <c r="A106" i="15"/>
  <c r="A31" i="16"/>
  <c r="A94" i="16"/>
  <c r="A170" i="14"/>
  <c r="A130" i="14"/>
  <c r="A129" i="14"/>
  <c r="A20" i="16"/>
  <c r="A37" i="17"/>
  <c r="A64" i="17"/>
  <c r="A10" i="17"/>
  <c r="A69" i="14"/>
  <c r="A48" i="11"/>
  <c r="A181" i="16"/>
  <c r="A175" i="16"/>
  <c r="A192" i="17"/>
  <c r="A128" i="15"/>
  <c r="A122" i="15"/>
  <c r="A276" i="14"/>
  <c r="A82" i="18"/>
  <c r="A195" i="17"/>
  <c r="A77" i="18"/>
  <c r="A152" i="15"/>
  <c r="A129" i="15"/>
  <c r="A59" i="11"/>
  <c r="A198" i="17"/>
  <c r="A118" i="15"/>
  <c r="A155" i="15"/>
  <c r="A189" i="16"/>
  <c r="A70" i="18"/>
  <c r="A232" i="14"/>
  <c r="A132" i="15"/>
  <c r="A272" i="14"/>
  <c r="A108" i="15"/>
  <c r="A40" i="18"/>
  <c r="A65" i="14"/>
  <c r="A41" i="15"/>
  <c r="A118" i="14"/>
  <c r="A93" i="16"/>
  <c r="A117" i="14"/>
  <c r="A66" i="17"/>
  <c r="A94" i="14"/>
  <c r="A35" i="17"/>
  <c r="A60" i="18"/>
  <c r="A97" i="15"/>
  <c r="A84" i="18"/>
  <c r="A273" i="14"/>
  <c r="A248" i="14"/>
  <c r="A209" i="16"/>
  <c r="A225" i="14"/>
  <c r="A58" i="11"/>
  <c r="A188" i="16"/>
  <c r="A185" i="16"/>
  <c r="A186" i="16"/>
  <c r="A199" i="17"/>
  <c r="A69" i="18"/>
  <c r="A231" i="14"/>
  <c r="A113" i="15"/>
  <c r="A52" i="11"/>
  <c r="A201" i="16"/>
  <c r="A213" i="16"/>
  <c r="A200" i="17"/>
  <c r="A177" i="16"/>
  <c r="A139" i="17"/>
  <c r="A308" i="14"/>
  <c r="A215" i="16"/>
  <c r="A296" i="14"/>
  <c r="A260" i="14"/>
  <c r="A190" i="16"/>
  <c r="A254" i="14"/>
  <c r="A275" i="14"/>
  <c r="A112" i="15"/>
  <c r="A117" i="15"/>
  <c r="A125" i="15"/>
  <c r="A216" i="16"/>
  <c r="A255" i="14"/>
  <c r="A310" i="14"/>
  <c r="A307" i="14"/>
  <c r="A72" i="18"/>
  <c r="A159" i="15"/>
  <c r="A258" i="14"/>
  <c r="A64" i="18"/>
  <c r="A238" i="14"/>
  <c r="A146" i="17"/>
  <c r="A170" i="16"/>
  <c r="A89" i="18"/>
  <c r="A27" i="18"/>
  <c r="A79" i="17"/>
  <c r="A25" i="17"/>
  <c r="A54" i="16"/>
  <c r="A10" i="18"/>
  <c r="A47" i="17"/>
  <c r="A78" i="17"/>
  <c r="A24" i="18"/>
  <c r="A61" i="16"/>
  <c r="A12" i="14"/>
  <c r="A59" i="14"/>
  <c r="A18" i="11"/>
  <c r="A25" i="18"/>
  <c r="A7" i="18"/>
  <c r="A69" i="15"/>
  <c r="A23" i="14"/>
  <c r="A163" i="14"/>
  <c r="A26" i="18"/>
  <c r="A16" i="11"/>
  <c r="A67" i="14"/>
  <c r="A114" i="14"/>
  <c r="A123" i="16"/>
  <c r="A12" i="15"/>
  <c r="A148" i="15"/>
  <c r="A70" i="14"/>
  <c r="A17" i="11"/>
  <c r="A161" i="14"/>
  <c r="A71" i="15"/>
  <c r="A112" i="17"/>
  <c r="A134" i="14"/>
  <c r="A20" i="18"/>
  <c r="A70" i="17"/>
  <c r="A115" i="14"/>
  <c r="A61" i="18"/>
  <c r="A37" i="16"/>
  <c r="A73" i="16"/>
  <c r="A147" i="15"/>
  <c r="A33" i="14"/>
  <c r="A122" i="14"/>
  <c r="A54" i="14"/>
  <c r="A36" i="11"/>
  <c r="A63" i="17"/>
  <c r="A36" i="16"/>
  <c r="A74" i="15"/>
  <c r="A21" i="14"/>
  <c r="A56" i="14"/>
  <c r="A63" i="15"/>
  <c r="A22" i="15"/>
  <c r="A9" i="14"/>
  <c r="A32" i="14"/>
  <c r="A18" i="18"/>
  <c r="A47" i="15"/>
  <c r="A171" i="14"/>
  <c r="A48" i="17"/>
  <c r="A72" i="16"/>
  <c r="A33" i="15"/>
  <c r="A8" i="15"/>
  <c r="A175" i="14"/>
  <c r="A124" i="16"/>
  <c r="A113" i="17"/>
  <c r="A25" i="15"/>
  <c r="A92" i="14"/>
  <c r="A19" i="11"/>
  <c r="A9" i="15"/>
  <c r="A77" i="17"/>
  <c r="A111" i="14"/>
  <c r="A29" i="11"/>
  <c r="A70" i="16"/>
  <c r="A121" i="14"/>
  <c r="A36" i="18"/>
  <c r="A18" i="15"/>
  <c r="A90" i="14"/>
  <c r="A75" i="14"/>
  <c r="A56" i="15"/>
  <c r="A84" i="16"/>
  <c r="A86" i="14"/>
  <c r="A77" i="14"/>
  <c r="A126" i="16"/>
  <c r="A127" i="16"/>
  <c r="A9" i="16"/>
  <c r="A55" i="14"/>
  <c r="A6" i="18"/>
  <c r="A47" i="16"/>
  <c r="A67" i="15"/>
  <c r="A51" i="17"/>
  <c r="A82" i="16"/>
  <c r="A35" i="11"/>
  <c r="A50" i="16"/>
  <c r="A31" i="14"/>
  <c r="A159" i="14"/>
  <c r="A25" i="16"/>
  <c r="A79" i="16"/>
  <c r="A22" i="18"/>
  <c r="A25" i="11"/>
  <c r="A43" i="15"/>
  <c r="A48" i="15"/>
  <c r="A108" i="17"/>
  <c r="A173" i="14"/>
  <c r="A19" i="14"/>
  <c r="A132" i="14"/>
  <c r="A19" i="17"/>
  <c r="A74" i="14"/>
  <c r="A49" i="17"/>
  <c r="A53" i="17"/>
  <c r="A85" i="16"/>
  <c r="A55" i="16"/>
  <c r="A125" i="16"/>
  <c r="A18" i="16"/>
  <c r="A14" i="16"/>
  <c r="A11" i="15"/>
  <c r="A58" i="14"/>
  <c r="A58" i="18"/>
  <c r="A71" i="16"/>
  <c r="A68" i="14"/>
  <c r="A37" i="18"/>
  <c r="A7" i="14"/>
  <c r="A120" i="14"/>
  <c r="A53" i="18"/>
  <c r="A56" i="16"/>
  <c r="A58" i="16"/>
  <c r="A83" i="14"/>
  <c r="A184" i="14"/>
  <c r="A174" i="14"/>
  <c r="A98" i="15"/>
  <c r="A110" i="17"/>
  <c r="A19" i="15"/>
  <c r="A66" i="14"/>
  <c r="A35" i="18"/>
  <c r="A60" i="16"/>
  <c r="A113" i="14"/>
  <c r="A21" i="18"/>
  <c r="A107" i="14"/>
  <c r="A128" i="16"/>
  <c r="A50" i="18"/>
  <c r="A162" i="14"/>
  <c r="A46" i="17"/>
  <c r="A20" i="14"/>
  <c r="A28" i="11"/>
  <c r="A48" i="16"/>
  <c r="A42" i="14"/>
  <c r="A5" i="18"/>
  <c r="A19" i="18"/>
  <c r="A81" i="16"/>
  <c r="A83" i="16"/>
  <c r="A72" i="17"/>
  <c r="A73" i="15"/>
  <c r="A109" i="17"/>
  <c r="A7" i="17"/>
  <c r="A32" i="15"/>
  <c r="A15" i="11"/>
  <c r="A27" i="16"/>
  <c r="A30" i="14"/>
  <c r="A57" i="16"/>
  <c r="A52" i="17"/>
  <c r="A34" i="11"/>
  <c r="A37" i="11"/>
  <c r="A10" i="15"/>
  <c r="A57" i="14"/>
  <c r="A56" i="18"/>
  <c r="A20" i="15"/>
  <c r="A160" i="14"/>
  <c r="A8" i="16"/>
  <c r="A18" i="14"/>
  <c r="A112" i="14"/>
  <c r="A82" i="14"/>
  <c r="A76" i="14"/>
  <c r="A108" i="14"/>
  <c r="A172" i="14"/>
  <c r="A106" i="14"/>
  <c r="A111" i="17"/>
  <c r="A133" i="14"/>
  <c r="A22" i="17"/>
  <c r="A6" i="14"/>
  <c r="A53" i="16"/>
  <c r="A80" i="16"/>
  <c r="A59" i="16"/>
  <c r="A54" i="17"/>
  <c r="A64" i="15"/>
  <c r="A148" i="16"/>
  <c r="A29" i="17"/>
  <c r="A6" i="16"/>
  <c r="A146" i="15"/>
  <c r="A41" i="16"/>
  <c r="A41" i="17"/>
  <c r="A140" i="14"/>
  <c r="A31" i="18"/>
  <c r="A37" i="14"/>
  <c r="A82" i="17"/>
  <c r="A138" i="14"/>
  <c r="A29" i="18"/>
  <c r="A11" i="14"/>
  <c r="A38" i="18"/>
  <c r="A60" i="17"/>
  <c r="A33" i="11"/>
  <c r="A84" i="14"/>
  <c r="A74" i="17"/>
  <c r="A79" i="14"/>
  <c r="A69" i="16"/>
  <c r="A160" i="16"/>
  <c r="A116" i="16"/>
  <c r="A14" i="18"/>
  <c r="A126" i="14"/>
  <c r="A11" i="18"/>
  <c r="A135" i="14"/>
  <c r="A45" i="17"/>
  <c r="A99" i="14"/>
  <c r="A96" i="16"/>
  <c r="A27" i="11"/>
  <c r="A86" i="15"/>
  <c r="A94" i="18"/>
  <c r="A53" i="15"/>
  <c r="A68" i="15"/>
  <c r="A72" i="11"/>
  <c r="A32" i="11"/>
  <c r="A78" i="16"/>
  <c r="A159" i="16"/>
  <c r="A121" i="16"/>
  <c r="A85" i="17"/>
  <c r="A104" i="14"/>
  <c r="A155" i="16"/>
  <c r="A76" i="15"/>
  <c r="A59" i="18"/>
  <c r="A46" i="14"/>
  <c r="A123" i="14"/>
  <c r="A8" i="18"/>
  <c r="A8" i="14"/>
  <c r="A14" i="11"/>
  <c r="A57" i="15"/>
  <c r="A62" i="16"/>
  <c r="A66" i="16"/>
  <c r="A172" i="17"/>
  <c r="A11" i="11"/>
  <c r="A83" i="15"/>
  <c r="A63" i="18"/>
  <c r="A21" i="11"/>
  <c r="A151" i="15"/>
  <c r="A35" i="15"/>
  <c r="A41" i="18"/>
  <c r="A34" i="14"/>
  <c r="A101" i="14"/>
  <c r="A100" i="16"/>
  <c r="A105" i="15"/>
  <c r="A2" i="17"/>
  <c r="A30" i="15"/>
  <c r="A23" i="18"/>
  <c r="A64" i="16"/>
  <c r="A71" i="17"/>
  <c r="A76" i="16"/>
  <c r="A51" i="16"/>
  <c r="A170" i="17"/>
  <c r="A80" i="15"/>
  <c r="A3" i="17"/>
  <c r="A44" i="16"/>
  <c r="A13" i="11"/>
  <c r="A40" i="17"/>
  <c r="A39" i="15"/>
  <c r="A39" i="16"/>
  <c r="A9" i="11"/>
  <c r="A79" i="15"/>
  <c r="A137" i="14"/>
  <c r="A60" i="15"/>
  <c r="A55" i="18"/>
  <c r="A43" i="14"/>
  <c r="A105" i="14"/>
  <c r="A72" i="15"/>
  <c r="A73" i="17"/>
  <c r="A58" i="17"/>
  <c r="A218" i="16"/>
  <c r="A101" i="16"/>
  <c r="A58" i="15"/>
  <c r="A53" i="14"/>
  <c r="A85" i="15"/>
  <c r="A156" i="14"/>
  <c r="A50" i="14"/>
  <c r="A37" i="15"/>
  <c r="A43" i="18"/>
  <c r="A48" i="14"/>
  <c r="A125" i="14"/>
  <c r="A10" i="14"/>
  <c r="A32" i="17"/>
  <c r="A32" i="16"/>
  <c r="A76" i="17"/>
  <c r="A65" i="16"/>
  <c r="A61" i="17"/>
  <c r="A38" i="11"/>
  <c r="A51" i="15"/>
  <c r="A134" i="17"/>
  <c r="A103" i="15"/>
  <c r="A4" i="16"/>
  <c r="A34" i="16"/>
  <c r="A12" i="11"/>
  <c r="A84" i="15"/>
  <c r="A92" i="18"/>
  <c r="A83" i="17"/>
  <c r="A139" i="14"/>
  <c r="A30" i="18"/>
  <c r="A36" i="14"/>
  <c r="A81" i="17"/>
  <c r="A103" i="14"/>
  <c r="A154" i="16"/>
  <c r="A2" i="16"/>
  <c r="A45" i="14"/>
  <c r="A43" i="17"/>
  <c r="A98" i="14"/>
  <c r="A95" i="16"/>
  <c r="A63" i="16"/>
  <c r="A68" i="16"/>
  <c r="A49" i="16"/>
  <c r="A30" i="11"/>
  <c r="A113" i="16"/>
  <c r="A206" i="14"/>
  <c r="A149" i="15"/>
  <c r="A12" i="18"/>
  <c r="A3" i="16"/>
  <c r="A129" i="17"/>
  <c r="A157" i="14"/>
  <c r="A156" i="16"/>
  <c r="A34" i="15"/>
  <c r="A39" i="18"/>
  <c r="A100" i="14"/>
  <c r="A97" i="16"/>
  <c r="A104" i="15"/>
  <c r="A95" i="18"/>
  <c r="A5" i="11"/>
  <c r="A41" i="11"/>
  <c r="A59" i="17"/>
  <c r="A185" i="14"/>
  <c r="A78" i="15"/>
  <c r="A4" i="17"/>
  <c r="A43" i="16"/>
  <c r="A40" i="16"/>
  <c r="A22" i="11"/>
  <c r="A2" i="14"/>
  <c r="A150" i="15"/>
  <c r="A47" i="14"/>
  <c r="A136" i="14"/>
  <c r="A28" i="17"/>
  <c r="A59" i="15"/>
  <c r="A54" i="18"/>
  <c r="A130" i="17"/>
  <c r="A50" i="15"/>
  <c r="A55" i="15"/>
  <c r="A70" i="15"/>
  <c r="A69" i="17"/>
  <c r="A55" i="17"/>
  <c r="A40" i="11"/>
  <c r="A39" i="11"/>
  <c r="A52" i="15"/>
  <c r="A192" i="14"/>
  <c r="A30" i="17"/>
  <c r="A44" i="17"/>
  <c r="A57" i="18"/>
  <c r="A99" i="16"/>
  <c r="A51" i="14"/>
  <c r="A81" i="15"/>
  <c r="A62" i="18"/>
  <c r="A38" i="16"/>
  <c r="A77" i="15"/>
  <c r="A35" i="14"/>
  <c r="A80" i="17"/>
  <c r="A124" i="14"/>
  <c r="A9" i="18"/>
  <c r="A107" i="15"/>
  <c r="A31" i="15"/>
  <c r="A75" i="17"/>
  <c r="A67" i="16"/>
  <c r="A31" i="11"/>
  <c r="A139" i="16"/>
  <c r="A90" i="16"/>
  <c r="A89" i="16"/>
  <c r="A5" i="16"/>
  <c r="A82" i="15"/>
  <c r="A98" i="16"/>
  <c r="A84" i="17"/>
  <c r="A38" i="15"/>
  <c r="A44" i="18"/>
  <c r="A49" i="14"/>
  <c r="A36" i="15"/>
  <c r="A42" i="18"/>
  <c r="A102" i="14"/>
  <c r="A153" i="16"/>
  <c r="A61" i="15"/>
  <c r="A44" i="14"/>
  <c r="A42" i="17"/>
  <c r="A54" i="15"/>
  <c r="A98" i="17"/>
  <c r="A63" i="11"/>
  <c r="A186" i="14"/>
  <c r="A177" i="14"/>
  <c r="A150" i="16"/>
  <c r="A99" i="17"/>
  <c r="A142" i="16"/>
  <c r="A110" i="16"/>
  <c r="A125" i="17"/>
  <c r="A91" i="15"/>
  <c r="A119" i="17"/>
  <c r="A216" i="14"/>
  <c r="A118" i="16"/>
  <c r="A46" i="18"/>
  <c r="A144" i="14"/>
  <c r="A115" i="16"/>
  <c r="A221" i="14"/>
  <c r="A129" i="16"/>
  <c r="A122" i="16"/>
  <c r="A181" i="14"/>
  <c r="A87" i="15"/>
  <c r="A120" i="17"/>
  <c r="A101" i="17"/>
  <c r="A61" i="11"/>
  <c r="A81" i="14"/>
  <c r="A88" i="14"/>
  <c r="A110" i="14"/>
  <c r="A131" i="17"/>
  <c r="A222" i="14"/>
  <c r="A152" i="14"/>
  <c r="A149" i="14"/>
  <c r="A147" i="14"/>
  <c r="A69" i="11"/>
  <c r="A106" i="17"/>
  <c r="A45" i="11"/>
  <c r="A193" i="14"/>
  <c r="A211" i="14"/>
  <c r="A202" i="14"/>
  <c r="A153" i="14"/>
  <c r="A107" i="16"/>
  <c r="A66" i="15"/>
  <c r="A171" i="17"/>
  <c r="A127" i="17"/>
  <c r="A145" i="16"/>
  <c r="A180" i="14"/>
  <c r="A189" i="14"/>
  <c r="A67" i="11"/>
  <c r="A94" i="15"/>
  <c r="A118" i="17"/>
  <c r="A178" i="14"/>
  <c r="A128" i="17"/>
  <c r="A140" i="16"/>
  <c r="A151" i="14"/>
  <c r="A95" i="15"/>
  <c r="A89" i="15"/>
  <c r="A130" i="16"/>
  <c r="A196" i="14"/>
  <c r="A218" i="14"/>
  <c r="A146" i="14"/>
  <c r="A86" i="17"/>
  <c r="A136" i="16"/>
  <c r="A116" i="17"/>
  <c r="A112" i="16"/>
  <c r="A121" i="17"/>
  <c r="A207" i="14"/>
  <c r="A114" i="16"/>
  <c r="A93" i="17"/>
  <c r="A99" i="15"/>
  <c r="A158" i="16"/>
  <c r="A90" i="17"/>
  <c r="A64" i="11"/>
  <c r="A190" i="14"/>
  <c r="A143" i="16"/>
  <c r="A88" i="17"/>
  <c r="A62" i="15"/>
  <c r="A44" i="11"/>
  <c r="A86" i="16"/>
  <c r="A80" i="14"/>
  <c r="A87" i="14"/>
  <c r="A109" i="14"/>
  <c r="A73" i="14"/>
  <c r="A169" i="17"/>
  <c r="A103" i="17"/>
  <c r="A124" i="17"/>
  <c r="A92" i="15"/>
  <c r="A89" i="17"/>
  <c r="A182" i="14"/>
  <c r="A219" i="14"/>
  <c r="A47" i="18"/>
  <c r="A179" i="14"/>
  <c r="A214" i="14"/>
  <c r="A68" i="11"/>
  <c r="A188" i="14"/>
  <c r="A93" i="15"/>
  <c r="A122" i="17"/>
  <c r="A111" i="16"/>
  <c r="A46" i="15"/>
  <c r="A57" i="17"/>
  <c r="A43" i="11"/>
  <c r="A50" i="17"/>
  <c r="A135" i="17"/>
  <c r="A94" i="17"/>
  <c r="A91" i="17"/>
  <c r="A210" i="14"/>
  <c r="A65" i="11"/>
  <c r="A104" i="17"/>
  <c r="A90" i="15"/>
  <c r="A137" i="16"/>
  <c r="A117" i="17"/>
  <c r="A135" i="16"/>
  <c r="A119" i="16"/>
  <c r="A208" i="14"/>
  <c r="A96" i="15"/>
  <c r="A66" i="11"/>
  <c r="A103" i="16"/>
  <c r="A201" i="14"/>
  <c r="A142" i="14"/>
  <c r="A114" i="17"/>
  <c r="A102" i="15"/>
  <c r="A205" i="14"/>
  <c r="A149" i="16"/>
  <c r="A197" i="14"/>
  <c r="A105" i="16"/>
  <c r="A145" i="14"/>
  <c r="A48" i="18"/>
  <c r="A223" i="14"/>
  <c r="A115" i="17"/>
  <c r="A88" i="15"/>
  <c r="A217" i="14"/>
  <c r="A152" i="16"/>
  <c r="A209" i="14"/>
  <c r="A117" i="16"/>
  <c r="A144" i="16"/>
  <c r="A200" i="14"/>
  <c r="A187" i="14"/>
  <c r="A62" i="11"/>
  <c r="A107" i="17"/>
  <c r="A109" i="16"/>
  <c r="A45" i="15"/>
  <c r="A56" i="17"/>
  <c r="A42" i="11"/>
  <c r="A49" i="15"/>
  <c r="A191" i="17"/>
  <c r="A217" i="16"/>
  <c r="A150" i="14"/>
  <c r="A104" i="16"/>
  <c r="A141" i="16"/>
  <c r="A215" i="14"/>
  <c r="A102" i="17"/>
  <c r="A108" i="16"/>
  <c r="A49" i="18"/>
  <c r="A212" i="14"/>
  <c r="A143" i="14"/>
  <c r="A147" i="16"/>
  <c r="A95" i="17"/>
  <c r="A148" i="14"/>
  <c r="A70" i="11"/>
  <c r="A204" i="14"/>
  <c r="A78" i="14"/>
  <c r="A62" i="17"/>
  <c r="A65" i="15"/>
  <c r="A72" i="14"/>
  <c r="A52" i="16"/>
  <c r="A132" i="17"/>
  <c r="A133" i="17"/>
  <c r="A106" i="16"/>
  <c r="A96" i="17"/>
  <c r="A198" i="14"/>
  <c r="A126" i="17"/>
  <c r="A100" i="17"/>
  <c r="A120" i="16"/>
  <c r="A191" i="14"/>
  <c r="A155" i="14"/>
  <c r="A97" i="17"/>
  <c r="A183" i="14"/>
  <c r="A87" i="17"/>
  <c r="A101" i="15"/>
  <c r="A220" i="14"/>
  <c r="A176" i="14"/>
  <c r="A141" i="14"/>
  <c r="A151" i="16"/>
  <c r="A44" i="15"/>
  <c r="A85" i="14"/>
  <c r="A77" i="16"/>
  <c r="A91" i="14"/>
  <c r="A89" i="14"/>
  <c r="A173" i="17"/>
  <c r="A199" i="14"/>
  <c r="A213" i="14"/>
  <c r="A154" i="14"/>
  <c r="A133" i="16"/>
  <c r="A100" i="15"/>
  <c r="A123" i="17"/>
  <c r="A203" i="14"/>
  <c r="A138" i="16"/>
  <c r="A195" i="14"/>
  <c r="A102" i="16"/>
  <c r="A71" i="11"/>
  <c r="A146" i="16"/>
  <c r="A105" i="17"/>
  <c r="A134" i="16"/>
  <c r="A92" i="17"/>
</calcChain>
</file>

<file path=xl/sharedStrings.xml><?xml version="1.0" encoding="utf-8"?>
<sst xmlns="http://schemas.openxmlformats.org/spreadsheetml/2006/main" count="9984" uniqueCount="404">
  <si>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</si>
  <si>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</si>
  <si>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</si>
  <si>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</si>
  <si>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</si>
  <si>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</si>
  <si>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</si>
  <si>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</si>
  <si>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</si>
  <si>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</si>
  <si>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</si>
  <si>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</si>
  <si>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</si>
  <si>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</si>
  <si>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</si>
  <si>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</si>
  <si>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</si>
  <si>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</si>
  <si>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</si>
  <si>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</si>
  <si>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</si>
  <si>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</si>
  <si>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</si>
  <si>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</si>
  <si>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</si>
  <si>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</si>
  <si>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</si>
  <si>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</si>
  <si>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</si>
  <si>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</si>
  <si>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</si>
  <si>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</si>
  <si>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</si>
  <si>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</si>
  <si>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</si>
  <si>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</si>
  <si>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</si>
  <si>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</si>
  <si>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</si>
  <si>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</si>
  <si>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</si>
  <si>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</si>
  <si>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</si>
  <si>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</si>
  <si>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</si>
  <si>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</si>
  <si>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</si>
  <si>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</si>
  <si>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</si>
  <si>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</si>
  <si>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</si>
  <si>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</si>
  <si>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</si>
  <si>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</si>
  <si>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</si>
  <si>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</si>
  <si>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</si>
  <si>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</si>
  <si>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</si>
  <si>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</si>
  <si>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</si>
  <si>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</si>
  <si>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</si>
  <si>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</si>
  <si>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</si>
  <si>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</si>
  <si>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</si>
  <si>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</si>
  <si>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</si>
  <si>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</si>
  <si>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</si>
  <si>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</si>
  <si>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</si>
  <si>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</si>
  <si>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</si>
  <si>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</si>
  <si>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</si>
  <si>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</si>
  <si>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</si>
  <si>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</si>
  <si>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</si>
  <si>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</si>
  <si>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</si>
  <si>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</si>
  <si>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</si>
  <si>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</si>
  <si>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</si>
  <si>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</si>
  <si>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</si>
  <si>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</si>
  <si>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</si>
  <si>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</si>
  <si>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</si>
  <si>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</si>
  <si>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</si>
  <si>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</si>
  <si>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</si>
  <si>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</si>
  <si>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</si>
  <si>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</si>
  <si>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</si>
  <si>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</si>
  <si>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</si>
  <si>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</si>
  <si>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</si>
  <si>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</si>
  <si>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</si>
  <si>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</si>
  <si>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</si>
  <si>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</si>
  <si>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</si>
  <si>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</si>
  <si>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</si>
  <si>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</si>
  <si>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</si>
  <si>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</si>
  <si>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</si>
  <si>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</si>
  <si>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</si>
  <si>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</si>
  <si>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</si>
  <si>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</si>
  <si>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</si>
  <si>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</si>
  <si>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</si>
  <si>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</si>
  <si>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</si>
  <si>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</si>
  <si>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</si>
  <si>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</si>
  <si>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</si>
  <si>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</si>
  <si>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</si>
  <si>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</si>
  <si>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</si>
  <si>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</si>
  <si>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</si>
  <si>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</si>
  <si>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</si>
  <si>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</si>
  <si>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</si>
  <si>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</si>
  <si>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</si>
  <si>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</si>
  <si>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</si>
  <si>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</si>
  <si>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</si>
  <si>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</si>
  <si>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</si>
  <si>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</si>
  <si>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</si>
  <si>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</si>
  <si>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</si>
  <si>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</si>
  <si>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</si>
  <si>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</si>
  <si>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</si>
  <si>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</si>
  <si>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</si>
  <si>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</si>
  <si>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</si>
  <si>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</si>
  <si>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</si>
  <si>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</si>
  <si>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</si>
  <si>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</si>
  <si>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</si>
  <si>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</si>
  <si>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</si>
  <si>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</si>
  <si>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</si>
  <si>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</si>
  <si>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</si>
  <si>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</si>
  <si>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</si>
  <si>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</si>
  <si>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</si>
  <si>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</si>
  <si>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</si>
  <si>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</si>
  <si>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</si>
  <si>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</si>
  <si>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</si>
  <si>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</si>
  <si>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</si>
  <si>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</si>
  <si>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</si>
  <si>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</si>
  <si>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</si>
  <si>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</si>
  <si>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</si>
  <si>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</si>
  <si>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</si>
  <si>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</si>
  <si>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</si>
  <si>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</si>
  <si>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</si>
  <si>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</si>
  <si>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</si>
  <si>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</si>
  <si>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</si>
  <si>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</si>
  <si>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</si>
  <si>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</si>
  <si>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</si>
  <si>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</si>
  <si>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</si>
  <si>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</si>
  <si>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</si>
  <si>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</si>
  <si>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</si>
  <si>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</si>
  <si>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</si>
  <si>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</si>
  <si>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</si>
  <si>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</si>
  <si>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</si>
  <si>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</si>
  <si>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</si>
  <si>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</si>
  <si>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</si>
  <si>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</si>
  <si>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</si>
  <si>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</si>
  <si>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</si>
  <si>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</si>
  <si>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</si>
  <si>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</si>
  <si>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</si>
  <si>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</si>
  <si>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</si>
  <si>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</si>
  <si>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</si>
  <si>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</si>
  <si>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</si>
  <si>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</si>
  <si>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</si>
  <si>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</si>
  <si>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</si>
  <si>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</si>
  <si>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</si>
  <si>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</si>
  <si>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</si>
  <si>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</si>
  <si>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</si>
  <si>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</si>
  <si>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</si>
  <si>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</si>
  <si>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</si>
  <si>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</si>
  <si>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</si>
  <si>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</si>
  <si>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</si>
  <si>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</si>
  <si>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</si>
  <si>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</si>
  <si>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</si>
  <si>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</si>
  <si>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</si>
  <si>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</si>
  <si>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</si>
  <si>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</si>
  <si>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</si>
  <si>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</si>
  <si>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</si>
  <si>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</si>
  <si>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</si>
  <si>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</si>
  <si>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</si>
  <si>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</si>
  <si>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</si>
  <si>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</si>
  <si>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</si>
  <si>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</si>
  <si>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</si>
  <si>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</si>
  <si>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</si>
  <si>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</si>
  <si>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</si>
  <si>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</si>
  <si>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</si>
  <si>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</si>
  <si>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</si>
  <si>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</si>
  <si>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</si>
  <si>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</si>
  <si>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</si>
  <si>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</si>
  <si>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</si>
  <si>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</si>
  <si>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</si>
  <si>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</si>
  <si>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</si>
  <si>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</si>
  <si>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</si>
  <si>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黒尾鉄朗</t>
    <rPh sb="0" eb="2">
      <t>クロオ</t>
    </rPh>
    <rPh sb="2" eb="4">
      <t>テツロウ</t>
    </rPh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</si>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</sst>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 applyFill="1" applyBorder="1"/>
    <xf numFmtId="0" fontId="0" fillId="0" borderId="0" xfId="0" quotePrefix="1" applyFont="1" applyFill="1" applyBorder="1"/>
    <xf numFmtId="0" fontId="7" fillId="0" borderId="0" xfId="0" applyFont="1" applyFill="1" applyBorder="1"/>
    <xf numFmtId="0" fontId="7" fillId="0" borderId="0" xfId="0" applyFont="1"/>
    <xf numFmtId="0" fontId="6" fillId="0" borderId="0" xfId="0" applyFont="1" applyFill="1" applyBorder="1"/>
  </cellXfs>
  <cellStyles count="1">
    <cellStyle name="標準" xfId="0" builtinId="0"/>
  </cellStyles>
  <dxfs count="13"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</dxfs>
  <tableStyles count="2" defaultTableStyle="TableStyleMedium2" defaultPivotStyle="PivotStyleLight16">
    <tableStyle name="Skill" pivot="0" count="4" xr9:uid="{7C00F159-6094-4AF4-A7ED-C7C586ED4D32}">
      <tableStyleElement type="wholeTable" dxfId="8"/>
      <tableStyleElement type="headerRow" dxfId="7"/>
      <tableStyleElement type="lastColumn" dxfId="6"/>
      <tableStyleElement type="secondRowStripe" dxfId="5"/>
    </tableStyle>
    <tableStyle name="Stat" pivot="0" count="3" xr9:uid="{51BAA243-9CAF-4FF1-9D79-B3636DEDEEB7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70</xdr:row>
      <xdr:rowOff>3112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5" totalsRowShown="0">
  <autoFilter ref="A1:Y125" xr:uid="{1B1EDE55-EB61-4D00-B426-CEED4B08F8F6}"/>
  <sortState xmlns:xlrd2="http://schemas.microsoft.com/office/spreadsheetml/2017/richdata2" ref="A2:W125">
    <sortCondition ref="A1:A125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">
      <calculatedColumnFormula>SUM(L2:O2)</calculatedColumnFormula>
    </tableColumn>
    <tableColumn id="21" xr3:uid="{E026FCE3-79B5-4B55-BC64-6582EBF6813D}" name="守備力" dataDxfId="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73" totalsRowShown="0">
  <autoFilter ref="A1:T7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312" totalsRowShown="0">
  <autoFilter ref="A1:T31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59" totalsRowShown="0">
  <autoFilter ref="A1:T15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218" totalsRowShown="0">
  <autoFilter ref="A1:T21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204" totalsRowShown="0">
  <autoFilter ref="A1:T204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95" totalsRowShown="0">
  <autoFilter ref="A1:T9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2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1">
      <calculatedColumnFormula>IFERROR(Stat[[#This Row],[No.]],"")</calculatedColumnFormula>
    </tableColumn>
    <tableColumn id="2" xr3:uid="{DAF265DF-DF04-4488-ADA4-3AD75C78FC1F}" name="No.用" dataDxfId="10">
      <calculatedColumnFormula>IFERROR(Stat[[#This Row],[No用]],"")</calculatedColumnFormula>
    </tableColumn>
    <tableColumn id="3" xr3:uid="{EBE29882-D29B-4F42-92D3-18165057E6D4}" name="vlookup 用" dataDxfId="9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3" zoomScale="115" zoomScaleNormal="115" workbookViewId="0">
      <selection activeCell="A115" sqref="A115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163</v>
      </c>
      <c r="B98" t="s">
        <v>218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153</v>
      </c>
      <c r="B101" t="s">
        <v>166</v>
      </c>
      <c r="C101" t="s">
        <v>170</v>
      </c>
      <c r="D101" t="s">
        <v>169</v>
      </c>
      <c r="E101" t="s">
        <v>168</v>
      </c>
      <c r="F101" t="s">
        <v>167</v>
      </c>
      <c r="G101" t="s">
        <v>165</v>
      </c>
      <c r="H101" t="s">
        <v>164</v>
      </c>
      <c r="I101" t="s">
        <v>172</v>
      </c>
      <c r="J101" t="s">
        <v>171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161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156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158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155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162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160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159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157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202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154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11" customWidth="1"/>
    <col min="23" max="23" width="10.77734375" style="7" customWidth="1"/>
    <col min="24" max="24" width="25.33203125" style="6" hidden="1" customWidth="1"/>
    <col min="25" max="25" width="27.21875" style="7" hidden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s="8" t="s">
        <v>173</v>
      </c>
      <c r="B1" s="8" t="s">
        <v>107</v>
      </c>
      <c r="C1" s="8" t="s">
        <v>0</v>
      </c>
      <c r="D1" s="8" t="s">
        <v>7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10" t="s">
        <v>29</v>
      </c>
      <c r="W1" s="12" t="s">
        <v>14</v>
      </c>
      <c r="X1" s="8" t="s">
        <v>240</v>
      </c>
      <c r="Y1" s="8" t="s">
        <v>307</v>
      </c>
    </row>
    <row r="2" spans="1:28" ht="15.85" customHeight="1" x14ac:dyDescent="0.3">
      <c r="A2" s="8">
        <v>1</v>
      </c>
      <c r="B2" s="8" t="s">
        <v>108</v>
      </c>
      <c r="C2" s="8" t="s">
        <v>138</v>
      </c>
      <c r="D2" s="8" t="s">
        <v>77</v>
      </c>
      <c r="E2" s="8" t="s">
        <v>82</v>
      </c>
      <c r="F2" s="8" t="s">
        <v>137</v>
      </c>
      <c r="G2" s="8" t="s">
        <v>71</v>
      </c>
      <c r="H2" s="8">
        <v>99</v>
      </c>
      <c r="I2" s="9" t="s">
        <v>22</v>
      </c>
      <c r="J2" s="8">
        <v>5</v>
      </c>
      <c r="K2" s="8">
        <v>74</v>
      </c>
      <c r="L2" s="8">
        <v>115</v>
      </c>
      <c r="M2" s="8">
        <v>112</v>
      </c>
      <c r="N2" s="8">
        <v>112</v>
      </c>
      <c r="O2" s="8">
        <v>114</v>
      </c>
      <c r="P2" s="8">
        <v>97</v>
      </c>
      <c r="Q2" s="8">
        <v>123</v>
      </c>
      <c r="R2" s="8">
        <v>112</v>
      </c>
      <c r="S2" s="8">
        <v>129</v>
      </c>
      <c r="T2" s="8">
        <v>129</v>
      </c>
      <c r="U2" s="8">
        <v>26</v>
      </c>
      <c r="V2" s="10">
        <f t="shared" ref="V2:V33" si="0">SUM(L2:O2)</f>
        <v>453</v>
      </c>
      <c r="W2" s="12">
        <f t="shared" ref="W2:W33" si="1">SUM(Q2:T2)</f>
        <v>493</v>
      </c>
      <c r="X2" s="8" t="str">
        <f>Stat[[#This Row],[服装]]&amp;Stat[[#This Row],[名前]]&amp;Stat[[#This Row],[レアリティ]]</f>
        <v>ユニフォーム日向翔陽ICONIC</v>
      </c>
      <c r="Y2" s="8" t="s">
        <v>308</v>
      </c>
      <c r="Z2" s="3"/>
      <c r="AA2" s="3"/>
      <c r="AB2" s="3"/>
    </row>
    <row r="3" spans="1:28" ht="15.85" customHeight="1" x14ac:dyDescent="0.3">
      <c r="A3" s="8">
        <v>2</v>
      </c>
      <c r="B3" s="8" t="s">
        <v>150</v>
      </c>
      <c r="C3" s="8" t="s">
        <v>138</v>
      </c>
      <c r="D3" s="8" t="s">
        <v>77</v>
      </c>
      <c r="E3" s="8" t="s">
        <v>82</v>
      </c>
      <c r="F3" s="8" t="s">
        <v>137</v>
      </c>
      <c r="G3" s="8" t="s">
        <v>71</v>
      </c>
      <c r="H3" s="8">
        <v>99</v>
      </c>
      <c r="I3" s="9" t="s">
        <v>22</v>
      </c>
      <c r="J3" s="8">
        <v>5</v>
      </c>
      <c r="K3" s="8">
        <v>77</v>
      </c>
      <c r="L3" s="8">
        <v>124</v>
      </c>
      <c r="M3" s="8">
        <v>118</v>
      </c>
      <c r="N3" s="8">
        <v>118</v>
      </c>
      <c r="O3" s="8">
        <v>120</v>
      </c>
      <c r="P3" s="8">
        <v>97</v>
      </c>
      <c r="Q3" s="8">
        <v>132</v>
      </c>
      <c r="R3" s="8">
        <v>119</v>
      </c>
      <c r="S3" s="8">
        <v>137</v>
      </c>
      <c r="T3" s="8">
        <v>136</v>
      </c>
      <c r="U3" s="8">
        <v>26</v>
      </c>
      <c r="V3" s="10">
        <f t="shared" si="0"/>
        <v>480</v>
      </c>
      <c r="W3" s="12">
        <f t="shared" si="1"/>
        <v>524</v>
      </c>
      <c r="X3" s="8" t="str">
        <f>Stat[[#This Row],[服装]]&amp;Stat[[#This Row],[名前]]&amp;Stat[[#This Row],[レアリティ]]</f>
        <v>制服日向翔陽ICONIC</v>
      </c>
      <c r="Y3" s="8" t="s">
        <v>308</v>
      </c>
      <c r="Z3" s="3"/>
      <c r="AA3" s="3"/>
      <c r="AB3" s="3"/>
    </row>
    <row r="4" spans="1:28" ht="15.85" customHeight="1" x14ac:dyDescent="0.3">
      <c r="A4" s="8">
        <v>3</v>
      </c>
      <c r="B4" s="8" t="s">
        <v>151</v>
      </c>
      <c r="C4" s="8" t="s">
        <v>138</v>
      </c>
      <c r="D4" s="8" t="s">
        <v>73</v>
      </c>
      <c r="E4" s="8" t="s">
        <v>82</v>
      </c>
      <c r="F4" s="8" t="s">
        <v>137</v>
      </c>
      <c r="G4" s="8" t="s">
        <v>71</v>
      </c>
      <c r="H4" s="8">
        <v>99</v>
      </c>
      <c r="I4" s="9" t="s">
        <v>22</v>
      </c>
      <c r="J4" s="8">
        <v>5</v>
      </c>
      <c r="K4" s="8">
        <v>76</v>
      </c>
      <c r="L4" s="8">
        <v>118</v>
      </c>
      <c r="M4" s="8">
        <v>111</v>
      </c>
      <c r="N4" s="8">
        <v>111</v>
      </c>
      <c r="O4" s="8">
        <v>113</v>
      </c>
      <c r="P4" s="8">
        <v>97</v>
      </c>
      <c r="Q4" s="8">
        <v>128</v>
      </c>
      <c r="R4" s="8">
        <v>115</v>
      </c>
      <c r="S4" s="8">
        <v>134</v>
      </c>
      <c r="T4" s="8">
        <v>130</v>
      </c>
      <c r="U4" s="8">
        <v>26</v>
      </c>
      <c r="V4" s="10">
        <f t="shared" si="0"/>
        <v>453</v>
      </c>
      <c r="W4" s="12">
        <f t="shared" si="1"/>
        <v>507</v>
      </c>
      <c r="X4" s="8" t="str">
        <f>Stat[[#This Row],[服装]]&amp;Stat[[#This Row],[名前]]&amp;Stat[[#This Row],[レアリティ]]</f>
        <v>夏祭り日向翔陽ICONIC</v>
      </c>
      <c r="Y4" s="8" t="s">
        <v>308</v>
      </c>
      <c r="Z4" s="3"/>
      <c r="AA4" s="3"/>
      <c r="AB4" s="3"/>
    </row>
    <row r="5" spans="1:28" ht="15.85" customHeight="1" x14ac:dyDescent="0.3">
      <c r="A5" s="8">
        <v>4</v>
      </c>
      <c r="B5" s="8" t="s">
        <v>108</v>
      </c>
      <c r="C5" s="8" t="s">
        <v>139</v>
      </c>
      <c r="D5" s="8" t="s">
        <v>77</v>
      </c>
      <c r="E5" s="8" t="s">
        <v>74</v>
      </c>
      <c r="F5" s="8" t="s">
        <v>137</v>
      </c>
      <c r="G5" s="8" t="s">
        <v>71</v>
      </c>
      <c r="H5" s="8">
        <v>99</v>
      </c>
      <c r="I5" s="9" t="s">
        <v>22</v>
      </c>
      <c r="J5" s="8">
        <v>5</v>
      </c>
      <c r="K5" s="8">
        <v>78</v>
      </c>
      <c r="L5" s="8">
        <v>123</v>
      </c>
      <c r="M5" s="8">
        <v>123</v>
      </c>
      <c r="N5" s="8">
        <v>129</v>
      </c>
      <c r="O5" s="8">
        <v>123</v>
      </c>
      <c r="P5" s="8">
        <v>101</v>
      </c>
      <c r="Q5" s="8">
        <v>115</v>
      </c>
      <c r="R5" s="8">
        <v>120</v>
      </c>
      <c r="S5" s="8">
        <v>115</v>
      </c>
      <c r="T5" s="8">
        <v>115</v>
      </c>
      <c r="U5" s="8">
        <v>31</v>
      </c>
      <c r="V5" s="10">
        <f t="shared" si="0"/>
        <v>498</v>
      </c>
      <c r="W5" s="12">
        <f t="shared" si="1"/>
        <v>465</v>
      </c>
      <c r="X5" s="8" t="str">
        <f>Stat[[#This Row],[服装]]&amp;Stat[[#This Row],[名前]]&amp;Stat[[#This Row],[レアリティ]]</f>
        <v>ユニフォーム影山飛雄ICONIC</v>
      </c>
      <c r="Y5" s="8" t="s">
        <v>309</v>
      </c>
      <c r="Z5" s="3"/>
      <c r="AA5" s="3"/>
      <c r="AB5" s="3"/>
    </row>
    <row r="6" spans="1:28" ht="15.85" customHeight="1" x14ac:dyDescent="0.3">
      <c r="A6" s="8">
        <v>5</v>
      </c>
      <c r="B6" s="8" t="s">
        <v>150</v>
      </c>
      <c r="C6" s="8" t="s">
        <v>139</v>
      </c>
      <c r="D6" s="8" t="s">
        <v>77</v>
      </c>
      <c r="E6" s="8" t="s">
        <v>74</v>
      </c>
      <c r="F6" s="8" t="s">
        <v>137</v>
      </c>
      <c r="G6" s="8" t="s">
        <v>71</v>
      </c>
      <c r="H6" s="8">
        <v>99</v>
      </c>
      <c r="I6" s="9" t="s">
        <v>22</v>
      </c>
      <c r="J6" s="8">
        <v>5</v>
      </c>
      <c r="K6" s="8">
        <v>79</v>
      </c>
      <c r="L6" s="8">
        <v>124</v>
      </c>
      <c r="M6" s="8">
        <v>126</v>
      </c>
      <c r="N6" s="8">
        <v>132</v>
      </c>
      <c r="O6" s="8">
        <v>126</v>
      </c>
      <c r="P6" s="8">
        <v>101</v>
      </c>
      <c r="Q6" s="8">
        <v>116</v>
      </c>
      <c r="R6" s="8">
        <v>121</v>
      </c>
      <c r="S6" s="8">
        <v>116</v>
      </c>
      <c r="T6" s="8">
        <v>116</v>
      </c>
      <c r="U6" s="8">
        <v>31</v>
      </c>
      <c r="V6" s="10">
        <f t="shared" si="0"/>
        <v>508</v>
      </c>
      <c r="W6" s="12">
        <f t="shared" si="1"/>
        <v>469</v>
      </c>
      <c r="X6" s="8" t="str">
        <f>Stat[[#This Row],[服装]]&amp;Stat[[#This Row],[名前]]&amp;Stat[[#This Row],[レアリティ]]</f>
        <v>制服影山飛雄ICONIC</v>
      </c>
      <c r="Y6" s="8" t="s">
        <v>309</v>
      </c>
      <c r="Z6" s="3"/>
      <c r="AA6" s="3"/>
      <c r="AB6" s="3"/>
    </row>
    <row r="7" spans="1:28" ht="15.85" customHeight="1" x14ac:dyDescent="0.3">
      <c r="A7" s="8">
        <v>6</v>
      </c>
      <c r="B7" s="8" t="s">
        <v>151</v>
      </c>
      <c r="C7" s="8" t="s">
        <v>139</v>
      </c>
      <c r="D7" s="8" t="s">
        <v>73</v>
      </c>
      <c r="E7" s="8" t="s">
        <v>74</v>
      </c>
      <c r="F7" s="8" t="s">
        <v>137</v>
      </c>
      <c r="G7" s="8" t="s">
        <v>71</v>
      </c>
      <c r="H7" s="8">
        <v>99</v>
      </c>
      <c r="I7" s="9" t="s">
        <v>22</v>
      </c>
      <c r="J7" s="8">
        <v>5</v>
      </c>
      <c r="K7" s="8">
        <v>79</v>
      </c>
      <c r="L7" s="8">
        <v>122</v>
      </c>
      <c r="M7" s="8">
        <v>128</v>
      </c>
      <c r="N7" s="8">
        <v>132</v>
      </c>
      <c r="O7" s="8">
        <v>128</v>
      </c>
      <c r="P7" s="8">
        <v>101</v>
      </c>
      <c r="Q7" s="8">
        <v>114</v>
      </c>
      <c r="R7" s="8">
        <v>123</v>
      </c>
      <c r="S7" s="8">
        <v>114</v>
      </c>
      <c r="T7" s="8">
        <v>116</v>
      </c>
      <c r="U7" s="8">
        <v>31</v>
      </c>
      <c r="V7" s="10">
        <f t="shared" si="0"/>
        <v>510</v>
      </c>
      <c r="W7" s="12">
        <f t="shared" si="1"/>
        <v>467</v>
      </c>
      <c r="X7" s="8" t="str">
        <f>Stat[[#This Row],[服装]]&amp;Stat[[#This Row],[名前]]&amp;Stat[[#This Row],[レアリティ]]</f>
        <v>夏祭り影山飛雄ICONIC</v>
      </c>
      <c r="Y7" s="8" t="s">
        <v>309</v>
      </c>
      <c r="Z7" s="3"/>
      <c r="AA7" s="3"/>
      <c r="AB7" s="3"/>
    </row>
    <row r="8" spans="1:28" ht="15.85" customHeight="1" x14ac:dyDescent="0.3">
      <c r="A8" s="8">
        <v>7</v>
      </c>
      <c r="B8" s="8" t="s">
        <v>108</v>
      </c>
      <c r="C8" s="8" t="s">
        <v>140</v>
      </c>
      <c r="D8" s="8" t="s">
        <v>77</v>
      </c>
      <c r="E8" s="8" t="s">
        <v>82</v>
      </c>
      <c r="F8" s="8" t="s">
        <v>137</v>
      </c>
      <c r="G8" s="8" t="s">
        <v>71</v>
      </c>
      <c r="H8" s="8">
        <v>99</v>
      </c>
      <c r="I8" s="9" t="s">
        <v>22</v>
      </c>
      <c r="J8" s="8">
        <v>5</v>
      </c>
      <c r="K8" s="8">
        <v>75</v>
      </c>
      <c r="L8" s="8">
        <v>116</v>
      </c>
      <c r="M8" s="8">
        <v>112</v>
      </c>
      <c r="N8" s="8">
        <v>112</v>
      </c>
      <c r="O8" s="8">
        <v>126</v>
      </c>
      <c r="P8" s="8">
        <v>97</v>
      </c>
      <c r="Q8" s="8">
        <v>127</v>
      </c>
      <c r="R8" s="8">
        <v>114</v>
      </c>
      <c r="S8" s="8">
        <v>116</v>
      </c>
      <c r="T8" s="8">
        <v>115</v>
      </c>
      <c r="U8" s="8">
        <v>36</v>
      </c>
      <c r="V8" s="10">
        <f t="shared" si="0"/>
        <v>466</v>
      </c>
      <c r="W8" s="12">
        <f t="shared" si="1"/>
        <v>472</v>
      </c>
      <c r="X8" s="8" t="str">
        <f>Stat[[#This Row],[服装]]&amp;Stat[[#This Row],[名前]]&amp;Stat[[#This Row],[レアリティ]]</f>
        <v>ユニフォーム月島蛍ICONIC</v>
      </c>
      <c r="Y8" s="8" t="s">
        <v>310</v>
      </c>
      <c r="Z8" s="3"/>
      <c r="AA8" s="3"/>
      <c r="AB8" s="3"/>
    </row>
    <row r="9" spans="1:28" ht="15.85" customHeight="1" x14ac:dyDescent="0.3">
      <c r="A9" s="8">
        <v>8</v>
      </c>
      <c r="B9" s="8" t="s">
        <v>117</v>
      </c>
      <c r="C9" s="8" t="s">
        <v>140</v>
      </c>
      <c r="D9" s="8" t="s">
        <v>73</v>
      </c>
      <c r="E9" s="8" t="s">
        <v>82</v>
      </c>
      <c r="F9" s="8" t="s">
        <v>137</v>
      </c>
      <c r="G9" s="8" t="s">
        <v>71</v>
      </c>
      <c r="H9" s="8">
        <v>99</v>
      </c>
      <c r="I9" s="9" t="s">
        <v>22</v>
      </c>
      <c r="J9" s="8">
        <v>5</v>
      </c>
      <c r="K9" s="8">
        <v>76</v>
      </c>
      <c r="L9" s="8">
        <v>119</v>
      </c>
      <c r="M9" s="8">
        <v>113</v>
      </c>
      <c r="N9" s="8">
        <v>113</v>
      </c>
      <c r="O9" s="8">
        <v>127</v>
      </c>
      <c r="P9" s="8">
        <v>97</v>
      </c>
      <c r="Q9" s="8">
        <v>130</v>
      </c>
      <c r="R9" s="8">
        <v>115</v>
      </c>
      <c r="S9" s="8">
        <v>119</v>
      </c>
      <c r="T9" s="8">
        <v>116</v>
      </c>
      <c r="U9" s="8">
        <v>36</v>
      </c>
      <c r="V9" s="10">
        <f t="shared" si="0"/>
        <v>472</v>
      </c>
      <c r="W9" s="12">
        <f t="shared" si="1"/>
        <v>480</v>
      </c>
      <c r="X9" s="8" t="str">
        <f>Stat[[#This Row],[服装]]&amp;Stat[[#This Row],[名前]]&amp;Stat[[#This Row],[レアリティ]]</f>
        <v>水着月島蛍ICONIC</v>
      </c>
      <c r="Y9" s="8" t="s">
        <v>310</v>
      </c>
      <c r="Z9" s="3"/>
      <c r="AA9" s="3"/>
      <c r="AB9" s="3"/>
    </row>
    <row r="10" spans="1:28" ht="15.85" customHeight="1" x14ac:dyDescent="0.3">
      <c r="A10" s="8">
        <v>9</v>
      </c>
      <c r="B10" s="8" t="s">
        <v>108</v>
      </c>
      <c r="C10" s="8" t="s">
        <v>141</v>
      </c>
      <c r="D10" s="8" t="s">
        <v>90</v>
      </c>
      <c r="E10" s="8" t="s">
        <v>82</v>
      </c>
      <c r="F10" s="8" t="s">
        <v>137</v>
      </c>
      <c r="G10" s="8" t="s">
        <v>71</v>
      </c>
      <c r="H10" s="8">
        <v>99</v>
      </c>
      <c r="I10" s="9" t="s">
        <v>22</v>
      </c>
      <c r="J10" s="8">
        <v>5</v>
      </c>
      <c r="K10" s="8">
        <v>73</v>
      </c>
      <c r="L10" s="8">
        <v>114</v>
      </c>
      <c r="M10" s="8">
        <v>123</v>
      </c>
      <c r="N10" s="8">
        <v>118</v>
      </c>
      <c r="O10" s="8">
        <v>120</v>
      </c>
      <c r="P10" s="8">
        <v>97</v>
      </c>
      <c r="Q10" s="8">
        <v>118</v>
      </c>
      <c r="R10" s="8">
        <v>118</v>
      </c>
      <c r="S10" s="8">
        <v>114</v>
      </c>
      <c r="T10" s="8">
        <v>119</v>
      </c>
      <c r="U10" s="8">
        <v>31</v>
      </c>
      <c r="V10" s="10">
        <f t="shared" si="0"/>
        <v>475</v>
      </c>
      <c r="W10" s="12">
        <f t="shared" si="1"/>
        <v>469</v>
      </c>
      <c r="X10" s="8" t="str">
        <f>Stat[[#This Row],[服装]]&amp;Stat[[#This Row],[名前]]&amp;Stat[[#This Row],[レアリティ]]</f>
        <v>ユニフォーム山口忠ICONIC</v>
      </c>
      <c r="Y10" s="8" t="s">
        <v>311</v>
      </c>
      <c r="Z10" s="3"/>
      <c r="AA10" s="3"/>
      <c r="AB10" s="3"/>
    </row>
    <row r="11" spans="1:28" ht="15.85" customHeight="1" x14ac:dyDescent="0.3">
      <c r="A11" s="8">
        <v>10</v>
      </c>
      <c r="B11" s="8" t="s">
        <v>117</v>
      </c>
      <c r="C11" s="8" t="s">
        <v>141</v>
      </c>
      <c r="D11" s="8" t="s">
        <v>77</v>
      </c>
      <c r="E11" s="8" t="s">
        <v>82</v>
      </c>
      <c r="F11" s="8" t="s">
        <v>137</v>
      </c>
      <c r="G11" s="8" t="s">
        <v>71</v>
      </c>
      <c r="H11" s="8">
        <v>99</v>
      </c>
      <c r="I11" s="9" t="s">
        <v>22</v>
      </c>
      <c r="J11" s="8">
        <v>5</v>
      </c>
      <c r="K11" s="8">
        <v>74</v>
      </c>
      <c r="L11" s="8">
        <v>115</v>
      </c>
      <c r="M11" s="8">
        <v>126</v>
      </c>
      <c r="N11" s="8">
        <v>119</v>
      </c>
      <c r="O11" s="8">
        <v>123</v>
      </c>
      <c r="P11" s="8">
        <v>97</v>
      </c>
      <c r="Q11" s="8">
        <v>121</v>
      </c>
      <c r="R11" s="8">
        <v>119</v>
      </c>
      <c r="S11" s="8">
        <v>115</v>
      </c>
      <c r="T11" s="8">
        <v>120</v>
      </c>
      <c r="U11" s="8">
        <v>31</v>
      </c>
      <c r="V11" s="10">
        <f t="shared" si="0"/>
        <v>483</v>
      </c>
      <c r="W11" s="12">
        <f t="shared" si="1"/>
        <v>475</v>
      </c>
      <c r="X11" s="8" t="str">
        <f>Stat[[#This Row],[服装]]&amp;Stat[[#This Row],[名前]]&amp;Stat[[#This Row],[レアリティ]]</f>
        <v>水着山口忠ICONIC</v>
      </c>
      <c r="Y11" s="8" t="s">
        <v>311</v>
      </c>
      <c r="Z11" s="3"/>
      <c r="AA11" s="3"/>
      <c r="AB11" s="3"/>
    </row>
    <row r="12" spans="1:28" ht="15.85" customHeight="1" x14ac:dyDescent="0.3">
      <c r="A12" s="8">
        <v>11</v>
      </c>
      <c r="B12" s="8" t="s">
        <v>108</v>
      </c>
      <c r="C12" s="8" t="s">
        <v>142</v>
      </c>
      <c r="D12" s="8" t="s">
        <v>77</v>
      </c>
      <c r="E12" s="8" t="s">
        <v>80</v>
      </c>
      <c r="F12" s="8" t="s">
        <v>137</v>
      </c>
      <c r="G12" s="8" t="s">
        <v>71</v>
      </c>
      <c r="H12" s="8">
        <v>99</v>
      </c>
      <c r="I12" s="9" t="s">
        <v>22</v>
      </c>
      <c r="J12" s="8">
        <v>5</v>
      </c>
      <c r="K12" s="8">
        <v>86</v>
      </c>
      <c r="L12" s="8">
        <v>117</v>
      </c>
      <c r="M12" s="8">
        <v>110</v>
      </c>
      <c r="N12" s="8">
        <v>120</v>
      </c>
      <c r="O12" s="8">
        <v>123</v>
      </c>
      <c r="P12" s="8">
        <v>101</v>
      </c>
      <c r="Q12" s="8">
        <v>110</v>
      </c>
      <c r="R12" s="8">
        <v>130</v>
      </c>
      <c r="S12" s="8">
        <v>116</v>
      </c>
      <c r="T12" s="8">
        <v>123</v>
      </c>
      <c r="U12" s="8">
        <v>29</v>
      </c>
      <c r="V12" s="10">
        <f t="shared" si="0"/>
        <v>470</v>
      </c>
      <c r="W12" s="12">
        <f t="shared" si="1"/>
        <v>479</v>
      </c>
      <c r="X12" s="8" t="str">
        <f>Stat[[#This Row],[服装]]&amp;Stat[[#This Row],[名前]]&amp;Stat[[#This Row],[レアリティ]]</f>
        <v>ユニフォーム西谷夕ICONIC</v>
      </c>
      <c r="Y12" s="8" t="s">
        <v>312</v>
      </c>
      <c r="Z12" s="3"/>
      <c r="AA12" s="3"/>
      <c r="AB12" s="3"/>
    </row>
    <row r="13" spans="1:28" ht="15.85" customHeight="1" x14ac:dyDescent="0.3">
      <c r="A13" s="8">
        <v>12</v>
      </c>
      <c r="B13" s="8" t="s">
        <v>150</v>
      </c>
      <c r="C13" s="8" t="s">
        <v>142</v>
      </c>
      <c r="D13" s="8" t="s">
        <v>73</v>
      </c>
      <c r="E13" s="8" t="s">
        <v>80</v>
      </c>
      <c r="F13" s="8" t="s">
        <v>137</v>
      </c>
      <c r="G13" s="8" t="s">
        <v>71</v>
      </c>
      <c r="H13" s="8">
        <v>99</v>
      </c>
      <c r="I13" s="9" t="s">
        <v>22</v>
      </c>
      <c r="J13" s="8">
        <v>5</v>
      </c>
      <c r="K13" s="8">
        <v>87</v>
      </c>
      <c r="L13" s="8">
        <v>118</v>
      </c>
      <c r="M13" s="8">
        <v>111</v>
      </c>
      <c r="N13" s="8">
        <v>123</v>
      </c>
      <c r="O13" s="8">
        <v>124</v>
      </c>
      <c r="P13" s="8">
        <v>101</v>
      </c>
      <c r="Q13" s="8">
        <v>111</v>
      </c>
      <c r="R13" s="8">
        <v>133</v>
      </c>
      <c r="S13" s="8">
        <v>117</v>
      </c>
      <c r="T13" s="8">
        <v>126</v>
      </c>
      <c r="U13" s="8">
        <v>29</v>
      </c>
      <c r="V13" s="10">
        <f t="shared" si="0"/>
        <v>476</v>
      </c>
      <c r="W13" s="12">
        <f t="shared" si="1"/>
        <v>487</v>
      </c>
      <c r="X13" s="8" t="str">
        <f>Stat[[#This Row],[服装]]&amp;Stat[[#This Row],[名前]]&amp;Stat[[#This Row],[レアリティ]]</f>
        <v>制服西谷夕ICONIC</v>
      </c>
      <c r="Y13" s="8" t="s">
        <v>312</v>
      </c>
      <c r="Z13" s="3"/>
      <c r="AA13" s="3"/>
      <c r="AB13" s="3"/>
    </row>
    <row r="14" spans="1:28" ht="15.85" customHeight="1" x14ac:dyDescent="0.3">
      <c r="A14" s="8">
        <v>13</v>
      </c>
      <c r="B14" s="8" t="s">
        <v>108</v>
      </c>
      <c r="C14" s="8" t="s">
        <v>143</v>
      </c>
      <c r="D14" s="8" t="s">
        <v>90</v>
      </c>
      <c r="E14" s="8" t="s">
        <v>78</v>
      </c>
      <c r="F14" s="8" t="s">
        <v>137</v>
      </c>
      <c r="G14" s="8" t="s">
        <v>71</v>
      </c>
      <c r="H14" s="8">
        <v>99</v>
      </c>
      <c r="I14" s="9" t="s">
        <v>22</v>
      </c>
      <c r="J14" s="8">
        <v>5</v>
      </c>
      <c r="K14" s="8">
        <v>78</v>
      </c>
      <c r="L14" s="8">
        <v>125</v>
      </c>
      <c r="M14" s="8">
        <v>117</v>
      </c>
      <c r="N14" s="8">
        <v>113</v>
      </c>
      <c r="O14" s="8">
        <v>114</v>
      </c>
      <c r="P14" s="8">
        <v>97</v>
      </c>
      <c r="Q14" s="8">
        <v>116</v>
      </c>
      <c r="R14" s="8">
        <v>117</v>
      </c>
      <c r="S14" s="8">
        <v>115</v>
      </c>
      <c r="T14" s="8">
        <v>115</v>
      </c>
      <c r="U14" s="8">
        <v>27</v>
      </c>
      <c r="V14" s="10">
        <f t="shared" si="0"/>
        <v>469</v>
      </c>
      <c r="W14" s="12">
        <f t="shared" si="1"/>
        <v>463</v>
      </c>
      <c r="X14" s="8" t="str">
        <f>Stat[[#This Row],[服装]]&amp;Stat[[#This Row],[名前]]&amp;Stat[[#This Row],[レアリティ]]</f>
        <v>ユニフォーム田中龍之介ICONIC</v>
      </c>
      <c r="Y14" s="8" t="s">
        <v>313</v>
      </c>
      <c r="Z14" s="3"/>
      <c r="AA14" s="3"/>
      <c r="AB14" s="3"/>
    </row>
    <row r="15" spans="1:28" ht="15.85" customHeight="1" x14ac:dyDescent="0.3">
      <c r="A15" s="8">
        <v>14</v>
      </c>
      <c r="B15" s="8" t="s">
        <v>150</v>
      </c>
      <c r="C15" s="8" t="s">
        <v>143</v>
      </c>
      <c r="D15" s="8" t="s">
        <v>77</v>
      </c>
      <c r="E15" s="8" t="s">
        <v>78</v>
      </c>
      <c r="F15" s="8" t="s">
        <v>137</v>
      </c>
      <c r="G15" s="8" t="s">
        <v>71</v>
      </c>
      <c r="H15" s="8">
        <v>99</v>
      </c>
      <c r="I15" s="9" t="s">
        <v>22</v>
      </c>
      <c r="J15" s="8">
        <v>5</v>
      </c>
      <c r="K15" s="8">
        <v>79</v>
      </c>
      <c r="L15" s="8">
        <v>128</v>
      </c>
      <c r="M15" s="8">
        <v>120</v>
      </c>
      <c r="N15" s="8">
        <v>114</v>
      </c>
      <c r="O15" s="8">
        <v>115</v>
      </c>
      <c r="P15" s="8">
        <v>97</v>
      </c>
      <c r="Q15" s="8">
        <v>117</v>
      </c>
      <c r="R15" s="8">
        <v>118</v>
      </c>
      <c r="S15" s="8">
        <v>118</v>
      </c>
      <c r="T15" s="8">
        <v>116</v>
      </c>
      <c r="U15" s="8">
        <v>27</v>
      </c>
      <c r="V15" s="10">
        <f t="shared" si="0"/>
        <v>477</v>
      </c>
      <c r="W15" s="12">
        <f t="shared" si="1"/>
        <v>469</v>
      </c>
      <c r="X15" s="8" t="str">
        <f>Stat[[#This Row],[服装]]&amp;Stat[[#This Row],[名前]]&amp;Stat[[#This Row],[レアリティ]]</f>
        <v>制服田中龍之介ICONIC</v>
      </c>
      <c r="Y15" s="8" t="s">
        <v>313</v>
      </c>
      <c r="Z15" s="3"/>
      <c r="AA15" s="3"/>
      <c r="AB15" s="3"/>
    </row>
    <row r="16" spans="1:28" ht="15.85" customHeight="1" x14ac:dyDescent="0.3">
      <c r="A16" s="8">
        <v>15</v>
      </c>
      <c r="B16" s="8" t="s">
        <v>108</v>
      </c>
      <c r="C16" s="8" t="s">
        <v>144</v>
      </c>
      <c r="D16" s="8" t="s">
        <v>77</v>
      </c>
      <c r="E16" s="8" t="s">
        <v>78</v>
      </c>
      <c r="F16" s="8" t="s">
        <v>137</v>
      </c>
      <c r="G16" s="8" t="s">
        <v>71</v>
      </c>
      <c r="H16" s="8">
        <v>99</v>
      </c>
      <c r="I16" s="9" t="s">
        <v>22</v>
      </c>
      <c r="J16" s="8">
        <v>5</v>
      </c>
      <c r="K16" s="8">
        <v>78</v>
      </c>
      <c r="L16" s="8">
        <v>118</v>
      </c>
      <c r="M16" s="8">
        <v>116</v>
      </c>
      <c r="N16" s="8">
        <v>116</v>
      </c>
      <c r="O16" s="8">
        <v>123</v>
      </c>
      <c r="P16" s="8">
        <v>101</v>
      </c>
      <c r="Q16" s="8">
        <v>116</v>
      </c>
      <c r="R16" s="8">
        <v>126</v>
      </c>
      <c r="S16" s="8">
        <v>115</v>
      </c>
      <c r="T16" s="8">
        <v>120</v>
      </c>
      <c r="U16" s="8">
        <v>51</v>
      </c>
      <c r="V16" s="10">
        <f t="shared" si="0"/>
        <v>473</v>
      </c>
      <c r="W16" s="12">
        <f t="shared" si="1"/>
        <v>477</v>
      </c>
      <c r="X16" s="8" t="str">
        <f>Stat[[#This Row],[服装]]&amp;Stat[[#This Row],[名前]]&amp;Stat[[#This Row],[レアリティ]]</f>
        <v>ユニフォーム澤村大地ICONIC</v>
      </c>
      <c r="Y16" s="8" t="s">
        <v>314</v>
      </c>
      <c r="Z16" s="3"/>
      <c r="AA16" s="3"/>
      <c r="AB16" s="3"/>
    </row>
    <row r="17" spans="1:28" ht="15.85" customHeight="1" x14ac:dyDescent="0.3">
      <c r="A17" s="8">
        <v>16</v>
      </c>
      <c r="B17" s="8" t="s">
        <v>118</v>
      </c>
      <c r="C17" s="8" t="s">
        <v>144</v>
      </c>
      <c r="D17" s="8" t="s">
        <v>73</v>
      </c>
      <c r="E17" s="8" t="s">
        <v>78</v>
      </c>
      <c r="F17" s="8" t="s">
        <v>137</v>
      </c>
      <c r="G17" s="8" t="s">
        <v>71</v>
      </c>
      <c r="H17" s="8">
        <v>99</v>
      </c>
      <c r="I17" s="9" t="s">
        <v>22</v>
      </c>
      <c r="J17" s="8">
        <v>5</v>
      </c>
      <c r="K17" s="8">
        <v>79</v>
      </c>
      <c r="L17" s="8">
        <v>121</v>
      </c>
      <c r="M17" s="8">
        <v>119</v>
      </c>
      <c r="N17" s="8">
        <v>117</v>
      </c>
      <c r="O17" s="8">
        <v>124</v>
      </c>
      <c r="P17" s="8">
        <v>101</v>
      </c>
      <c r="Q17" s="8">
        <v>117</v>
      </c>
      <c r="R17" s="8">
        <v>127</v>
      </c>
      <c r="S17" s="8">
        <v>118</v>
      </c>
      <c r="T17" s="8">
        <v>121</v>
      </c>
      <c r="U17" s="8">
        <v>51</v>
      </c>
      <c r="V17" s="10">
        <f t="shared" si="0"/>
        <v>481</v>
      </c>
      <c r="W17" s="12">
        <f t="shared" si="1"/>
        <v>483</v>
      </c>
      <c r="X17" s="8" t="str">
        <f>Stat[[#This Row],[服装]]&amp;Stat[[#This Row],[名前]]&amp;Stat[[#This Row],[レアリティ]]</f>
        <v>プール掃除澤村大地ICONIC</v>
      </c>
      <c r="Y17" s="8" t="s">
        <v>314</v>
      </c>
      <c r="Z17" s="3"/>
      <c r="AA17" s="3"/>
      <c r="AB17" s="3"/>
    </row>
    <row r="18" spans="1:28" ht="15.85" customHeight="1" x14ac:dyDescent="0.3">
      <c r="A18" s="8">
        <v>17</v>
      </c>
      <c r="B18" s="8" t="s">
        <v>108</v>
      </c>
      <c r="C18" s="8" t="s">
        <v>145</v>
      </c>
      <c r="D18" s="8" t="s">
        <v>90</v>
      </c>
      <c r="E18" s="8" t="s">
        <v>74</v>
      </c>
      <c r="F18" s="8" t="s">
        <v>137</v>
      </c>
      <c r="G18" s="8" t="s">
        <v>71</v>
      </c>
      <c r="H18" s="8">
        <v>99</v>
      </c>
      <c r="I18" s="9" t="s">
        <v>22</v>
      </c>
      <c r="J18" s="8">
        <v>5</v>
      </c>
      <c r="K18" s="8">
        <v>80</v>
      </c>
      <c r="L18" s="8">
        <v>115</v>
      </c>
      <c r="M18" s="8">
        <v>115</v>
      </c>
      <c r="N18" s="8">
        <v>124</v>
      </c>
      <c r="O18" s="8">
        <v>123</v>
      </c>
      <c r="P18" s="8">
        <v>101</v>
      </c>
      <c r="Q18" s="8">
        <v>116</v>
      </c>
      <c r="R18" s="8">
        <v>116</v>
      </c>
      <c r="S18" s="8">
        <v>115</v>
      </c>
      <c r="T18" s="8">
        <v>115</v>
      </c>
      <c r="U18" s="8">
        <v>46</v>
      </c>
      <c r="V18" s="10">
        <f t="shared" si="0"/>
        <v>477</v>
      </c>
      <c r="W18" s="12">
        <f t="shared" si="1"/>
        <v>462</v>
      </c>
      <c r="X18" s="8" t="str">
        <f>Stat[[#This Row],[服装]]&amp;Stat[[#This Row],[名前]]&amp;Stat[[#This Row],[レアリティ]]</f>
        <v>ユニフォーム菅原考支ICONIC</v>
      </c>
      <c r="Y18" s="8" t="s">
        <v>330</v>
      </c>
      <c r="Z18" s="3"/>
      <c r="AA18" s="3"/>
      <c r="AB18" s="3"/>
    </row>
    <row r="19" spans="1:28" ht="15.85" customHeight="1" x14ac:dyDescent="0.3">
      <c r="A19" s="8">
        <v>18</v>
      </c>
      <c r="B19" s="8" t="s">
        <v>118</v>
      </c>
      <c r="C19" s="8" t="s">
        <v>145</v>
      </c>
      <c r="D19" s="8" t="s">
        <v>77</v>
      </c>
      <c r="E19" s="8" t="s">
        <v>74</v>
      </c>
      <c r="F19" s="8" t="s">
        <v>137</v>
      </c>
      <c r="G19" s="8" t="s">
        <v>71</v>
      </c>
      <c r="H19" s="8">
        <v>99</v>
      </c>
      <c r="I19" s="9" t="s">
        <v>22</v>
      </c>
      <c r="J19" s="8">
        <v>5</v>
      </c>
      <c r="K19" s="8">
        <v>81</v>
      </c>
      <c r="L19" s="8">
        <v>116</v>
      </c>
      <c r="M19" s="8">
        <v>118</v>
      </c>
      <c r="N19" s="8">
        <v>127</v>
      </c>
      <c r="O19" s="8">
        <v>126</v>
      </c>
      <c r="P19" s="8">
        <v>101</v>
      </c>
      <c r="Q19" s="8">
        <v>117</v>
      </c>
      <c r="R19" s="8">
        <v>117</v>
      </c>
      <c r="S19" s="8">
        <v>116</v>
      </c>
      <c r="T19" s="8">
        <v>116</v>
      </c>
      <c r="U19" s="8">
        <v>46</v>
      </c>
      <c r="V19" s="10">
        <f t="shared" si="0"/>
        <v>487</v>
      </c>
      <c r="W19" s="12">
        <f t="shared" si="1"/>
        <v>466</v>
      </c>
      <c r="X19" s="8" t="str">
        <f>Stat[[#This Row],[服装]]&amp;Stat[[#This Row],[名前]]&amp;Stat[[#This Row],[レアリティ]]</f>
        <v>プール掃除菅原考支ICONIC</v>
      </c>
      <c r="Y19" s="8" t="s">
        <v>330</v>
      </c>
      <c r="Z19" s="3"/>
      <c r="AA19" s="3"/>
      <c r="AB19" s="3"/>
    </row>
    <row r="20" spans="1:28" ht="15.85" customHeight="1" x14ac:dyDescent="0.3">
      <c r="A20" s="8">
        <v>19</v>
      </c>
      <c r="B20" s="8" t="s">
        <v>108</v>
      </c>
      <c r="C20" s="8" t="s">
        <v>146</v>
      </c>
      <c r="D20" s="8" t="s">
        <v>77</v>
      </c>
      <c r="E20" s="8" t="s">
        <v>78</v>
      </c>
      <c r="F20" s="8" t="s">
        <v>137</v>
      </c>
      <c r="G20" s="8" t="s">
        <v>71</v>
      </c>
      <c r="H20" s="8">
        <v>99</v>
      </c>
      <c r="I20" s="9" t="s">
        <v>22</v>
      </c>
      <c r="J20" s="8">
        <v>5</v>
      </c>
      <c r="K20" s="8">
        <v>80</v>
      </c>
      <c r="L20" s="8">
        <v>127</v>
      </c>
      <c r="M20" s="8">
        <v>125</v>
      </c>
      <c r="N20" s="8">
        <v>113</v>
      </c>
      <c r="O20" s="8">
        <v>120</v>
      </c>
      <c r="P20" s="8">
        <v>97</v>
      </c>
      <c r="Q20" s="8">
        <v>121</v>
      </c>
      <c r="R20" s="8">
        <v>115</v>
      </c>
      <c r="S20" s="8">
        <v>115</v>
      </c>
      <c r="T20" s="8">
        <v>114</v>
      </c>
      <c r="U20" s="8">
        <v>29</v>
      </c>
      <c r="V20" s="10">
        <f t="shared" si="0"/>
        <v>485</v>
      </c>
      <c r="W20" s="12">
        <f t="shared" si="1"/>
        <v>465</v>
      </c>
      <c r="X20" s="8" t="str">
        <f>Stat[[#This Row],[服装]]&amp;Stat[[#This Row],[名前]]&amp;Stat[[#This Row],[レアリティ]]</f>
        <v>ユニフォーム東峰旭ICONIC</v>
      </c>
      <c r="Y20" s="8" t="s">
        <v>315</v>
      </c>
      <c r="Z20" s="3"/>
      <c r="AA20" s="3"/>
      <c r="AB20" s="3"/>
    </row>
    <row r="21" spans="1:28" ht="15.85" customHeight="1" x14ac:dyDescent="0.3">
      <c r="A21" s="8">
        <v>20</v>
      </c>
      <c r="B21" s="8" t="s">
        <v>118</v>
      </c>
      <c r="C21" s="8" t="s">
        <v>146</v>
      </c>
      <c r="D21" s="8" t="s">
        <v>73</v>
      </c>
      <c r="E21" s="8" t="s">
        <v>78</v>
      </c>
      <c r="F21" s="8" t="s">
        <v>137</v>
      </c>
      <c r="G21" s="8" t="s">
        <v>71</v>
      </c>
      <c r="H21" s="8">
        <v>99</v>
      </c>
      <c r="I21" s="9" t="s">
        <v>22</v>
      </c>
      <c r="J21" s="8">
        <v>5</v>
      </c>
      <c r="K21" s="8">
        <v>78</v>
      </c>
      <c r="L21" s="8">
        <v>124</v>
      </c>
      <c r="M21" s="8">
        <v>124</v>
      </c>
      <c r="N21" s="8">
        <v>110</v>
      </c>
      <c r="O21" s="8">
        <v>119</v>
      </c>
      <c r="P21" s="8">
        <v>97</v>
      </c>
      <c r="Q21" s="8">
        <v>118</v>
      </c>
      <c r="R21" s="8">
        <v>112</v>
      </c>
      <c r="S21" s="8">
        <v>112</v>
      </c>
      <c r="T21" s="8">
        <v>111</v>
      </c>
      <c r="U21" s="8">
        <v>29</v>
      </c>
      <c r="V21" s="10">
        <f t="shared" si="0"/>
        <v>477</v>
      </c>
      <c r="W21" s="12">
        <f t="shared" si="1"/>
        <v>453</v>
      </c>
      <c r="X21" s="8" t="str">
        <f>Stat[[#This Row],[服装]]&amp;Stat[[#This Row],[名前]]&amp;Stat[[#This Row],[レアリティ]]</f>
        <v>プール掃除東峰旭ICONIC</v>
      </c>
      <c r="Y21" s="8" t="s">
        <v>315</v>
      </c>
      <c r="Z21" s="3"/>
      <c r="AA21" s="3"/>
      <c r="AB21" s="3"/>
    </row>
    <row r="22" spans="1:28" ht="15.85" customHeight="1" x14ac:dyDescent="0.3">
      <c r="A22" s="8">
        <v>21</v>
      </c>
      <c r="B22" s="8" t="s">
        <v>108</v>
      </c>
      <c r="C22" s="8" t="s">
        <v>146</v>
      </c>
      <c r="D22" s="8" t="s">
        <v>77</v>
      </c>
      <c r="E22" s="8" t="s">
        <v>78</v>
      </c>
      <c r="F22" s="8" t="s">
        <v>137</v>
      </c>
      <c r="G22" s="8" t="s">
        <v>152</v>
      </c>
      <c r="H22" s="8">
        <v>99</v>
      </c>
      <c r="I22" s="9" t="s">
        <v>22</v>
      </c>
      <c r="J22" s="8">
        <v>5</v>
      </c>
      <c r="K22" s="8">
        <v>80</v>
      </c>
      <c r="L22" s="8">
        <v>128</v>
      </c>
      <c r="M22" s="8">
        <v>128</v>
      </c>
      <c r="N22" s="8">
        <v>112</v>
      </c>
      <c r="O22" s="8">
        <v>123</v>
      </c>
      <c r="P22" s="8">
        <v>97</v>
      </c>
      <c r="Q22" s="8">
        <v>120</v>
      </c>
      <c r="R22" s="8">
        <v>114</v>
      </c>
      <c r="S22" s="8">
        <v>114</v>
      </c>
      <c r="T22" s="8">
        <v>113</v>
      </c>
      <c r="U22" s="8">
        <v>29</v>
      </c>
      <c r="V22" s="10">
        <f t="shared" si="0"/>
        <v>491</v>
      </c>
      <c r="W22" s="12">
        <f t="shared" si="1"/>
        <v>461</v>
      </c>
      <c r="X22" s="8" t="str">
        <f>Stat[[#This Row],[服装]]&amp;Stat[[#This Row],[名前]]&amp;Stat[[#This Row],[レアリティ]]</f>
        <v>ユニフォーム東峰旭YELL</v>
      </c>
      <c r="Y22" s="8" t="s">
        <v>315</v>
      </c>
      <c r="Z22" s="3"/>
      <c r="AA22" s="3"/>
      <c r="AB22" s="3"/>
    </row>
    <row r="23" spans="1:28" ht="15.85" customHeight="1" x14ac:dyDescent="0.3">
      <c r="A23" s="8">
        <v>22</v>
      </c>
      <c r="B23" s="8" t="s">
        <v>108</v>
      </c>
      <c r="C23" s="8" t="s">
        <v>147</v>
      </c>
      <c r="D23" s="8" t="s">
        <v>90</v>
      </c>
      <c r="E23" s="8" t="s">
        <v>78</v>
      </c>
      <c r="F23" s="8" t="s">
        <v>137</v>
      </c>
      <c r="G23" s="8" t="s">
        <v>71</v>
      </c>
      <c r="H23" s="8">
        <v>99</v>
      </c>
      <c r="I23" s="9" t="s">
        <v>22</v>
      </c>
      <c r="J23" s="8">
        <v>5</v>
      </c>
      <c r="K23" s="8">
        <v>78</v>
      </c>
      <c r="L23" s="8">
        <v>113</v>
      </c>
      <c r="M23" s="8">
        <v>115</v>
      </c>
      <c r="N23" s="8">
        <v>111</v>
      </c>
      <c r="O23" s="8">
        <v>120</v>
      </c>
      <c r="P23" s="8">
        <v>99</v>
      </c>
      <c r="Q23" s="8">
        <v>113</v>
      </c>
      <c r="R23" s="8">
        <v>120</v>
      </c>
      <c r="S23" s="8">
        <v>114</v>
      </c>
      <c r="T23" s="8">
        <v>114</v>
      </c>
      <c r="U23" s="8">
        <v>41</v>
      </c>
      <c r="V23" s="10">
        <f t="shared" si="0"/>
        <v>459</v>
      </c>
      <c r="W23" s="12">
        <f t="shared" si="1"/>
        <v>461</v>
      </c>
      <c r="X23" s="8" t="str">
        <f>Stat[[#This Row],[服装]]&amp;Stat[[#This Row],[名前]]&amp;Stat[[#This Row],[レアリティ]]</f>
        <v>ユニフォーム縁下力ICONIC</v>
      </c>
      <c r="Y23" s="8" t="s">
        <v>316</v>
      </c>
      <c r="Z23" s="3"/>
      <c r="AA23" s="3"/>
      <c r="AB23" s="3"/>
    </row>
    <row r="24" spans="1:28" ht="15.85" customHeight="1" x14ac:dyDescent="0.3">
      <c r="A24" s="8">
        <v>23</v>
      </c>
      <c r="B24" s="8" t="s">
        <v>108</v>
      </c>
      <c r="C24" s="8" t="s">
        <v>148</v>
      </c>
      <c r="D24" s="8" t="s">
        <v>90</v>
      </c>
      <c r="E24" s="8" t="s">
        <v>78</v>
      </c>
      <c r="F24" s="8" t="s">
        <v>137</v>
      </c>
      <c r="G24" s="8" t="s">
        <v>71</v>
      </c>
      <c r="H24" s="8">
        <v>99</v>
      </c>
      <c r="I24" s="9" t="s">
        <v>22</v>
      </c>
      <c r="J24" s="8">
        <v>5</v>
      </c>
      <c r="K24" s="8">
        <v>78</v>
      </c>
      <c r="L24" s="8">
        <v>117</v>
      </c>
      <c r="M24" s="8">
        <v>122</v>
      </c>
      <c r="N24" s="8">
        <v>113</v>
      </c>
      <c r="O24" s="8">
        <v>117</v>
      </c>
      <c r="P24" s="8">
        <v>101</v>
      </c>
      <c r="Q24" s="8">
        <v>115</v>
      </c>
      <c r="R24" s="8">
        <v>115</v>
      </c>
      <c r="S24" s="8">
        <v>115</v>
      </c>
      <c r="T24" s="8">
        <v>115</v>
      </c>
      <c r="U24" s="8">
        <v>31</v>
      </c>
      <c r="V24" s="10">
        <f t="shared" si="0"/>
        <v>469</v>
      </c>
      <c r="W24" s="12">
        <f t="shared" si="1"/>
        <v>460</v>
      </c>
      <c r="X24" s="8" t="str">
        <f>Stat[[#This Row],[服装]]&amp;Stat[[#This Row],[名前]]&amp;Stat[[#This Row],[レアリティ]]</f>
        <v>ユニフォーム木下久志ICONIC</v>
      </c>
      <c r="Y24" s="8" t="s">
        <v>317</v>
      </c>
      <c r="Z24" s="3"/>
      <c r="AA24" s="3"/>
      <c r="AB24" s="3"/>
    </row>
    <row r="25" spans="1:28" ht="15.85" customHeight="1" x14ac:dyDescent="0.3">
      <c r="A25" s="8">
        <v>24</v>
      </c>
      <c r="B25" s="8" t="s">
        <v>108</v>
      </c>
      <c r="C25" s="8" t="s">
        <v>149</v>
      </c>
      <c r="D25" s="8" t="s">
        <v>90</v>
      </c>
      <c r="E25" s="8" t="s">
        <v>82</v>
      </c>
      <c r="F25" s="8" t="s">
        <v>137</v>
      </c>
      <c r="G25" s="8" t="s">
        <v>71</v>
      </c>
      <c r="H25" s="8">
        <v>99</v>
      </c>
      <c r="I25" s="9" t="s">
        <v>22</v>
      </c>
      <c r="J25" s="8">
        <v>5</v>
      </c>
      <c r="K25" s="8">
        <v>78</v>
      </c>
      <c r="L25" s="8">
        <v>113</v>
      </c>
      <c r="M25" s="8">
        <v>116</v>
      </c>
      <c r="N25" s="8">
        <v>112</v>
      </c>
      <c r="O25" s="8">
        <v>123</v>
      </c>
      <c r="P25" s="8">
        <v>101</v>
      </c>
      <c r="Q25" s="8">
        <v>119</v>
      </c>
      <c r="R25" s="8">
        <v>113</v>
      </c>
      <c r="S25" s="8">
        <v>114</v>
      </c>
      <c r="T25" s="8">
        <v>114</v>
      </c>
      <c r="U25" s="8">
        <v>31</v>
      </c>
      <c r="V25" s="10">
        <f t="shared" si="0"/>
        <v>464</v>
      </c>
      <c r="W25" s="12">
        <f t="shared" si="1"/>
        <v>460</v>
      </c>
      <c r="X25" s="8" t="str">
        <f>Stat[[#This Row],[服装]]&amp;Stat[[#This Row],[名前]]&amp;Stat[[#This Row],[レアリティ]]</f>
        <v>ユニフォーム成田一仁ICONIC</v>
      </c>
      <c r="Y25" s="8" t="s">
        <v>318</v>
      </c>
      <c r="Z25" s="3"/>
      <c r="AA25" s="3"/>
      <c r="AB25" s="3"/>
    </row>
    <row r="26" spans="1:28" ht="14.4" x14ac:dyDescent="0.3">
      <c r="A26" s="8">
        <v>25</v>
      </c>
      <c r="B26" s="8" t="s">
        <v>108</v>
      </c>
      <c r="C26" s="8" t="s">
        <v>39</v>
      </c>
      <c r="D26" s="8" t="s">
        <v>24</v>
      </c>
      <c r="E26" s="8" t="s">
        <v>31</v>
      </c>
      <c r="F26" s="8" t="s">
        <v>27</v>
      </c>
      <c r="G26" s="8" t="s">
        <v>71</v>
      </c>
      <c r="H26" s="8">
        <v>99</v>
      </c>
      <c r="I26" s="9" t="s">
        <v>22</v>
      </c>
      <c r="J26" s="8">
        <v>5</v>
      </c>
      <c r="K26" s="8">
        <v>79</v>
      </c>
      <c r="L26" s="8">
        <v>113</v>
      </c>
      <c r="M26" s="8">
        <v>115</v>
      </c>
      <c r="N26" s="8">
        <v>127</v>
      </c>
      <c r="O26" s="8">
        <v>129</v>
      </c>
      <c r="P26" s="8">
        <v>101</v>
      </c>
      <c r="Q26" s="8">
        <v>113</v>
      </c>
      <c r="R26" s="8">
        <v>117</v>
      </c>
      <c r="S26" s="8">
        <v>113</v>
      </c>
      <c r="T26" s="8">
        <v>115</v>
      </c>
      <c r="U26" s="8">
        <v>41</v>
      </c>
      <c r="V26" s="10">
        <f t="shared" si="0"/>
        <v>484</v>
      </c>
      <c r="W26" s="12">
        <f t="shared" si="1"/>
        <v>458</v>
      </c>
      <c r="X26" s="8" t="str">
        <f>Stat[[#This Row],[服装]]&amp;Stat[[#This Row],[名前]]&amp;Stat[[#This Row],[レアリティ]]</f>
        <v>ユニフォーム孤爪研磨ICONIC</v>
      </c>
      <c r="Y26" s="8" t="s">
        <v>319</v>
      </c>
      <c r="Z26" s="3"/>
      <c r="AA26" s="3"/>
      <c r="AB26" s="3"/>
    </row>
    <row r="27" spans="1:28" ht="14.4" x14ac:dyDescent="0.3">
      <c r="A27" s="8">
        <v>26</v>
      </c>
      <c r="B27" s="8" t="s">
        <v>150</v>
      </c>
      <c r="C27" s="8" t="s">
        <v>39</v>
      </c>
      <c r="D27" s="8" t="s">
        <v>90</v>
      </c>
      <c r="E27" s="8" t="s">
        <v>31</v>
      </c>
      <c r="F27" s="8" t="s">
        <v>27</v>
      </c>
      <c r="G27" s="8" t="s">
        <v>71</v>
      </c>
      <c r="H27" s="8">
        <v>99</v>
      </c>
      <c r="I27" s="9" t="s">
        <v>22</v>
      </c>
      <c r="J27" s="8">
        <v>5</v>
      </c>
      <c r="K27" s="8">
        <v>80</v>
      </c>
      <c r="L27" s="8">
        <v>114</v>
      </c>
      <c r="M27" s="8">
        <v>118</v>
      </c>
      <c r="N27" s="8">
        <v>130</v>
      </c>
      <c r="O27" s="8">
        <v>132</v>
      </c>
      <c r="P27" s="8">
        <v>101</v>
      </c>
      <c r="Q27" s="8">
        <v>114</v>
      </c>
      <c r="R27" s="8">
        <v>118</v>
      </c>
      <c r="S27" s="8">
        <v>114</v>
      </c>
      <c r="T27" s="8">
        <v>116</v>
      </c>
      <c r="U27" s="8">
        <v>41</v>
      </c>
      <c r="V27" s="10">
        <f t="shared" si="0"/>
        <v>494</v>
      </c>
      <c r="W27" s="12">
        <f t="shared" si="1"/>
        <v>462</v>
      </c>
      <c r="X27" s="8" t="str">
        <f>Stat[[#This Row],[服装]]&amp;Stat[[#This Row],[名前]]&amp;Stat[[#This Row],[レアリティ]]</f>
        <v>制服孤爪研磨ICONIC</v>
      </c>
      <c r="Y27" s="8" t="s">
        <v>319</v>
      </c>
      <c r="Z27" s="3"/>
      <c r="AA27" s="3"/>
      <c r="AB27" s="3"/>
    </row>
    <row r="28" spans="1:28" ht="14.4" x14ac:dyDescent="0.3">
      <c r="A28" s="8">
        <v>27</v>
      </c>
      <c r="B28" s="8" t="s">
        <v>151</v>
      </c>
      <c r="C28" s="8" t="s">
        <v>39</v>
      </c>
      <c r="D28" s="8" t="s">
        <v>77</v>
      </c>
      <c r="E28" s="8" t="s">
        <v>31</v>
      </c>
      <c r="F28" s="8" t="s">
        <v>27</v>
      </c>
      <c r="G28" s="8" t="s">
        <v>71</v>
      </c>
      <c r="H28" s="8">
        <v>99</v>
      </c>
      <c r="I28" s="9" t="s">
        <v>22</v>
      </c>
      <c r="J28" s="8">
        <v>5</v>
      </c>
      <c r="K28" s="8">
        <v>80</v>
      </c>
      <c r="L28" s="8">
        <v>112</v>
      </c>
      <c r="M28" s="8">
        <v>118</v>
      </c>
      <c r="N28" s="8">
        <v>132</v>
      </c>
      <c r="O28" s="8">
        <v>132</v>
      </c>
      <c r="P28" s="8">
        <v>101</v>
      </c>
      <c r="Q28" s="8">
        <v>112</v>
      </c>
      <c r="R28" s="8">
        <v>120</v>
      </c>
      <c r="S28" s="8">
        <v>112</v>
      </c>
      <c r="T28" s="8">
        <v>118</v>
      </c>
      <c r="U28" s="8">
        <v>41</v>
      </c>
      <c r="V28" s="10">
        <f t="shared" si="0"/>
        <v>494</v>
      </c>
      <c r="W28" s="12">
        <f t="shared" si="1"/>
        <v>462</v>
      </c>
      <c r="X28" s="8" t="str">
        <f>Stat[[#This Row],[服装]]&amp;Stat[[#This Row],[名前]]&amp;Stat[[#This Row],[レアリティ]]</f>
        <v>夏祭り孤爪研磨ICONIC</v>
      </c>
      <c r="Y28" s="8" t="s">
        <v>319</v>
      </c>
      <c r="Z28" s="3"/>
      <c r="AA28" s="3"/>
      <c r="AB28" s="3"/>
    </row>
    <row r="29" spans="1:28" ht="14.4" x14ac:dyDescent="0.3">
      <c r="A29" s="8">
        <v>28</v>
      </c>
      <c r="B29" s="8" t="s">
        <v>108</v>
      </c>
      <c r="C29" s="8" t="s">
        <v>40</v>
      </c>
      <c r="D29" s="8" t="s">
        <v>23</v>
      </c>
      <c r="E29" s="8" t="s">
        <v>26</v>
      </c>
      <c r="F29" s="8" t="s">
        <v>27</v>
      </c>
      <c r="G29" s="8" t="s">
        <v>71</v>
      </c>
      <c r="H29" s="8">
        <v>99</v>
      </c>
      <c r="I29" s="9" t="s">
        <v>22</v>
      </c>
      <c r="J29" s="8">
        <v>5</v>
      </c>
      <c r="K29" s="8">
        <v>80</v>
      </c>
      <c r="L29" s="8">
        <v>126</v>
      </c>
      <c r="M29" s="8">
        <v>121</v>
      </c>
      <c r="N29" s="8">
        <v>114</v>
      </c>
      <c r="O29" s="8">
        <v>119</v>
      </c>
      <c r="P29" s="8">
        <v>101</v>
      </c>
      <c r="Q29" s="8">
        <v>129</v>
      </c>
      <c r="R29" s="8">
        <v>117</v>
      </c>
      <c r="S29" s="8">
        <v>116</v>
      </c>
      <c r="T29" s="8">
        <v>115</v>
      </c>
      <c r="U29" s="8">
        <v>36</v>
      </c>
      <c r="V29" s="10">
        <f t="shared" si="0"/>
        <v>480</v>
      </c>
      <c r="W29" s="12">
        <f t="shared" si="1"/>
        <v>477</v>
      </c>
      <c r="X29" s="8" t="str">
        <f>Stat[[#This Row],[服装]]&amp;Stat[[#This Row],[名前]]&amp;Stat[[#This Row],[レアリティ]]</f>
        <v>ユニフォーム黒尾鉄朗ICONIC</v>
      </c>
      <c r="Y29" s="8" t="s">
        <v>320</v>
      </c>
      <c r="Z29" s="3"/>
      <c r="AA29" s="3"/>
      <c r="AB29" s="3"/>
    </row>
    <row r="30" spans="1:28" ht="14.4" x14ac:dyDescent="0.3">
      <c r="A30" s="8">
        <v>29</v>
      </c>
      <c r="B30" s="8" t="s">
        <v>150</v>
      </c>
      <c r="C30" s="8" t="s">
        <v>40</v>
      </c>
      <c r="D30" s="8" t="s">
        <v>73</v>
      </c>
      <c r="E30" s="8" t="s">
        <v>26</v>
      </c>
      <c r="F30" s="8" t="s">
        <v>27</v>
      </c>
      <c r="G30" s="8" t="s">
        <v>71</v>
      </c>
      <c r="H30" s="8">
        <v>99</v>
      </c>
      <c r="I30" s="9" t="s">
        <v>22</v>
      </c>
      <c r="J30" s="8">
        <v>5</v>
      </c>
      <c r="K30" s="8">
        <v>82</v>
      </c>
      <c r="L30" s="8">
        <v>129</v>
      </c>
      <c r="M30" s="8">
        <v>122</v>
      </c>
      <c r="N30" s="8">
        <v>115</v>
      </c>
      <c r="O30" s="8">
        <v>120</v>
      </c>
      <c r="P30" s="8">
        <v>101</v>
      </c>
      <c r="Q30" s="8">
        <v>132</v>
      </c>
      <c r="R30" s="8">
        <v>118</v>
      </c>
      <c r="S30" s="8">
        <v>119</v>
      </c>
      <c r="T30" s="8">
        <v>116</v>
      </c>
      <c r="U30" s="8">
        <v>36</v>
      </c>
      <c r="V30" s="10">
        <f t="shared" si="0"/>
        <v>486</v>
      </c>
      <c r="W30" s="12">
        <f t="shared" si="1"/>
        <v>485</v>
      </c>
      <c r="X30" s="8" t="str">
        <f>Stat[[#This Row],[服装]]&amp;Stat[[#This Row],[名前]]&amp;Stat[[#This Row],[レアリティ]]</f>
        <v>制服黒尾鉄朗ICONIC</v>
      </c>
      <c r="Y30" s="8" t="s">
        <v>320</v>
      </c>
      <c r="Z30" s="3"/>
      <c r="AA30" s="3"/>
      <c r="AB30" s="3"/>
    </row>
    <row r="31" spans="1:28" ht="14.4" x14ac:dyDescent="0.3">
      <c r="A31" s="8">
        <v>30</v>
      </c>
      <c r="B31" s="8" t="s">
        <v>151</v>
      </c>
      <c r="C31" s="8" t="s">
        <v>40</v>
      </c>
      <c r="D31" s="8" t="s">
        <v>90</v>
      </c>
      <c r="E31" s="8" t="s">
        <v>26</v>
      </c>
      <c r="F31" s="8" t="s">
        <v>27</v>
      </c>
      <c r="G31" s="8" t="s">
        <v>71</v>
      </c>
      <c r="H31" s="8">
        <v>99</v>
      </c>
      <c r="I31" s="9" t="s">
        <v>22</v>
      </c>
      <c r="J31" s="8">
        <v>5</v>
      </c>
      <c r="K31" s="8">
        <v>82</v>
      </c>
      <c r="L31" s="8">
        <v>131</v>
      </c>
      <c r="M31" s="8">
        <v>125</v>
      </c>
      <c r="N31" s="8">
        <v>115</v>
      </c>
      <c r="O31" s="8">
        <v>123</v>
      </c>
      <c r="P31" s="8">
        <v>101</v>
      </c>
      <c r="Q31" s="8">
        <v>129</v>
      </c>
      <c r="R31" s="8">
        <v>118</v>
      </c>
      <c r="S31" s="8">
        <v>116</v>
      </c>
      <c r="T31" s="8">
        <v>114</v>
      </c>
      <c r="U31" s="8">
        <v>36</v>
      </c>
      <c r="V31" s="10">
        <f t="shared" si="0"/>
        <v>494</v>
      </c>
      <c r="W31" s="12">
        <f t="shared" si="1"/>
        <v>477</v>
      </c>
      <c r="X31" s="8" t="str">
        <f>Stat[[#This Row],[服装]]&amp;Stat[[#This Row],[名前]]&amp;Stat[[#This Row],[レアリティ]]</f>
        <v>夏祭り黒尾鉄朗ICONIC</v>
      </c>
      <c r="Y31" s="8" t="s">
        <v>320</v>
      </c>
      <c r="Z31" s="3"/>
      <c r="AA31" s="3"/>
      <c r="AB31" s="3"/>
    </row>
    <row r="32" spans="1:28" ht="14.4" x14ac:dyDescent="0.3">
      <c r="A32" s="8">
        <v>31</v>
      </c>
      <c r="B32" s="8" t="s">
        <v>108</v>
      </c>
      <c r="C32" s="8" t="s">
        <v>41</v>
      </c>
      <c r="D32" s="8" t="s">
        <v>23</v>
      </c>
      <c r="E32" s="8" t="s">
        <v>26</v>
      </c>
      <c r="F32" s="8" t="s">
        <v>27</v>
      </c>
      <c r="G32" s="8" t="s">
        <v>71</v>
      </c>
      <c r="H32" s="8">
        <v>99</v>
      </c>
      <c r="I32" s="9" t="s">
        <v>22</v>
      </c>
      <c r="J32" s="8">
        <v>5</v>
      </c>
      <c r="K32" s="8">
        <v>73</v>
      </c>
      <c r="L32" s="8">
        <v>117</v>
      </c>
      <c r="M32" s="8">
        <v>114</v>
      </c>
      <c r="N32" s="8">
        <v>113</v>
      </c>
      <c r="O32" s="8">
        <v>118</v>
      </c>
      <c r="P32" s="8">
        <v>97</v>
      </c>
      <c r="Q32" s="8">
        <v>123</v>
      </c>
      <c r="R32" s="8">
        <v>115</v>
      </c>
      <c r="S32" s="8">
        <v>115</v>
      </c>
      <c r="T32" s="8">
        <v>115</v>
      </c>
      <c r="U32" s="8">
        <v>27</v>
      </c>
      <c r="V32" s="10">
        <f t="shared" si="0"/>
        <v>462</v>
      </c>
      <c r="W32" s="12">
        <f t="shared" si="1"/>
        <v>468</v>
      </c>
      <c r="X32" s="8" t="str">
        <f>Stat[[#This Row],[服装]]&amp;Stat[[#This Row],[名前]]&amp;Stat[[#This Row],[レアリティ]]</f>
        <v>ユニフォーム灰羽リエーフICONIC</v>
      </c>
      <c r="Y32" s="8" t="s">
        <v>321</v>
      </c>
      <c r="Z32" s="3"/>
      <c r="AA32" s="3"/>
      <c r="AB32" s="3"/>
    </row>
    <row r="33" spans="1:28" ht="14.4" x14ac:dyDescent="0.3">
      <c r="A33" s="8">
        <v>32</v>
      </c>
      <c r="B33" s="8" t="s">
        <v>108</v>
      </c>
      <c r="C33" s="8" t="s">
        <v>42</v>
      </c>
      <c r="D33" s="8" t="s">
        <v>24</v>
      </c>
      <c r="E33" s="8" t="s">
        <v>21</v>
      </c>
      <c r="F33" s="8" t="s">
        <v>27</v>
      </c>
      <c r="G33" s="8" t="s">
        <v>71</v>
      </c>
      <c r="H33" s="8">
        <v>99</v>
      </c>
      <c r="I33" s="9" t="s">
        <v>22</v>
      </c>
      <c r="J33" s="8">
        <v>5</v>
      </c>
      <c r="K33" s="8">
        <v>84</v>
      </c>
      <c r="L33" s="8">
        <v>118</v>
      </c>
      <c r="M33" s="8">
        <v>111</v>
      </c>
      <c r="N33" s="8">
        <v>116</v>
      </c>
      <c r="O33" s="8">
        <v>124</v>
      </c>
      <c r="P33" s="8">
        <v>101</v>
      </c>
      <c r="Q33" s="8">
        <v>110</v>
      </c>
      <c r="R33" s="8">
        <v>130</v>
      </c>
      <c r="S33" s="8">
        <v>116</v>
      </c>
      <c r="T33" s="8">
        <v>122</v>
      </c>
      <c r="U33" s="8">
        <v>36</v>
      </c>
      <c r="V33" s="10">
        <f t="shared" si="0"/>
        <v>469</v>
      </c>
      <c r="W33" s="12">
        <f t="shared" si="1"/>
        <v>478</v>
      </c>
      <c r="X33" s="8" t="str">
        <f>Stat[[#This Row],[服装]]&amp;Stat[[#This Row],[名前]]&amp;Stat[[#This Row],[レアリティ]]</f>
        <v>ユニフォーム夜久衛輔ICONIC</v>
      </c>
      <c r="Y33" s="8" t="s">
        <v>331</v>
      </c>
      <c r="Z33" s="3"/>
      <c r="AA33" s="3"/>
      <c r="AB33" s="3"/>
    </row>
    <row r="34" spans="1:28" ht="14.4" x14ac:dyDescent="0.3">
      <c r="A34" s="8">
        <v>33</v>
      </c>
      <c r="B34" s="8" t="s">
        <v>108</v>
      </c>
      <c r="C34" s="8" t="s">
        <v>43</v>
      </c>
      <c r="D34" s="8" t="s">
        <v>24</v>
      </c>
      <c r="E34" s="8" t="s">
        <v>25</v>
      </c>
      <c r="F34" s="8" t="s">
        <v>27</v>
      </c>
      <c r="G34" s="8" t="s">
        <v>71</v>
      </c>
      <c r="H34" s="8">
        <v>99</v>
      </c>
      <c r="I34" s="9" t="s">
        <v>22</v>
      </c>
      <c r="J34" s="8">
        <v>5</v>
      </c>
      <c r="K34" s="8">
        <v>75</v>
      </c>
      <c r="L34" s="8">
        <v>117</v>
      </c>
      <c r="M34" s="8">
        <v>113</v>
      </c>
      <c r="N34" s="8">
        <v>114</v>
      </c>
      <c r="O34" s="8">
        <v>115</v>
      </c>
      <c r="P34" s="8">
        <v>97</v>
      </c>
      <c r="Q34" s="8">
        <v>115</v>
      </c>
      <c r="R34" s="8">
        <v>116</v>
      </c>
      <c r="S34" s="8">
        <v>115</v>
      </c>
      <c r="T34" s="8">
        <v>115</v>
      </c>
      <c r="U34" s="8">
        <v>29</v>
      </c>
      <c r="V34" s="10">
        <f t="shared" ref="V34:V65" si="2">SUM(L34:O34)</f>
        <v>459</v>
      </c>
      <c r="W34" s="12">
        <f t="shared" ref="W34:W65" si="3">SUM(Q34:T34)</f>
        <v>461</v>
      </c>
      <c r="X34" s="8" t="str">
        <f>Stat[[#This Row],[服装]]&amp;Stat[[#This Row],[名前]]&amp;Stat[[#This Row],[レアリティ]]</f>
        <v>ユニフォーム福永招平ICONIC</v>
      </c>
      <c r="Y34" s="8" t="s">
        <v>322</v>
      </c>
      <c r="Z34" s="3"/>
      <c r="AA34" s="3"/>
      <c r="AB34" s="3"/>
    </row>
    <row r="35" spans="1:28" ht="14.4" x14ac:dyDescent="0.3">
      <c r="A35" s="8">
        <v>34</v>
      </c>
      <c r="B35" s="8" t="s">
        <v>108</v>
      </c>
      <c r="C35" s="8" t="s">
        <v>44</v>
      </c>
      <c r="D35" s="8" t="s">
        <v>24</v>
      </c>
      <c r="E35" s="8" t="s">
        <v>26</v>
      </c>
      <c r="F35" s="8" t="s">
        <v>27</v>
      </c>
      <c r="G35" s="8" t="s">
        <v>71</v>
      </c>
      <c r="H35" s="8">
        <v>99</v>
      </c>
      <c r="I35" s="9" t="s">
        <v>22</v>
      </c>
      <c r="J35" s="8">
        <v>5</v>
      </c>
      <c r="K35" s="8">
        <v>75</v>
      </c>
      <c r="L35" s="8">
        <v>115</v>
      </c>
      <c r="M35" s="8">
        <v>114</v>
      </c>
      <c r="N35" s="8">
        <v>113</v>
      </c>
      <c r="O35" s="8">
        <v>118</v>
      </c>
      <c r="P35" s="8">
        <v>97</v>
      </c>
      <c r="Q35" s="8">
        <v>121</v>
      </c>
      <c r="R35" s="8">
        <v>115</v>
      </c>
      <c r="S35" s="8">
        <v>116</v>
      </c>
      <c r="T35" s="8">
        <v>115</v>
      </c>
      <c r="U35" s="8">
        <v>36</v>
      </c>
      <c r="V35" s="10">
        <f t="shared" si="2"/>
        <v>460</v>
      </c>
      <c r="W35" s="12">
        <f t="shared" si="3"/>
        <v>467</v>
      </c>
      <c r="X35" s="8" t="str">
        <f>Stat[[#This Row],[服装]]&amp;Stat[[#This Row],[名前]]&amp;Stat[[#This Row],[レアリティ]]</f>
        <v>ユニフォーム犬岡走ICONIC</v>
      </c>
      <c r="Y35" s="8" t="s">
        <v>323</v>
      </c>
      <c r="Z35" s="3"/>
      <c r="AA35" s="3"/>
      <c r="AB35" s="3"/>
    </row>
    <row r="36" spans="1:28" ht="14.4" x14ac:dyDescent="0.3">
      <c r="A36" s="8">
        <v>35</v>
      </c>
      <c r="B36" s="8" t="s">
        <v>108</v>
      </c>
      <c r="C36" s="8" t="s">
        <v>45</v>
      </c>
      <c r="D36" s="8" t="s">
        <v>24</v>
      </c>
      <c r="E36" s="8" t="s">
        <v>25</v>
      </c>
      <c r="F36" s="8" t="s">
        <v>27</v>
      </c>
      <c r="G36" s="8" t="s">
        <v>71</v>
      </c>
      <c r="H36" s="8">
        <v>99</v>
      </c>
      <c r="I36" s="9" t="s">
        <v>22</v>
      </c>
      <c r="J36" s="8">
        <v>5</v>
      </c>
      <c r="K36" s="8">
        <v>78</v>
      </c>
      <c r="L36" s="8">
        <v>123</v>
      </c>
      <c r="M36" s="8">
        <v>120</v>
      </c>
      <c r="N36" s="8">
        <v>114</v>
      </c>
      <c r="O36" s="8">
        <v>122</v>
      </c>
      <c r="P36" s="8">
        <v>101</v>
      </c>
      <c r="Q36" s="8">
        <v>115</v>
      </c>
      <c r="R36" s="8">
        <v>116</v>
      </c>
      <c r="S36" s="8">
        <v>115</v>
      </c>
      <c r="T36" s="8">
        <v>115</v>
      </c>
      <c r="U36" s="8">
        <v>29</v>
      </c>
      <c r="V36" s="10">
        <f t="shared" si="2"/>
        <v>479</v>
      </c>
      <c r="W36" s="12">
        <f t="shared" si="3"/>
        <v>461</v>
      </c>
      <c r="X36" s="8" t="str">
        <f>Stat[[#This Row],[服装]]&amp;Stat[[#This Row],[名前]]&amp;Stat[[#This Row],[レアリティ]]</f>
        <v>ユニフォーム山本猛虎ICONIC</v>
      </c>
      <c r="Y36" s="8" t="s">
        <v>332</v>
      </c>
      <c r="Z36" s="3"/>
      <c r="AA36" s="3"/>
      <c r="AB36" s="3"/>
    </row>
    <row r="37" spans="1:28" ht="14.4" x14ac:dyDescent="0.3">
      <c r="A37" s="8">
        <v>36</v>
      </c>
      <c r="B37" s="8" t="s">
        <v>108</v>
      </c>
      <c r="C37" s="8" t="s">
        <v>46</v>
      </c>
      <c r="D37" s="8" t="s">
        <v>24</v>
      </c>
      <c r="E37" s="8" t="s">
        <v>21</v>
      </c>
      <c r="F37" s="8" t="s">
        <v>27</v>
      </c>
      <c r="G37" s="8" t="s">
        <v>71</v>
      </c>
      <c r="H37" s="8">
        <v>99</v>
      </c>
      <c r="I37" s="9" t="s">
        <v>22</v>
      </c>
      <c r="J37" s="8">
        <v>5</v>
      </c>
      <c r="K37" s="8">
        <v>84</v>
      </c>
      <c r="L37" s="8">
        <v>115</v>
      </c>
      <c r="M37" s="8">
        <v>110</v>
      </c>
      <c r="N37" s="8">
        <v>113</v>
      </c>
      <c r="O37" s="8">
        <v>120</v>
      </c>
      <c r="P37" s="8">
        <v>97</v>
      </c>
      <c r="Q37" s="8">
        <v>110</v>
      </c>
      <c r="R37" s="8">
        <v>123</v>
      </c>
      <c r="S37" s="8">
        <v>119</v>
      </c>
      <c r="T37" s="8">
        <v>120</v>
      </c>
      <c r="U37" s="8">
        <v>33</v>
      </c>
      <c r="V37" s="10">
        <f t="shared" si="2"/>
        <v>458</v>
      </c>
      <c r="W37" s="12">
        <f t="shared" si="3"/>
        <v>472</v>
      </c>
      <c r="X37" s="8" t="str">
        <f>Stat[[#This Row],[服装]]&amp;Stat[[#This Row],[名前]]&amp;Stat[[#This Row],[レアリティ]]</f>
        <v>ユニフォーム芝山優生ICONIC</v>
      </c>
      <c r="Y37" s="8" t="s">
        <v>324</v>
      </c>
      <c r="Z37" s="3"/>
      <c r="AA37" s="3"/>
      <c r="AB37" s="3"/>
    </row>
    <row r="38" spans="1:28" ht="14.4" x14ac:dyDescent="0.3">
      <c r="A38" s="8">
        <v>37</v>
      </c>
      <c r="B38" s="8" t="s">
        <v>108</v>
      </c>
      <c r="C38" s="8" t="s">
        <v>47</v>
      </c>
      <c r="D38" s="8" t="s">
        <v>24</v>
      </c>
      <c r="E38" s="8" t="s">
        <v>25</v>
      </c>
      <c r="F38" s="8" t="s">
        <v>27</v>
      </c>
      <c r="G38" s="8" t="s">
        <v>71</v>
      </c>
      <c r="H38" s="8">
        <v>99</v>
      </c>
      <c r="I38" s="9" t="s">
        <v>22</v>
      </c>
      <c r="J38" s="8">
        <v>5</v>
      </c>
      <c r="K38" s="8">
        <v>76</v>
      </c>
      <c r="L38" s="8">
        <v>124</v>
      </c>
      <c r="M38" s="8">
        <v>121</v>
      </c>
      <c r="N38" s="8">
        <v>114</v>
      </c>
      <c r="O38" s="8">
        <v>122</v>
      </c>
      <c r="P38" s="8">
        <v>101</v>
      </c>
      <c r="Q38" s="8">
        <v>116</v>
      </c>
      <c r="R38" s="8">
        <v>118</v>
      </c>
      <c r="S38" s="8">
        <v>116</v>
      </c>
      <c r="T38" s="8">
        <v>116</v>
      </c>
      <c r="U38" s="8">
        <v>51</v>
      </c>
      <c r="V38" s="10">
        <f t="shared" si="2"/>
        <v>481</v>
      </c>
      <c r="W38" s="12">
        <f t="shared" si="3"/>
        <v>466</v>
      </c>
      <c r="X38" s="8" t="str">
        <f>Stat[[#This Row],[服装]]&amp;Stat[[#This Row],[名前]]&amp;Stat[[#This Row],[レアリティ]]</f>
        <v>ユニフォーム海信之ICONIC</v>
      </c>
      <c r="Y38" s="8" t="s">
        <v>325</v>
      </c>
      <c r="Z38" s="3"/>
      <c r="AA38" s="3"/>
      <c r="AB38" s="3"/>
    </row>
    <row r="39" spans="1:28" ht="14.4" x14ac:dyDescent="0.3">
      <c r="A39" s="8">
        <v>38</v>
      </c>
      <c r="B39" s="8" t="s">
        <v>108</v>
      </c>
      <c r="C39" s="8" t="s">
        <v>47</v>
      </c>
      <c r="D39" s="8" t="s">
        <v>90</v>
      </c>
      <c r="E39" s="8" t="s">
        <v>78</v>
      </c>
      <c r="F39" s="8" t="s">
        <v>27</v>
      </c>
      <c r="G39" s="8" t="s">
        <v>152</v>
      </c>
      <c r="H39" s="8">
        <v>99</v>
      </c>
      <c r="I39" s="9" t="s">
        <v>22</v>
      </c>
      <c r="J39" s="8">
        <v>5</v>
      </c>
      <c r="K39" s="8">
        <v>74</v>
      </c>
      <c r="L39" s="8">
        <v>120</v>
      </c>
      <c r="M39" s="8">
        <v>117</v>
      </c>
      <c r="N39" s="8">
        <v>110</v>
      </c>
      <c r="O39" s="8">
        <v>118</v>
      </c>
      <c r="P39" s="8">
        <v>99</v>
      </c>
      <c r="Q39" s="8">
        <v>112</v>
      </c>
      <c r="R39" s="8">
        <v>114</v>
      </c>
      <c r="S39" s="8">
        <v>112</v>
      </c>
      <c r="T39" s="8">
        <v>112</v>
      </c>
      <c r="U39" s="8">
        <v>49</v>
      </c>
      <c r="V39" s="10">
        <f t="shared" si="2"/>
        <v>465</v>
      </c>
      <c r="W39" s="12">
        <f t="shared" si="3"/>
        <v>450</v>
      </c>
      <c r="X39" s="8" t="str">
        <f>Stat[[#This Row],[服装]]&amp;Stat[[#This Row],[名前]]&amp;Stat[[#This Row],[レアリティ]]</f>
        <v>ユニフォーム海信之YELL</v>
      </c>
      <c r="Y39" s="8" t="s">
        <v>325</v>
      </c>
      <c r="Z39" s="3"/>
      <c r="AA39" s="3"/>
      <c r="AB39" s="3"/>
    </row>
    <row r="40" spans="1:28" ht="14.4" x14ac:dyDescent="0.3">
      <c r="A40" s="8">
        <v>39</v>
      </c>
      <c r="B40" s="8" t="s">
        <v>108</v>
      </c>
      <c r="C40" s="8" t="s">
        <v>48</v>
      </c>
      <c r="D40" s="8" t="s">
        <v>23</v>
      </c>
      <c r="E40" s="8" t="s">
        <v>26</v>
      </c>
      <c r="F40" s="8" t="s">
        <v>49</v>
      </c>
      <c r="G40" s="8" t="s">
        <v>71</v>
      </c>
      <c r="H40" s="8">
        <v>99</v>
      </c>
      <c r="I40" s="9" t="s">
        <v>22</v>
      </c>
      <c r="J40" s="8">
        <v>5</v>
      </c>
      <c r="K40" s="8">
        <v>76</v>
      </c>
      <c r="L40" s="8">
        <v>125</v>
      </c>
      <c r="M40" s="8">
        <v>113</v>
      </c>
      <c r="N40" s="8">
        <v>112</v>
      </c>
      <c r="O40" s="8">
        <v>122</v>
      </c>
      <c r="P40" s="8">
        <v>97</v>
      </c>
      <c r="Q40" s="8">
        <v>130</v>
      </c>
      <c r="R40" s="8">
        <v>115</v>
      </c>
      <c r="S40" s="8">
        <v>116</v>
      </c>
      <c r="T40" s="8">
        <v>115</v>
      </c>
      <c r="U40" s="8">
        <v>31</v>
      </c>
      <c r="V40" s="10">
        <f t="shared" si="2"/>
        <v>472</v>
      </c>
      <c r="W40" s="12">
        <f t="shared" si="3"/>
        <v>476</v>
      </c>
      <c r="X40" s="8" t="str">
        <f>Stat[[#This Row],[服装]]&amp;Stat[[#This Row],[名前]]&amp;Stat[[#This Row],[レアリティ]]</f>
        <v>ユニフォーム青根高伸ICONIC</v>
      </c>
      <c r="Y40" s="8" t="s">
        <v>326</v>
      </c>
      <c r="Z40" s="3"/>
      <c r="AA40" s="3"/>
      <c r="AB40" s="3"/>
    </row>
    <row r="41" spans="1:28" ht="14.4" x14ac:dyDescent="0.3">
      <c r="A41" s="8">
        <v>40</v>
      </c>
      <c r="B41" s="8" t="s">
        <v>150</v>
      </c>
      <c r="C41" s="8" t="s">
        <v>48</v>
      </c>
      <c r="D41" s="8" t="s">
        <v>73</v>
      </c>
      <c r="E41" s="8" t="s">
        <v>26</v>
      </c>
      <c r="F41" s="8" t="s">
        <v>49</v>
      </c>
      <c r="G41" s="8" t="s">
        <v>71</v>
      </c>
      <c r="H41" s="8">
        <v>99</v>
      </c>
      <c r="I41" s="9" t="s">
        <v>22</v>
      </c>
      <c r="J41" s="8">
        <v>5</v>
      </c>
      <c r="K41" s="8">
        <v>78</v>
      </c>
      <c r="L41" s="8">
        <v>128</v>
      </c>
      <c r="M41" s="8">
        <v>114</v>
      </c>
      <c r="N41" s="8">
        <v>113</v>
      </c>
      <c r="O41" s="8">
        <v>123</v>
      </c>
      <c r="P41" s="8">
        <v>97</v>
      </c>
      <c r="Q41" s="8">
        <v>133</v>
      </c>
      <c r="R41" s="8">
        <v>116</v>
      </c>
      <c r="S41" s="8">
        <v>119</v>
      </c>
      <c r="T41" s="8">
        <v>116</v>
      </c>
      <c r="U41" s="8">
        <v>31</v>
      </c>
      <c r="V41" s="10">
        <f t="shared" si="2"/>
        <v>478</v>
      </c>
      <c r="W41" s="12">
        <f t="shared" si="3"/>
        <v>484</v>
      </c>
      <c r="X41" s="8" t="str">
        <f>Stat[[#This Row],[服装]]&amp;Stat[[#This Row],[名前]]&amp;Stat[[#This Row],[レアリティ]]</f>
        <v>制服青根高伸ICONIC</v>
      </c>
      <c r="Y41" s="8" t="s">
        <v>326</v>
      </c>
      <c r="Z41" s="3"/>
      <c r="AA41" s="3"/>
      <c r="AB41" s="3"/>
    </row>
    <row r="42" spans="1:28" ht="14.4" x14ac:dyDescent="0.3">
      <c r="A42" s="8">
        <v>41</v>
      </c>
      <c r="B42" s="8" t="s">
        <v>118</v>
      </c>
      <c r="C42" s="8" t="s">
        <v>48</v>
      </c>
      <c r="D42" s="8" t="s">
        <v>90</v>
      </c>
      <c r="E42" s="8" t="s">
        <v>26</v>
      </c>
      <c r="F42" s="8" t="s">
        <v>49</v>
      </c>
      <c r="G42" s="8" t="s">
        <v>71</v>
      </c>
      <c r="H42" s="8">
        <v>99</v>
      </c>
      <c r="I42" s="9" t="s">
        <v>22</v>
      </c>
      <c r="J42" s="8">
        <v>5</v>
      </c>
      <c r="K42" s="8">
        <v>78</v>
      </c>
      <c r="L42" s="8">
        <v>130</v>
      </c>
      <c r="M42" s="8">
        <v>114</v>
      </c>
      <c r="N42" s="8">
        <v>113</v>
      </c>
      <c r="O42" s="8">
        <v>123</v>
      </c>
      <c r="P42" s="8">
        <v>97</v>
      </c>
      <c r="Q42" s="8">
        <v>131</v>
      </c>
      <c r="R42" s="8">
        <v>116</v>
      </c>
      <c r="S42" s="8">
        <v>119</v>
      </c>
      <c r="T42" s="8">
        <v>116</v>
      </c>
      <c r="U42" s="8">
        <v>31</v>
      </c>
      <c r="V42" s="10">
        <f t="shared" si="2"/>
        <v>480</v>
      </c>
      <c r="W42" s="12">
        <f t="shared" si="3"/>
        <v>482</v>
      </c>
      <c r="X42" s="8" t="str">
        <f>Stat[[#This Row],[服装]]&amp;Stat[[#This Row],[名前]]&amp;Stat[[#This Row],[レアリティ]]</f>
        <v>プール掃除青根高伸ICONIC</v>
      </c>
      <c r="Y42" s="8" t="s">
        <v>326</v>
      </c>
      <c r="Z42" s="3"/>
      <c r="AA42" s="3"/>
      <c r="AB42" s="3"/>
    </row>
    <row r="43" spans="1:28" ht="14.4" x14ac:dyDescent="0.3">
      <c r="A43" s="8">
        <v>42</v>
      </c>
      <c r="B43" s="8" t="s">
        <v>108</v>
      </c>
      <c r="C43" s="8" t="s">
        <v>50</v>
      </c>
      <c r="D43" s="8" t="s">
        <v>28</v>
      </c>
      <c r="E43" s="8" t="s">
        <v>25</v>
      </c>
      <c r="F43" s="8" t="s">
        <v>49</v>
      </c>
      <c r="G43" s="8" t="s">
        <v>71</v>
      </c>
      <c r="H43" s="8">
        <v>99</v>
      </c>
      <c r="I43" s="9" t="s">
        <v>22</v>
      </c>
      <c r="J43" s="8">
        <v>5</v>
      </c>
      <c r="K43" s="8">
        <v>75</v>
      </c>
      <c r="L43" s="8">
        <v>124</v>
      </c>
      <c r="M43" s="8">
        <v>119</v>
      </c>
      <c r="N43" s="8">
        <v>114</v>
      </c>
      <c r="O43" s="8">
        <v>127</v>
      </c>
      <c r="P43" s="8">
        <v>101</v>
      </c>
      <c r="Q43" s="8">
        <v>127</v>
      </c>
      <c r="R43" s="8">
        <v>116</v>
      </c>
      <c r="S43" s="8">
        <v>116</v>
      </c>
      <c r="T43" s="8">
        <v>119</v>
      </c>
      <c r="U43" s="8">
        <v>36</v>
      </c>
      <c r="V43" s="10">
        <f t="shared" si="2"/>
        <v>484</v>
      </c>
      <c r="W43" s="12">
        <f t="shared" si="3"/>
        <v>478</v>
      </c>
      <c r="X43" s="8" t="str">
        <f>Stat[[#This Row],[服装]]&amp;Stat[[#This Row],[名前]]&amp;Stat[[#This Row],[レアリティ]]</f>
        <v>ユニフォーム二口堅治ICONIC</v>
      </c>
      <c r="Y43" s="8" t="s">
        <v>327</v>
      </c>
      <c r="Z43" s="3"/>
      <c r="AA43" s="3"/>
      <c r="AB43" s="3"/>
    </row>
    <row r="44" spans="1:28" ht="14.4" x14ac:dyDescent="0.3">
      <c r="A44" s="8">
        <v>43</v>
      </c>
      <c r="B44" s="8" t="s">
        <v>150</v>
      </c>
      <c r="C44" s="8" t="s">
        <v>50</v>
      </c>
      <c r="D44" s="8" t="s">
        <v>77</v>
      </c>
      <c r="E44" s="8" t="s">
        <v>25</v>
      </c>
      <c r="F44" s="8" t="s">
        <v>49</v>
      </c>
      <c r="G44" s="8" t="s">
        <v>71</v>
      </c>
      <c r="H44" s="8">
        <v>99</v>
      </c>
      <c r="I44" s="9" t="s">
        <v>22</v>
      </c>
      <c r="J44" s="8">
        <v>5</v>
      </c>
      <c r="K44" s="8">
        <v>77</v>
      </c>
      <c r="L44" s="8">
        <v>127</v>
      </c>
      <c r="M44" s="8">
        <v>122</v>
      </c>
      <c r="N44" s="8">
        <v>115</v>
      </c>
      <c r="O44" s="8">
        <v>128</v>
      </c>
      <c r="P44" s="8">
        <v>101</v>
      </c>
      <c r="Q44" s="8">
        <v>128</v>
      </c>
      <c r="R44" s="8">
        <v>117</v>
      </c>
      <c r="S44" s="8">
        <v>119</v>
      </c>
      <c r="T44" s="8">
        <v>120</v>
      </c>
      <c r="U44" s="8">
        <v>36</v>
      </c>
      <c r="V44" s="10">
        <f t="shared" si="2"/>
        <v>492</v>
      </c>
      <c r="W44" s="12">
        <f t="shared" si="3"/>
        <v>484</v>
      </c>
      <c r="X44" s="8" t="str">
        <f>Stat[[#This Row],[服装]]&amp;Stat[[#This Row],[名前]]&amp;Stat[[#This Row],[レアリティ]]</f>
        <v>制服二口堅治ICONIC</v>
      </c>
      <c r="Y44" s="8" t="s">
        <v>327</v>
      </c>
      <c r="Z44" s="3"/>
      <c r="AA44" s="3"/>
      <c r="AB44" s="3"/>
    </row>
    <row r="45" spans="1:28" ht="14.4" x14ac:dyDescent="0.3">
      <c r="A45" s="8">
        <v>44</v>
      </c>
      <c r="B45" s="8" t="s">
        <v>118</v>
      </c>
      <c r="C45" s="8" t="s">
        <v>50</v>
      </c>
      <c r="D45" s="8" t="s">
        <v>73</v>
      </c>
      <c r="E45" s="8" t="s">
        <v>25</v>
      </c>
      <c r="F45" s="8" t="s">
        <v>49</v>
      </c>
      <c r="G45" s="8" t="s">
        <v>71</v>
      </c>
      <c r="H45" s="8">
        <v>99</v>
      </c>
      <c r="I45" s="9" t="s">
        <v>22</v>
      </c>
      <c r="J45" s="8">
        <v>5</v>
      </c>
      <c r="K45" s="8">
        <v>77</v>
      </c>
      <c r="L45" s="8">
        <v>124</v>
      </c>
      <c r="M45" s="8">
        <v>119</v>
      </c>
      <c r="N45" s="8">
        <v>115</v>
      </c>
      <c r="O45" s="8">
        <v>126</v>
      </c>
      <c r="P45" s="8">
        <v>101</v>
      </c>
      <c r="Q45" s="8">
        <v>131</v>
      </c>
      <c r="R45" s="8">
        <v>120</v>
      </c>
      <c r="S45" s="8">
        <v>119</v>
      </c>
      <c r="T45" s="8">
        <v>122</v>
      </c>
      <c r="U45" s="8">
        <v>36</v>
      </c>
      <c r="V45" s="10">
        <f t="shared" si="2"/>
        <v>484</v>
      </c>
      <c r="W45" s="12">
        <f t="shared" si="3"/>
        <v>492</v>
      </c>
      <c r="X45" s="8" t="str">
        <f>Stat[[#This Row],[服装]]&amp;Stat[[#This Row],[名前]]&amp;Stat[[#This Row],[レアリティ]]</f>
        <v>プール掃除二口堅治ICONIC</v>
      </c>
      <c r="Y45" s="8" t="s">
        <v>327</v>
      </c>
      <c r="Z45" s="3"/>
      <c r="AA45" s="3"/>
      <c r="AB45" s="3"/>
    </row>
    <row r="46" spans="1:28" ht="14.4" x14ac:dyDescent="0.3">
      <c r="A46" s="8">
        <v>45</v>
      </c>
      <c r="B46" s="8" t="s">
        <v>108</v>
      </c>
      <c r="C46" s="8" t="s">
        <v>402</v>
      </c>
      <c r="D46" s="8" t="s">
        <v>23</v>
      </c>
      <c r="E46" s="8" t="s">
        <v>31</v>
      </c>
      <c r="F46" s="8" t="s">
        <v>49</v>
      </c>
      <c r="G46" s="8" t="s">
        <v>71</v>
      </c>
      <c r="H46" s="8">
        <v>99</v>
      </c>
      <c r="I46" s="9" t="s">
        <v>22</v>
      </c>
      <c r="J46" s="8">
        <v>5</v>
      </c>
      <c r="K46" s="8">
        <v>76</v>
      </c>
      <c r="L46" s="8">
        <v>119</v>
      </c>
      <c r="M46" s="8">
        <v>118</v>
      </c>
      <c r="N46" s="8">
        <v>123</v>
      </c>
      <c r="O46" s="8">
        <v>121</v>
      </c>
      <c r="P46" s="8">
        <v>97</v>
      </c>
      <c r="Q46" s="8">
        <v>127</v>
      </c>
      <c r="R46" s="8">
        <v>116</v>
      </c>
      <c r="S46" s="8">
        <v>116</v>
      </c>
      <c r="T46" s="8">
        <v>116</v>
      </c>
      <c r="U46" s="8">
        <v>29</v>
      </c>
      <c r="V46" s="10">
        <f t="shared" si="2"/>
        <v>481</v>
      </c>
      <c r="W46" s="12">
        <f t="shared" si="3"/>
        <v>475</v>
      </c>
      <c r="X46" s="8" t="str">
        <f>Stat[[#This Row],[服装]]&amp;Stat[[#This Row],[名前]]&amp;Stat[[#This Row],[レアリティ]]</f>
        <v>ユニフォーム黄金川貫至ICONIC</v>
      </c>
      <c r="Y46" s="8" t="s">
        <v>328</v>
      </c>
      <c r="Z46" s="3"/>
      <c r="AA46" s="3"/>
      <c r="AB46" s="3"/>
    </row>
    <row r="47" spans="1:28" ht="14.4" x14ac:dyDescent="0.3">
      <c r="A47" s="8">
        <v>46</v>
      </c>
      <c r="B47" s="8" t="s">
        <v>150</v>
      </c>
      <c r="C47" s="8" t="s">
        <v>402</v>
      </c>
      <c r="D47" s="8" t="s">
        <v>73</v>
      </c>
      <c r="E47" s="8" t="s">
        <v>31</v>
      </c>
      <c r="F47" s="8" t="s">
        <v>49</v>
      </c>
      <c r="G47" s="8" t="s">
        <v>71</v>
      </c>
      <c r="H47" s="8">
        <v>99</v>
      </c>
      <c r="I47" s="9" t="s">
        <v>22</v>
      </c>
      <c r="J47" s="8">
        <v>5</v>
      </c>
      <c r="K47" s="8">
        <v>78</v>
      </c>
      <c r="L47" s="8">
        <v>120</v>
      </c>
      <c r="M47" s="8">
        <v>121</v>
      </c>
      <c r="N47" s="8">
        <v>126</v>
      </c>
      <c r="O47" s="8">
        <v>124</v>
      </c>
      <c r="P47" s="8">
        <v>97</v>
      </c>
      <c r="Q47" s="8">
        <v>128</v>
      </c>
      <c r="R47" s="8">
        <v>117</v>
      </c>
      <c r="S47" s="8">
        <v>117</v>
      </c>
      <c r="T47" s="8">
        <v>117</v>
      </c>
      <c r="U47" s="8">
        <v>29</v>
      </c>
      <c r="V47" s="10">
        <f t="shared" si="2"/>
        <v>491</v>
      </c>
      <c r="W47" s="12">
        <f t="shared" si="3"/>
        <v>479</v>
      </c>
      <c r="X47" s="8" t="str">
        <f>Stat[[#This Row],[服装]]&amp;Stat[[#This Row],[名前]]&amp;Stat[[#This Row],[レアリティ]]</f>
        <v>制服黄金川貫至ICONIC</v>
      </c>
      <c r="Y47" s="8" t="s">
        <v>328</v>
      </c>
      <c r="Z47" s="3"/>
      <c r="AA47" s="3"/>
      <c r="AB47" s="3"/>
    </row>
    <row r="48" spans="1:28" ht="14.4" x14ac:dyDescent="0.3">
      <c r="A48" s="8">
        <v>47</v>
      </c>
      <c r="B48" s="8" t="s">
        <v>108</v>
      </c>
      <c r="C48" s="8" t="s">
        <v>51</v>
      </c>
      <c r="D48" s="8" t="s">
        <v>23</v>
      </c>
      <c r="E48" s="8" t="s">
        <v>25</v>
      </c>
      <c r="F48" s="8" t="s">
        <v>49</v>
      </c>
      <c r="G48" s="8" t="s">
        <v>71</v>
      </c>
      <c r="H48" s="8">
        <v>99</v>
      </c>
      <c r="I48" s="9" t="s">
        <v>22</v>
      </c>
      <c r="J48" s="8">
        <v>5</v>
      </c>
      <c r="K48" s="8">
        <v>78</v>
      </c>
      <c r="L48" s="8">
        <v>121</v>
      </c>
      <c r="M48" s="8">
        <v>117</v>
      </c>
      <c r="N48" s="8">
        <v>112</v>
      </c>
      <c r="O48" s="8">
        <v>119</v>
      </c>
      <c r="P48" s="8">
        <v>97</v>
      </c>
      <c r="Q48" s="8">
        <v>116</v>
      </c>
      <c r="R48" s="8">
        <v>114</v>
      </c>
      <c r="S48" s="8">
        <v>116</v>
      </c>
      <c r="T48" s="8">
        <v>119</v>
      </c>
      <c r="U48" s="8">
        <v>31</v>
      </c>
      <c r="V48" s="10">
        <f t="shared" si="2"/>
        <v>469</v>
      </c>
      <c r="W48" s="12">
        <f t="shared" si="3"/>
        <v>465</v>
      </c>
      <c r="X48" s="8" t="str">
        <f>Stat[[#This Row],[服装]]&amp;Stat[[#This Row],[名前]]&amp;Stat[[#This Row],[レアリティ]]</f>
        <v>ユニフォーム小原豊ICONIC</v>
      </c>
      <c r="Y48" s="8" t="s">
        <v>329</v>
      </c>
      <c r="Z48" s="3"/>
      <c r="AA48" s="3"/>
      <c r="AB48" s="3"/>
    </row>
    <row r="49" spans="1:28" ht="14.4" x14ac:dyDescent="0.3">
      <c r="A49" s="8">
        <v>48</v>
      </c>
      <c r="B49" s="8" t="s">
        <v>108</v>
      </c>
      <c r="C49" s="8" t="s">
        <v>52</v>
      </c>
      <c r="D49" s="8" t="s">
        <v>23</v>
      </c>
      <c r="E49" s="8" t="s">
        <v>25</v>
      </c>
      <c r="F49" s="8" t="s">
        <v>49</v>
      </c>
      <c r="G49" s="8" t="s">
        <v>71</v>
      </c>
      <c r="H49" s="8">
        <v>99</v>
      </c>
      <c r="I49" s="9" t="s">
        <v>22</v>
      </c>
      <c r="J49" s="8">
        <v>5</v>
      </c>
      <c r="K49" s="8">
        <v>76</v>
      </c>
      <c r="L49" s="8">
        <v>122</v>
      </c>
      <c r="M49" s="8">
        <v>118</v>
      </c>
      <c r="N49" s="8">
        <v>113</v>
      </c>
      <c r="O49" s="8">
        <v>120</v>
      </c>
      <c r="P49" s="8">
        <v>97</v>
      </c>
      <c r="Q49" s="8">
        <v>121</v>
      </c>
      <c r="R49" s="8">
        <v>115</v>
      </c>
      <c r="S49" s="8">
        <v>117</v>
      </c>
      <c r="T49" s="8">
        <v>120</v>
      </c>
      <c r="U49" s="8">
        <v>31</v>
      </c>
      <c r="V49" s="10">
        <f t="shared" si="2"/>
        <v>473</v>
      </c>
      <c r="W49" s="12">
        <f t="shared" si="3"/>
        <v>473</v>
      </c>
      <c r="X49" s="8" t="str">
        <f>Stat[[#This Row],[服装]]&amp;Stat[[#This Row],[名前]]&amp;Stat[[#This Row],[レアリティ]]</f>
        <v>ユニフォーム女川太郎ICONIC</v>
      </c>
      <c r="Y49" s="8" t="s">
        <v>334</v>
      </c>
      <c r="Z49" s="3"/>
      <c r="AA49" s="3"/>
      <c r="AB49" s="3"/>
    </row>
    <row r="50" spans="1:28" ht="14.4" x14ac:dyDescent="0.3">
      <c r="A50" s="8">
        <v>49</v>
      </c>
      <c r="B50" s="8" t="s">
        <v>108</v>
      </c>
      <c r="C50" s="8" t="s">
        <v>53</v>
      </c>
      <c r="D50" s="8" t="s">
        <v>23</v>
      </c>
      <c r="E50" s="8" t="s">
        <v>21</v>
      </c>
      <c r="F50" s="8" t="s">
        <v>49</v>
      </c>
      <c r="G50" s="8" t="s">
        <v>71</v>
      </c>
      <c r="H50" s="8">
        <v>99</v>
      </c>
      <c r="I50" s="9" t="s">
        <v>22</v>
      </c>
      <c r="J50" s="8">
        <v>5</v>
      </c>
      <c r="K50" s="8">
        <v>84</v>
      </c>
      <c r="L50" s="8">
        <v>113</v>
      </c>
      <c r="M50" s="8">
        <v>110</v>
      </c>
      <c r="N50" s="8">
        <v>112</v>
      </c>
      <c r="O50" s="8">
        <v>121</v>
      </c>
      <c r="P50" s="8">
        <v>101</v>
      </c>
      <c r="Q50" s="8">
        <v>110</v>
      </c>
      <c r="R50" s="8">
        <v>124</v>
      </c>
      <c r="S50" s="8">
        <v>119</v>
      </c>
      <c r="T50" s="8">
        <v>120</v>
      </c>
      <c r="U50" s="8">
        <v>36</v>
      </c>
      <c r="V50" s="10">
        <f t="shared" si="2"/>
        <v>456</v>
      </c>
      <c r="W50" s="12">
        <f t="shared" si="3"/>
        <v>473</v>
      </c>
      <c r="X50" s="8" t="str">
        <f>Stat[[#This Row],[服装]]&amp;Stat[[#This Row],[名前]]&amp;Stat[[#This Row],[レアリティ]]</f>
        <v>ユニフォーム作並浩輔ICONIC</v>
      </c>
      <c r="Y50" s="8" t="s">
        <v>333</v>
      </c>
      <c r="Z50" s="3"/>
      <c r="AA50" s="3"/>
      <c r="AB50" s="3"/>
    </row>
    <row r="51" spans="1:28" ht="14.4" x14ac:dyDescent="0.3">
      <c r="A51" s="8">
        <v>50</v>
      </c>
      <c r="B51" s="8" t="s">
        <v>108</v>
      </c>
      <c r="C51" s="8" t="s">
        <v>54</v>
      </c>
      <c r="D51" s="8" t="s">
        <v>23</v>
      </c>
      <c r="E51" s="8" t="s">
        <v>26</v>
      </c>
      <c r="F51" s="8" t="s">
        <v>49</v>
      </c>
      <c r="G51" s="8" t="s">
        <v>71</v>
      </c>
      <c r="H51" s="8">
        <v>99</v>
      </c>
      <c r="I51" s="9" t="s">
        <v>22</v>
      </c>
      <c r="J51" s="8">
        <v>5</v>
      </c>
      <c r="K51" s="8">
        <v>75</v>
      </c>
      <c r="L51" s="8">
        <v>125</v>
      </c>
      <c r="M51" s="8">
        <v>113</v>
      </c>
      <c r="N51" s="8">
        <v>112</v>
      </c>
      <c r="O51" s="8">
        <v>122</v>
      </c>
      <c r="P51" s="8">
        <v>97</v>
      </c>
      <c r="Q51" s="8">
        <v>125</v>
      </c>
      <c r="R51" s="8">
        <v>115</v>
      </c>
      <c r="S51" s="8">
        <v>116</v>
      </c>
      <c r="T51" s="8">
        <v>115</v>
      </c>
      <c r="U51" s="8">
        <v>31</v>
      </c>
      <c r="V51" s="10">
        <f t="shared" si="2"/>
        <v>472</v>
      </c>
      <c r="W51" s="12">
        <f t="shared" si="3"/>
        <v>471</v>
      </c>
      <c r="X51" s="8" t="str">
        <f>Stat[[#This Row],[服装]]&amp;Stat[[#This Row],[名前]]&amp;Stat[[#This Row],[レアリティ]]</f>
        <v>ユニフォーム吹上仁悟ICONIC</v>
      </c>
      <c r="Y51" s="8" t="s">
        <v>335</v>
      </c>
      <c r="Z51" s="3"/>
      <c r="AA51" s="3"/>
      <c r="AB51" s="3"/>
    </row>
    <row r="52" spans="1:28" ht="14.4" x14ac:dyDescent="0.3">
      <c r="A52" s="8">
        <v>51</v>
      </c>
      <c r="B52" s="8" t="s">
        <v>108</v>
      </c>
      <c r="C52" s="8" t="s">
        <v>30</v>
      </c>
      <c r="D52" s="8" t="s">
        <v>23</v>
      </c>
      <c r="E52" s="8" t="s">
        <v>31</v>
      </c>
      <c r="F52" s="8" t="s">
        <v>20</v>
      </c>
      <c r="G52" s="8" t="s">
        <v>71</v>
      </c>
      <c r="H52" s="8">
        <v>99</v>
      </c>
      <c r="I52" s="9" t="s">
        <v>22</v>
      </c>
      <c r="J52" s="8">
        <v>5</v>
      </c>
      <c r="K52" s="8">
        <v>80</v>
      </c>
      <c r="L52" s="8">
        <v>127</v>
      </c>
      <c r="M52" s="8">
        <v>127</v>
      </c>
      <c r="N52" s="8">
        <v>129</v>
      </c>
      <c r="O52" s="8">
        <v>127</v>
      </c>
      <c r="P52" s="8">
        <v>101</v>
      </c>
      <c r="Q52" s="8">
        <v>114</v>
      </c>
      <c r="R52" s="8">
        <v>115</v>
      </c>
      <c r="S52" s="8">
        <v>115</v>
      </c>
      <c r="T52" s="8">
        <v>115</v>
      </c>
      <c r="U52" s="8">
        <v>36</v>
      </c>
      <c r="V52" s="10">
        <f t="shared" si="2"/>
        <v>510</v>
      </c>
      <c r="W52" s="12">
        <f t="shared" si="3"/>
        <v>459</v>
      </c>
      <c r="X52" s="8" t="str">
        <f>Stat[[#This Row],[服装]]&amp;Stat[[#This Row],[名前]]&amp;Stat[[#This Row],[レアリティ]]</f>
        <v>ユニフォーム及川徹ICONIC</v>
      </c>
      <c r="Y52" s="8" t="s">
        <v>336</v>
      </c>
      <c r="Z52" s="3"/>
      <c r="AA52" s="3"/>
      <c r="AB52" s="3"/>
    </row>
    <row r="53" spans="1:28" ht="14.4" x14ac:dyDescent="0.3">
      <c r="A53" s="8">
        <v>52</v>
      </c>
      <c r="B53" s="8" t="s">
        <v>118</v>
      </c>
      <c r="C53" s="8" t="s">
        <v>30</v>
      </c>
      <c r="D53" s="8" t="s">
        <v>90</v>
      </c>
      <c r="E53" s="8" t="s">
        <v>31</v>
      </c>
      <c r="F53" s="8" t="s">
        <v>20</v>
      </c>
      <c r="G53" s="8" t="s">
        <v>71</v>
      </c>
      <c r="H53" s="8">
        <v>99</v>
      </c>
      <c r="I53" s="9" t="s">
        <v>22</v>
      </c>
      <c r="J53" s="8">
        <v>5</v>
      </c>
      <c r="K53" s="8">
        <v>82</v>
      </c>
      <c r="L53" s="8">
        <v>128</v>
      </c>
      <c r="M53" s="8">
        <v>130</v>
      </c>
      <c r="N53" s="8">
        <v>132</v>
      </c>
      <c r="O53" s="8">
        <v>130</v>
      </c>
      <c r="P53" s="8">
        <v>101</v>
      </c>
      <c r="Q53" s="8">
        <v>115</v>
      </c>
      <c r="R53" s="8">
        <v>116</v>
      </c>
      <c r="S53" s="8">
        <v>116</v>
      </c>
      <c r="T53" s="8">
        <v>116</v>
      </c>
      <c r="U53" s="8">
        <v>36</v>
      </c>
      <c r="V53" s="10">
        <f t="shared" si="2"/>
        <v>520</v>
      </c>
      <c r="W53" s="12">
        <f t="shared" si="3"/>
        <v>463</v>
      </c>
      <c r="X53" s="8" t="str">
        <f>Stat[[#This Row],[服装]]&amp;Stat[[#This Row],[名前]]&amp;Stat[[#This Row],[レアリティ]]</f>
        <v>プール掃除及川徹ICONIC</v>
      </c>
      <c r="Y53" s="8" t="s">
        <v>336</v>
      </c>
      <c r="Z53" s="3"/>
      <c r="AA53" s="3"/>
      <c r="AB53" s="3"/>
    </row>
    <row r="54" spans="1:28" ht="14.4" x14ac:dyDescent="0.3">
      <c r="A54" s="8">
        <v>53</v>
      </c>
      <c r="B54" s="8" t="s">
        <v>108</v>
      </c>
      <c r="C54" s="8" t="s">
        <v>32</v>
      </c>
      <c r="D54" s="8" t="s">
        <v>28</v>
      </c>
      <c r="E54" s="8" t="s">
        <v>25</v>
      </c>
      <c r="F54" s="8" t="s">
        <v>20</v>
      </c>
      <c r="G54" s="8" t="s">
        <v>71</v>
      </c>
      <c r="H54" s="8">
        <v>99</v>
      </c>
      <c r="I54" s="9" t="s">
        <v>22</v>
      </c>
      <c r="J54" s="8">
        <v>5</v>
      </c>
      <c r="K54" s="8">
        <v>77</v>
      </c>
      <c r="L54" s="8">
        <v>125</v>
      </c>
      <c r="M54" s="8">
        <v>121</v>
      </c>
      <c r="N54" s="8">
        <v>114</v>
      </c>
      <c r="O54" s="8">
        <v>122</v>
      </c>
      <c r="P54" s="8">
        <v>101</v>
      </c>
      <c r="Q54" s="8">
        <v>117</v>
      </c>
      <c r="R54" s="8">
        <v>115</v>
      </c>
      <c r="S54" s="8">
        <v>116</v>
      </c>
      <c r="T54" s="8">
        <v>116</v>
      </c>
      <c r="U54" s="8">
        <v>36</v>
      </c>
      <c r="V54" s="10">
        <f t="shared" si="2"/>
        <v>482</v>
      </c>
      <c r="W54" s="12">
        <f t="shared" si="3"/>
        <v>464</v>
      </c>
      <c r="X54" s="8" t="str">
        <f>Stat[[#This Row],[服装]]&amp;Stat[[#This Row],[名前]]&amp;Stat[[#This Row],[レアリティ]]</f>
        <v>ユニフォーム岩泉一ICONIC</v>
      </c>
      <c r="Y54" s="8" t="s">
        <v>337</v>
      </c>
      <c r="Z54" s="3"/>
      <c r="AA54" s="3"/>
      <c r="AB54" s="3"/>
    </row>
    <row r="55" spans="1:28" ht="14.4" x14ac:dyDescent="0.3">
      <c r="A55" s="8">
        <v>54</v>
      </c>
      <c r="B55" s="8" t="s">
        <v>118</v>
      </c>
      <c r="C55" s="8" t="s">
        <v>32</v>
      </c>
      <c r="D55" s="8" t="s">
        <v>73</v>
      </c>
      <c r="E55" s="8" t="s">
        <v>25</v>
      </c>
      <c r="F55" s="8" t="s">
        <v>20</v>
      </c>
      <c r="G55" s="8" t="s">
        <v>71</v>
      </c>
      <c r="H55" s="8">
        <v>99</v>
      </c>
      <c r="I55" s="9" t="s">
        <v>22</v>
      </c>
      <c r="J55" s="8">
        <v>5</v>
      </c>
      <c r="K55" s="8">
        <v>79</v>
      </c>
      <c r="L55" s="8">
        <v>128</v>
      </c>
      <c r="M55" s="8">
        <v>124</v>
      </c>
      <c r="N55" s="8">
        <v>115</v>
      </c>
      <c r="O55" s="8">
        <v>123</v>
      </c>
      <c r="P55" s="8">
        <v>101</v>
      </c>
      <c r="Q55" s="8">
        <v>118</v>
      </c>
      <c r="R55" s="8">
        <v>116</v>
      </c>
      <c r="S55" s="8">
        <v>119</v>
      </c>
      <c r="T55" s="8">
        <v>117</v>
      </c>
      <c r="U55" s="8">
        <v>36</v>
      </c>
      <c r="V55" s="10">
        <f t="shared" si="2"/>
        <v>490</v>
      </c>
      <c r="W55" s="12">
        <f t="shared" si="3"/>
        <v>470</v>
      </c>
      <c r="X55" s="8" t="str">
        <f>Stat[[#This Row],[服装]]&amp;Stat[[#This Row],[名前]]&amp;Stat[[#This Row],[レアリティ]]</f>
        <v>プール掃除岩泉一ICONIC</v>
      </c>
      <c r="Y55" s="8" t="s">
        <v>337</v>
      </c>
      <c r="Z55" s="3"/>
      <c r="AA55" s="3"/>
      <c r="AB55" s="3"/>
    </row>
    <row r="56" spans="1:28" ht="14.4" x14ac:dyDescent="0.3">
      <c r="A56" s="8">
        <v>55</v>
      </c>
      <c r="B56" s="8" t="s">
        <v>108</v>
      </c>
      <c r="C56" s="8" t="s">
        <v>33</v>
      </c>
      <c r="D56" s="8" t="s">
        <v>24</v>
      </c>
      <c r="E56" s="8" t="s">
        <v>26</v>
      </c>
      <c r="F56" s="8" t="s">
        <v>20</v>
      </c>
      <c r="G56" s="8" t="s">
        <v>71</v>
      </c>
      <c r="H56" s="8">
        <v>99</v>
      </c>
      <c r="I56" s="9" t="s">
        <v>22</v>
      </c>
      <c r="J56" s="8">
        <v>5</v>
      </c>
      <c r="K56" s="8">
        <v>71</v>
      </c>
      <c r="L56" s="8">
        <v>118</v>
      </c>
      <c r="M56" s="8">
        <v>113</v>
      </c>
      <c r="N56" s="8">
        <v>112</v>
      </c>
      <c r="O56" s="8">
        <v>116</v>
      </c>
      <c r="P56" s="8">
        <v>97</v>
      </c>
      <c r="Q56" s="8">
        <v>120</v>
      </c>
      <c r="R56" s="8">
        <v>115</v>
      </c>
      <c r="S56" s="8">
        <v>115</v>
      </c>
      <c r="T56" s="8">
        <v>115</v>
      </c>
      <c r="U56" s="8">
        <v>31</v>
      </c>
      <c r="V56" s="10">
        <f t="shared" si="2"/>
        <v>459</v>
      </c>
      <c r="W56" s="12">
        <f t="shared" si="3"/>
        <v>465</v>
      </c>
      <c r="X56" s="8" t="str">
        <f>Stat[[#This Row],[服装]]&amp;Stat[[#This Row],[名前]]&amp;Stat[[#This Row],[レアリティ]]</f>
        <v>ユニフォーム金田一勇太郎ICONIC</v>
      </c>
      <c r="Y56" s="8" t="s">
        <v>338</v>
      </c>
      <c r="Z56" s="3"/>
      <c r="AA56" s="3"/>
      <c r="AB56" s="3"/>
    </row>
    <row r="57" spans="1:28" ht="14.4" x14ac:dyDescent="0.3">
      <c r="A57" s="8">
        <v>56</v>
      </c>
      <c r="B57" s="8" t="s">
        <v>108</v>
      </c>
      <c r="C57" s="8" t="s">
        <v>34</v>
      </c>
      <c r="D57" s="8" t="s">
        <v>28</v>
      </c>
      <c r="E57" s="8" t="s">
        <v>25</v>
      </c>
      <c r="F57" s="8" t="s">
        <v>20</v>
      </c>
      <c r="G57" s="8" t="s">
        <v>71</v>
      </c>
      <c r="H57" s="8">
        <v>99</v>
      </c>
      <c r="I57" s="9" t="s">
        <v>22</v>
      </c>
      <c r="J57" s="8">
        <v>5</v>
      </c>
      <c r="K57" s="8">
        <v>75</v>
      </c>
      <c r="L57" s="8">
        <v>128</v>
      </c>
      <c r="M57" s="8">
        <v>126</v>
      </c>
      <c r="N57" s="8">
        <v>112</v>
      </c>
      <c r="O57" s="8">
        <v>119</v>
      </c>
      <c r="P57" s="8">
        <v>97</v>
      </c>
      <c r="Q57" s="8">
        <v>114</v>
      </c>
      <c r="R57" s="8">
        <v>110</v>
      </c>
      <c r="S57" s="8">
        <v>116</v>
      </c>
      <c r="T57" s="8">
        <v>121</v>
      </c>
      <c r="U57" s="8">
        <v>27</v>
      </c>
      <c r="V57" s="10">
        <f t="shared" si="2"/>
        <v>485</v>
      </c>
      <c r="W57" s="12">
        <f t="shared" si="3"/>
        <v>461</v>
      </c>
      <c r="X57" s="8" t="str">
        <f>Stat[[#This Row],[服装]]&amp;Stat[[#This Row],[名前]]&amp;Stat[[#This Row],[レアリティ]]</f>
        <v>ユニフォーム京谷賢太郎ICONIC</v>
      </c>
      <c r="Y57" s="8" t="s">
        <v>339</v>
      </c>
      <c r="Z57" s="3"/>
      <c r="AA57" s="3"/>
      <c r="AB57" s="3"/>
    </row>
    <row r="58" spans="1:28" ht="14.4" x14ac:dyDescent="0.3">
      <c r="A58" s="8">
        <v>57</v>
      </c>
      <c r="B58" s="8" t="s">
        <v>108</v>
      </c>
      <c r="C58" s="8" t="s">
        <v>35</v>
      </c>
      <c r="D58" s="8" t="s">
        <v>23</v>
      </c>
      <c r="E58" s="8" t="s">
        <v>25</v>
      </c>
      <c r="F58" s="8" t="s">
        <v>20</v>
      </c>
      <c r="G58" s="8" t="s">
        <v>71</v>
      </c>
      <c r="H58" s="8">
        <v>99</v>
      </c>
      <c r="I58" s="9" t="s">
        <v>22</v>
      </c>
      <c r="J58" s="8">
        <v>5</v>
      </c>
      <c r="K58" s="8">
        <v>70</v>
      </c>
      <c r="L58" s="8">
        <v>119</v>
      </c>
      <c r="M58" s="8">
        <v>115</v>
      </c>
      <c r="N58" s="8">
        <v>114</v>
      </c>
      <c r="O58" s="8">
        <v>119</v>
      </c>
      <c r="P58" s="8">
        <v>97</v>
      </c>
      <c r="Q58" s="8">
        <v>114</v>
      </c>
      <c r="R58" s="8">
        <v>116</v>
      </c>
      <c r="S58" s="8">
        <v>116</v>
      </c>
      <c r="T58" s="8">
        <v>116</v>
      </c>
      <c r="U58" s="8">
        <v>31</v>
      </c>
      <c r="V58" s="10">
        <f t="shared" si="2"/>
        <v>467</v>
      </c>
      <c r="W58" s="12">
        <f t="shared" si="3"/>
        <v>462</v>
      </c>
      <c r="X58" s="8" t="str">
        <f>Stat[[#This Row],[服装]]&amp;Stat[[#This Row],[名前]]&amp;Stat[[#This Row],[レアリティ]]</f>
        <v>ユニフォーム国見英ICONIC</v>
      </c>
      <c r="Y58" s="8" t="s">
        <v>340</v>
      </c>
      <c r="Z58" s="3"/>
      <c r="AA58" s="3"/>
      <c r="AB58" s="3"/>
    </row>
    <row r="59" spans="1:28" ht="14.4" x14ac:dyDescent="0.3">
      <c r="A59" s="8">
        <v>58</v>
      </c>
      <c r="B59" s="8" t="s">
        <v>108</v>
      </c>
      <c r="C59" s="8" t="s">
        <v>36</v>
      </c>
      <c r="D59" s="8" t="s">
        <v>23</v>
      </c>
      <c r="E59" s="8" t="s">
        <v>21</v>
      </c>
      <c r="F59" s="8" t="s">
        <v>20</v>
      </c>
      <c r="G59" s="8" t="s">
        <v>71</v>
      </c>
      <c r="H59" s="8">
        <v>99</v>
      </c>
      <c r="I59" s="9" t="s">
        <v>22</v>
      </c>
      <c r="J59" s="8">
        <v>5</v>
      </c>
      <c r="K59" s="8">
        <v>84</v>
      </c>
      <c r="L59" s="8">
        <v>113</v>
      </c>
      <c r="M59" s="8">
        <v>110</v>
      </c>
      <c r="N59" s="8">
        <v>119</v>
      </c>
      <c r="O59" s="8">
        <v>121</v>
      </c>
      <c r="P59" s="8">
        <v>101</v>
      </c>
      <c r="Q59" s="8">
        <v>110</v>
      </c>
      <c r="R59" s="8">
        <v>124</v>
      </c>
      <c r="S59" s="8">
        <v>119</v>
      </c>
      <c r="T59" s="8">
        <v>122</v>
      </c>
      <c r="U59" s="8">
        <v>41</v>
      </c>
      <c r="V59" s="10">
        <f t="shared" si="2"/>
        <v>463</v>
      </c>
      <c r="W59" s="12">
        <f t="shared" si="3"/>
        <v>475</v>
      </c>
      <c r="X59" s="8" t="str">
        <f>Stat[[#This Row],[服装]]&amp;Stat[[#This Row],[名前]]&amp;Stat[[#This Row],[レアリティ]]</f>
        <v>ユニフォーム渡親治ICONIC</v>
      </c>
      <c r="Y59" s="8" t="s">
        <v>341</v>
      </c>
      <c r="Z59" s="3"/>
      <c r="AA59" s="3"/>
      <c r="AB59" s="3"/>
    </row>
    <row r="60" spans="1:28" ht="14.4" x14ac:dyDescent="0.3">
      <c r="A60" s="8">
        <v>59</v>
      </c>
      <c r="B60" s="8" t="s">
        <v>108</v>
      </c>
      <c r="C60" s="8" t="s">
        <v>37</v>
      </c>
      <c r="D60" s="8" t="s">
        <v>23</v>
      </c>
      <c r="E60" s="8" t="s">
        <v>82</v>
      </c>
      <c r="F60" s="8" t="s">
        <v>20</v>
      </c>
      <c r="G60" s="8" t="s">
        <v>71</v>
      </c>
      <c r="H60" s="8">
        <v>99</v>
      </c>
      <c r="I60" s="9" t="s">
        <v>22</v>
      </c>
      <c r="J60" s="8">
        <v>5</v>
      </c>
      <c r="K60" s="8">
        <v>76</v>
      </c>
      <c r="L60" s="8">
        <v>116</v>
      </c>
      <c r="M60" s="8">
        <v>113</v>
      </c>
      <c r="N60" s="8">
        <v>112</v>
      </c>
      <c r="O60" s="8">
        <v>117</v>
      </c>
      <c r="P60" s="8">
        <v>97</v>
      </c>
      <c r="Q60" s="8">
        <v>120</v>
      </c>
      <c r="R60" s="8">
        <v>115</v>
      </c>
      <c r="S60" s="8">
        <v>115</v>
      </c>
      <c r="T60" s="8">
        <v>115</v>
      </c>
      <c r="U60" s="8">
        <v>31</v>
      </c>
      <c r="V60" s="10">
        <f t="shared" si="2"/>
        <v>458</v>
      </c>
      <c r="W60" s="12">
        <f t="shared" si="3"/>
        <v>465</v>
      </c>
      <c r="X60" s="8" t="str">
        <f>Stat[[#This Row],[服装]]&amp;Stat[[#This Row],[名前]]&amp;Stat[[#This Row],[レアリティ]]</f>
        <v>ユニフォーム松川一静ICONIC</v>
      </c>
      <c r="Y60" s="8" t="s">
        <v>342</v>
      </c>
      <c r="Z60" s="3"/>
      <c r="AA60" s="3"/>
      <c r="AB60" s="3"/>
    </row>
    <row r="61" spans="1:28" ht="14.4" x14ac:dyDescent="0.3">
      <c r="A61" s="8">
        <v>60</v>
      </c>
      <c r="B61" s="8" t="s">
        <v>108</v>
      </c>
      <c r="C61" s="8" t="s">
        <v>38</v>
      </c>
      <c r="D61" s="8" t="s">
        <v>23</v>
      </c>
      <c r="E61" s="8" t="s">
        <v>25</v>
      </c>
      <c r="F61" s="8" t="s">
        <v>20</v>
      </c>
      <c r="G61" s="8" t="s">
        <v>71</v>
      </c>
      <c r="H61" s="8">
        <v>99</v>
      </c>
      <c r="I61" s="9" t="s">
        <v>22</v>
      </c>
      <c r="J61" s="8">
        <v>5</v>
      </c>
      <c r="K61" s="8">
        <v>76</v>
      </c>
      <c r="L61" s="8">
        <v>118</v>
      </c>
      <c r="M61" s="8">
        <v>116</v>
      </c>
      <c r="N61" s="8">
        <v>116</v>
      </c>
      <c r="O61" s="8">
        <v>119</v>
      </c>
      <c r="P61" s="8">
        <v>97</v>
      </c>
      <c r="Q61" s="8">
        <v>117</v>
      </c>
      <c r="R61" s="8">
        <v>116</v>
      </c>
      <c r="S61" s="8">
        <v>116</v>
      </c>
      <c r="T61" s="8">
        <v>118</v>
      </c>
      <c r="U61" s="8">
        <v>31</v>
      </c>
      <c r="V61" s="10">
        <f t="shared" si="2"/>
        <v>469</v>
      </c>
      <c r="W61" s="12">
        <f t="shared" si="3"/>
        <v>467</v>
      </c>
      <c r="X61" s="8" t="str">
        <f>Stat[[#This Row],[服装]]&amp;Stat[[#This Row],[名前]]&amp;Stat[[#This Row],[レアリティ]]</f>
        <v>ユニフォーム花巻貴大ICONIC</v>
      </c>
      <c r="Y61" s="8" t="s">
        <v>343</v>
      </c>
      <c r="Z61" s="3"/>
      <c r="AA61" s="3"/>
      <c r="AB61" s="3"/>
    </row>
    <row r="62" spans="1:28" ht="14.4" x14ac:dyDescent="0.3">
      <c r="A62" s="8">
        <v>61</v>
      </c>
      <c r="B62" s="8" t="s">
        <v>108</v>
      </c>
      <c r="C62" s="8" t="s">
        <v>55</v>
      </c>
      <c r="D62" s="8" t="s">
        <v>23</v>
      </c>
      <c r="E62" s="8" t="s">
        <v>25</v>
      </c>
      <c r="F62" s="8" t="s">
        <v>56</v>
      </c>
      <c r="G62" s="8" t="s">
        <v>71</v>
      </c>
      <c r="H62" s="8">
        <v>99</v>
      </c>
      <c r="I62" s="9" t="s">
        <v>22</v>
      </c>
      <c r="J62" s="8">
        <v>5</v>
      </c>
      <c r="K62" s="8">
        <v>78</v>
      </c>
      <c r="L62" s="8">
        <v>121</v>
      </c>
      <c r="M62" s="8">
        <v>115</v>
      </c>
      <c r="N62" s="8">
        <v>114</v>
      </c>
      <c r="O62" s="8">
        <v>118</v>
      </c>
      <c r="P62" s="8">
        <v>101</v>
      </c>
      <c r="Q62" s="8">
        <v>116</v>
      </c>
      <c r="R62" s="8">
        <v>114</v>
      </c>
      <c r="S62" s="8">
        <v>116</v>
      </c>
      <c r="T62" s="8">
        <v>117</v>
      </c>
      <c r="U62" s="8">
        <v>41</v>
      </c>
      <c r="V62" s="10">
        <f t="shared" si="2"/>
        <v>468</v>
      </c>
      <c r="W62" s="12">
        <f t="shared" si="3"/>
        <v>463</v>
      </c>
      <c r="X62" s="8" t="str">
        <f>Stat[[#This Row],[服装]]&amp;Stat[[#This Row],[名前]]&amp;Stat[[#This Row],[レアリティ]]</f>
        <v>ユニフォーム駒木輝ICONIC</v>
      </c>
      <c r="Y62" s="8" t="s">
        <v>344</v>
      </c>
      <c r="Z62" s="3"/>
      <c r="AA62" s="3"/>
      <c r="AB62" s="3"/>
    </row>
    <row r="63" spans="1:28" ht="14.4" x14ac:dyDescent="0.3">
      <c r="A63" s="8">
        <v>62</v>
      </c>
      <c r="B63" s="8" t="s">
        <v>108</v>
      </c>
      <c r="C63" s="8" t="s">
        <v>57</v>
      </c>
      <c r="D63" s="8" t="s">
        <v>24</v>
      </c>
      <c r="E63" s="8" t="s">
        <v>26</v>
      </c>
      <c r="F63" s="8" t="s">
        <v>56</v>
      </c>
      <c r="G63" s="8" t="s">
        <v>71</v>
      </c>
      <c r="H63" s="8">
        <v>99</v>
      </c>
      <c r="I63" s="9" t="s">
        <v>22</v>
      </c>
      <c r="J63" s="8">
        <v>5</v>
      </c>
      <c r="K63" s="8">
        <v>77</v>
      </c>
      <c r="L63" s="8">
        <v>116</v>
      </c>
      <c r="M63" s="8">
        <v>115</v>
      </c>
      <c r="N63" s="8">
        <v>113</v>
      </c>
      <c r="O63" s="8">
        <v>118</v>
      </c>
      <c r="P63" s="8">
        <v>97</v>
      </c>
      <c r="Q63" s="8">
        <v>120</v>
      </c>
      <c r="R63" s="8">
        <v>116</v>
      </c>
      <c r="S63" s="8">
        <v>115</v>
      </c>
      <c r="T63" s="8">
        <v>115</v>
      </c>
      <c r="U63" s="8">
        <v>31</v>
      </c>
      <c r="V63" s="10">
        <f t="shared" si="2"/>
        <v>462</v>
      </c>
      <c r="W63" s="12">
        <f t="shared" si="3"/>
        <v>466</v>
      </c>
      <c r="X63" s="8" t="str">
        <f>Stat[[#This Row],[服装]]&amp;Stat[[#This Row],[名前]]&amp;Stat[[#This Row],[レアリティ]]</f>
        <v>ユニフォーム茶屋和馬ICONIC</v>
      </c>
      <c r="Y63" s="8" t="s">
        <v>345</v>
      </c>
      <c r="Z63" s="3"/>
      <c r="AA63" s="3"/>
      <c r="AB63" s="3"/>
    </row>
    <row r="64" spans="1:28" ht="14.4" x14ac:dyDescent="0.3">
      <c r="A64" s="8">
        <v>63</v>
      </c>
      <c r="B64" s="8" t="s">
        <v>108</v>
      </c>
      <c r="C64" s="8" t="s">
        <v>58</v>
      </c>
      <c r="D64" s="8" t="s">
        <v>24</v>
      </c>
      <c r="E64" s="8" t="s">
        <v>25</v>
      </c>
      <c r="F64" s="8" t="s">
        <v>56</v>
      </c>
      <c r="G64" s="8" t="s">
        <v>71</v>
      </c>
      <c r="H64" s="8">
        <v>99</v>
      </c>
      <c r="I64" s="9" t="s">
        <v>22</v>
      </c>
      <c r="J64" s="8">
        <v>5</v>
      </c>
      <c r="K64" s="8">
        <v>77</v>
      </c>
      <c r="L64" s="8">
        <v>117</v>
      </c>
      <c r="M64" s="8">
        <v>114</v>
      </c>
      <c r="N64" s="8">
        <v>114</v>
      </c>
      <c r="O64" s="8">
        <v>119</v>
      </c>
      <c r="P64" s="8">
        <v>97</v>
      </c>
      <c r="Q64" s="8">
        <v>116</v>
      </c>
      <c r="R64" s="8">
        <v>116</v>
      </c>
      <c r="S64" s="8">
        <v>117</v>
      </c>
      <c r="T64" s="8">
        <v>117</v>
      </c>
      <c r="U64" s="8">
        <v>31</v>
      </c>
      <c r="V64" s="10">
        <f t="shared" si="2"/>
        <v>464</v>
      </c>
      <c r="W64" s="12">
        <f t="shared" si="3"/>
        <v>466</v>
      </c>
      <c r="X64" s="8" t="str">
        <f>Stat[[#This Row],[服装]]&amp;Stat[[#This Row],[名前]]&amp;Stat[[#This Row],[レアリティ]]</f>
        <v>ユニフォーム玉川弘樹ICONIC</v>
      </c>
      <c r="Y64" s="8" t="s">
        <v>346</v>
      </c>
      <c r="Z64" s="3"/>
      <c r="AA64" s="3"/>
      <c r="AB64" s="3"/>
    </row>
    <row r="65" spans="1:28" ht="14.4" x14ac:dyDescent="0.3">
      <c r="A65" s="8">
        <v>64</v>
      </c>
      <c r="B65" s="8" t="s">
        <v>108</v>
      </c>
      <c r="C65" s="8" t="s">
        <v>59</v>
      </c>
      <c r="D65" s="8" t="s">
        <v>24</v>
      </c>
      <c r="E65" s="8" t="s">
        <v>21</v>
      </c>
      <c r="F65" s="8" t="s">
        <v>56</v>
      </c>
      <c r="G65" s="8" t="s">
        <v>71</v>
      </c>
      <c r="H65" s="8">
        <v>99</v>
      </c>
      <c r="I65" s="9" t="s">
        <v>22</v>
      </c>
      <c r="J65" s="8">
        <v>5</v>
      </c>
      <c r="K65" s="8">
        <v>84</v>
      </c>
      <c r="L65" s="8">
        <v>113</v>
      </c>
      <c r="M65" s="8">
        <v>110</v>
      </c>
      <c r="N65" s="8">
        <v>113</v>
      </c>
      <c r="O65" s="8">
        <v>122</v>
      </c>
      <c r="P65" s="8">
        <v>101</v>
      </c>
      <c r="Q65" s="8">
        <v>110</v>
      </c>
      <c r="R65" s="8">
        <v>124</v>
      </c>
      <c r="S65" s="8">
        <v>118</v>
      </c>
      <c r="T65" s="8">
        <v>121</v>
      </c>
      <c r="U65" s="8">
        <v>41</v>
      </c>
      <c r="V65" s="10">
        <f t="shared" si="2"/>
        <v>458</v>
      </c>
      <c r="W65" s="12">
        <f t="shared" si="3"/>
        <v>473</v>
      </c>
      <c r="X65" s="8" t="str">
        <f>Stat[[#This Row],[服装]]&amp;Stat[[#This Row],[名前]]&amp;Stat[[#This Row],[レアリティ]]</f>
        <v>ユニフォーム桜井大河ICONIC</v>
      </c>
      <c r="Y65" s="8" t="s">
        <v>347</v>
      </c>
      <c r="Z65" s="3"/>
      <c r="AA65" s="3"/>
      <c r="AB65" s="3"/>
    </row>
    <row r="66" spans="1:28" ht="14.4" x14ac:dyDescent="0.3">
      <c r="A66" s="8">
        <v>65</v>
      </c>
      <c r="B66" s="8" t="s">
        <v>108</v>
      </c>
      <c r="C66" s="8" t="s">
        <v>60</v>
      </c>
      <c r="D66" s="8" t="s">
        <v>24</v>
      </c>
      <c r="E66" s="8" t="s">
        <v>31</v>
      </c>
      <c r="F66" s="8" t="s">
        <v>56</v>
      </c>
      <c r="G66" s="8" t="s">
        <v>71</v>
      </c>
      <c r="H66" s="8">
        <v>99</v>
      </c>
      <c r="I66" s="9" t="s">
        <v>22</v>
      </c>
      <c r="J66" s="8">
        <v>5</v>
      </c>
      <c r="K66" s="8">
        <v>75</v>
      </c>
      <c r="L66" s="8">
        <v>120</v>
      </c>
      <c r="M66" s="8">
        <v>116</v>
      </c>
      <c r="N66" s="8">
        <v>121</v>
      </c>
      <c r="O66" s="8">
        <v>120</v>
      </c>
      <c r="P66" s="8">
        <v>97</v>
      </c>
      <c r="Q66" s="8">
        <v>114</v>
      </c>
      <c r="R66" s="8">
        <v>114</v>
      </c>
      <c r="S66" s="8">
        <v>115</v>
      </c>
      <c r="T66" s="8">
        <v>115</v>
      </c>
      <c r="U66" s="8">
        <v>31</v>
      </c>
      <c r="V66" s="10">
        <f t="shared" ref="V66:V97" si="4">SUM(L66:O66)</f>
        <v>477</v>
      </c>
      <c r="W66" s="12">
        <f t="shared" ref="W66:W97" si="5">SUM(Q66:T66)</f>
        <v>458</v>
      </c>
      <c r="X66" s="8" t="str">
        <f>Stat[[#This Row],[服装]]&amp;Stat[[#This Row],[名前]]&amp;Stat[[#This Row],[レアリティ]]</f>
        <v>ユニフォーム芳賀良治ICONIC</v>
      </c>
      <c r="Y66" s="8" t="s">
        <v>348</v>
      </c>
      <c r="Z66" s="3"/>
      <c r="AA66" s="3"/>
      <c r="AB66" s="3"/>
    </row>
    <row r="67" spans="1:28" ht="14.4" x14ac:dyDescent="0.3">
      <c r="A67" s="8">
        <v>66</v>
      </c>
      <c r="B67" s="8" t="s">
        <v>108</v>
      </c>
      <c r="C67" s="8" t="s">
        <v>61</v>
      </c>
      <c r="D67" s="8" t="s">
        <v>24</v>
      </c>
      <c r="E67" s="8" t="s">
        <v>26</v>
      </c>
      <c r="F67" s="8" t="s">
        <v>56</v>
      </c>
      <c r="G67" s="8" t="s">
        <v>71</v>
      </c>
      <c r="H67" s="8">
        <v>99</v>
      </c>
      <c r="I67" s="9" t="s">
        <v>22</v>
      </c>
      <c r="J67" s="8">
        <v>5</v>
      </c>
      <c r="K67" s="8">
        <v>74</v>
      </c>
      <c r="L67" s="8">
        <v>115</v>
      </c>
      <c r="M67" s="8">
        <v>114</v>
      </c>
      <c r="N67" s="8">
        <v>112</v>
      </c>
      <c r="O67" s="8">
        <v>119</v>
      </c>
      <c r="P67" s="8">
        <v>97</v>
      </c>
      <c r="Q67" s="8">
        <v>120</v>
      </c>
      <c r="R67" s="8">
        <v>115</v>
      </c>
      <c r="S67" s="8">
        <v>115</v>
      </c>
      <c r="T67" s="8">
        <v>115</v>
      </c>
      <c r="U67" s="8">
        <v>31</v>
      </c>
      <c r="V67" s="10">
        <f t="shared" si="4"/>
        <v>460</v>
      </c>
      <c r="W67" s="12">
        <f t="shared" si="5"/>
        <v>465</v>
      </c>
      <c r="X67" s="8" t="str">
        <f>Stat[[#This Row],[服装]]&amp;Stat[[#This Row],[名前]]&amp;Stat[[#This Row],[レアリティ]]</f>
        <v>ユニフォーム渋谷陸斗ICONIC</v>
      </c>
      <c r="Y67" s="8" t="s">
        <v>349</v>
      </c>
      <c r="Z67" s="3"/>
      <c r="AA67" s="3"/>
      <c r="AB67" s="3"/>
    </row>
    <row r="68" spans="1:28" ht="14.4" x14ac:dyDescent="0.3">
      <c r="A68" s="8">
        <v>67</v>
      </c>
      <c r="B68" s="8" t="s">
        <v>108</v>
      </c>
      <c r="C68" s="8" t="s">
        <v>62</v>
      </c>
      <c r="D68" s="8" t="s">
        <v>24</v>
      </c>
      <c r="E68" s="8" t="s">
        <v>25</v>
      </c>
      <c r="F68" s="8" t="s">
        <v>56</v>
      </c>
      <c r="G68" s="8" t="s">
        <v>71</v>
      </c>
      <c r="H68" s="8">
        <v>99</v>
      </c>
      <c r="I68" s="9" t="s">
        <v>22</v>
      </c>
      <c r="J68" s="8">
        <v>5</v>
      </c>
      <c r="K68" s="8">
        <v>75</v>
      </c>
      <c r="L68" s="8">
        <v>117</v>
      </c>
      <c r="M68" s="8">
        <v>116</v>
      </c>
      <c r="N68" s="8">
        <v>114</v>
      </c>
      <c r="O68" s="8">
        <v>120</v>
      </c>
      <c r="P68" s="8">
        <v>97</v>
      </c>
      <c r="Q68" s="8">
        <v>116</v>
      </c>
      <c r="R68" s="8">
        <v>116</v>
      </c>
      <c r="S68" s="8">
        <v>117</v>
      </c>
      <c r="T68" s="8">
        <v>116</v>
      </c>
      <c r="U68" s="8">
        <v>31</v>
      </c>
      <c r="V68" s="10">
        <f t="shared" si="4"/>
        <v>467</v>
      </c>
      <c r="W68" s="12">
        <f t="shared" si="5"/>
        <v>465</v>
      </c>
      <c r="X68" s="8" t="str">
        <f>Stat[[#This Row],[服装]]&amp;Stat[[#This Row],[名前]]&amp;Stat[[#This Row],[レアリティ]]</f>
        <v>ユニフォーム池尻隼人ICONIC</v>
      </c>
      <c r="Y68" s="8" t="s">
        <v>350</v>
      </c>
      <c r="Z68" s="3"/>
      <c r="AA68" s="3"/>
      <c r="AB68" s="3"/>
    </row>
    <row r="69" spans="1:28" ht="14.4" x14ac:dyDescent="0.3">
      <c r="A69" s="8">
        <v>68</v>
      </c>
      <c r="B69" s="8" t="s">
        <v>108</v>
      </c>
      <c r="C69" s="8" t="s">
        <v>63</v>
      </c>
      <c r="D69" s="8" t="s">
        <v>28</v>
      </c>
      <c r="E69" s="8" t="s">
        <v>25</v>
      </c>
      <c r="F69" s="8" t="s">
        <v>64</v>
      </c>
      <c r="G69" s="8" t="s">
        <v>71</v>
      </c>
      <c r="H69" s="8">
        <v>99</v>
      </c>
      <c r="I69" s="9" t="s">
        <v>22</v>
      </c>
      <c r="J69" s="8">
        <v>5</v>
      </c>
      <c r="K69" s="8">
        <v>76</v>
      </c>
      <c r="L69" s="8">
        <v>121</v>
      </c>
      <c r="M69" s="8">
        <v>116</v>
      </c>
      <c r="N69" s="8">
        <v>114</v>
      </c>
      <c r="O69" s="8">
        <v>121</v>
      </c>
      <c r="P69" s="8">
        <v>97</v>
      </c>
      <c r="Q69" s="8">
        <v>116</v>
      </c>
      <c r="R69" s="8">
        <v>116</v>
      </c>
      <c r="S69" s="8">
        <v>117</v>
      </c>
      <c r="T69" s="8">
        <v>116</v>
      </c>
      <c r="U69" s="8">
        <v>41</v>
      </c>
      <c r="V69" s="10">
        <f t="shared" si="4"/>
        <v>472</v>
      </c>
      <c r="W69" s="12">
        <f t="shared" si="5"/>
        <v>465</v>
      </c>
      <c r="X69" s="8" t="str">
        <f>Stat[[#This Row],[服装]]&amp;Stat[[#This Row],[名前]]&amp;Stat[[#This Row],[レアリティ]]</f>
        <v>ユニフォーム十和田良樹ICONIC</v>
      </c>
      <c r="Y69" s="8" t="s">
        <v>351</v>
      </c>
      <c r="Z69" s="3"/>
      <c r="AA69" s="3"/>
      <c r="AB69" s="3"/>
    </row>
    <row r="70" spans="1:28" ht="14.4" x14ac:dyDescent="0.3">
      <c r="A70" s="8">
        <v>69</v>
      </c>
      <c r="B70" s="8" t="s">
        <v>108</v>
      </c>
      <c r="C70" s="8" t="s">
        <v>65</v>
      </c>
      <c r="D70" s="8" t="s">
        <v>28</v>
      </c>
      <c r="E70" s="8" t="s">
        <v>26</v>
      </c>
      <c r="F70" s="8" t="s">
        <v>64</v>
      </c>
      <c r="G70" s="8" t="s">
        <v>71</v>
      </c>
      <c r="H70" s="8">
        <v>99</v>
      </c>
      <c r="I70" s="9" t="s">
        <v>22</v>
      </c>
      <c r="J70" s="8">
        <v>5</v>
      </c>
      <c r="K70" s="8">
        <v>75</v>
      </c>
      <c r="L70" s="8">
        <v>116</v>
      </c>
      <c r="M70" s="8">
        <v>114</v>
      </c>
      <c r="N70" s="8">
        <v>112</v>
      </c>
      <c r="O70" s="8">
        <v>118</v>
      </c>
      <c r="P70" s="8">
        <v>97</v>
      </c>
      <c r="Q70" s="8">
        <v>120</v>
      </c>
      <c r="R70" s="8">
        <v>115</v>
      </c>
      <c r="S70" s="8">
        <v>115</v>
      </c>
      <c r="T70" s="8">
        <v>115</v>
      </c>
      <c r="U70" s="8">
        <v>31</v>
      </c>
      <c r="V70" s="10">
        <f t="shared" si="4"/>
        <v>460</v>
      </c>
      <c r="W70" s="12">
        <f t="shared" si="5"/>
        <v>465</v>
      </c>
      <c r="X70" s="8" t="str">
        <f>Stat[[#This Row],[服装]]&amp;Stat[[#This Row],[名前]]&amp;Stat[[#This Row],[レアリティ]]</f>
        <v>ユニフォーム森岳歩ICONIC</v>
      </c>
      <c r="Y70" s="8" t="s">
        <v>352</v>
      </c>
      <c r="Z70" s="3"/>
      <c r="AA70" s="3"/>
      <c r="AB70" s="3"/>
    </row>
    <row r="71" spans="1:28" ht="14.4" x14ac:dyDescent="0.3">
      <c r="A71" s="8">
        <v>70</v>
      </c>
      <c r="B71" s="8" t="s">
        <v>108</v>
      </c>
      <c r="C71" s="8" t="s">
        <v>66</v>
      </c>
      <c r="D71" s="8" t="s">
        <v>24</v>
      </c>
      <c r="E71" s="8" t="s">
        <v>25</v>
      </c>
      <c r="F71" s="8" t="s">
        <v>64</v>
      </c>
      <c r="G71" s="8" t="s">
        <v>71</v>
      </c>
      <c r="H71" s="8">
        <v>99</v>
      </c>
      <c r="I71" s="9" t="s">
        <v>22</v>
      </c>
      <c r="J71" s="8">
        <v>5</v>
      </c>
      <c r="K71" s="8">
        <v>75</v>
      </c>
      <c r="L71" s="8">
        <v>121</v>
      </c>
      <c r="M71" s="8">
        <v>117</v>
      </c>
      <c r="N71" s="8">
        <v>114</v>
      </c>
      <c r="O71" s="8">
        <v>121</v>
      </c>
      <c r="P71" s="8">
        <v>97</v>
      </c>
      <c r="Q71" s="8">
        <v>117</v>
      </c>
      <c r="R71" s="8">
        <v>117</v>
      </c>
      <c r="S71" s="8">
        <v>117</v>
      </c>
      <c r="T71" s="8">
        <v>117</v>
      </c>
      <c r="U71" s="8">
        <v>31</v>
      </c>
      <c r="V71" s="10">
        <f t="shared" si="4"/>
        <v>473</v>
      </c>
      <c r="W71" s="12">
        <f t="shared" si="5"/>
        <v>468</v>
      </c>
      <c r="X71" s="8" t="str">
        <f>Stat[[#This Row],[服装]]&amp;Stat[[#This Row],[名前]]&amp;Stat[[#This Row],[レアリティ]]</f>
        <v>ユニフォーム唐松拓巳ICONIC</v>
      </c>
      <c r="Y71" s="8" t="s">
        <v>353</v>
      </c>
      <c r="Z71" s="3"/>
      <c r="AA71" s="3"/>
      <c r="AB71" s="3"/>
    </row>
    <row r="72" spans="1:28" ht="14.4" x14ac:dyDescent="0.3">
      <c r="A72" s="8">
        <v>71</v>
      </c>
      <c r="B72" s="8" t="s">
        <v>108</v>
      </c>
      <c r="C72" s="8" t="s">
        <v>67</v>
      </c>
      <c r="D72" s="8" t="s">
        <v>28</v>
      </c>
      <c r="E72" s="8" t="s">
        <v>25</v>
      </c>
      <c r="F72" s="8" t="s">
        <v>64</v>
      </c>
      <c r="G72" s="8" t="s">
        <v>71</v>
      </c>
      <c r="H72" s="8">
        <v>99</v>
      </c>
      <c r="I72" s="9" t="s">
        <v>22</v>
      </c>
      <c r="J72" s="8">
        <v>5</v>
      </c>
      <c r="K72" s="8">
        <v>76</v>
      </c>
      <c r="L72" s="8">
        <v>118</v>
      </c>
      <c r="M72" s="8">
        <v>116</v>
      </c>
      <c r="N72" s="8">
        <v>114</v>
      </c>
      <c r="O72" s="8">
        <v>119</v>
      </c>
      <c r="P72" s="8">
        <v>97</v>
      </c>
      <c r="Q72" s="8">
        <v>117</v>
      </c>
      <c r="R72" s="8">
        <v>116</v>
      </c>
      <c r="S72" s="8">
        <v>117</v>
      </c>
      <c r="T72" s="8">
        <v>116</v>
      </c>
      <c r="U72" s="8">
        <v>31</v>
      </c>
      <c r="V72" s="10">
        <f t="shared" si="4"/>
        <v>467</v>
      </c>
      <c r="W72" s="12">
        <f t="shared" si="5"/>
        <v>466</v>
      </c>
      <c r="X72" s="8" t="str">
        <f>Stat[[#This Row],[服装]]&amp;Stat[[#This Row],[名前]]&amp;Stat[[#This Row],[レアリティ]]</f>
        <v>ユニフォーム田沢裕樹ICONIC</v>
      </c>
      <c r="Y72" s="8" t="s">
        <v>354</v>
      </c>
      <c r="Z72" s="3"/>
      <c r="AA72" s="3"/>
      <c r="AB72" s="3"/>
    </row>
    <row r="73" spans="1:28" ht="14.4" x14ac:dyDescent="0.3">
      <c r="A73" s="8">
        <v>72</v>
      </c>
      <c r="B73" s="8" t="s">
        <v>108</v>
      </c>
      <c r="C73" s="8" t="s">
        <v>68</v>
      </c>
      <c r="D73" s="8" t="s">
        <v>28</v>
      </c>
      <c r="E73" s="8" t="s">
        <v>26</v>
      </c>
      <c r="F73" s="8" t="s">
        <v>64</v>
      </c>
      <c r="G73" s="8" t="s">
        <v>71</v>
      </c>
      <c r="H73" s="8">
        <v>99</v>
      </c>
      <c r="I73" s="9" t="s">
        <v>22</v>
      </c>
      <c r="J73" s="8">
        <v>5</v>
      </c>
      <c r="K73" s="8">
        <v>75</v>
      </c>
      <c r="L73" s="8">
        <v>118</v>
      </c>
      <c r="M73" s="8">
        <v>118</v>
      </c>
      <c r="N73" s="8">
        <v>112</v>
      </c>
      <c r="O73" s="8">
        <v>120</v>
      </c>
      <c r="P73" s="8">
        <v>97</v>
      </c>
      <c r="Q73" s="8">
        <v>120</v>
      </c>
      <c r="R73" s="8">
        <v>115</v>
      </c>
      <c r="S73" s="8">
        <v>115</v>
      </c>
      <c r="T73" s="8">
        <v>115</v>
      </c>
      <c r="U73" s="8">
        <v>31</v>
      </c>
      <c r="V73" s="10">
        <f t="shared" si="4"/>
        <v>468</v>
      </c>
      <c r="W73" s="12">
        <f t="shared" si="5"/>
        <v>465</v>
      </c>
      <c r="X73" s="8" t="str">
        <f>Stat[[#This Row],[服装]]&amp;Stat[[#This Row],[名前]]&amp;Stat[[#This Row],[レアリティ]]</f>
        <v>ユニフォーム子安颯真ICONIC</v>
      </c>
      <c r="Y73" s="8" t="s">
        <v>355</v>
      </c>
      <c r="Z73" s="3"/>
      <c r="AA73" s="3"/>
      <c r="AB73" s="3"/>
    </row>
    <row r="74" spans="1:28" ht="14.4" x14ac:dyDescent="0.3">
      <c r="A74" s="8">
        <v>73</v>
      </c>
      <c r="B74" s="8" t="s">
        <v>108</v>
      </c>
      <c r="C74" s="8" t="s">
        <v>69</v>
      </c>
      <c r="D74" s="8" t="s">
        <v>28</v>
      </c>
      <c r="E74" s="8" t="s">
        <v>21</v>
      </c>
      <c r="F74" s="8" t="s">
        <v>64</v>
      </c>
      <c r="G74" s="8" t="s">
        <v>71</v>
      </c>
      <c r="H74" s="8">
        <v>99</v>
      </c>
      <c r="I74" s="9" t="s">
        <v>22</v>
      </c>
      <c r="J74" s="8">
        <v>5</v>
      </c>
      <c r="K74" s="8">
        <v>85</v>
      </c>
      <c r="L74" s="8">
        <v>113</v>
      </c>
      <c r="M74" s="8">
        <v>110</v>
      </c>
      <c r="N74" s="8">
        <v>113</v>
      </c>
      <c r="O74" s="8">
        <v>122</v>
      </c>
      <c r="P74" s="8">
        <v>101</v>
      </c>
      <c r="Q74" s="8">
        <v>110</v>
      </c>
      <c r="R74" s="8">
        <v>122</v>
      </c>
      <c r="S74" s="8">
        <v>118</v>
      </c>
      <c r="T74" s="8">
        <v>120</v>
      </c>
      <c r="U74" s="8">
        <v>41</v>
      </c>
      <c r="V74" s="10">
        <f t="shared" si="4"/>
        <v>458</v>
      </c>
      <c r="W74" s="12">
        <f t="shared" si="5"/>
        <v>470</v>
      </c>
      <c r="X74" s="8" t="str">
        <f>Stat[[#This Row],[服装]]&amp;Stat[[#This Row],[名前]]&amp;Stat[[#This Row],[レアリティ]]</f>
        <v>ユニフォーム横手駿ICONIC</v>
      </c>
      <c r="Y74" s="8" t="s">
        <v>356</v>
      </c>
      <c r="Z74" s="3"/>
      <c r="AA74" s="3"/>
      <c r="AB74" s="3"/>
    </row>
    <row r="75" spans="1:28" ht="14.4" x14ac:dyDescent="0.3">
      <c r="A75" s="8">
        <v>74</v>
      </c>
      <c r="B75" s="8" t="s">
        <v>108</v>
      </c>
      <c r="C75" s="8" t="s">
        <v>70</v>
      </c>
      <c r="D75" s="8" t="s">
        <v>28</v>
      </c>
      <c r="E75" s="8" t="s">
        <v>31</v>
      </c>
      <c r="F75" s="8" t="s">
        <v>64</v>
      </c>
      <c r="G75" s="8" t="s">
        <v>71</v>
      </c>
      <c r="H75" s="8">
        <v>99</v>
      </c>
      <c r="I75" s="9" t="s">
        <v>22</v>
      </c>
      <c r="J75" s="8">
        <v>5</v>
      </c>
      <c r="K75" s="8">
        <v>73</v>
      </c>
      <c r="L75" s="8">
        <v>117</v>
      </c>
      <c r="M75" s="8">
        <v>115</v>
      </c>
      <c r="N75" s="8">
        <v>120</v>
      </c>
      <c r="O75" s="8">
        <v>120</v>
      </c>
      <c r="P75" s="8">
        <v>97</v>
      </c>
      <c r="Q75" s="8">
        <v>117</v>
      </c>
      <c r="R75" s="8">
        <v>114</v>
      </c>
      <c r="S75" s="8">
        <v>116</v>
      </c>
      <c r="T75" s="8">
        <v>116</v>
      </c>
      <c r="U75" s="8">
        <v>31</v>
      </c>
      <c r="V75" s="10">
        <f t="shared" si="4"/>
        <v>472</v>
      </c>
      <c r="W75" s="12">
        <f t="shared" si="5"/>
        <v>463</v>
      </c>
      <c r="X75" s="8" t="str">
        <f>Stat[[#This Row],[服装]]&amp;Stat[[#This Row],[名前]]&amp;Stat[[#This Row],[レアリティ]]</f>
        <v>ユニフォーム夏瀬伊吹ICONIC</v>
      </c>
      <c r="Y75" s="8" t="s">
        <v>357</v>
      </c>
      <c r="Z75" s="3"/>
      <c r="AA75" s="3"/>
      <c r="AB75" s="3"/>
    </row>
    <row r="76" spans="1:28" ht="14.4" x14ac:dyDescent="0.3">
      <c r="A76" s="8">
        <v>75</v>
      </c>
      <c r="B76" s="8" t="s">
        <v>108</v>
      </c>
      <c r="C76" s="8" t="s">
        <v>72</v>
      </c>
      <c r="D76" s="8" t="s">
        <v>73</v>
      </c>
      <c r="E76" s="8" t="s">
        <v>74</v>
      </c>
      <c r="F76" s="8" t="s">
        <v>75</v>
      </c>
      <c r="G76" s="8" t="s">
        <v>71</v>
      </c>
      <c r="H76" s="8">
        <v>99</v>
      </c>
      <c r="I76" s="9" t="s">
        <v>22</v>
      </c>
      <c r="J76" s="8">
        <v>5</v>
      </c>
      <c r="K76" s="8">
        <v>76</v>
      </c>
      <c r="L76" s="8">
        <v>121</v>
      </c>
      <c r="M76" s="8">
        <v>119</v>
      </c>
      <c r="N76" s="8">
        <v>122</v>
      </c>
      <c r="O76" s="8">
        <v>122</v>
      </c>
      <c r="P76" s="8">
        <v>101</v>
      </c>
      <c r="Q76" s="8">
        <v>116</v>
      </c>
      <c r="R76" s="8">
        <v>116</v>
      </c>
      <c r="S76" s="8">
        <v>120</v>
      </c>
      <c r="T76" s="8">
        <v>120</v>
      </c>
      <c r="U76" s="8">
        <v>41</v>
      </c>
      <c r="V76" s="10">
        <f t="shared" si="4"/>
        <v>484</v>
      </c>
      <c r="W76" s="12">
        <f t="shared" si="5"/>
        <v>472</v>
      </c>
      <c r="X76" s="8" t="str">
        <f>Stat[[#This Row],[服装]]&amp;Stat[[#This Row],[名前]]&amp;Stat[[#This Row],[レアリティ]]</f>
        <v>ユニフォーム古牧譲ICONIC</v>
      </c>
      <c r="Y76" s="8" t="s">
        <v>358</v>
      </c>
      <c r="Z76" s="3"/>
      <c r="AA76" s="3"/>
      <c r="AB76" s="3"/>
    </row>
    <row r="77" spans="1:28" ht="14.4" x14ac:dyDescent="0.3">
      <c r="A77" s="8">
        <v>76</v>
      </c>
      <c r="B77" s="8" t="s">
        <v>108</v>
      </c>
      <c r="C77" s="8" t="s">
        <v>76</v>
      </c>
      <c r="D77" s="8" t="s">
        <v>77</v>
      </c>
      <c r="E77" s="8" t="s">
        <v>78</v>
      </c>
      <c r="F77" s="8" t="s">
        <v>75</v>
      </c>
      <c r="G77" s="8" t="s">
        <v>71</v>
      </c>
      <c r="H77" s="8">
        <v>99</v>
      </c>
      <c r="I77" s="9" t="s">
        <v>22</v>
      </c>
      <c r="J77" s="8">
        <v>5</v>
      </c>
      <c r="K77" s="8">
        <v>76</v>
      </c>
      <c r="L77" s="8">
        <v>118</v>
      </c>
      <c r="M77" s="8">
        <v>116</v>
      </c>
      <c r="N77" s="8">
        <v>114</v>
      </c>
      <c r="O77" s="8">
        <v>117</v>
      </c>
      <c r="P77" s="8">
        <v>97</v>
      </c>
      <c r="Q77" s="8">
        <v>117</v>
      </c>
      <c r="R77" s="8">
        <v>115</v>
      </c>
      <c r="S77" s="8">
        <v>117</v>
      </c>
      <c r="T77" s="8">
        <v>117</v>
      </c>
      <c r="U77" s="8">
        <v>36</v>
      </c>
      <c r="V77" s="10">
        <f t="shared" si="4"/>
        <v>465</v>
      </c>
      <c r="W77" s="12">
        <f t="shared" si="5"/>
        <v>466</v>
      </c>
      <c r="X77" s="8" t="str">
        <f>Stat[[#This Row],[服装]]&amp;Stat[[#This Row],[名前]]&amp;Stat[[#This Row],[レアリティ]]</f>
        <v>ユニフォーム浅虫快人ICONIC</v>
      </c>
      <c r="Y77" s="8" t="s">
        <v>359</v>
      </c>
      <c r="Z77" s="3"/>
      <c r="AA77" s="3"/>
      <c r="AB77" s="3"/>
    </row>
    <row r="78" spans="1:28" ht="14.4" x14ac:dyDescent="0.3">
      <c r="A78" s="8">
        <v>77</v>
      </c>
      <c r="B78" s="8" t="s">
        <v>108</v>
      </c>
      <c r="C78" s="8" t="s">
        <v>79</v>
      </c>
      <c r="D78" s="8" t="s">
        <v>73</v>
      </c>
      <c r="E78" s="8" t="s">
        <v>80</v>
      </c>
      <c r="F78" s="8" t="s">
        <v>75</v>
      </c>
      <c r="G78" s="8" t="s">
        <v>71</v>
      </c>
      <c r="H78" s="8">
        <v>99</v>
      </c>
      <c r="I78" s="9" t="s">
        <v>22</v>
      </c>
      <c r="J78" s="8">
        <v>5</v>
      </c>
      <c r="K78" s="8">
        <v>85</v>
      </c>
      <c r="L78" s="8">
        <v>112</v>
      </c>
      <c r="M78" s="8">
        <v>110</v>
      </c>
      <c r="N78" s="8">
        <v>114</v>
      </c>
      <c r="O78" s="8">
        <v>121</v>
      </c>
      <c r="P78" s="8">
        <v>101</v>
      </c>
      <c r="Q78" s="8">
        <v>110</v>
      </c>
      <c r="R78" s="8">
        <v>122</v>
      </c>
      <c r="S78" s="8">
        <v>118</v>
      </c>
      <c r="T78" s="8">
        <v>120</v>
      </c>
      <c r="U78" s="8">
        <v>41</v>
      </c>
      <c r="V78" s="10">
        <f t="shared" si="4"/>
        <v>457</v>
      </c>
      <c r="W78" s="12">
        <f t="shared" si="5"/>
        <v>470</v>
      </c>
      <c r="X78" s="8" t="str">
        <f>Stat[[#This Row],[服装]]&amp;Stat[[#This Row],[名前]]&amp;Stat[[#This Row],[レアリティ]]</f>
        <v>ユニフォーム南田大志ICONIC</v>
      </c>
      <c r="Y78" s="8" t="s">
        <v>360</v>
      </c>
      <c r="Z78" s="3"/>
      <c r="AA78" s="3"/>
      <c r="AB78" s="3"/>
    </row>
    <row r="79" spans="1:28" ht="14.4" x14ac:dyDescent="0.3">
      <c r="A79" s="8">
        <v>78</v>
      </c>
      <c r="B79" s="8" t="s">
        <v>108</v>
      </c>
      <c r="C79" s="8" t="s">
        <v>81</v>
      </c>
      <c r="D79" s="8" t="s">
        <v>73</v>
      </c>
      <c r="E79" s="8" t="s">
        <v>82</v>
      </c>
      <c r="F79" s="8" t="s">
        <v>75</v>
      </c>
      <c r="G79" s="8" t="s">
        <v>71</v>
      </c>
      <c r="H79" s="8">
        <v>99</v>
      </c>
      <c r="I79" s="9" t="s">
        <v>22</v>
      </c>
      <c r="J79" s="8">
        <v>5</v>
      </c>
      <c r="K79" s="8">
        <v>75</v>
      </c>
      <c r="L79" s="8">
        <v>116</v>
      </c>
      <c r="M79" s="8">
        <v>116</v>
      </c>
      <c r="N79" s="8">
        <v>112</v>
      </c>
      <c r="O79" s="8">
        <v>120</v>
      </c>
      <c r="P79" s="8">
        <v>97</v>
      </c>
      <c r="Q79" s="8">
        <v>120</v>
      </c>
      <c r="R79" s="8">
        <v>115</v>
      </c>
      <c r="S79" s="8">
        <v>116</v>
      </c>
      <c r="T79" s="8">
        <v>116</v>
      </c>
      <c r="U79" s="8">
        <v>31</v>
      </c>
      <c r="V79" s="10">
        <f t="shared" si="4"/>
        <v>464</v>
      </c>
      <c r="W79" s="12">
        <f t="shared" si="5"/>
        <v>467</v>
      </c>
      <c r="X79" s="8" t="str">
        <f>Stat[[#This Row],[服装]]&amp;Stat[[#This Row],[名前]]&amp;Stat[[#This Row],[レアリティ]]</f>
        <v>ユニフォーム湯川良明ICONIC</v>
      </c>
      <c r="Y79" s="8" t="s">
        <v>361</v>
      </c>
      <c r="Z79" s="3"/>
      <c r="AA79" s="3"/>
      <c r="AB79" s="3"/>
    </row>
    <row r="80" spans="1:28" ht="14.4" x14ac:dyDescent="0.3">
      <c r="A80" s="8">
        <v>79</v>
      </c>
      <c r="B80" s="8" t="s">
        <v>108</v>
      </c>
      <c r="C80" s="8" t="s">
        <v>83</v>
      </c>
      <c r="D80" s="8" t="s">
        <v>84</v>
      </c>
      <c r="E80" s="8" t="s">
        <v>85</v>
      </c>
      <c r="F80" s="8" t="s">
        <v>75</v>
      </c>
      <c r="G80" s="8" t="s">
        <v>71</v>
      </c>
      <c r="H80" s="8">
        <v>99</v>
      </c>
      <c r="I80" s="9" t="s">
        <v>22</v>
      </c>
      <c r="J80" s="8">
        <v>5</v>
      </c>
      <c r="K80" s="8">
        <v>75</v>
      </c>
      <c r="L80" s="8">
        <v>120</v>
      </c>
      <c r="M80" s="8">
        <v>117</v>
      </c>
      <c r="N80" s="8">
        <v>114</v>
      </c>
      <c r="O80" s="8">
        <v>117</v>
      </c>
      <c r="P80" s="8">
        <v>97</v>
      </c>
      <c r="Q80" s="8">
        <v>115</v>
      </c>
      <c r="R80" s="8">
        <v>114</v>
      </c>
      <c r="S80" s="8">
        <v>116</v>
      </c>
      <c r="T80" s="8">
        <v>116</v>
      </c>
      <c r="U80" s="8">
        <v>31</v>
      </c>
      <c r="V80" s="10">
        <f t="shared" si="4"/>
        <v>468</v>
      </c>
      <c r="W80" s="12">
        <f t="shared" si="5"/>
        <v>461</v>
      </c>
      <c r="X80" s="8" t="str">
        <f>Stat[[#This Row],[服装]]&amp;Stat[[#This Row],[名前]]&amp;Stat[[#This Row],[レアリティ]]</f>
        <v>ユニフォーム稲垣功ICONIC</v>
      </c>
      <c r="Y80" s="8" t="s">
        <v>362</v>
      </c>
      <c r="Z80" s="3"/>
      <c r="AA80" s="3"/>
      <c r="AB80" s="3"/>
    </row>
    <row r="81" spans="1:28" ht="14.4" x14ac:dyDescent="0.3">
      <c r="A81" s="8">
        <v>80</v>
      </c>
      <c r="B81" s="8" t="s">
        <v>108</v>
      </c>
      <c r="C81" s="8" t="s">
        <v>86</v>
      </c>
      <c r="D81" s="8" t="s">
        <v>84</v>
      </c>
      <c r="E81" s="8" t="s">
        <v>87</v>
      </c>
      <c r="F81" s="8" t="s">
        <v>75</v>
      </c>
      <c r="G81" s="8" t="s">
        <v>71</v>
      </c>
      <c r="H81" s="8">
        <v>99</v>
      </c>
      <c r="I81" s="9" t="s">
        <v>22</v>
      </c>
      <c r="J81" s="8">
        <v>5</v>
      </c>
      <c r="K81" s="8">
        <v>75</v>
      </c>
      <c r="L81" s="8">
        <v>115</v>
      </c>
      <c r="M81" s="8">
        <v>115</v>
      </c>
      <c r="N81" s="8">
        <v>112</v>
      </c>
      <c r="O81" s="8">
        <v>120</v>
      </c>
      <c r="P81" s="8">
        <v>97</v>
      </c>
      <c r="Q81" s="8">
        <v>120</v>
      </c>
      <c r="R81" s="8">
        <v>115</v>
      </c>
      <c r="S81" s="8">
        <v>117</v>
      </c>
      <c r="T81" s="8">
        <v>116</v>
      </c>
      <c r="U81" s="8">
        <v>31</v>
      </c>
      <c r="V81" s="10">
        <f t="shared" si="4"/>
        <v>462</v>
      </c>
      <c r="W81" s="12">
        <f t="shared" si="5"/>
        <v>468</v>
      </c>
      <c r="X81" s="8" t="str">
        <f>Stat[[#This Row],[服装]]&amp;Stat[[#This Row],[名前]]&amp;Stat[[#This Row],[レアリティ]]</f>
        <v>ユニフォーム馬門英治ICONIC</v>
      </c>
      <c r="Y81" s="8" t="s">
        <v>363</v>
      </c>
      <c r="Z81" s="3"/>
      <c r="AA81" s="3"/>
      <c r="AB81" s="3"/>
    </row>
    <row r="82" spans="1:28" ht="14.4" x14ac:dyDescent="0.3">
      <c r="A82" s="8">
        <v>81</v>
      </c>
      <c r="B82" s="8" t="s">
        <v>108</v>
      </c>
      <c r="C82" s="8" t="s">
        <v>88</v>
      </c>
      <c r="D82" s="8" t="s">
        <v>84</v>
      </c>
      <c r="E82" s="8" t="s">
        <v>85</v>
      </c>
      <c r="F82" s="8" t="s">
        <v>75</v>
      </c>
      <c r="G82" s="8" t="s">
        <v>71</v>
      </c>
      <c r="H82" s="8">
        <v>99</v>
      </c>
      <c r="I82" s="9" t="s">
        <v>22</v>
      </c>
      <c r="J82" s="8">
        <v>5</v>
      </c>
      <c r="K82" s="8">
        <v>76</v>
      </c>
      <c r="L82" s="8">
        <v>119</v>
      </c>
      <c r="M82" s="8">
        <v>118</v>
      </c>
      <c r="N82" s="8">
        <v>115</v>
      </c>
      <c r="O82" s="8">
        <v>117</v>
      </c>
      <c r="P82" s="8">
        <v>97</v>
      </c>
      <c r="Q82" s="8">
        <v>116</v>
      </c>
      <c r="R82" s="8">
        <v>115</v>
      </c>
      <c r="S82" s="8">
        <v>116</v>
      </c>
      <c r="T82" s="8">
        <v>116</v>
      </c>
      <c r="U82" s="8">
        <v>31</v>
      </c>
      <c r="V82" s="10">
        <f t="shared" si="4"/>
        <v>469</v>
      </c>
      <c r="W82" s="12">
        <f t="shared" si="5"/>
        <v>463</v>
      </c>
      <c r="X82" s="8" t="str">
        <f>Stat[[#This Row],[服装]]&amp;Stat[[#This Row],[名前]]&amp;Stat[[#This Row],[レアリティ]]</f>
        <v>ユニフォーム百沢雄大ICONIC</v>
      </c>
      <c r="Y82" s="8" t="s">
        <v>364</v>
      </c>
      <c r="Z82" s="3"/>
      <c r="AA82" s="3"/>
      <c r="AB82" s="3"/>
    </row>
    <row r="83" spans="1:28" ht="14.4" x14ac:dyDescent="0.3">
      <c r="A83" s="8">
        <v>82</v>
      </c>
      <c r="B83" s="8" t="s">
        <v>108</v>
      </c>
      <c r="C83" s="8" t="s">
        <v>89</v>
      </c>
      <c r="D83" s="8" t="s">
        <v>90</v>
      </c>
      <c r="E83" s="8" t="s">
        <v>85</v>
      </c>
      <c r="F83" s="8" t="s">
        <v>91</v>
      </c>
      <c r="G83" s="8" t="s">
        <v>71</v>
      </c>
      <c r="H83" s="8">
        <v>99</v>
      </c>
      <c r="I83" s="9" t="s">
        <v>22</v>
      </c>
      <c r="J83" s="8">
        <v>5</v>
      </c>
      <c r="K83" s="8">
        <v>76</v>
      </c>
      <c r="L83" s="8">
        <v>122</v>
      </c>
      <c r="M83" s="8">
        <v>121</v>
      </c>
      <c r="N83" s="8">
        <v>114</v>
      </c>
      <c r="O83" s="8">
        <v>122</v>
      </c>
      <c r="P83" s="8">
        <v>101</v>
      </c>
      <c r="Q83" s="8">
        <v>114</v>
      </c>
      <c r="R83" s="8">
        <v>115</v>
      </c>
      <c r="S83" s="8">
        <v>118</v>
      </c>
      <c r="T83" s="8">
        <v>120</v>
      </c>
      <c r="U83" s="8">
        <v>41</v>
      </c>
      <c r="V83" s="10">
        <f t="shared" si="4"/>
        <v>479</v>
      </c>
      <c r="W83" s="12">
        <f t="shared" si="5"/>
        <v>467</v>
      </c>
      <c r="X83" s="8" t="str">
        <f>Stat[[#This Row],[服装]]&amp;Stat[[#This Row],[名前]]&amp;Stat[[#This Row],[レアリティ]]</f>
        <v>ユニフォーム照島游児ICONIC</v>
      </c>
      <c r="Y83" s="8" t="s">
        <v>365</v>
      </c>
      <c r="Z83" s="3"/>
      <c r="AA83" s="3"/>
      <c r="AB83" s="3"/>
    </row>
    <row r="84" spans="1:28" ht="14.4" x14ac:dyDescent="0.3">
      <c r="A84" s="8">
        <v>83</v>
      </c>
      <c r="B84" s="8" t="s">
        <v>150</v>
      </c>
      <c r="C84" s="8" t="s">
        <v>89</v>
      </c>
      <c r="D84" s="8" t="s">
        <v>77</v>
      </c>
      <c r="E84" s="8" t="s">
        <v>78</v>
      </c>
      <c r="F84" s="8" t="s">
        <v>91</v>
      </c>
      <c r="G84" s="8" t="s">
        <v>71</v>
      </c>
      <c r="H84" s="8">
        <v>99</v>
      </c>
      <c r="I84" s="9" t="s">
        <v>22</v>
      </c>
      <c r="J84" s="8">
        <v>5</v>
      </c>
      <c r="K84" s="8">
        <v>77</v>
      </c>
      <c r="L84" s="8">
        <v>125</v>
      </c>
      <c r="M84" s="8">
        <v>124</v>
      </c>
      <c r="N84" s="8">
        <v>115</v>
      </c>
      <c r="O84" s="8">
        <v>123</v>
      </c>
      <c r="P84" s="8">
        <v>101</v>
      </c>
      <c r="Q84" s="8">
        <v>115</v>
      </c>
      <c r="R84" s="8">
        <v>116</v>
      </c>
      <c r="S84" s="8">
        <v>121</v>
      </c>
      <c r="T84" s="8">
        <v>121</v>
      </c>
      <c r="U84" s="8">
        <v>41</v>
      </c>
      <c r="V84" s="10">
        <f t="shared" si="4"/>
        <v>487</v>
      </c>
      <c r="W84" s="12">
        <f t="shared" si="5"/>
        <v>473</v>
      </c>
      <c r="X84" s="8" t="str">
        <f>Stat[[#This Row],[服装]]&amp;Stat[[#This Row],[名前]]&amp;Stat[[#This Row],[レアリティ]]</f>
        <v>制服照島游児ICONIC</v>
      </c>
      <c r="Y84" s="8" t="s">
        <v>365</v>
      </c>
      <c r="Z84" s="3"/>
      <c r="AA84" s="3"/>
      <c r="AB84" s="3"/>
    </row>
    <row r="85" spans="1:28" ht="14.4" x14ac:dyDescent="0.3">
      <c r="A85" s="8">
        <v>84</v>
      </c>
      <c r="B85" s="8" t="s">
        <v>108</v>
      </c>
      <c r="C85" s="8" t="s">
        <v>92</v>
      </c>
      <c r="D85" s="8" t="s">
        <v>90</v>
      </c>
      <c r="E85" s="8" t="s">
        <v>87</v>
      </c>
      <c r="F85" s="8" t="s">
        <v>91</v>
      </c>
      <c r="G85" s="8" t="s">
        <v>71</v>
      </c>
      <c r="H85" s="8">
        <v>99</v>
      </c>
      <c r="I85" s="9" t="s">
        <v>22</v>
      </c>
      <c r="J85" s="8">
        <v>5</v>
      </c>
      <c r="K85" s="8">
        <v>76</v>
      </c>
      <c r="L85" s="8">
        <v>117</v>
      </c>
      <c r="M85" s="8">
        <v>115</v>
      </c>
      <c r="N85" s="8">
        <v>112</v>
      </c>
      <c r="O85" s="8">
        <v>120</v>
      </c>
      <c r="P85" s="8">
        <v>97</v>
      </c>
      <c r="Q85" s="8">
        <v>121</v>
      </c>
      <c r="R85" s="8">
        <v>115</v>
      </c>
      <c r="S85" s="8">
        <v>117</v>
      </c>
      <c r="T85" s="8">
        <v>117</v>
      </c>
      <c r="U85" s="8">
        <v>41</v>
      </c>
      <c r="V85" s="10">
        <f t="shared" si="4"/>
        <v>464</v>
      </c>
      <c r="W85" s="12">
        <f t="shared" si="5"/>
        <v>470</v>
      </c>
      <c r="X85" s="8" t="str">
        <f>Stat[[#This Row],[服装]]&amp;Stat[[#This Row],[名前]]&amp;Stat[[#This Row],[レアリティ]]</f>
        <v>ユニフォーム母畑和馬ICONIC</v>
      </c>
      <c r="Y85" s="8" t="s">
        <v>366</v>
      </c>
      <c r="Z85" s="3"/>
      <c r="AA85" s="3"/>
      <c r="AB85" s="3"/>
    </row>
    <row r="86" spans="1:28" ht="13.8" customHeight="1" x14ac:dyDescent="0.3">
      <c r="A86" s="8">
        <v>85</v>
      </c>
      <c r="B86" s="8" t="s">
        <v>108</v>
      </c>
      <c r="C86" s="8" t="s">
        <v>93</v>
      </c>
      <c r="D86" s="8" t="s">
        <v>84</v>
      </c>
      <c r="E86" s="8" t="s">
        <v>97</v>
      </c>
      <c r="F86" s="8" t="s">
        <v>91</v>
      </c>
      <c r="G86" s="8" t="s">
        <v>71</v>
      </c>
      <c r="H86" s="8">
        <v>99</v>
      </c>
      <c r="I86" s="9" t="s">
        <v>22</v>
      </c>
      <c r="J86" s="8">
        <v>5</v>
      </c>
      <c r="K86" s="8">
        <v>74</v>
      </c>
      <c r="L86" s="8">
        <v>115</v>
      </c>
      <c r="M86" s="8">
        <v>114</v>
      </c>
      <c r="N86" s="8">
        <v>120</v>
      </c>
      <c r="O86" s="8">
        <v>120</v>
      </c>
      <c r="P86" s="8">
        <v>97</v>
      </c>
      <c r="Q86" s="8">
        <v>117</v>
      </c>
      <c r="R86" s="8">
        <v>114</v>
      </c>
      <c r="S86" s="8">
        <v>116</v>
      </c>
      <c r="T86" s="8">
        <v>117</v>
      </c>
      <c r="U86" s="8">
        <v>41</v>
      </c>
      <c r="V86" s="10">
        <f t="shared" si="4"/>
        <v>469</v>
      </c>
      <c r="W86" s="12">
        <f t="shared" si="5"/>
        <v>464</v>
      </c>
      <c r="X86" s="8" t="str">
        <f>Stat[[#This Row],[服装]]&amp;Stat[[#This Row],[名前]]&amp;Stat[[#This Row],[レアリティ]]</f>
        <v>ユニフォーム二岐丈晴ICONIC</v>
      </c>
      <c r="Y86" s="8" t="s">
        <v>367</v>
      </c>
      <c r="Z86" s="3"/>
      <c r="AA86" s="3"/>
      <c r="AB86" s="3"/>
    </row>
    <row r="87" spans="1:28" ht="14.4" x14ac:dyDescent="0.3">
      <c r="A87" s="8">
        <v>86</v>
      </c>
      <c r="B87" s="8" t="s">
        <v>150</v>
      </c>
      <c r="C87" s="8" t="s">
        <v>93</v>
      </c>
      <c r="D87" s="8" t="s">
        <v>90</v>
      </c>
      <c r="E87" s="8" t="s">
        <v>74</v>
      </c>
      <c r="F87" s="8" t="s">
        <v>91</v>
      </c>
      <c r="G87" s="8" t="s">
        <v>71</v>
      </c>
      <c r="H87" s="8">
        <v>99</v>
      </c>
      <c r="I87" s="9" t="s">
        <v>22</v>
      </c>
      <c r="J87" s="8">
        <v>5</v>
      </c>
      <c r="K87" s="8">
        <v>75</v>
      </c>
      <c r="L87" s="8">
        <v>116</v>
      </c>
      <c r="M87" s="8">
        <v>117</v>
      </c>
      <c r="N87" s="8">
        <v>123</v>
      </c>
      <c r="O87" s="8">
        <v>123</v>
      </c>
      <c r="P87" s="8">
        <v>97</v>
      </c>
      <c r="Q87" s="8">
        <v>118</v>
      </c>
      <c r="R87" s="8">
        <v>115</v>
      </c>
      <c r="S87" s="8">
        <v>117</v>
      </c>
      <c r="T87" s="8">
        <v>118</v>
      </c>
      <c r="U87" s="8">
        <v>41</v>
      </c>
      <c r="V87" s="10">
        <f t="shared" si="4"/>
        <v>479</v>
      </c>
      <c r="W87" s="12">
        <f t="shared" si="5"/>
        <v>468</v>
      </c>
      <c r="X87" s="8" t="str">
        <f>Stat[[#This Row],[服装]]&amp;Stat[[#This Row],[名前]]&amp;Stat[[#This Row],[レアリティ]]</f>
        <v>制服二岐丈晴ICONIC</v>
      </c>
      <c r="Y87" s="8" t="s">
        <v>367</v>
      </c>
      <c r="Z87" s="3"/>
      <c r="AA87" s="3"/>
      <c r="AB87" s="3"/>
    </row>
    <row r="88" spans="1:28" ht="14.4" x14ac:dyDescent="0.3">
      <c r="A88" s="8">
        <v>87</v>
      </c>
      <c r="B88" s="8" t="s">
        <v>108</v>
      </c>
      <c r="C88" s="8" t="s">
        <v>99</v>
      </c>
      <c r="D88" s="8" t="s">
        <v>84</v>
      </c>
      <c r="E88" s="8" t="s">
        <v>85</v>
      </c>
      <c r="F88" s="8" t="s">
        <v>91</v>
      </c>
      <c r="G88" s="8" t="s">
        <v>71</v>
      </c>
      <c r="H88" s="8">
        <v>99</v>
      </c>
      <c r="I88" s="9" t="s">
        <v>22</v>
      </c>
      <c r="J88" s="8">
        <v>5</v>
      </c>
      <c r="K88" s="8">
        <v>74</v>
      </c>
      <c r="L88" s="8">
        <v>120</v>
      </c>
      <c r="M88" s="8">
        <v>119</v>
      </c>
      <c r="N88" s="8">
        <v>113</v>
      </c>
      <c r="O88" s="8">
        <v>118</v>
      </c>
      <c r="P88" s="8">
        <v>97</v>
      </c>
      <c r="Q88" s="8">
        <v>115</v>
      </c>
      <c r="R88" s="8">
        <v>115</v>
      </c>
      <c r="S88" s="8">
        <v>116</v>
      </c>
      <c r="T88" s="8">
        <v>116</v>
      </c>
      <c r="U88" s="8">
        <v>41</v>
      </c>
      <c r="V88" s="10">
        <f t="shared" si="4"/>
        <v>470</v>
      </c>
      <c r="W88" s="12">
        <f t="shared" si="5"/>
        <v>462</v>
      </c>
      <c r="X88" s="8" t="str">
        <f>Stat[[#This Row],[服装]]&amp;Stat[[#This Row],[名前]]&amp;Stat[[#This Row],[レアリティ]]</f>
        <v>ユニフォーム沼尻凛太郎ICONIC</v>
      </c>
      <c r="Y88" s="8" t="s">
        <v>368</v>
      </c>
      <c r="Z88" s="3"/>
      <c r="AA88" s="3"/>
      <c r="AB88" s="3"/>
    </row>
    <row r="89" spans="1:28" ht="14.4" x14ac:dyDescent="0.3">
      <c r="A89" s="8">
        <v>88</v>
      </c>
      <c r="B89" s="8" t="s">
        <v>108</v>
      </c>
      <c r="C89" s="8" t="s">
        <v>94</v>
      </c>
      <c r="D89" s="8" t="s">
        <v>90</v>
      </c>
      <c r="E89" s="8" t="s">
        <v>87</v>
      </c>
      <c r="F89" s="8" t="s">
        <v>91</v>
      </c>
      <c r="G89" s="8" t="s">
        <v>71</v>
      </c>
      <c r="H89" s="8">
        <v>99</v>
      </c>
      <c r="I89" s="9" t="s">
        <v>22</v>
      </c>
      <c r="J89" s="8">
        <v>5</v>
      </c>
      <c r="K89" s="8">
        <v>74</v>
      </c>
      <c r="L89" s="8">
        <v>116</v>
      </c>
      <c r="M89" s="8">
        <v>115</v>
      </c>
      <c r="N89" s="8">
        <v>113</v>
      </c>
      <c r="O89" s="8">
        <v>117</v>
      </c>
      <c r="P89" s="8">
        <v>97</v>
      </c>
      <c r="Q89" s="8">
        <v>121</v>
      </c>
      <c r="R89" s="8">
        <v>115</v>
      </c>
      <c r="S89" s="8">
        <v>116</v>
      </c>
      <c r="T89" s="8">
        <v>117</v>
      </c>
      <c r="U89" s="8">
        <v>41</v>
      </c>
      <c r="V89" s="10">
        <f t="shared" si="4"/>
        <v>461</v>
      </c>
      <c r="W89" s="12">
        <f t="shared" si="5"/>
        <v>469</v>
      </c>
      <c r="X89" s="8" t="str">
        <f>Stat[[#This Row],[服装]]&amp;Stat[[#This Row],[名前]]&amp;Stat[[#This Row],[レアリティ]]</f>
        <v>ユニフォーム飯坂信義ICONIC</v>
      </c>
      <c r="Y89" s="8" t="s">
        <v>369</v>
      </c>
      <c r="Z89" s="3"/>
      <c r="AA89" s="3"/>
      <c r="AB89" s="3"/>
    </row>
    <row r="90" spans="1:28" ht="14.4" x14ac:dyDescent="0.3">
      <c r="A90" s="8">
        <v>89</v>
      </c>
      <c r="B90" s="8" t="s">
        <v>108</v>
      </c>
      <c r="C90" s="8" t="s">
        <v>95</v>
      </c>
      <c r="D90" s="8" t="s">
        <v>90</v>
      </c>
      <c r="E90" s="8" t="s">
        <v>85</v>
      </c>
      <c r="F90" s="8" t="s">
        <v>91</v>
      </c>
      <c r="G90" s="8" t="s">
        <v>71</v>
      </c>
      <c r="H90" s="8">
        <v>99</v>
      </c>
      <c r="I90" s="9" t="s">
        <v>22</v>
      </c>
      <c r="J90" s="8">
        <v>5</v>
      </c>
      <c r="K90" s="8">
        <v>74</v>
      </c>
      <c r="L90" s="8">
        <v>118</v>
      </c>
      <c r="M90" s="8">
        <v>118</v>
      </c>
      <c r="N90" s="8">
        <v>113</v>
      </c>
      <c r="O90" s="8">
        <v>120</v>
      </c>
      <c r="P90" s="8">
        <v>97</v>
      </c>
      <c r="Q90" s="8">
        <v>115</v>
      </c>
      <c r="R90" s="8">
        <v>115</v>
      </c>
      <c r="S90" s="8">
        <v>120</v>
      </c>
      <c r="T90" s="8">
        <v>120</v>
      </c>
      <c r="U90" s="8">
        <v>41</v>
      </c>
      <c r="V90" s="10">
        <f t="shared" si="4"/>
        <v>469</v>
      </c>
      <c r="W90" s="12">
        <f t="shared" si="5"/>
        <v>470</v>
      </c>
      <c r="X90" s="8" t="str">
        <f>Stat[[#This Row],[服装]]&amp;Stat[[#This Row],[名前]]&amp;Stat[[#This Row],[レアリティ]]</f>
        <v>ユニフォーム東山勝道ICONIC</v>
      </c>
      <c r="Y90" s="8" t="s">
        <v>370</v>
      </c>
      <c r="Z90" s="3"/>
      <c r="AA90" s="3"/>
      <c r="AB90" s="3"/>
    </row>
    <row r="91" spans="1:28" ht="14.4" x14ac:dyDescent="0.3">
      <c r="A91" s="8">
        <v>90</v>
      </c>
      <c r="B91" s="8" t="s">
        <v>108</v>
      </c>
      <c r="C91" s="8" t="s">
        <v>96</v>
      </c>
      <c r="D91" s="8" t="s">
        <v>90</v>
      </c>
      <c r="E91" s="8" t="s">
        <v>98</v>
      </c>
      <c r="F91" s="8" t="s">
        <v>91</v>
      </c>
      <c r="G91" s="8" t="s">
        <v>71</v>
      </c>
      <c r="H91" s="8">
        <v>99</v>
      </c>
      <c r="I91" s="9" t="s">
        <v>22</v>
      </c>
      <c r="J91" s="8">
        <v>5</v>
      </c>
      <c r="K91" s="8">
        <v>85</v>
      </c>
      <c r="L91" s="8">
        <v>112</v>
      </c>
      <c r="M91" s="8">
        <v>110</v>
      </c>
      <c r="N91" s="8">
        <v>114</v>
      </c>
      <c r="O91" s="8">
        <v>120</v>
      </c>
      <c r="P91" s="8">
        <v>101</v>
      </c>
      <c r="Q91" s="8">
        <v>110</v>
      </c>
      <c r="R91" s="8">
        <v>120</v>
      </c>
      <c r="S91" s="8">
        <v>119</v>
      </c>
      <c r="T91" s="8">
        <v>120</v>
      </c>
      <c r="U91" s="8">
        <v>41</v>
      </c>
      <c r="V91" s="10">
        <f t="shared" si="4"/>
        <v>456</v>
      </c>
      <c r="W91" s="12">
        <f t="shared" si="5"/>
        <v>469</v>
      </c>
      <c r="X91" s="8" t="str">
        <f>Stat[[#This Row],[服装]]&amp;Stat[[#This Row],[名前]]&amp;Stat[[#This Row],[レアリティ]]</f>
        <v>ユニフォーム土湯新ICONIC</v>
      </c>
      <c r="Y91" s="8" t="s">
        <v>371</v>
      </c>
      <c r="Z91" s="3"/>
      <c r="AA91" s="3"/>
      <c r="AB91" s="3"/>
    </row>
    <row r="92" spans="1:28" ht="14.4" x14ac:dyDescent="0.3">
      <c r="A92" s="8">
        <v>91</v>
      </c>
      <c r="B92" s="8" t="s">
        <v>108</v>
      </c>
      <c r="C92" s="8" t="s">
        <v>100</v>
      </c>
      <c r="D92" s="8" t="s">
        <v>77</v>
      </c>
      <c r="E92" s="8" t="s">
        <v>78</v>
      </c>
      <c r="F92" s="8" t="s">
        <v>131</v>
      </c>
      <c r="G92" s="8" t="s">
        <v>71</v>
      </c>
      <c r="H92" s="8">
        <v>99</v>
      </c>
      <c r="I92" s="9" t="s">
        <v>22</v>
      </c>
      <c r="J92" s="8">
        <v>5</v>
      </c>
      <c r="K92" s="8">
        <v>76</v>
      </c>
      <c r="L92" s="8">
        <v>123</v>
      </c>
      <c r="M92" s="8">
        <v>121</v>
      </c>
      <c r="N92" s="8">
        <v>113</v>
      </c>
      <c r="O92" s="8">
        <v>121</v>
      </c>
      <c r="P92" s="8">
        <v>97</v>
      </c>
      <c r="Q92" s="8">
        <v>115</v>
      </c>
      <c r="R92" s="8">
        <v>115</v>
      </c>
      <c r="S92" s="8">
        <v>120</v>
      </c>
      <c r="T92" s="8">
        <v>121</v>
      </c>
      <c r="U92" s="8">
        <v>41</v>
      </c>
      <c r="V92" s="10">
        <f t="shared" si="4"/>
        <v>478</v>
      </c>
      <c r="W92" s="12">
        <f t="shared" si="5"/>
        <v>471</v>
      </c>
      <c r="X92" s="8" t="str">
        <f>Stat[[#This Row],[服装]]&amp;Stat[[#This Row],[名前]]&amp;Stat[[#This Row],[レアリティ]]</f>
        <v>ユニフォーム中島猛ICONIC</v>
      </c>
      <c r="Y92" s="8" t="s">
        <v>372</v>
      </c>
      <c r="Z92" s="3"/>
      <c r="AA92" s="3"/>
      <c r="AB92" s="3"/>
    </row>
    <row r="93" spans="1:28" ht="14.4" x14ac:dyDescent="0.3">
      <c r="A93" s="8">
        <v>92</v>
      </c>
      <c r="B93" s="8" t="s">
        <v>108</v>
      </c>
      <c r="C93" s="8" t="s">
        <v>101</v>
      </c>
      <c r="D93" s="8" t="s">
        <v>90</v>
      </c>
      <c r="E93" s="8" t="s">
        <v>78</v>
      </c>
      <c r="F93" s="8" t="s">
        <v>131</v>
      </c>
      <c r="G93" s="8" t="s">
        <v>71</v>
      </c>
      <c r="H93" s="8">
        <v>99</v>
      </c>
      <c r="I93" s="9" t="s">
        <v>22</v>
      </c>
      <c r="J93" s="8">
        <v>5</v>
      </c>
      <c r="K93" s="8">
        <v>80</v>
      </c>
      <c r="L93" s="8">
        <v>119</v>
      </c>
      <c r="M93" s="8">
        <v>116</v>
      </c>
      <c r="N93" s="8">
        <v>113</v>
      </c>
      <c r="O93" s="8">
        <v>117</v>
      </c>
      <c r="P93" s="8">
        <v>97</v>
      </c>
      <c r="Q93" s="8">
        <v>113</v>
      </c>
      <c r="R93" s="8">
        <v>115</v>
      </c>
      <c r="S93" s="8">
        <v>115</v>
      </c>
      <c r="T93" s="8">
        <v>116</v>
      </c>
      <c r="U93" s="8">
        <v>31</v>
      </c>
      <c r="V93" s="10">
        <f t="shared" si="4"/>
        <v>465</v>
      </c>
      <c r="W93" s="12">
        <f t="shared" si="5"/>
        <v>459</v>
      </c>
      <c r="X93" s="8" t="str">
        <f>Stat[[#This Row],[服装]]&amp;Stat[[#This Row],[名前]]&amp;Stat[[#This Row],[レアリティ]]</f>
        <v>ユニフォーム白石優希ICONIC</v>
      </c>
      <c r="Y93" s="8" t="s">
        <v>373</v>
      </c>
      <c r="Z93" s="3"/>
      <c r="AA93" s="3"/>
      <c r="AB93" s="3"/>
    </row>
    <row r="94" spans="1:28" ht="14.4" x14ac:dyDescent="0.3">
      <c r="A94" s="8">
        <v>93</v>
      </c>
      <c r="B94" s="8" t="s">
        <v>108</v>
      </c>
      <c r="C94" s="8" t="s">
        <v>102</v>
      </c>
      <c r="D94" s="8" t="s">
        <v>77</v>
      </c>
      <c r="E94" s="8" t="s">
        <v>74</v>
      </c>
      <c r="F94" s="8" t="s">
        <v>131</v>
      </c>
      <c r="G94" s="8" t="s">
        <v>71</v>
      </c>
      <c r="H94" s="8">
        <v>99</v>
      </c>
      <c r="I94" s="9" t="s">
        <v>22</v>
      </c>
      <c r="J94" s="8">
        <v>5</v>
      </c>
      <c r="K94" s="8">
        <v>76</v>
      </c>
      <c r="L94" s="8">
        <v>119</v>
      </c>
      <c r="M94" s="8">
        <v>121</v>
      </c>
      <c r="N94" s="8">
        <v>122</v>
      </c>
      <c r="O94" s="8">
        <v>121</v>
      </c>
      <c r="P94" s="8">
        <v>97</v>
      </c>
      <c r="Q94" s="8">
        <v>119</v>
      </c>
      <c r="R94" s="8">
        <v>119</v>
      </c>
      <c r="S94" s="8">
        <v>118</v>
      </c>
      <c r="T94" s="8">
        <v>118</v>
      </c>
      <c r="U94" s="8">
        <v>41</v>
      </c>
      <c r="V94" s="10">
        <f t="shared" si="4"/>
        <v>483</v>
      </c>
      <c r="W94" s="12">
        <f t="shared" si="5"/>
        <v>474</v>
      </c>
      <c r="X94" s="8" t="str">
        <f>Stat[[#This Row],[服装]]&amp;Stat[[#This Row],[名前]]&amp;Stat[[#This Row],[レアリティ]]</f>
        <v>ユニフォーム花山一雅ICONIC</v>
      </c>
      <c r="Y94" s="8" t="s">
        <v>374</v>
      </c>
      <c r="Z94" s="3"/>
      <c r="AA94" s="3"/>
      <c r="AB94" s="3"/>
    </row>
    <row r="95" spans="1:28" ht="14.4" x14ac:dyDescent="0.3">
      <c r="A95" s="8">
        <v>94</v>
      </c>
      <c r="B95" s="8" t="s">
        <v>108</v>
      </c>
      <c r="C95" s="8" t="s">
        <v>103</v>
      </c>
      <c r="D95" s="8" t="s">
        <v>77</v>
      </c>
      <c r="E95" s="8" t="s">
        <v>82</v>
      </c>
      <c r="F95" s="8" t="s">
        <v>131</v>
      </c>
      <c r="G95" s="8" t="s">
        <v>71</v>
      </c>
      <c r="H95" s="8">
        <v>99</v>
      </c>
      <c r="I95" s="9" t="s">
        <v>22</v>
      </c>
      <c r="J95" s="8">
        <v>5</v>
      </c>
      <c r="K95" s="8">
        <v>80</v>
      </c>
      <c r="L95" s="8">
        <v>114</v>
      </c>
      <c r="M95" s="8">
        <v>114</v>
      </c>
      <c r="N95" s="8">
        <v>113</v>
      </c>
      <c r="O95" s="8">
        <v>117</v>
      </c>
      <c r="P95" s="8">
        <v>97</v>
      </c>
      <c r="Q95" s="8">
        <v>121</v>
      </c>
      <c r="R95" s="8">
        <v>115</v>
      </c>
      <c r="S95" s="8">
        <v>116</v>
      </c>
      <c r="T95" s="8">
        <v>117</v>
      </c>
      <c r="U95" s="8">
        <v>31</v>
      </c>
      <c r="V95" s="10">
        <f t="shared" si="4"/>
        <v>458</v>
      </c>
      <c r="W95" s="12">
        <f t="shared" si="5"/>
        <v>469</v>
      </c>
      <c r="X95" s="8" t="str">
        <f>Stat[[#This Row],[服装]]&amp;Stat[[#This Row],[名前]]&amp;Stat[[#This Row],[レアリティ]]</f>
        <v>ユニフォーム鳴子哲平ICONIC</v>
      </c>
      <c r="Y95" s="8" t="s">
        <v>375</v>
      </c>
      <c r="Z95" s="3"/>
      <c r="AA95" s="3"/>
      <c r="AB95" s="3"/>
    </row>
    <row r="96" spans="1:28" ht="14.4" x14ac:dyDescent="0.3">
      <c r="A96" s="8">
        <v>95</v>
      </c>
      <c r="B96" s="8" t="s">
        <v>108</v>
      </c>
      <c r="C96" s="8" t="s">
        <v>104</v>
      </c>
      <c r="D96" s="8" t="s">
        <v>77</v>
      </c>
      <c r="E96" s="8" t="s">
        <v>80</v>
      </c>
      <c r="F96" s="8" t="s">
        <v>131</v>
      </c>
      <c r="G96" s="8" t="s">
        <v>71</v>
      </c>
      <c r="H96" s="8">
        <v>99</v>
      </c>
      <c r="I96" s="9" t="s">
        <v>22</v>
      </c>
      <c r="J96" s="8">
        <v>5</v>
      </c>
      <c r="K96" s="8">
        <v>85</v>
      </c>
      <c r="L96" s="8">
        <v>112</v>
      </c>
      <c r="M96" s="8">
        <v>110</v>
      </c>
      <c r="N96" s="8">
        <v>114</v>
      </c>
      <c r="O96" s="8">
        <v>120</v>
      </c>
      <c r="P96" s="8">
        <v>101</v>
      </c>
      <c r="Q96" s="8">
        <v>110</v>
      </c>
      <c r="R96" s="8">
        <v>121</v>
      </c>
      <c r="S96" s="8">
        <v>119</v>
      </c>
      <c r="T96" s="8">
        <v>120</v>
      </c>
      <c r="U96" s="8">
        <v>41</v>
      </c>
      <c r="V96" s="10">
        <f t="shared" si="4"/>
        <v>456</v>
      </c>
      <c r="W96" s="12">
        <f t="shared" si="5"/>
        <v>470</v>
      </c>
      <c r="X96" s="8" t="str">
        <f>Stat[[#This Row],[服装]]&amp;Stat[[#This Row],[名前]]&amp;Stat[[#This Row],[レアリティ]]</f>
        <v>ユニフォーム秋保和光ICONIC</v>
      </c>
      <c r="Y96" s="8" t="s">
        <v>376</v>
      </c>
      <c r="Z96" s="3"/>
      <c r="AA96" s="3"/>
      <c r="AB96" s="3"/>
    </row>
    <row r="97" spans="1:28" ht="14.4" x14ac:dyDescent="0.3">
      <c r="A97" s="8">
        <v>96</v>
      </c>
      <c r="B97" s="8" t="s">
        <v>108</v>
      </c>
      <c r="C97" s="8" t="s">
        <v>105</v>
      </c>
      <c r="D97" s="8" t="s">
        <v>77</v>
      </c>
      <c r="E97" s="8" t="s">
        <v>82</v>
      </c>
      <c r="F97" s="8" t="s">
        <v>131</v>
      </c>
      <c r="G97" s="8" t="s">
        <v>71</v>
      </c>
      <c r="H97" s="8">
        <v>99</v>
      </c>
      <c r="I97" s="9" t="s">
        <v>22</v>
      </c>
      <c r="J97" s="8">
        <v>5</v>
      </c>
      <c r="K97" s="8">
        <v>74</v>
      </c>
      <c r="L97" s="8">
        <v>114</v>
      </c>
      <c r="M97" s="8">
        <v>115</v>
      </c>
      <c r="N97" s="8">
        <v>113</v>
      </c>
      <c r="O97" s="8">
        <v>118</v>
      </c>
      <c r="P97" s="8">
        <v>97</v>
      </c>
      <c r="Q97" s="8">
        <v>121</v>
      </c>
      <c r="R97" s="8">
        <v>117</v>
      </c>
      <c r="S97" s="8">
        <v>116</v>
      </c>
      <c r="T97" s="8">
        <v>117</v>
      </c>
      <c r="U97" s="8">
        <v>31</v>
      </c>
      <c r="V97" s="10">
        <f t="shared" si="4"/>
        <v>460</v>
      </c>
      <c r="W97" s="12">
        <f t="shared" si="5"/>
        <v>471</v>
      </c>
      <c r="X97" s="8" t="str">
        <f>Stat[[#This Row],[服装]]&amp;Stat[[#This Row],[名前]]&amp;Stat[[#This Row],[レアリティ]]</f>
        <v>ユニフォーム松島剛ICONIC</v>
      </c>
      <c r="Y97" s="8" t="s">
        <v>378</v>
      </c>
      <c r="Z97" s="3"/>
      <c r="AA97" s="3"/>
      <c r="AB97" s="3"/>
    </row>
    <row r="98" spans="1:28" ht="14.4" x14ac:dyDescent="0.3">
      <c r="A98" s="8">
        <v>97</v>
      </c>
      <c r="B98" s="8" t="s">
        <v>108</v>
      </c>
      <c r="C98" s="8" t="s">
        <v>106</v>
      </c>
      <c r="D98" s="8" t="s">
        <v>77</v>
      </c>
      <c r="E98" s="8" t="s">
        <v>78</v>
      </c>
      <c r="F98" s="8" t="s">
        <v>131</v>
      </c>
      <c r="G98" s="8" t="s">
        <v>71</v>
      </c>
      <c r="H98" s="8">
        <v>99</v>
      </c>
      <c r="I98" s="9" t="s">
        <v>22</v>
      </c>
      <c r="J98" s="8">
        <v>5</v>
      </c>
      <c r="K98" s="8">
        <v>74</v>
      </c>
      <c r="L98" s="8">
        <v>121</v>
      </c>
      <c r="M98" s="8">
        <v>118</v>
      </c>
      <c r="N98" s="8">
        <v>114</v>
      </c>
      <c r="O98" s="8">
        <v>120</v>
      </c>
      <c r="P98" s="8">
        <v>101</v>
      </c>
      <c r="Q98" s="8">
        <v>116</v>
      </c>
      <c r="R98" s="8">
        <v>116</v>
      </c>
      <c r="S98" s="8">
        <v>118</v>
      </c>
      <c r="T98" s="8">
        <v>118</v>
      </c>
      <c r="U98" s="8">
        <v>36</v>
      </c>
      <c r="V98" s="10">
        <f t="shared" ref="V98:V125" si="6">SUM(L98:O98)</f>
        <v>473</v>
      </c>
      <c r="W98" s="12">
        <f t="shared" ref="W98:W125" si="7">SUM(Q98:T98)</f>
        <v>468</v>
      </c>
      <c r="X98" s="8" t="str">
        <f>Stat[[#This Row],[服装]]&amp;Stat[[#This Row],[名前]]&amp;Stat[[#This Row],[レアリティ]]</f>
        <v>ユニフォーム川渡瞬己ICONIC</v>
      </c>
      <c r="Y98" s="8" t="s">
        <v>377</v>
      </c>
      <c r="Z98" s="3"/>
      <c r="AA98" s="3"/>
      <c r="AB98" s="3"/>
    </row>
    <row r="99" spans="1:28" ht="14.4" x14ac:dyDescent="0.3">
      <c r="A99" s="8">
        <v>98</v>
      </c>
      <c r="B99" s="8" t="s">
        <v>108</v>
      </c>
      <c r="C99" s="8" t="s">
        <v>109</v>
      </c>
      <c r="D99" s="8" t="s">
        <v>73</v>
      </c>
      <c r="E99" s="8" t="s">
        <v>78</v>
      </c>
      <c r="F99" s="8" t="s">
        <v>119</v>
      </c>
      <c r="G99" s="8" t="s">
        <v>71</v>
      </c>
      <c r="H99" s="8">
        <v>99</v>
      </c>
      <c r="I99" s="9" t="s">
        <v>22</v>
      </c>
      <c r="J99" s="8">
        <v>5</v>
      </c>
      <c r="K99" s="8">
        <v>82</v>
      </c>
      <c r="L99" s="8">
        <v>130</v>
      </c>
      <c r="M99" s="8">
        <v>130</v>
      </c>
      <c r="N99" s="8">
        <v>114</v>
      </c>
      <c r="O99" s="8">
        <v>123</v>
      </c>
      <c r="P99" s="8">
        <v>101</v>
      </c>
      <c r="Q99" s="8">
        <v>116</v>
      </c>
      <c r="R99" s="8">
        <v>116</v>
      </c>
      <c r="S99" s="8">
        <v>120</v>
      </c>
      <c r="T99" s="8">
        <v>120</v>
      </c>
      <c r="U99" s="8">
        <v>41</v>
      </c>
      <c r="V99" s="10">
        <f t="shared" si="6"/>
        <v>497</v>
      </c>
      <c r="W99" s="12">
        <f t="shared" si="7"/>
        <v>472</v>
      </c>
      <c r="X99" s="8" t="str">
        <f>Stat[[#This Row],[服装]]&amp;Stat[[#This Row],[名前]]&amp;Stat[[#This Row],[レアリティ]]</f>
        <v>ユニフォーム牛島若利ICONIC</v>
      </c>
      <c r="Y99" s="8" t="s">
        <v>379</v>
      </c>
      <c r="Z99" s="3"/>
      <c r="AA99" s="3"/>
      <c r="AB99" s="3"/>
    </row>
    <row r="100" spans="1:28" ht="14.4" x14ac:dyDescent="0.3">
      <c r="A100" s="8">
        <v>99</v>
      </c>
      <c r="B100" s="8" t="s">
        <v>117</v>
      </c>
      <c r="C100" s="8" t="s">
        <v>109</v>
      </c>
      <c r="D100" s="8" t="s">
        <v>90</v>
      </c>
      <c r="E100" s="8" t="s">
        <v>78</v>
      </c>
      <c r="F100" s="8" t="s">
        <v>119</v>
      </c>
      <c r="G100" s="8" t="s">
        <v>71</v>
      </c>
      <c r="H100" s="8">
        <v>99</v>
      </c>
      <c r="I100" s="9" t="s">
        <v>22</v>
      </c>
      <c r="J100" s="8">
        <v>5</v>
      </c>
      <c r="K100" s="8">
        <v>83</v>
      </c>
      <c r="L100" s="8">
        <v>133</v>
      </c>
      <c r="M100" s="8">
        <v>133</v>
      </c>
      <c r="N100" s="8">
        <v>115</v>
      </c>
      <c r="O100" s="8">
        <v>124</v>
      </c>
      <c r="P100" s="8">
        <v>101</v>
      </c>
      <c r="Q100" s="8">
        <v>117</v>
      </c>
      <c r="R100" s="8">
        <v>117</v>
      </c>
      <c r="S100" s="8">
        <v>123</v>
      </c>
      <c r="T100" s="8">
        <v>121</v>
      </c>
      <c r="U100" s="8">
        <v>41</v>
      </c>
      <c r="V100" s="10">
        <f t="shared" si="6"/>
        <v>505</v>
      </c>
      <c r="W100" s="12">
        <f t="shared" si="7"/>
        <v>478</v>
      </c>
      <c r="X100" s="8" t="str">
        <f>Stat[[#This Row],[服装]]&amp;Stat[[#This Row],[名前]]&amp;Stat[[#This Row],[レアリティ]]</f>
        <v>水着牛島若利ICONIC</v>
      </c>
      <c r="Y100" s="8" t="s">
        <v>379</v>
      </c>
      <c r="Z100" s="3"/>
      <c r="AA100" s="3"/>
      <c r="AB100" s="3"/>
    </row>
    <row r="101" spans="1:28" ht="14.4" x14ac:dyDescent="0.3">
      <c r="A101" s="8">
        <v>100</v>
      </c>
      <c r="B101" s="8" t="s">
        <v>108</v>
      </c>
      <c r="C101" s="8" t="s">
        <v>110</v>
      </c>
      <c r="D101" s="8" t="s">
        <v>73</v>
      </c>
      <c r="E101" s="8" t="s">
        <v>82</v>
      </c>
      <c r="F101" s="8" t="s">
        <v>119</v>
      </c>
      <c r="G101" s="8" t="s">
        <v>71</v>
      </c>
      <c r="H101" s="8">
        <v>99</v>
      </c>
      <c r="I101" s="9" t="s">
        <v>22</v>
      </c>
      <c r="J101" s="8">
        <v>5</v>
      </c>
      <c r="K101" s="8">
        <v>81</v>
      </c>
      <c r="L101" s="8">
        <v>123</v>
      </c>
      <c r="M101" s="8">
        <v>120</v>
      </c>
      <c r="N101" s="8">
        <v>113</v>
      </c>
      <c r="O101" s="8">
        <v>121</v>
      </c>
      <c r="P101" s="8">
        <v>97</v>
      </c>
      <c r="Q101" s="8">
        <v>125</v>
      </c>
      <c r="R101" s="8">
        <v>115</v>
      </c>
      <c r="S101" s="8">
        <v>117</v>
      </c>
      <c r="T101" s="8">
        <v>117</v>
      </c>
      <c r="U101" s="8">
        <v>28</v>
      </c>
      <c r="V101" s="10">
        <f t="shared" si="6"/>
        <v>477</v>
      </c>
      <c r="W101" s="12">
        <f t="shared" si="7"/>
        <v>474</v>
      </c>
      <c r="X101" s="8" t="str">
        <f>Stat[[#This Row],[服装]]&amp;Stat[[#This Row],[名前]]&amp;Stat[[#This Row],[レアリティ]]</f>
        <v>ユニフォーム天童覚ICONIC</v>
      </c>
      <c r="Y101" s="8" t="s">
        <v>380</v>
      </c>
      <c r="Z101" s="3"/>
      <c r="AA101" s="3"/>
      <c r="AB101" s="3"/>
    </row>
    <row r="102" spans="1:28" ht="14.4" x14ac:dyDescent="0.3">
      <c r="A102" s="8">
        <v>101</v>
      </c>
      <c r="B102" s="8" t="s">
        <v>117</v>
      </c>
      <c r="C102" s="8" t="s">
        <v>110</v>
      </c>
      <c r="D102" s="8" t="s">
        <v>90</v>
      </c>
      <c r="E102" s="8" t="s">
        <v>82</v>
      </c>
      <c r="F102" s="8" t="s">
        <v>119</v>
      </c>
      <c r="G102" s="8" t="s">
        <v>71</v>
      </c>
      <c r="H102" s="8">
        <v>99</v>
      </c>
      <c r="I102" s="9" t="s">
        <v>22</v>
      </c>
      <c r="J102" s="8">
        <v>5</v>
      </c>
      <c r="K102" s="8">
        <v>82</v>
      </c>
      <c r="L102" s="8">
        <v>126</v>
      </c>
      <c r="M102" s="8">
        <v>121</v>
      </c>
      <c r="N102" s="8">
        <v>114</v>
      </c>
      <c r="O102" s="8">
        <v>122</v>
      </c>
      <c r="P102" s="8">
        <v>97</v>
      </c>
      <c r="Q102" s="8">
        <v>128</v>
      </c>
      <c r="R102" s="8">
        <v>116</v>
      </c>
      <c r="S102" s="8">
        <v>120</v>
      </c>
      <c r="T102" s="8">
        <v>118</v>
      </c>
      <c r="U102" s="8">
        <v>28</v>
      </c>
      <c r="V102" s="10">
        <f t="shared" si="6"/>
        <v>483</v>
      </c>
      <c r="W102" s="12">
        <f t="shared" si="7"/>
        <v>482</v>
      </c>
      <c r="X102" s="8" t="str">
        <f>Stat[[#This Row],[服装]]&amp;Stat[[#This Row],[名前]]&amp;Stat[[#This Row],[レアリティ]]</f>
        <v>水着天童覚ICONIC</v>
      </c>
      <c r="Y102" s="8" t="s">
        <v>380</v>
      </c>
      <c r="Z102" s="3"/>
      <c r="AA102" s="3"/>
      <c r="AB102" s="3"/>
    </row>
    <row r="103" spans="1:28" ht="14.4" x14ac:dyDescent="0.3">
      <c r="A103" s="8">
        <v>102</v>
      </c>
      <c r="B103" s="8" t="s">
        <v>108</v>
      </c>
      <c r="C103" s="8" t="s">
        <v>111</v>
      </c>
      <c r="D103" s="8" t="s">
        <v>77</v>
      </c>
      <c r="E103" s="8" t="s">
        <v>78</v>
      </c>
      <c r="F103" s="8" t="s">
        <v>119</v>
      </c>
      <c r="G103" s="8" t="s">
        <v>71</v>
      </c>
      <c r="H103" s="8">
        <v>99</v>
      </c>
      <c r="I103" s="9" t="s">
        <v>22</v>
      </c>
      <c r="J103" s="8">
        <v>5</v>
      </c>
      <c r="K103" s="8">
        <v>76</v>
      </c>
      <c r="L103" s="8">
        <v>123</v>
      </c>
      <c r="M103" s="8">
        <v>120</v>
      </c>
      <c r="N103" s="8">
        <v>118</v>
      </c>
      <c r="O103" s="8">
        <v>123</v>
      </c>
      <c r="P103" s="8">
        <v>101</v>
      </c>
      <c r="Q103" s="8">
        <v>118</v>
      </c>
      <c r="R103" s="8">
        <v>118</v>
      </c>
      <c r="S103" s="8">
        <v>121</v>
      </c>
      <c r="T103" s="8">
        <v>121</v>
      </c>
      <c r="U103" s="8">
        <v>36</v>
      </c>
      <c r="V103" s="10">
        <f t="shared" si="6"/>
        <v>484</v>
      </c>
      <c r="W103" s="12">
        <f t="shared" si="7"/>
        <v>478</v>
      </c>
      <c r="X103" s="8" t="str">
        <f>Stat[[#This Row],[服装]]&amp;Stat[[#This Row],[名前]]&amp;Stat[[#This Row],[レアリティ]]</f>
        <v>ユニフォーム五色工ICONIC</v>
      </c>
      <c r="Y103" s="8" t="s">
        <v>381</v>
      </c>
      <c r="Z103" s="3"/>
      <c r="AA103" s="3"/>
      <c r="AB103" s="3"/>
    </row>
    <row r="104" spans="1:28" ht="14.4" x14ac:dyDescent="0.3">
      <c r="A104" s="8">
        <v>103</v>
      </c>
      <c r="B104" s="8" t="s">
        <v>108</v>
      </c>
      <c r="C104" s="8" t="s">
        <v>112</v>
      </c>
      <c r="D104" s="8" t="s">
        <v>73</v>
      </c>
      <c r="E104" s="8" t="s">
        <v>74</v>
      </c>
      <c r="F104" s="8" t="s">
        <v>119</v>
      </c>
      <c r="G104" s="8" t="s">
        <v>71</v>
      </c>
      <c r="H104" s="8">
        <v>99</v>
      </c>
      <c r="I104" s="9" t="s">
        <v>22</v>
      </c>
      <c r="J104" s="8">
        <v>5</v>
      </c>
      <c r="K104" s="8">
        <v>75</v>
      </c>
      <c r="L104" s="8">
        <v>119</v>
      </c>
      <c r="M104" s="8">
        <v>120</v>
      </c>
      <c r="N104" s="8">
        <v>127</v>
      </c>
      <c r="O104" s="8">
        <v>123</v>
      </c>
      <c r="P104" s="8">
        <v>101</v>
      </c>
      <c r="Q104" s="8">
        <v>117</v>
      </c>
      <c r="R104" s="8">
        <v>117</v>
      </c>
      <c r="S104" s="8">
        <v>116</v>
      </c>
      <c r="T104" s="8">
        <v>118</v>
      </c>
      <c r="U104" s="8">
        <v>36</v>
      </c>
      <c r="V104" s="10">
        <f t="shared" si="6"/>
        <v>489</v>
      </c>
      <c r="W104" s="12">
        <f t="shared" si="7"/>
        <v>468</v>
      </c>
      <c r="X104" s="8" t="str">
        <f>Stat[[#This Row],[服装]]&amp;Stat[[#This Row],[名前]]&amp;Stat[[#This Row],[レアリティ]]</f>
        <v>ユニフォーム白布賢二郎ICONIC</v>
      </c>
      <c r="Y104" s="8" t="s">
        <v>382</v>
      </c>
      <c r="Z104" s="3"/>
      <c r="AA104" s="3"/>
      <c r="AB104" s="3"/>
    </row>
    <row r="105" spans="1:28" ht="14.4" x14ac:dyDescent="0.3">
      <c r="A105" s="8">
        <v>104</v>
      </c>
      <c r="B105" s="8" t="s">
        <v>108</v>
      </c>
      <c r="C105" s="8" t="s">
        <v>113</v>
      </c>
      <c r="D105" s="8" t="s">
        <v>73</v>
      </c>
      <c r="E105" s="8" t="s">
        <v>78</v>
      </c>
      <c r="F105" s="8" t="s">
        <v>119</v>
      </c>
      <c r="G105" s="8" t="s">
        <v>71</v>
      </c>
      <c r="H105" s="8">
        <v>99</v>
      </c>
      <c r="I105" s="9" t="s">
        <v>22</v>
      </c>
      <c r="J105" s="8">
        <v>5</v>
      </c>
      <c r="K105" s="8">
        <v>75</v>
      </c>
      <c r="L105" s="8">
        <v>123</v>
      </c>
      <c r="M105" s="8">
        <v>120</v>
      </c>
      <c r="N105" s="8">
        <v>118</v>
      </c>
      <c r="O105" s="8">
        <v>123</v>
      </c>
      <c r="P105" s="8">
        <v>97</v>
      </c>
      <c r="Q105" s="8">
        <v>118</v>
      </c>
      <c r="R105" s="8">
        <v>118</v>
      </c>
      <c r="S105" s="8">
        <v>121</v>
      </c>
      <c r="T105" s="8">
        <v>121</v>
      </c>
      <c r="U105" s="8">
        <v>31</v>
      </c>
      <c r="V105" s="10">
        <f t="shared" si="6"/>
        <v>484</v>
      </c>
      <c r="W105" s="12">
        <f t="shared" si="7"/>
        <v>478</v>
      </c>
      <c r="X105" s="8" t="str">
        <f>Stat[[#This Row],[服装]]&amp;Stat[[#This Row],[名前]]&amp;Stat[[#This Row],[レアリティ]]</f>
        <v>ユニフォーム大平獅音ICONIC</v>
      </c>
      <c r="Y105" s="8" t="s">
        <v>383</v>
      </c>
      <c r="Z105" s="3"/>
      <c r="AA105" s="3"/>
      <c r="AB105" s="3"/>
    </row>
    <row r="106" spans="1:28" ht="14.4" x14ac:dyDescent="0.3">
      <c r="A106" s="8">
        <v>105</v>
      </c>
      <c r="B106" s="8" t="s">
        <v>108</v>
      </c>
      <c r="C106" s="8" t="s">
        <v>114</v>
      </c>
      <c r="D106" s="8" t="s">
        <v>73</v>
      </c>
      <c r="E106" s="8" t="s">
        <v>82</v>
      </c>
      <c r="F106" s="8" t="s">
        <v>119</v>
      </c>
      <c r="G106" s="8" t="s">
        <v>71</v>
      </c>
      <c r="H106" s="8">
        <v>99</v>
      </c>
      <c r="I106" s="9" t="s">
        <v>22</v>
      </c>
      <c r="J106" s="8">
        <v>5</v>
      </c>
      <c r="K106" s="8">
        <v>75</v>
      </c>
      <c r="L106" s="8">
        <v>123</v>
      </c>
      <c r="M106" s="8">
        <v>120</v>
      </c>
      <c r="N106" s="8">
        <v>113</v>
      </c>
      <c r="O106" s="8">
        <v>121</v>
      </c>
      <c r="P106" s="8">
        <v>101</v>
      </c>
      <c r="Q106" s="8">
        <v>121</v>
      </c>
      <c r="R106" s="8">
        <v>115</v>
      </c>
      <c r="S106" s="8">
        <v>117</v>
      </c>
      <c r="T106" s="8">
        <v>117</v>
      </c>
      <c r="U106" s="8">
        <v>31</v>
      </c>
      <c r="V106" s="10">
        <f t="shared" si="6"/>
        <v>477</v>
      </c>
      <c r="W106" s="12">
        <f t="shared" si="7"/>
        <v>470</v>
      </c>
      <c r="X106" s="8" t="str">
        <f>Stat[[#This Row],[服装]]&amp;Stat[[#This Row],[名前]]&amp;Stat[[#This Row],[レアリティ]]</f>
        <v>ユニフォーム川西太一ICONIC</v>
      </c>
      <c r="Y106" s="8" t="s">
        <v>384</v>
      </c>
      <c r="Z106" s="3"/>
      <c r="AA106" s="3"/>
      <c r="AB106" s="3"/>
    </row>
    <row r="107" spans="1:28" ht="14.4" x14ac:dyDescent="0.3">
      <c r="A107" s="8">
        <v>106</v>
      </c>
      <c r="B107" s="8" t="s">
        <v>108</v>
      </c>
      <c r="C107" s="8" t="s">
        <v>115</v>
      </c>
      <c r="D107" s="8" t="s">
        <v>73</v>
      </c>
      <c r="E107" s="8" t="s">
        <v>74</v>
      </c>
      <c r="F107" s="8" t="s">
        <v>119</v>
      </c>
      <c r="G107" s="8" t="s">
        <v>71</v>
      </c>
      <c r="H107" s="8">
        <v>99</v>
      </c>
      <c r="I107" s="9" t="s">
        <v>22</v>
      </c>
      <c r="J107" s="8">
        <v>5</v>
      </c>
      <c r="K107" s="8">
        <v>74</v>
      </c>
      <c r="L107" s="8">
        <v>117</v>
      </c>
      <c r="M107" s="8">
        <v>120</v>
      </c>
      <c r="N107" s="8">
        <v>121</v>
      </c>
      <c r="O107" s="8">
        <v>121</v>
      </c>
      <c r="P107" s="8">
        <v>101</v>
      </c>
      <c r="Q107" s="8">
        <v>117</v>
      </c>
      <c r="R107" s="8">
        <v>117</v>
      </c>
      <c r="S107" s="8">
        <v>117</v>
      </c>
      <c r="T107" s="8">
        <v>118</v>
      </c>
      <c r="U107" s="8">
        <v>36</v>
      </c>
      <c r="V107" s="10">
        <f t="shared" si="6"/>
        <v>479</v>
      </c>
      <c r="W107" s="12">
        <f t="shared" si="7"/>
        <v>469</v>
      </c>
      <c r="X107" s="8" t="str">
        <f>Stat[[#This Row],[服装]]&amp;Stat[[#This Row],[名前]]&amp;Stat[[#This Row],[レアリティ]]</f>
        <v>ユニフォーム瀬見栄太ICONIC</v>
      </c>
      <c r="Y107" s="8" t="s">
        <v>385</v>
      </c>
      <c r="Z107" s="3"/>
      <c r="AA107" s="3"/>
      <c r="AB107" s="3"/>
    </row>
    <row r="108" spans="1:28" ht="14.4" x14ac:dyDescent="0.3">
      <c r="A108" s="8">
        <v>107</v>
      </c>
      <c r="B108" s="8" t="s">
        <v>108</v>
      </c>
      <c r="C108" s="8" t="s">
        <v>116</v>
      </c>
      <c r="D108" s="8" t="s">
        <v>73</v>
      </c>
      <c r="E108" s="8" t="s">
        <v>80</v>
      </c>
      <c r="F108" s="8" t="s">
        <v>119</v>
      </c>
      <c r="G108" s="8" t="s">
        <v>71</v>
      </c>
      <c r="H108" s="8">
        <v>99</v>
      </c>
      <c r="I108" s="9" t="s">
        <v>22</v>
      </c>
      <c r="J108" s="8">
        <v>5</v>
      </c>
      <c r="K108" s="8">
        <v>85</v>
      </c>
      <c r="L108" s="8">
        <v>112</v>
      </c>
      <c r="M108" s="8">
        <v>110</v>
      </c>
      <c r="N108" s="8">
        <v>114</v>
      </c>
      <c r="O108" s="8">
        <v>120</v>
      </c>
      <c r="P108" s="8">
        <v>101</v>
      </c>
      <c r="Q108" s="8">
        <v>110</v>
      </c>
      <c r="R108" s="8">
        <v>121</v>
      </c>
      <c r="S108" s="8">
        <v>119</v>
      </c>
      <c r="T108" s="8">
        <v>120</v>
      </c>
      <c r="U108" s="8">
        <v>41</v>
      </c>
      <c r="V108" s="10">
        <f t="shared" si="6"/>
        <v>456</v>
      </c>
      <c r="W108" s="12">
        <f t="shared" si="7"/>
        <v>470</v>
      </c>
      <c r="X108" s="8" t="str">
        <f>Stat[[#This Row],[服装]]&amp;Stat[[#This Row],[名前]]&amp;Stat[[#This Row],[レアリティ]]</f>
        <v>ユニフォーム山形隼人ICONIC</v>
      </c>
      <c r="Y108" s="8" t="s">
        <v>386</v>
      </c>
      <c r="Z108" s="3"/>
      <c r="AA108" s="3"/>
      <c r="AB108" s="3"/>
    </row>
    <row r="109" spans="1:28" ht="14.4" x14ac:dyDescent="0.3">
      <c r="A109" s="8">
        <v>108</v>
      </c>
      <c r="B109" s="8" t="s">
        <v>108</v>
      </c>
      <c r="C109" s="8" t="s">
        <v>198</v>
      </c>
      <c r="D109" s="8" t="s">
        <v>77</v>
      </c>
      <c r="E109" s="8" t="s">
        <v>74</v>
      </c>
      <c r="F109" s="8" t="s">
        <v>197</v>
      </c>
      <c r="G109" s="8" t="s">
        <v>71</v>
      </c>
      <c r="H109" s="8">
        <v>99</v>
      </c>
      <c r="I109" s="9" t="s">
        <v>22</v>
      </c>
      <c r="J109" s="8">
        <v>5</v>
      </c>
      <c r="K109" s="8">
        <v>82</v>
      </c>
      <c r="L109" s="8">
        <v>120</v>
      </c>
      <c r="M109" s="8">
        <v>129</v>
      </c>
      <c r="N109" s="8">
        <v>130</v>
      </c>
      <c r="O109" s="8">
        <v>127</v>
      </c>
      <c r="P109" s="8">
        <v>101</v>
      </c>
      <c r="Q109" s="8">
        <v>114</v>
      </c>
      <c r="R109" s="8">
        <v>119</v>
      </c>
      <c r="S109" s="8">
        <v>114</v>
      </c>
      <c r="T109" s="8">
        <v>118</v>
      </c>
      <c r="U109" s="8">
        <v>36</v>
      </c>
      <c r="V109" s="10">
        <f t="shared" si="6"/>
        <v>506</v>
      </c>
      <c r="W109" s="12">
        <f t="shared" si="7"/>
        <v>465</v>
      </c>
      <c r="X109" s="8" t="str">
        <f>Stat[[#This Row],[服装]]&amp;Stat[[#This Row],[名前]]&amp;Stat[[#This Row],[レアリティ]]</f>
        <v>ユニフォーム宮侑ICONIC</v>
      </c>
      <c r="Y109" s="8" t="s">
        <v>387</v>
      </c>
      <c r="Z109" s="3"/>
      <c r="AA109" s="3"/>
      <c r="AB109" s="3"/>
    </row>
    <row r="110" spans="1:28" ht="14.4" x14ac:dyDescent="0.3">
      <c r="A110" s="8">
        <v>109</v>
      </c>
      <c r="B110" s="8" t="s">
        <v>108</v>
      </c>
      <c r="C110" s="8" t="s">
        <v>199</v>
      </c>
      <c r="D110" s="8" t="s">
        <v>90</v>
      </c>
      <c r="E110" s="8" t="s">
        <v>78</v>
      </c>
      <c r="F110" s="8" t="s">
        <v>197</v>
      </c>
      <c r="G110" s="8" t="s">
        <v>71</v>
      </c>
      <c r="H110" s="8">
        <v>99</v>
      </c>
      <c r="I110" s="9" t="s">
        <v>22</v>
      </c>
      <c r="J110" s="8">
        <v>5</v>
      </c>
      <c r="K110" s="8">
        <v>82</v>
      </c>
      <c r="L110" s="8">
        <v>127</v>
      </c>
      <c r="M110" s="8">
        <v>120</v>
      </c>
      <c r="N110" s="8">
        <v>116</v>
      </c>
      <c r="O110" s="8">
        <v>121</v>
      </c>
      <c r="P110" s="8">
        <v>101</v>
      </c>
      <c r="Q110" s="8">
        <v>123</v>
      </c>
      <c r="R110" s="8">
        <v>119</v>
      </c>
      <c r="S110" s="8">
        <v>122</v>
      </c>
      <c r="T110" s="8">
        <v>119</v>
      </c>
      <c r="U110" s="8">
        <v>31</v>
      </c>
      <c r="V110" s="10">
        <f t="shared" si="6"/>
        <v>484</v>
      </c>
      <c r="W110" s="12">
        <f t="shared" si="7"/>
        <v>483</v>
      </c>
      <c r="X110" s="8" t="str">
        <f>Stat[[#This Row],[服装]]&amp;Stat[[#This Row],[名前]]&amp;Stat[[#This Row],[レアリティ]]</f>
        <v>ユニフォーム宮治ICONIC</v>
      </c>
      <c r="Y110" s="8" t="s">
        <v>388</v>
      </c>
      <c r="Z110" s="3"/>
      <c r="AA110" s="3"/>
      <c r="AB110" s="3"/>
    </row>
    <row r="111" spans="1:28" ht="14.4" x14ac:dyDescent="0.3">
      <c r="A111" s="8">
        <v>110</v>
      </c>
      <c r="B111" s="8" t="s">
        <v>108</v>
      </c>
      <c r="C111" s="8" t="s">
        <v>200</v>
      </c>
      <c r="D111" s="8" t="s">
        <v>77</v>
      </c>
      <c r="E111" s="8" t="s">
        <v>82</v>
      </c>
      <c r="F111" s="8" t="s">
        <v>197</v>
      </c>
      <c r="G111" s="8" t="s">
        <v>71</v>
      </c>
      <c r="H111" s="8">
        <v>99</v>
      </c>
      <c r="I111" s="9" t="s">
        <v>22</v>
      </c>
      <c r="J111" s="8">
        <v>5</v>
      </c>
      <c r="K111" s="8">
        <v>80</v>
      </c>
      <c r="L111" s="8">
        <v>126</v>
      </c>
      <c r="M111" s="8">
        <v>118</v>
      </c>
      <c r="N111" s="8">
        <v>112</v>
      </c>
      <c r="O111" s="8">
        <v>121</v>
      </c>
      <c r="P111" s="8">
        <v>101</v>
      </c>
      <c r="Q111" s="8">
        <v>128</v>
      </c>
      <c r="R111" s="8">
        <v>114</v>
      </c>
      <c r="S111" s="8">
        <v>117</v>
      </c>
      <c r="T111" s="8">
        <v>117</v>
      </c>
      <c r="U111" s="8">
        <v>36</v>
      </c>
      <c r="V111" s="10">
        <f t="shared" si="6"/>
        <v>477</v>
      </c>
      <c r="W111" s="12">
        <f t="shared" si="7"/>
        <v>476</v>
      </c>
      <c r="X111" s="8" t="str">
        <f>Stat[[#This Row],[服装]]&amp;Stat[[#This Row],[名前]]&amp;Stat[[#This Row],[レアリティ]]</f>
        <v>ユニフォーム角名倫太郎ICONIC</v>
      </c>
      <c r="Y111" s="8" t="s">
        <v>389</v>
      </c>
      <c r="Z111" s="3"/>
      <c r="AA111" s="3"/>
      <c r="AB111" s="3"/>
    </row>
    <row r="112" spans="1:28" ht="14.4" x14ac:dyDescent="0.3">
      <c r="A112" s="8">
        <v>111</v>
      </c>
      <c r="B112" s="8" t="s">
        <v>108</v>
      </c>
      <c r="C112" s="8" t="s">
        <v>201</v>
      </c>
      <c r="D112" s="8" t="s">
        <v>77</v>
      </c>
      <c r="E112" s="8" t="s">
        <v>78</v>
      </c>
      <c r="F112" s="8" t="s">
        <v>197</v>
      </c>
      <c r="G112" s="8" t="s">
        <v>71</v>
      </c>
      <c r="H112" s="8">
        <v>99</v>
      </c>
      <c r="I112" s="9" t="s">
        <v>22</v>
      </c>
      <c r="J112" s="8">
        <v>5</v>
      </c>
      <c r="K112" s="8">
        <v>74</v>
      </c>
      <c r="L112" s="8">
        <v>125</v>
      </c>
      <c r="M112" s="8">
        <v>119</v>
      </c>
      <c r="N112" s="8">
        <v>115</v>
      </c>
      <c r="O112" s="8">
        <v>119</v>
      </c>
      <c r="P112" s="8">
        <v>97</v>
      </c>
      <c r="Q112" s="8">
        <v>118</v>
      </c>
      <c r="R112" s="8">
        <v>121</v>
      </c>
      <c r="S112" s="8">
        <v>120</v>
      </c>
      <c r="T112" s="8">
        <v>121</v>
      </c>
      <c r="U112" s="8">
        <v>36</v>
      </c>
      <c r="V112" s="10">
        <f t="shared" si="6"/>
        <v>478</v>
      </c>
      <c r="W112" s="12">
        <f t="shared" si="7"/>
        <v>480</v>
      </c>
      <c r="X112" s="8" t="str">
        <f>Stat[[#This Row],[服装]]&amp;Stat[[#This Row],[名前]]&amp;Stat[[#This Row],[レアリティ]]</f>
        <v>ユニフォーム北信介ICONIC</v>
      </c>
      <c r="Y112" s="8" t="s">
        <v>390</v>
      </c>
      <c r="Z112" s="3"/>
      <c r="AA112" s="3"/>
      <c r="AB112" s="3"/>
    </row>
    <row r="113" spans="1:28" ht="14.4" x14ac:dyDescent="0.3">
      <c r="A113" s="8">
        <v>112</v>
      </c>
      <c r="B113" s="8" t="s">
        <v>108</v>
      </c>
      <c r="C113" s="8" t="s">
        <v>123</v>
      </c>
      <c r="D113" s="8" t="s">
        <v>90</v>
      </c>
      <c r="E113" s="8" t="s">
        <v>78</v>
      </c>
      <c r="F113" s="8" t="s">
        <v>129</v>
      </c>
      <c r="G113" s="8" t="s">
        <v>71</v>
      </c>
      <c r="H113" s="8">
        <v>99</v>
      </c>
      <c r="I113" s="9" t="s">
        <v>22</v>
      </c>
      <c r="J113" s="8">
        <v>5</v>
      </c>
      <c r="K113" s="8">
        <v>82</v>
      </c>
      <c r="L113" s="8">
        <v>128</v>
      </c>
      <c r="M113" s="8">
        <v>127</v>
      </c>
      <c r="N113" s="8">
        <v>114</v>
      </c>
      <c r="O113" s="8">
        <v>119</v>
      </c>
      <c r="P113" s="8">
        <v>101</v>
      </c>
      <c r="Q113" s="8">
        <v>118</v>
      </c>
      <c r="R113" s="8">
        <v>121</v>
      </c>
      <c r="S113" s="8">
        <v>121</v>
      </c>
      <c r="T113" s="8">
        <v>121</v>
      </c>
      <c r="U113" s="8">
        <v>26</v>
      </c>
      <c r="V113" s="10">
        <f t="shared" si="6"/>
        <v>488</v>
      </c>
      <c r="W113" s="12">
        <f t="shared" si="7"/>
        <v>481</v>
      </c>
      <c r="X113" s="8" t="str">
        <f>Stat[[#This Row],[服装]]&amp;Stat[[#This Row],[名前]]&amp;Stat[[#This Row],[レアリティ]]</f>
        <v>ユニフォーム木兎光太郎ICONIC</v>
      </c>
      <c r="Y113" s="8" t="s">
        <v>391</v>
      </c>
      <c r="Z113" s="3"/>
      <c r="AA113" s="3"/>
      <c r="AB113" s="3"/>
    </row>
    <row r="114" spans="1:28" ht="14.4" x14ac:dyDescent="0.3">
      <c r="A114" s="8">
        <v>113</v>
      </c>
      <c r="B114" s="8" t="s">
        <v>151</v>
      </c>
      <c r="C114" s="8" t="s">
        <v>123</v>
      </c>
      <c r="D114" s="8" t="s">
        <v>77</v>
      </c>
      <c r="E114" s="8" t="s">
        <v>78</v>
      </c>
      <c r="F114" s="8" t="s">
        <v>129</v>
      </c>
      <c r="G114" s="8" t="s">
        <v>71</v>
      </c>
      <c r="H114" s="8">
        <v>99</v>
      </c>
      <c r="I114" s="9" t="s">
        <v>22</v>
      </c>
      <c r="J114" s="8">
        <v>5</v>
      </c>
      <c r="K114" s="8">
        <v>83</v>
      </c>
      <c r="L114" s="8">
        <v>131</v>
      </c>
      <c r="M114" s="8">
        <v>130</v>
      </c>
      <c r="N114" s="8">
        <v>115</v>
      </c>
      <c r="O114" s="8">
        <v>120</v>
      </c>
      <c r="P114" s="8">
        <v>101</v>
      </c>
      <c r="Q114" s="8">
        <v>119</v>
      </c>
      <c r="R114" s="8">
        <v>122</v>
      </c>
      <c r="S114" s="8">
        <v>124</v>
      </c>
      <c r="T114" s="8">
        <v>122</v>
      </c>
      <c r="U114" s="8">
        <v>26</v>
      </c>
      <c r="V114" s="10">
        <f t="shared" si="6"/>
        <v>496</v>
      </c>
      <c r="W114" s="12">
        <f t="shared" si="7"/>
        <v>487</v>
      </c>
      <c r="X114" s="8" t="str">
        <f>Stat[[#This Row],[服装]]&amp;Stat[[#This Row],[名前]]&amp;Stat[[#This Row],[レアリティ]]</f>
        <v>夏祭り木兎光太郎ICONIC</v>
      </c>
      <c r="Y114" s="8" t="s">
        <v>391</v>
      </c>
      <c r="Z114" s="3"/>
      <c r="AA114" s="3"/>
      <c r="AB114" s="3"/>
    </row>
    <row r="115" spans="1:28" ht="14.4" x14ac:dyDescent="0.3">
      <c r="A115" s="8">
        <v>114</v>
      </c>
      <c r="B115" s="8" t="s">
        <v>108</v>
      </c>
      <c r="C115" s="8" t="s">
        <v>124</v>
      </c>
      <c r="D115" s="8" t="s">
        <v>90</v>
      </c>
      <c r="E115" s="8" t="s">
        <v>78</v>
      </c>
      <c r="F115" s="8" t="s">
        <v>129</v>
      </c>
      <c r="G115" s="8" t="s">
        <v>71</v>
      </c>
      <c r="H115" s="8">
        <v>99</v>
      </c>
      <c r="I115" s="9" t="s">
        <v>22</v>
      </c>
      <c r="J115" s="8">
        <v>5</v>
      </c>
      <c r="K115" s="8">
        <v>76</v>
      </c>
      <c r="L115" s="8">
        <v>123</v>
      </c>
      <c r="M115" s="8">
        <v>117</v>
      </c>
      <c r="N115" s="8">
        <v>120</v>
      </c>
      <c r="O115" s="8">
        <v>123</v>
      </c>
      <c r="P115" s="8">
        <v>101</v>
      </c>
      <c r="Q115" s="8">
        <v>116</v>
      </c>
      <c r="R115" s="8">
        <v>121</v>
      </c>
      <c r="S115" s="8">
        <v>121</v>
      </c>
      <c r="T115" s="8">
        <v>121</v>
      </c>
      <c r="U115" s="8">
        <v>36</v>
      </c>
      <c r="V115" s="10">
        <f t="shared" si="6"/>
        <v>483</v>
      </c>
      <c r="W115" s="12">
        <f t="shared" si="7"/>
        <v>479</v>
      </c>
      <c r="X115" s="8" t="str">
        <f>Stat[[#This Row],[服装]]&amp;Stat[[#This Row],[名前]]&amp;Stat[[#This Row],[レアリティ]]</f>
        <v>ユニフォーム木葉秋紀ICONIC</v>
      </c>
      <c r="Y115" s="8" t="s">
        <v>392</v>
      </c>
      <c r="Z115" s="3"/>
      <c r="AA115" s="3"/>
      <c r="AB115" s="3"/>
    </row>
    <row r="116" spans="1:28" ht="14.4" x14ac:dyDescent="0.3">
      <c r="A116" s="8">
        <v>115</v>
      </c>
      <c r="B116" s="8" t="s">
        <v>108</v>
      </c>
      <c r="C116" s="8" t="s">
        <v>125</v>
      </c>
      <c r="D116" s="8" t="s">
        <v>90</v>
      </c>
      <c r="E116" s="8" t="s">
        <v>78</v>
      </c>
      <c r="F116" s="8" t="s">
        <v>129</v>
      </c>
      <c r="G116" s="8" t="s">
        <v>71</v>
      </c>
      <c r="H116" s="8">
        <v>99</v>
      </c>
      <c r="I116" s="9" t="s">
        <v>22</v>
      </c>
      <c r="J116" s="8">
        <v>5</v>
      </c>
      <c r="K116" s="8">
        <v>75</v>
      </c>
      <c r="L116" s="8">
        <v>123</v>
      </c>
      <c r="M116" s="8">
        <v>119</v>
      </c>
      <c r="N116" s="8">
        <v>116</v>
      </c>
      <c r="O116" s="8">
        <v>121</v>
      </c>
      <c r="P116" s="8">
        <v>97</v>
      </c>
      <c r="Q116" s="8">
        <v>121</v>
      </c>
      <c r="R116" s="8">
        <v>121</v>
      </c>
      <c r="S116" s="8">
        <v>123</v>
      </c>
      <c r="T116" s="8">
        <v>118</v>
      </c>
      <c r="U116" s="8">
        <v>41</v>
      </c>
      <c r="V116" s="10">
        <f t="shared" si="6"/>
        <v>479</v>
      </c>
      <c r="W116" s="12">
        <f t="shared" si="7"/>
        <v>483</v>
      </c>
      <c r="X116" s="8" t="str">
        <f>Stat[[#This Row],[服装]]&amp;Stat[[#This Row],[名前]]&amp;Stat[[#This Row],[レアリティ]]</f>
        <v>ユニフォーム猿杙大和ICONIC</v>
      </c>
      <c r="Y116" s="8" t="s">
        <v>393</v>
      </c>
      <c r="Z116" s="3"/>
      <c r="AA116" s="3"/>
      <c r="AB116" s="3"/>
    </row>
    <row r="117" spans="1:28" ht="14.4" x14ac:dyDescent="0.3">
      <c r="A117" s="8">
        <v>116</v>
      </c>
      <c r="B117" s="8" t="s">
        <v>108</v>
      </c>
      <c r="C117" s="8" t="s">
        <v>126</v>
      </c>
      <c r="D117" s="8" t="s">
        <v>90</v>
      </c>
      <c r="E117" s="8" t="s">
        <v>80</v>
      </c>
      <c r="F117" s="8" t="s">
        <v>129</v>
      </c>
      <c r="G117" s="8" t="s">
        <v>71</v>
      </c>
      <c r="H117" s="8">
        <v>99</v>
      </c>
      <c r="I117" s="9" t="s">
        <v>22</v>
      </c>
      <c r="J117" s="8">
        <v>5</v>
      </c>
      <c r="K117" s="8">
        <v>86</v>
      </c>
      <c r="L117" s="8">
        <v>113</v>
      </c>
      <c r="M117" s="8">
        <v>110</v>
      </c>
      <c r="N117" s="8">
        <v>113</v>
      </c>
      <c r="O117" s="8">
        <v>120</v>
      </c>
      <c r="P117" s="8">
        <v>101</v>
      </c>
      <c r="Q117" s="8">
        <v>110</v>
      </c>
      <c r="R117" s="8">
        <v>123</v>
      </c>
      <c r="S117" s="8">
        <v>119</v>
      </c>
      <c r="T117" s="8">
        <v>122</v>
      </c>
      <c r="U117" s="8">
        <v>41</v>
      </c>
      <c r="V117" s="10">
        <f t="shared" si="6"/>
        <v>456</v>
      </c>
      <c r="W117" s="12">
        <f t="shared" si="7"/>
        <v>474</v>
      </c>
      <c r="X117" s="8" t="str">
        <f>Stat[[#This Row],[服装]]&amp;Stat[[#This Row],[名前]]&amp;Stat[[#This Row],[レアリティ]]</f>
        <v>ユニフォーム小見春樹ICONIC</v>
      </c>
      <c r="Y117" s="8" t="s">
        <v>394</v>
      </c>
      <c r="Z117" s="3"/>
      <c r="AA117" s="3"/>
      <c r="AB117" s="3"/>
    </row>
    <row r="118" spans="1:28" ht="14.4" x14ac:dyDescent="0.3">
      <c r="A118" s="8">
        <v>117</v>
      </c>
      <c r="B118" s="8" t="s">
        <v>108</v>
      </c>
      <c r="C118" s="8" t="s">
        <v>127</v>
      </c>
      <c r="D118" s="8" t="s">
        <v>90</v>
      </c>
      <c r="E118" s="8" t="s">
        <v>82</v>
      </c>
      <c r="F118" s="8" t="s">
        <v>129</v>
      </c>
      <c r="G118" s="8" t="s">
        <v>71</v>
      </c>
      <c r="H118" s="8">
        <v>99</v>
      </c>
      <c r="I118" s="9" t="s">
        <v>22</v>
      </c>
      <c r="J118" s="8">
        <v>5</v>
      </c>
      <c r="K118" s="8">
        <v>75</v>
      </c>
      <c r="L118" s="8">
        <v>117</v>
      </c>
      <c r="M118" s="8">
        <v>117</v>
      </c>
      <c r="N118" s="8">
        <v>112</v>
      </c>
      <c r="O118" s="8">
        <v>116</v>
      </c>
      <c r="P118" s="8">
        <v>97</v>
      </c>
      <c r="Q118" s="8">
        <v>121</v>
      </c>
      <c r="R118" s="8">
        <v>113</v>
      </c>
      <c r="S118" s="8">
        <v>114</v>
      </c>
      <c r="T118" s="8">
        <v>115</v>
      </c>
      <c r="U118" s="8">
        <v>36</v>
      </c>
      <c r="V118" s="10">
        <f t="shared" si="6"/>
        <v>462</v>
      </c>
      <c r="W118" s="12">
        <f t="shared" si="7"/>
        <v>463</v>
      </c>
      <c r="X118" s="8" t="str">
        <f>Stat[[#This Row],[服装]]&amp;Stat[[#This Row],[名前]]&amp;Stat[[#This Row],[レアリティ]]</f>
        <v>ユニフォーム尾長渉ICONIC</v>
      </c>
      <c r="Y118" s="8" t="s">
        <v>395</v>
      </c>
      <c r="Z118" s="3"/>
      <c r="AA118" s="3"/>
      <c r="AB118" s="3"/>
    </row>
    <row r="119" spans="1:28" ht="14.4" x14ac:dyDescent="0.3">
      <c r="A119" s="8">
        <v>118</v>
      </c>
      <c r="B119" s="8" t="s">
        <v>108</v>
      </c>
      <c r="C119" s="8" t="s">
        <v>128</v>
      </c>
      <c r="D119" s="8" t="s">
        <v>90</v>
      </c>
      <c r="E119" s="8" t="s">
        <v>82</v>
      </c>
      <c r="F119" s="8" t="s">
        <v>129</v>
      </c>
      <c r="G119" s="8" t="s">
        <v>71</v>
      </c>
      <c r="H119" s="8">
        <v>99</v>
      </c>
      <c r="I119" s="9" t="s">
        <v>22</v>
      </c>
      <c r="J119" s="8">
        <v>5</v>
      </c>
      <c r="K119" s="8">
        <v>75</v>
      </c>
      <c r="L119" s="8">
        <v>121</v>
      </c>
      <c r="M119" s="8">
        <v>121</v>
      </c>
      <c r="N119" s="8">
        <v>112</v>
      </c>
      <c r="O119" s="8">
        <v>122</v>
      </c>
      <c r="P119" s="8">
        <v>97</v>
      </c>
      <c r="Q119" s="8">
        <v>125</v>
      </c>
      <c r="R119" s="8">
        <v>115</v>
      </c>
      <c r="S119" s="8">
        <v>116</v>
      </c>
      <c r="T119" s="8">
        <v>115</v>
      </c>
      <c r="U119" s="8">
        <v>36</v>
      </c>
      <c r="V119" s="10">
        <f t="shared" si="6"/>
        <v>476</v>
      </c>
      <c r="W119" s="12">
        <f t="shared" si="7"/>
        <v>471</v>
      </c>
      <c r="X119" s="8" t="str">
        <f>Stat[[#This Row],[服装]]&amp;Stat[[#This Row],[名前]]&amp;Stat[[#This Row],[レアリティ]]</f>
        <v>ユニフォーム鷲尾辰生ICONIC</v>
      </c>
      <c r="Y119" s="8" t="s">
        <v>396</v>
      </c>
      <c r="Z119" s="3"/>
      <c r="AA119" s="3"/>
      <c r="AB119" s="3"/>
    </row>
    <row r="120" spans="1:28" ht="14.4" x14ac:dyDescent="0.3">
      <c r="A120" s="8">
        <v>119</v>
      </c>
      <c r="B120" s="8" t="s">
        <v>108</v>
      </c>
      <c r="C120" s="8" t="s">
        <v>130</v>
      </c>
      <c r="D120" s="8" t="s">
        <v>73</v>
      </c>
      <c r="E120" s="8" t="s">
        <v>74</v>
      </c>
      <c r="F120" s="8" t="s">
        <v>129</v>
      </c>
      <c r="G120" s="8" t="s">
        <v>71</v>
      </c>
      <c r="H120" s="8">
        <v>99</v>
      </c>
      <c r="I120" s="9" t="s">
        <v>22</v>
      </c>
      <c r="J120" s="8">
        <v>5</v>
      </c>
      <c r="K120" s="8">
        <v>78</v>
      </c>
      <c r="L120" s="8">
        <v>119</v>
      </c>
      <c r="M120" s="8">
        <v>121</v>
      </c>
      <c r="N120" s="8">
        <v>126</v>
      </c>
      <c r="O120" s="8">
        <v>126</v>
      </c>
      <c r="P120" s="8">
        <v>101</v>
      </c>
      <c r="Q120" s="8">
        <v>114</v>
      </c>
      <c r="R120" s="8">
        <v>121</v>
      </c>
      <c r="S120" s="8">
        <v>118</v>
      </c>
      <c r="T120" s="8">
        <v>119</v>
      </c>
      <c r="U120" s="8">
        <v>41</v>
      </c>
      <c r="V120" s="10">
        <f t="shared" si="6"/>
        <v>492</v>
      </c>
      <c r="W120" s="12">
        <f t="shared" si="7"/>
        <v>472</v>
      </c>
      <c r="X120" s="8" t="str">
        <f>Stat[[#This Row],[服装]]&amp;Stat[[#This Row],[名前]]&amp;Stat[[#This Row],[レアリティ]]</f>
        <v>ユニフォーム赤葦京治ICONIC</v>
      </c>
      <c r="Y120" s="8" t="s">
        <v>397</v>
      </c>
      <c r="Z120" s="3"/>
      <c r="AA120" s="3"/>
      <c r="AB120" s="3"/>
    </row>
    <row r="121" spans="1:28" ht="14.4" x14ac:dyDescent="0.3">
      <c r="A121" s="8">
        <v>120</v>
      </c>
      <c r="B121" s="8" t="s">
        <v>151</v>
      </c>
      <c r="C121" s="8" t="s">
        <v>130</v>
      </c>
      <c r="D121" s="8" t="s">
        <v>90</v>
      </c>
      <c r="E121" s="8" t="s">
        <v>74</v>
      </c>
      <c r="F121" s="8" t="s">
        <v>129</v>
      </c>
      <c r="G121" s="8" t="s">
        <v>71</v>
      </c>
      <c r="H121" s="8">
        <v>99</v>
      </c>
      <c r="I121" s="9" t="s">
        <v>22</v>
      </c>
      <c r="J121" s="8">
        <v>5</v>
      </c>
      <c r="K121" s="8">
        <v>79</v>
      </c>
      <c r="L121" s="8">
        <v>120</v>
      </c>
      <c r="M121" s="8">
        <v>124</v>
      </c>
      <c r="N121" s="8">
        <v>129</v>
      </c>
      <c r="O121" s="8">
        <v>129</v>
      </c>
      <c r="P121" s="8">
        <v>101</v>
      </c>
      <c r="Q121" s="8">
        <v>115</v>
      </c>
      <c r="R121" s="8">
        <v>122</v>
      </c>
      <c r="S121" s="8">
        <v>119</v>
      </c>
      <c r="T121" s="8">
        <v>120</v>
      </c>
      <c r="U121" s="8">
        <v>41</v>
      </c>
      <c r="V121" s="10">
        <f t="shared" si="6"/>
        <v>502</v>
      </c>
      <c r="W121" s="12">
        <f t="shared" si="7"/>
        <v>476</v>
      </c>
      <c r="X121" s="8" t="str">
        <f>Stat[[#This Row],[服装]]&amp;Stat[[#This Row],[名前]]&amp;Stat[[#This Row],[レアリティ]]</f>
        <v>夏祭り赤葦京治ICONIC</v>
      </c>
      <c r="Y121" s="8" t="s">
        <v>397</v>
      </c>
      <c r="Z121" s="3"/>
      <c r="AA121" s="3"/>
      <c r="AB121" s="3"/>
    </row>
    <row r="122" spans="1:28" ht="14.4" x14ac:dyDescent="0.3">
      <c r="A122" s="8">
        <v>121</v>
      </c>
      <c r="B122" s="8" t="s">
        <v>108</v>
      </c>
      <c r="C122" s="8" t="s">
        <v>301</v>
      </c>
      <c r="D122" s="8" t="s">
        <v>77</v>
      </c>
      <c r="E122" s="8" t="s">
        <v>78</v>
      </c>
      <c r="F122" s="8" t="s">
        <v>135</v>
      </c>
      <c r="G122" s="8" t="s">
        <v>71</v>
      </c>
      <c r="H122" s="8">
        <v>99</v>
      </c>
      <c r="I122" s="9" t="s">
        <v>22</v>
      </c>
      <c r="J122" s="8">
        <v>5</v>
      </c>
      <c r="K122" s="8">
        <v>83</v>
      </c>
      <c r="L122" s="8">
        <v>130</v>
      </c>
      <c r="M122" s="8">
        <v>125</v>
      </c>
      <c r="N122" s="8">
        <v>115</v>
      </c>
      <c r="O122" s="8">
        <v>121</v>
      </c>
      <c r="P122" s="8">
        <v>101</v>
      </c>
      <c r="Q122" s="8">
        <v>118</v>
      </c>
      <c r="R122" s="8">
        <v>118</v>
      </c>
      <c r="S122" s="8">
        <v>126</v>
      </c>
      <c r="T122" s="8">
        <v>121</v>
      </c>
      <c r="U122" s="8">
        <v>36</v>
      </c>
      <c r="V122" s="10">
        <f t="shared" si="6"/>
        <v>491</v>
      </c>
      <c r="W122" s="12">
        <f t="shared" si="7"/>
        <v>483</v>
      </c>
      <c r="X122" s="8" t="str">
        <f>Stat[[#This Row],[服装]]&amp;Stat[[#This Row],[名前]]&amp;Stat[[#This Row],[レアリティ]]</f>
        <v>ユニフォーム星海光来ICONIC</v>
      </c>
      <c r="Y122" s="8" t="s">
        <v>398</v>
      </c>
      <c r="Z122" s="3"/>
      <c r="AA122" s="3"/>
      <c r="AB122" s="3"/>
    </row>
    <row r="123" spans="1:28" ht="14.4" x14ac:dyDescent="0.3">
      <c r="A123" s="8">
        <v>122</v>
      </c>
      <c r="B123" s="8" t="s">
        <v>108</v>
      </c>
      <c r="C123" s="8" t="s">
        <v>132</v>
      </c>
      <c r="D123" s="8" t="s">
        <v>77</v>
      </c>
      <c r="E123" s="8" t="s">
        <v>78</v>
      </c>
      <c r="F123" s="8" t="s">
        <v>136</v>
      </c>
      <c r="G123" s="8" t="s">
        <v>71</v>
      </c>
      <c r="H123" s="8">
        <v>99</v>
      </c>
      <c r="I123" s="9" t="s">
        <v>22</v>
      </c>
      <c r="J123" s="8">
        <v>5</v>
      </c>
      <c r="K123" s="8">
        <v>82</v>
      </c>
      <c r="L123" s="8">
        <v>129</v>
      </c>
      <c r="M123" s="8">
        <v>126</v>
      </c>
      <c r="N123" s="8">
        <v>114</v>
      </c>
      <c r="O123" s="8">
        <v>121</v>
      </c>
      <c r="P123" s="8">
        <v>101</v>
      </c>
      <c r="Q123" s="8">
        <v>118</v>
      </c>
      <c r="R123" s="8">
        <v>123</v>
      </c>
      <c r="S123" s="8">
        <v>119</v>
      </c>
      <c r="T123" s="8">
        <v>120</v>
      </c>
      <c r="U123" s="8">
        <v>41</v>
      </c>
      <c r="V123" s="10">
        <f t="shared" si="6"/>
        <v>490</v>
      </c>
      <c r="W123" s="12">
        <f t="shared" si="7"/>
        <v>480</v>
      </c>
      <c r="X123" s="8" t="str">
        <f>Stat[[#This Row],[服装]]&amp;Stat[[#This Row],[名前]]&amp;Stat[[#This Row],[レアリティ]]</f>
        <v>ユニフォーム佐久早聖臣ICONIC</v>
      </c>
      <c r="Y123" s="8" t="s">
        <v>399</v>
      </c>
      <c r="Z123" s="3"/>
      <c r="AA123" s="3"/>
      <c r="AB123" s="3"/>
    </row>
    <row r="124" spans="1:28" ht="14.4" x14ac:dyDescent="0.3">
      <c r="A124" s="8">
        <v>123</v>
      </c>
      <c r="B124" s="8" t="s">
        <v>108</v>
      </c>
      <c r="C124" s="8" t="s">
        <v>133</v>
      </c>
      <c r="D124" s="8" t="s">
        <v>77</v>
      </c>
      <c r="E124" s="8" t="s">
        <v>80</v>
      </c>
      <c r="F124" s="8" t="s">
        <v>136</v>
      </c>
      <c r="G124" s="8" t="s">
        <v>71</v>
      </c>
      <c r="H124" s="8">
        <v>99</v>
      </c>
      <c r="I124" s="9" t="s">
        <v>22</v>
      </c>
      <c r="J124" s="8">
        <v>5</v>
      </c>
      <c r="K124" s="8">
        <v>86</v>
      </c>
      <c r="L124" s="8">
        <v>115</v>
      </c>
      <c r="M124" s="8">
        <v>111</v>
      </c>
      <c r="N124" s="8">
        <v>119</v>
      </c>
      <c r="O124" s="8">
        <v>124</v>
      </c>
      <c r="P124" s="8">
        <v>101</v>
      </c>
      <c r="Q124" s="8">
        <v>110</v>
      </c>
      <c r="R124" s="8">
        <v>131</v>
      </c>
      <c r="S124" s="8">
        <v>116</v>
      </c>
      <c r="T124" s="8">
        <v>121</v>
      </c>
      <c r="U124" s="8">
        <v>36</v>
      </c>
      <c r="V124" s="10">
        <f t="shared" si="6"/>
        <v>469</v>
      </c>
      <c r="W124" s="12">
        <f t="shared" si="7"/>
        <v>478</v>
      </c>
      <c r="X124" s="8" t="str">
        <f>Stat[[#This Row],[服装]]&amp;Stat[[#This Row],[名前]]&amp;Stat[[#This Row],[レアリティ]]</f>
        <v>ユニフォーム小森元也ICONIC</v>
      </c>
      <c r="Y124" s="8" t="s">
        <v>400</v>
      </c>
      <c r="Z124" s="3"/>
      <c r="AA124" s="3"/>
      <c r="AB124" s="3"/>
    </row>
    <row r="125" spans="1:28" ht="14.4" x14ac:dyDescent="0.3">
      <c r="A125" s="8">
        <v>124</v>
      </c>
      <c r="B125" s="8" t="s">
        <v>108</v>
      </c>
      <c r="C125" s="8" t="s">
        <v>134</v>
      </c>
      <c r="D125" s="8" t="s">
        <v>77</v>
      </c>
      <c r="E125" s="8" t="s">
        <v>82</v>
      </c>
      <c r="F125" s="8" t="s">
        <v>135</v>
      </c>
      <c r="G125" s="8" t="s">
        <v>71</v>
      </c>
      <c r="H125" s="8">
        <v>99</v>
      </c>
      <c r="I125" s="9" t="s">
        <v>22</v>
      </c>
      <c r="J125" s="8">
        <v>5</v>
      </c>
      <c r="K125" s="8">
        <v>75</v>
      </c>
      <c r="L125" s="8">
        <v>125</v>
      </c>
      <c r="M125" s="8">
        <v>122</v>
      </c>
      <c r="N125" s="8">
        <v>112</v>
      </c>
      <c r="O125" s="8">
        <v>121</v>
      </c>
      <c r="P125" s="8">
        <v>101</v>
      </c>
      <c r="Q125" s="8">
        <v>131</v>
      </c>
      <c r="R125" s="8">
        <v>115</v>
      </c>
      <c r="S125" s="8">
        <v>115</v>
      </c>
      <c r="T125" s="8">
        <v>117</v>
      </c>
      <c r="U125" s="8">
        <v>41</v>
      </c>
      <c r="V125" s="10">
        <f t="shared" si="6"/>
        <v>480</v>
      </c>
      <c r="W125" s="12">
        <f t="shared" si="7"/>
        <v>478</v>
      </c>
      <c r="X125" s="8" t="str">
        <f>Stat[[#This Row],[服装]]&amp;Stat[[#This Row],[名前]]&amp;Stat[[#This Row],[レアリティ]]</f>
        <v>ユニフォーム昼神幸郎ICONIC</v>
      </c>
      <c r="Y125" s="8" t="s">
        <v>401</v>
      </c>
      <c r="Z125" s="3"/>
      <c r="AA125" s="3"/>
      <c r="AB125" s="3"/>
    </row>
    <row r="126" spans="1:28" ht="14.4" x14ac:dyDescent="0.3"/>
    <row r="127" spans="1:28" ht="14.4" x14ac:dyDescent="0.3"/>
    <row r="128" spans="1: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73"/>
  <sheetViews>
    <sheetView topLeftCell="A9" workbookViewId="0">
      <selection activeCell="J52" sqref="J52:L53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0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217</v>
      </c>
      <c r="J2" t="s">
        <v>235</v>
      </c>
      <c r="K2" t="s">
        <v>174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217</v>
      </c>
      <c r="J3" t="s">
        <v>235</v>
      </c>
      <c r="K3" t="s">
        <v>174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217</v>
      </c>
      <c r="J4" t="s">
        <v>235</v>
      </c>
      <c r="K4" t="s">
        <v>174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217</v>
      </c>
      <c r="J5" t="s">
        <v>196</v>
      </c>
      <c r="K5" t="s">
        <v>190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217</v>
      </c>
      <c r="J6" t="s">
        <v>196</v>
      </c>
      <c r="K6" t="s">
        <v>190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217</v>
      </c>
      <c r="J7" t="s">
        <v>196</v>
      </c>
      <c r="K7" t="s">
        <v>185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221</v>
      </c>
      <c r="C8" t="s">
        <v>219</v>
      </c>
      <c r="D8" t="s">
        <v>23</v>
      </c>
      <c r="E8" t="s">
        <v>31</v>
      </c>
      <c r="F8" t="s">
        <v>156</v>
      </c>
      <c r="G8" t="s">
        <v>71</v>
      </c>
      <c r="H8">
        <v>1</v>
      </c>
      <c r="I8" t="s">
        <v>217</v>
      </c>
      <c r="J8" t="s">
        <v>196</v>
      </c>
      <c r="K8" t="s">
        <v>238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217</v>
      </c>
      <c r="J9" t="s">
        <v>239</v>
      </c>
      <c r="K9" t="s">
        <v>174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217</v>
      </c>
      <c r="J10" t="s">
        <v>239</v>
      </c>
      <c r="K10" t="s">
        <v>174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217</v>
      </c>
      <c r="J11" t="s">
        <v>206</v>
      </c>
      <c r="K11" t="s">
        <v>185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217</v>
      </c>
      <c r="J12" t="s">
        <v>206</v>
      </c>
      <c r="K12" t="s">
        <v>238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217</v>
      </c>
      <c r="J13" t="s">
        <v>206</v>
      </c>
      <c r="K13" t="s">
        <v>185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217</v>
      </c>
      <c r="J14" t="s">
        <v>206</v>
      </c>
      <c r="K14" t="s">
        <v>238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217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217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218</v>
      </c>
      <c r="C17" t="s">
        <v>226</v>
      </c>
      <c r="D17" t="s">
        <v>24</v>
      </c>
      <c r="E17" t="s">
        <v>25</v>
      </c>
      <c r="F17" t="s">
        <v>156</v>
      </c>
      <c r="G17" t="s">
        <v>71</v>
      </c>
      <c r="H17">
        <v>1</v>
      </c>
      <c r="I17" t="s">
        <v>217</v>
      </c>
      <c r="J17" t="s">
        <v>235</v>
      </c>
      <c r="K17" t="s">
        <v>174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220</v>
      </c>
      <c r="C18" t="s">
        <v>226</v>
      </c>
      <c r="D18" t="s">
        <v>28</v>
      </c>
      <c r="E18" t="s">
        <v>25</v>
      </c>
      <c r="F18" t="s">
        <v>156</v>
      </c>
      <c r="G18" t="s">
        <v>71</v>
      </c>
      <c r="H18">
        <v>1</v>
      </c>
      <c r="I18" t="s">
        <v>217</v>
      </c>
      <c r="J18" t="s">
        <v>235</v>
      </c>
      <c r="K18" t="s">
        <v>174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218</v>
      </c>
      <c r="C19" t="s">
        <v>227</v>
      </c>
      <c r="D19" t="s">
        <v>28</v>
      </c>
      <c r="E19" t="s">
        <v>25</v>
      </c>
      <c r="F19" t="s">
        <v>156</v>
      </c>
      <c r="G19" t="s">
        <v>71</v>
      </c>
      <c r="H19">
        <v>1</v>
      </c>
      <c r="I19" t="s">
        <v>217</v>
      </c>
      <c r="J19" t="s">
        <v>235</v>
      </c>
      <c r="K19" t="s">
        <v>174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228</v>
      </c>
      <c r="C20" t="s">
        <v>227</v>
      </c>
      <c r="D20" t="s">
        <v>23</v>
      </c>
      <c r="E20" t="s">
        <v>25</v>
      </c>
      <c r="F20" t="s">
        <v>156</v>
      </c>
      <c r="G20" t="s">
        <v>71</v>
      </c>
      <c r="H20">
        <v>1</v>
      </c>
      <c r="I20" t="s">
        <v>217</v>
      </c>
      <c r="J20" t="s">
        <v>235</v>
      </c>
      <c r="K20" t="s">
        <v>174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218</v>
      </c>
      <c r="C21" t="s">
        <v>229</v>
      </c>
      <c r="D21" t="s">
        <v>24</v>
      </c>
      <c r="E21" t="s">
        <v>31</v>
      </c>
      <c r="F21" t="s">
        <v>156</v>
      </c>
      <c r="G21" t="s">
        <v>71</v>
      </c>
      <c r="H21">
        <v>1</v>
      </c>
      <c r="I21" t="s">
        <v>217</v>
      </c>
      <c r="J21" t="s">
        <v>235</v>
      </c>
      <c r="K21" t="s">
        <v>174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228</v>
      </c>
      <c r="C22" t="s">
        <v>229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217</v>
      </c>
      <c r="J22" t="s">
        <v>235</v>
      </c>
      <c r="K22" t="s">
        <v>190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218</v>
      </c>
      <c r="C23" t="s">
        <v>230</v>
      </c>
      <c r="D23" t="s">
        <v>28</v>
      </c>
      <c r="E23" t="s">
        <v>25</v>
      </c>
      <c r="F23" t="s">
        <v>156</v>
      </c>
      <c r="G23" t="s">
        <v>71</v>
      </c>
      <c r="H23">
        <v>1</v>
      </c>
      <c r="I23" t="s">
        <v>217</v>
      </c>
      <c r="J23" t="s">
        <v>196</v>
      </c>
      <c r="K23" t="s">
        <v>185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228</v>
      </c>
      <c r="C24" t="s">
        <v>230</v>
      </c>
      <c r="D24" t="s">
        <v>23</v>
      </c>
      <c r="E24" t="s">
        <v>25</v>
      </c>
      <c r="F24" t="s">
        <v>156</v>
      </c>
      <c r="G24" t="s">
        <v>71</v>
      </c>
      <c r="H24">
        <v>1</v>
      </c>
      <c r="I24" t="s">
        <v>217</v>
      </c>
      <c r="J24" t="s">
        <v>196</v>
      </c>
      <c r="K24" t="s">
        <v>185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228</v>
      </c>
      <c r="C25" t="s">
        <v>230</v>
      </c>
      <c r="D25" t="s">
        <v>23</v>
      </c>
      <c r="E25" t="s">
        <v>25</v>
      </c>
      <c r="F25" t="s">
        <v>156</v>
      </c>
      <c r="G25" t="s">
        <v>71</v>
      </c>
      <c r="H25">
        <v>1</v>
      </c>
      <c r="I25" t="s">
        <v>217</v>
      </c>
      <c r="J25" t="s">
        <v>196</v>
      </c>
      <c r="K25" t="s">
        <v>238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218</v>
      </c>
      <c r="C26" t="s">
        <v>230</v>
      </c>
      <c r="D26" t="s">
        <v>28</v>
      </c>
      <c r="E26" t="s">
        <v>25</v>
      </c>
      <c r="F26" t="s">
        <v>156</v>
      </c>
      <c r="G26" t="s">
        <v>231</v>
      </c>
      <c r="H26">
        <v>1</v>
      </c>
      <c r="I26" t="s">
        <v>217</v>
      </c>
      <c r="J26" t="s">
        <v>196</v>
      </c>
      <c r="K26" t="s">
        <v>185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218</v>
      </c>
      <c r="C27" t="s">
        <v>232</v>
      </c>
      <c r="D27" t="s">
        <v>24</v>
      </c>
      <c r="E27" t="s">
        <v>25</v>
      </c>
      <c r="F27" t="s">
        <v>156</v>
      </c>
      <c r="G27" t="s">
        <v>71</v>
      </c>
      <c r="H27">
        <v>1</v>
      </c>
      <c r="I27" t="s">
        <v>217</v>
      </c>
      <c r="J27" t="s">
        <v>235</v>
      </c>
      <c r="K27" t="s">
        <v>174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218</v>
      </c>
      <c r="C28" t="s">
        <v>233</v>
      </c>
      <c r="D28" t="s">
        <v>24</v>
      </c>
      <c r="E28" t="s">
        <v>25</v>
      </c>
      <c r="F28" t="s">
        <v>156</v>
      </c>
      <c r="G28" t="s">
        <v>71</v>
      </c>
      <c r="H28">
        <v>1</v>
      </c>
      <c r="I28" t="s">
        <v>217</v>
      </c>
      <c r="J28" t="s">
        <v>206</v>
      </c>
      <c r="K28" t="s">
        <v>185</v>
      </c>
      <c r="L28">
        <v>28</v>
      </c>
      <c r="T28" t="str">
        <f>Serve[[#This Row],[服装]]&amp;Serve[[#This Row],[名前]]&amp;Serve[[#This Row],[レアリティ]]</f>
        <v>ユニフォーム木下久志ICONIC</v>
      </c>
    </row>
    <row r="29" spans="1:20" x14ac:dyDescent="0.3">
      <c r="A29">
        <f>VLOOKUP(Serve[[#This Row],[No用]],SetNo[[No.用]:[vlookup 用]],2,FALSE)</f>
        <v>23</v>
      </c>
      <c r="B29" t="s">
        <v>218</v>
      </c>
      <c r="C29" t="s">
        <v>233</v>
      </c>
      <c r="D29" t="s">
        <v>24</v>
      </c>
      <c r="E29" t="s">
        <v>25</v>
      </c>
      <c r="F29" t="s">
        <v>156</v>
      </c>
      <c r="G29" t="s">
        <v>71</v>
      </c>
      <c r="H29">
        <v>1</v>
      </c>
      <c r="I29" t="s">
        <v>217</v>
      </c>
      <c r="J29" t="s">
        <v>206</v>
      </c>
      <c r="K29" t="s">
        <v>238</v>
      </c>
      <c r="L29">
        <v>35</v>
      </c>
      <c r="M29">
        <v>5</v>
      </c>
      <c r="N29">
        <v>45</v>
      </c>
      <c r="O29">
        <v>7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218</v>
      </c>
      <c r="C30" t="s">
        <v>234</v>
      </c>
      <c r="D30" t="s">
        <v>24</v>
      </c>
      <c r="E30" t="s">
        <v>26</v>
      </c>
      <c r="F30" t="s">
        <v>156</v>
      </c>
      <c r="G30" t="s">
        <v>71</v>
      </c>
      <c r="H30">
        <v>1</v>
      </c>
      <c r="I30" t="s">
        <v>217</v>
      </c>
      <c r="J30" t="s">
        <v>235</v>
      </c>
      <c r="K30" t="s">
        <v>174</v>
      </c>
      <c r="L30">
        <v>21</v>
      </c>
      <c r="T30" t="str">
        <f>Serve[[#This Row],[服装]]&amp;Serve[[#This Row],[名前]]&amp;Serve[[#This Row],[レアリティ]]</f>
        <v>ユニフォーム成田一仁ICONIC</v>
      </c>
    </row>
    <row r="31" spans="1:20" x14ac:dyDescent="0.3">
      <c r="A31">
        <f>VLOOKUP(Serve[[#This Row],[No用]],SetNo[[No.用]:[vlookup 用]],2,FALSE)</f>
        <v>25</v>
      </c>
      <c r="B31" t="s">
        <v>108</v>
      </c>
      <c r="C31" t="s">
        <v>39</v>
      </c>
      <c r="D31" t="s">
        <v>24</v>
      </c>
      <c r="E31" t="s">
        <v>31</v>
      </c>
      <c r="F31" t="s">
        <v>27</v>
      </c>
      <c r="G31" t="s">
        <v>71</v>
      </c>
      <c r="H31">
        <v>1</v>
      </c>
      <c r="I31" t="s">
        <v>217</v>
      </c>
      <c r="J31" t="s">
        <v>239</v>
      </c>
      <c r="K31" t="s">
        <v>174</v>
      </c>
      <c r="L31">
        <v>24</v>
      </c>
      <c r="T31" t="str">
        <f>Serve[[#This Row],[服装]]&amp;Serve[[#This Row],[名前]]&amp;Serve[[#This Row],[レアリティ]]</f>
        <v>ユニフォーム孤爪研磨ICONIC</v>
      </c>
    </row>
    <row r="32" spans="1:20" x14ac:dyDescent="0.3">
      <c r="A32">
        <f>VLOOKUP(Serve[[#This Row],[No用]],SetNo[[No.用]:[vlookup 用]],2,FALSE)</f>
        <v>26</v>
      </c>
      <c r="B32" t="s">
        <v>150</v>
      </c>
      <c r="C32" t="s">
        <v>39</v>
      </c>
      <c r="D32" t="s">
        <v>90</v>
      </c>
      <c r="E32" t="s">
        <v>31</v>
      </c>
      <c r="F32" t="s">
        <v>27</v>
      </c>
      <c r="G32" t="s">
        <v>71</v>
      </c>
      <c r="H32">
        <v>1</v>
      </c>
      <c r="I32" t="s">
        <v>217</v>
      </c>
      <c r="J32" t="s">
        <v>239</v>
      </c>
      <c r="K32" t="s">
        <v>174</v>
      </c>
      <c r="L32">
        <v>24</v>
      </c>
      <c r="T32" t="str">
        <f>Serve[[#This Row],[服装]]&amp;Serve[[#This Row],[名前]]&amp;Serve[[#This Row],[レアリティ]]</f>
        <v>制服孤爪研磨ICONIC</v>
      </c>
    </row>
    <row r="33" spans="1:20" x14ac:dyDescent="0.3">
      <c r="A33">
        <f>VLOOKUP(Serve[[#This Row],[No用]],SetNo[[No.用]:[vlookup 用]],2,FALSE)</f>
        <v>27</v>
      </c>
      <c r="B33" t="s">
        <v>151</v>
      </c>
      <c r="C33" t="s">
        <v>39</v>
      </c>
      <c r="D33" t="s">
        <v>77</v>
      </c>
      <c r="E33" t="s">
        <v>31</v>
      </c>
      <c r="F33" t="s">
        <v>27</v>
      </c>
      <c r="G33" t="s">
        <v>71</v>
      </c>
      <c r="H33">
        <v>1</v>
      </c>
      <c r="I33" t="s">
        <v>217</v>
      </c>
      <c r="J33" t="s">
        <v>239</v>
      </c>
      <c r="K33" t="s">
        <v>185</v>
      </c>
      <c r="L33">
        <v>29</v>
      </c>
      <c r="T33" t="str">
        <f>Serve[[#This Row],[服装]]&amp;Serve[[#This Row],[名前]]&amp;Serve[[#This Row],[レアリティ]]</f>
        <v>夏祭り孤爪研磨ICONIC</v>
      </c>
    </row>
    <row r="34" spans="1:20" x14ac:dyDescent="0.3">
      <c r="A34">
        <f>VLOOKUP(Serve[[#This Row],[No用]],SetNo[[No.用]:[vlookup 用]],2,FALSE)</f>
        <v>28</v>
      </c>
      <c r="B34" t="s">
        <v>108</v>
      </c>
      <c r="C34" t="s">
        <v>40</v>
      </c>
      <c r="D34" t="s">
        <v>23</v>
      </c>
      <c r="E34" t="s">
        <v>26</v>
      </c>
      <c r="F34" t="s">
        <v>27</v>
      </c>
      <c r="G34" t="s">
        <v>71</v>
      </c>
      <c r="H34">
        <v>1</v>
      </c>
      <c r="I34" t="s">
        <v>217</v>
      </c>
      <c r="J34" t="s">
        <v>196</v>
      </c>
      <c r="K34" t="s">
        <v>185</v>
      </c>
      <c r="L34">
        <v>33</v>
      </c>
      <c r="T34" t="str">
        <f>Serve[[#This Row],[服装]]&amp;Serve[[#This Row],[名前]]&amp;Serve[[#This Row],[レアリティ]]</f>
        <v>ユニフォーム黒尾鉄朗ICONIC</v>
      </c>
    </row>
    <row r="35" spans="1:20" x14ac:dyDescent="0.3">
      <c r="A35">
        <f>VLOOKUP(Serve[[#This Row],[No用]],SetNo[[No.用]:[vlookup 用]],2,FALSE)</f>
        <v>29</v>
      </c>
      <c r="B35" t="s">
        <v>150</v>
      </c>
      <c r="C35" t="s">
        <v>40</v>
      </c>
      <c r="D35" t="s">
        <v>73</v>
      </c>
      <c r="E35" t="s">
        <v>26</v>
      </c>
      <c r="F35" t="s">
        <v>27</v>
      </c>
      <c r="G35" t="s">
        <v>71</v>
      </c>
      <c r="H35">
        <v>1</v>
      </c>
      <c r="I35" t="s">
        <v>217</v>
      </c>
      <c r="J35" t="s">
        <v>196</v>
      </c>
      <c r="K35" t="s">
        <v>185</v>
      </c>
      <c r="L35">
        <v>33</v>
      </c>
      <c r="T35" t="str">
        <f>Serve[[#This Row],[服装]]&amp;Serve[[#This Row],[名前]]&amp;Serve[[#This Row],[レアリティ]]</f>
        <v>制服黒尾鉄朗ICONIC</v>
      </c>
    </row>
    <row r="36" spans="1:20" x14ac:dyDescent="0.3">
      <c r="A36">
        <f>VLOOKUP(Serve[[#This Row],[No用]],SetNo[[No.用]:[vlookup 用]],2,FALSE)</f>
        <v>30</v>
      </c>
      <c r="B36" t="s">
        <v>151</v>
      </c>
      <c r="C36" t="s">
        <v>40</v>
      </c>
      <c r="D36" t="s">
        <v>90</v>
      </c>
      <c r="E36" t="s">
        <v>26</v>
      </c>
      <c r="F36" t="s">
        <v>27</v>
      </c>
      <c r="G36" t="s">
        <v>71</v>
      </c>
      <c r="H36">
        <v>1</v>
      </c>
      <c r="I36" t="s">
        <v>217</v>
      </c>
      <c r="J36" t="s">
        <v>196</v>
      </c>
      <c r="K36" t="s">
        <v>185</v>
      </c>
      <c r="L36">
        <v>33</v>
      </c>
      <c r="T36" t="str">
        <f>Serve[[#This Row],[服装]]&amp;Serve[[#This Row],[名前]]&amp;Serve[[#This Row],[レアリティ]]</f>
        <v>夏祭り黒尾鉄朗ICONIC</v>
      </c>
    </row>
    <row r="37" spans="1:20" x14ac:dyDescent="0.3">
      <c r="A37">
        <f>VLOOKUP(Serve[[#This Row],[No用]],SetNo[[No.用]:[vlookup 用]],2,FALSE)</f>
        <v>30</v>
      </c>
      <c r="B37" t="s">
        <v>151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217</v>
      </c>
      <c r="J37" t="s">
        <v>196</v>
      </c>
      <c r="K37" t="s">
        <v>238</v>
      </c>
      <c r="L37">
        <v>44</v>
      </c>
      <c r="N37">
        <v>54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108</v>
      </c>
      <c r="C38" t="s">
        <v>41</v>
      </c>
      <c r="D38" t="s">
        <v>23</v>
      </c>
      <c r="E38" t="s">
        <v>26</v>
      </c>
      <c r="F38" t="s">
        <v>27</v>
      </c>
      <c r="G38" t="s">
        <v>71</v>
      </c>
      <c r="H38">
        <v>1</v>
      </c>
      <c r="I38" t="s">
        <v>217</v>
      </c>
      <c r="J38" t="s">
        <v>235</v>
      </c>
      <c r="K38" t="s">
        <v>174</v>
      </c>
      <c r="L38">
        <v>25</v>
      </c>
      <c r="T38" t="str">
        <f>Serve[[#This Row],[服装]]&amp;Serve[[#This Row],[名前]]&amp;Serve[[#This Row],[レアリティ]]</f>
        <v>ユニフォーム灰羽リエーフICONIC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42</v>
      </c>
      <c r="D39" t="s">
        <v>24</v>
      </c>
      <c r="E39" t="s">
        <v>21</v>
      </c>
      <c r="F39" t="s">
        <v>27</v>
      </c>
      <c r="G39" t="s">
        <v>71</v>
      </c>
      <c r="H39">
        <v>1</v>
      </c>
      <c r="I39" t="s">
        <v>217</v>
      </c>
      <c r="T39" t="str">
        <f>Serve[[#This Row],[服装]]&amp;Serve[[#This Row],[名前]]&amp;Serve[[#This Row],[レアリティ]]</f>
        <v>ユニフォーム夜久衛輔ICONIC</v>
      </c>
    </row>
    <row r="40" spans="1:20" x14ac:dyDescent="0.3">
      <c r="A40">
        <f>VLOOKUP(Serve[[#This Row],[No用]],SetNo[[No.用]:[vlookup 用]],2,FALSE)</f>
        <v>33</v>
      </c>
      <c r="B40" t="s">
        <v>108</v>
      </c>
      <c r="C40" t="s">
        <v>43</v>
      </c>
      <c r="D40" t="s">
        <v>24</v>
      </c>
      <c r="E40" t="s">
        <v>25</v>
      </c>
      <c r="F40" t="s">
        <v>27</v>
      </c>
      <c r="G40" t="s">
        <v>71</v>
      </c>
      <c r="H40">
        <v>1</v>
      </c>
      <c r="I40" t="s">
        <v>217</v>
      </c>
      <c r="J40" t="s">
        <v>239</v>
      </c>
      <c r="K40" t="s">
        <v>174</v>
      </c>
      <c r="L40">
        <v>27</v>
      </c>
      <c r="T40" t="str">
        <f>Serve[[#This Row],[服装]]&amp;Serve[[#This Row],[名前]]&amp;Serve[[#This Row],[レアリティ]]</f>
        <v>ユニフォーム福永招平ICONIC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44</v>
      </c>
      <c r="D41" t="s">
        <v>24</v>
      </c>
      <c r="E41" t="s">
        <v>26</v>
      </c>
      <c r="F41" t="s">
        <v>27</v>
      </c>
      <c r="G41" t="s">
        <v>71</v>
      </c>
      <c r="H41">
        <v>1</v>
      </c>
      <c r="I41" t="s">
        <v>217</v>
      </c>
      <c r="J41" t="s">
        <v>239</v>
      </c>
      <c r="K41" t="s">
        <v>174</v>
      </c>
      <c r="L41">
        <v>24</v>
      </c>
      <c r="T41" t="str">
        <f>Serve[[#This Row],[服装]]&amp;Serve[[#This Row],[名前]]&amp;Serve[[#This Row],[レアリティ]]</f>
        <v>ユニフォーム犬岡走ICONIC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45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217</v>
      </c>
      <c r="J42" t="s">
        <v>196</v>
      </c>
      <c r="K42" t="s">
        <v>174</v>
      </c>
      <c r="L42">
        <v>34</v>
      </c>
      <c r="T42" t="str">
        <f>Serve[[#This Row],[服装]]&amp;Serve[[#This Row],[名前]]&amp;Serve[[#This Row],[レアリティ]]</f>
        <v>ユニフォーム山本猛虎ICONIC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46</v>
      </c>
      <c r="D43" t="s">
        <v>24</v>
      </c>
      <c r="E43" t="s">
        <v>21</v>
      </c>
      <c r="F43" t="s">
        <v>27</v>
      </c>
      <c r="G43" t="s">
        <v>71</v>
      </c>
      <c r="H43">
        <v>1</v>
      </c>
      <c r="I43" t="s">
        <v>217</v>
      </c>
      <c r="T43" t="str">
        <f>Serve[[#This Row],[服装]]&amp;Serve[[#This Row],[名前]]&amp;Serve[[#This Row],[レアリティ]]</f>
        <v>ユニフォーム芝山優生ICONIC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47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217</v>
      </c>
      <c r="J44" t="s">
        <v>239</v>
      </c>
      <c r="K44" t="s">
        <v>174</v>
      </c>
      <c r="L44">
        <v>26</v>
      </c>
      <c r="T44" t="str">
        <f>Serve[[#This Row],[服装]]&amp;Serve[[#This Row],[名前]]&amp;Serve[[#This Row],[レアリティ]]</f>
        <v>ユニフォーム海信之ICONIC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47</v>
      </c>
      <c r="D45" t="s">
        <v>90</v>
      </c>
      <c r="E45" t="s">
        <v>78</v>
      </c>
      <c r="F45" t="s">
        <v>27</v>
      </c>
      <c r="G45" t="s">
        <v>152</v>
      </c>
      <c r="H45">
        <v>1</v>
      </c>
      <c r="I45" t="s">
        <v>217</v>
      </c>
      <c r="J45" t="s">
        <v>239</v>
      </c>
      <c r="K45" t="s">
        <v>174</v>
      </c>
      <c r="L45">
        <v>26</v>
      </c>
      <c r="T45" t="str">
        <f>Serve[[#This Row],[服装]]&amp;Serve[[#This Row],[名前]]&amp;Serve[[#This Row],[レアリティ]]</f>
        <v>ユニフォーム海信之YELL</v>
      </c>
    </row>
    <row r="46" spans="1:20" x14ac:dyDescent="0.3">
      <c r="A46">
        <f>VLOOKUP(Serve[[#This Row],[No用]],SetNo[[No.用]:[vlookup 用]],2,FALSE)</f>
        <v>39</v>
      </c>
      <c r="B46" t="s">
        <v>218</v>
      </c>
      <c r="C46" t="s">
        <v>48</v>
      </c>
      <c r="D46" t="s">
        <v>23</v>
      </c>
      <c r="E46" t="s">
        <v>26</v>
      </c>
      <c r="F46" t="s">
        <v>49</v>
      </c>
      <c r="G46" t="s">
        <v>71</v>
      </c>
      <c r="H46">
        <v>1</v>
      </c>
      <c r="I46" t="s">
        <v>217</v>
      </c>
      <c r="J46" t="s">
        <v>239</v>
      </c>
      <c r="K46" t="s">
        <v>174</v>
      </c>
      <c r="L46">
        <v>24</v>
      </c>
      <c r="T46" t="str">
        <f>Serve[[#This Row],[服装]]&amp;Serve[[#This Row],[名前]]&amp;Serve[[#This Row],[レアリティ]]</f>
        <v>ユニフォーム青根高伸ICONIC</v>
      </c>
    </row>
    <row r="47" spans="1:20" x14ac:dyDescent="0.3">
      <c r="A47">
        <f>VLOOKUP(Serve[[#This Row],[No用]],SetNo[[No.用]:[vlookup 用]],2,FALSE)</f>
        <v>40</v>
      </c>
      <c r="B47" t="s">
        <v>150</v>
      </c>
      <c r="C47" t="s">
        <v>48</v>
      </c>
      <c r="D47" t="s">
        <v>23</v>
      </c>
      <c r="E47" t="s">
        <v>26</v>
      </c>
      <c r="F47" t="s">
        <v>49</v>
      </c>
      <c r="G47" t="s">
        <v>71</v>
      </c>
      <c r="H47">
        <v>1</v>
      </c>
      <c r="I47" t="s">
        <v>217</v>
      </c>
      <c r="J47" t="s">
        <v>239</v>
      </c>
      <c r="K47" t="s">
        <v>174</v>
      </c>
      <c r="L47">
        <v>24</v>
      </c>
      <c r="T47" t="str">
        <f>Serve[[#This Row],[服装]]&amp;Serve[[#This Row],[名前]]&amp;Serve[[#This Row],[レアリティ]]</f>
        <v>制服青根高伸ICONIC</v>
      </c>
    </row>
    <row r="48" spans="1:20" x14ac:dyDescent="0.3">
      <c r="A48">
        <f>VLOOKUP(Serve[[#This Row],[No用]],SetNo[[No.用]:[vlookup 用]],2,FALSE)</f>
        <v>41</v>
      </c>
      <c r="B48" t="s">
        <v>118</v>
      </c>
      <c r="C48" t="s">
        <v>48</v>
      </c>
      <c r="D48" t="s">
        <v>24</v>
      </c>
      <c r="E48" t="s">
        <v>26</v>
      </c>
      <c r="F48" t="s">
        <v>49</v>
      </c>
      <c r="G48" t="s">
        <v>71</v>
      </c>
      <c r="H48">
        <v>1</v>
      </c>
      <c r="I48" t="s">
        <v>217</v>
      </c>
      <c r="J48" t="s">
        <v>239</v>
      </c>
      <c r="K48" t="s">
        <v>174</v>
      </c>
      <c r="L48">
        <v>24</v>
      </c>
      <c r="T48" t="str">
        <f>Serve[[#This Row],[服装]]&amp;Serve[[#This Row],[名前]]&amp;Serve[[#This Row],[レアリティ]]</f>
        <v>プール掃除青根高伸ICONIC</v>
      </c>
    </row>
    <row r="49" spans="1:20" x14ac:dyDescent="0.3">
      <c r="A49">
        <f>VLOOKUP(Serve[[#This Row],[No用]],SetNo[[No.用]:[vlookup 用]],2,FALSE)</f>
        <v>42</v>
      </c>
      <c r="B49" t="s">
        <v>218</v>
      </c>
      <c r="C49" t="s">
        <v>50</v>
      </c>
      <c r="D49" t="s">
        <v>28</v>
      </c>
      <c r="E49" t="s">
        <v>25</v>
      </c>
      <c r="F49" t="s">
        <v>49</v>
      </c>
      <c r="G49" t="s">
        <v>71</v>
      </c>
      <c r="H49">
        <v>1</v>
      </c>
      <c r="I49" t="s">
        <v>217</v>
      </c>
      <c r="J49" t="s">
        <v>196</v>
      </c>
      <c r="K49" t="s">
        <v>174</v>
      </c>
      <c r="L49">
        <v>34</v>
      </c>
      <c r="T49" t="str">
        <f>Serve[[#This Row],[服装]]&amp;Serve[[#This Row],[名前]]&amp;Serve[[#This Row],[レアリティ]]</f>
        <v>ユニフォーム二口堅治ICONIC</v>
      </c>
    </row>
    <row r="50" spans="1:20" x14ac:dyDescent="0.3">
      <c r="A50">
        <f>VLOOKUP(Serve[[#This Row],[No用]],SetNo[[No.用]:[vlookup 用]],2,FALSE)</f>
        <v>43</v>
      </c>
      <c r="B50" t="s">
        <v>150</v>
      </c>
      <c r="C50" t="s">
        <v>50</v>
      </c>
      <c r="D50" t="s">
        <v>28</v>
      </c>
      <c r="E50" t="s">
        <v>25</v>
      </c>
      <c r="F50" t="s">
        <v>49</v>
      </c>
      <c r="G50" t="s">
        <v>71</v>
      </c>
      <c r="H50">
        <v>1</v>
      </c>
      <c r="I50" t="s">
        <v>217</v>
      </c>
      <c r="J50" t="s">
        <v>196</v>
      </c>
      <c r="K50" t="s">
        <v>174</v>
      </c>
      <c r="L50">
        <v>34</v>
      </c>
      <c r="T50" t="str">
        <f>Serve[[#This Row],[服装]]&amp;Serve[[#This Row],[名前]]&amp;Serve[[#This Row],[レアリティ]]</f>
        <v>制服二口堅治ICONIC</v>
      </c>
    </row>
    <row r="51" spans="1:20" x14ac:dyDescent="0.3">
      <c r="A51">
        <f>VLOOKUP(Serve[[#This Row],[No用]],SetNo[[No.用]:[vlookup 用]],2,FALSE)</f>
        <v>44</v>
      </c>
      <c r="B51" t="s">
        <v>118</v>
      </c>
      <c r="C51" t="s">
        <v>50</v>
      </c>
      <c r="D51" t="s">
        <v>23</v>
      </c>
      <c r="E51" t="s">
        <v>25</v>
      </c>
      <c r="F51" t="s">
        <v>49</v>
      </c>
      <c r="G51" t="s">
        <v>71</v>
      </c>
      <c r="H51">
        <v>1</v>
      </c>
      <c r="I51" t="s">
        <v>217</v>
      </c>
      <c r="J51" t="s">
        <v>196</v>
      </c>
      <c r="K51" t="s">
        <v>174</v>
      </c>
      <c r="L51">
        <v>34</v>
      </c>
      <c r="T51" t="str">
        <f>Serve[[#This Row],[服装]]&amp;Serve[[#This Row],[名前]]&amp;Serve[[#This Row],[レアリティ]]</f>
        <v>プール掃除二口堅治ICONIC</v>
      </c>
    </row>
    <row r="52" spans="1:20" x14ac:dyDescent="0.3">
      <c r="A52">
        <f>VLOOKUP(Serve[[#This Row],[No用]],SetNo[[No.用]:[vlookup 用]],2,FALSE)</f>
        <v>45</v>
      </c>
      <c r="B52" t="s">
        <v>218</v>
      </c>
      <c r="C52" t="s">
        <v>402</v>
      </c>
      <c r="D52" t="s">
        <v>23</v>
      </c>
      <c r="E52" t="s">
        <v>31</v>
      </c>
      <c r="F52" t="s">
        <v>49</v>
      </c>
      <c r="G52" t="s">
        <v>71</v>
      </c>
      <c r="H52">
        <v>1</v>
      </c>
      <c r="I52" t="s">
        <v>217</v>
      </c>
      <c r="J52" s="3" t="s">
        <v>235</v>
      </c>
      <c r="K52" s="3" t="s">
        <v>174</v>
      </c>
      <c r="L52">
        <v>25</v>
      </c>
      <c r="T52" t="str">
        <f>Serve[[#This Row],[服装]]&amp;Serve[[#This Row],[名前]]&amp;Serve[[#This Row],[レアリティ]]</f>
        <v>ユニフォーム黄金川貫至ICONIC</v>
      </c>
    </row>
    <row r="53" spans="1:20" x14ac:dyDescent="0.3">
      <c r="A53">
        <f>VLOOKUP(Serve[[#This Row],[No用]],SetNo[[No.用]:[vlookup 用]],2,FALSE)</f>
        <v>46</v>
      </c>
      <c r="B53" t="s">
        <v>150</v>
      </c>
      <c r="C53" t="s">
        <v>402</v>
      </c>
      <c r="D53" t="s">
        <v>23</v>
      </c>
      <c r="E53" t="s">
        <v>31</v>
      </c>
      <c r="F53" t="s">
        <v>49</v>
      </c>
      <c r="G53" t="s">
        <v>71</v>
      </c>
      <c r="H53">
        <v>1</v>
      </c>
      <c r="I53" t="s">
        <v>217</v>
      </c>
      <c r="J53" s="3" t="s">
        <v>235</v>
      </c>
      <c r="K53" s="3" t="s">
        <v>174</v>
      </c>
      <c r="L53">
        <v>25</v>
      </c>
      <c r="T53" t="str">
        <f>Serve[[#This Row],[服装]]&amp;Serve[[#This Row],[名前]]&amp;Serve[[#This Row],[レアリティ]]</f>
        <v>制服黄金川貫至ICONIC</v>
      </c>
    </row>
    <row r="54" spans="1:20" x14ac:dyDescent="0.3">
      <c r="A54" t="str">
        <f>VLOOKUP(Serve[[#This Row],[No用]],SetNo[[No.用]:[vlookup 用]],2,FALSE)</f>
        <v/>
      </c>
      <c r="H54">
        <v>1</v>
      </c>
      <c r="I54" t="s">
        <v>217</v>
      </c>
      <c r="T54" t="str">
        <f>Serve[[#This Row],[服装]]&amp;Serve[[#This Row],[名前]]&amp;Serve[[#This Row],[レアリティ]]</f>
        <v/>
      </c>
    </row>
    <row r="55" spans="1:20" x14ac:dyDescent="0.3">
      <c r="A55" t="str">
        <f>VLOOKUP(Serve[[#This Row],[No用]],SetNo[[No.用]:[vlookup 用]],2,FALSE)</f>
        <v/>
      </c>
      <c r="H55">
        <v>1</v>
      </c>
      <c r="I55" t="s">
        <v>217</v>
      </c>
      <c r="T55" t="str">
        <f>Serve[[#This Row],[服装]]&amp;Serve[[#This Row],[名前]]&amp;Serve[[#This Row],[レアリティ]]</f>
        <v/>
      </c>
    </row>
    <row r="56" spans="1:20" x14ac:dyDescent="0.3">
      <c r="A56" t="str">
        <f>VLOOKUP(Serve[[#This Row],[No用]],SetNo[[No.用]:[vlookup 用]],2,FALSE)</f>
        <v/>
      </c>
      <c r="H56">
        <v>1</v>
      </c>
      <c r="I56" t="s">
        <v>217</v>
      </c>
      <c r="T56" t="str">
        <f>Serve[[#This Row],[服装]]&amp;Serve[[#This Row],[名前]]&amp;Serve[[#This Row],[レアリティ]]</f>
        <v/>
      </c>
    </row>
    <row r="57" spans="1:20" x14ac:dyDescent="0.3">
      <c r="A57" t="str">
        <f>VLOOKUP(Serve[[#This Row],[No用]],SetNo[[No.用]:[vlookup 用]],2,FALSE)</f>
        <v/>
      </c>
      <c r="H57">
        <v>1</v>
      </c>
      <c r="I57" t="s">
        <v>217</v>
      </c>
      <c r="T57" t="str">
        <f>Serve[[#This Row],[服装]]&amp;Serve[[#This Row],[名前]]&amp;Serve[[#This Row],[レアリティ]]</f>
        <v/>
      </c>
    </row>
    <row r="58" spans="1:20" x14ac:dyDescent="0.3">
      <c r="A58" t="str">
        <f>VLOOKUP(Serve[[#This Row],[No用]],SetNo[[No.用]:[vlookup 用]],2,FALSE)</f>
        <v/>
      </c>
      <c r="H58">
        <v>1</v>
      </c>
      <c r="I58" t="s">
        <v>217</v>
      </c>
      <c r="T58" t="str">
        <f>Serve[[#This Row],[服装]]&amp;Serve[[#This Row],[名前]]&amp;Serve[[#This Row],[レアリティ]]</f>
        <v/>
      </c>
    </row>
    <row r="59" spans="1:20" x14ac:dyDescent="0.3">
      <c r="A59" t="str">
        <f>VLOOKUP(Serve[[#This Row],[No用]],SetNo[[No.用]:[vlookup 用]],2,FALSE)</f>
        <v/>
      </c>
      <c r="H59">
        <v>1</v>
      </c>
      <c r="I59" t="s">
        <v>217</v>
      </c>
      <c r="T59" t="str">
        <f>Serve[[#This Row],[服装]]&amp;Serve[[#This Row],[名前]]&amp;Serve[[#This Row],[レアリティ]]</f>
        <v/>
      </c>
    </row>
    <row r="60" spans="1:20" x14ac:dyDescent="0.3">
      <c r="A60">
        <f>VLOOKUP(Serve[[#This Row],[No用]],SetNo[[No.用]:[vlookup 用]],2,FALSE)</f>
        <v>47</v>
      </c>
      <c r="B60" t="s">
        <v>218</v>
      </c>
      <c r="C60" t="s">
        <v>51</v>
      </c>
      <c r="D60" t="s">
        <v>23</v>
      </c>
      <c r="E60" t="s">
        <v>25</v>
      </c>
      <c r="F60" t="s">
        <v>49</v>
      </c>
      <c r="G60" t="s">
        <v>71</v>
      </c>
      <c r="H60">
        <v>1</v>
      </c>
      <c r="I60" t="s">
        <v>217</v>
      </c>
      <c r="T60" t="str">
        <f>Serve[[#This Row],[服装]]&amp;Serve[[#This Row],[名前]]&amp;Serve[[#This Row],[レアリティ]]</f>
        <v>ユニフォーム小原豊ICONIC</v>
      </c>
    </row>
    <row r="61" spans="1:20" x14ac:dyDescent="0.3">
      <c r="A61">
        <f>VLOOKUP(Serve[[#This Row],[No用]],SetNo[[No.用]:[vlookup 用]],2,FALSE)</f>
        <v>48</v>
      </c>
      <c r="B61" t="s">
        <v>218</v>
      </c>
      <c r="C61" t="s">
        <v>52</v>
      </c>
      <c r="D61" t="s">
        <v>23</v>
      </c>
      <c r="E61" t="s">
        <v>25</v>
      </c>
      <c r="F61" t="s">
        <v>49</v>
      </c>
      <c r="G61" t="s">
        <v>71</v>
      </c>
      <c r="H61">
        <v>1</v>
      </c>
      <c r="I61" t="s">
        <v>217</v>
      </c>
      <c r="T61" t="str">
        <f>Serve[[#This Row],[服装]]&amp;Serve[[#This Row],[名前]]&amp;Serve[[#This Row],[レアリティ]]</f>
        <v>ユニフォーム女川太郎ICONIC</v>
      </c>
    </row>
    <row r="62" spans="1:20" x14ac:dyDescent="0.3">
      <c r="A62">
        <f>VLOOKUP(Serve[[#This Row],[No用]],SetNo[[No.用]:[vlookup 用]],2,FALSE)</f>
        <v>49</v>
      </c>
      <c r="B62" t="s">
        <v>218</v>
      </c>
      <c r="C62" t="s">
        <v>53</v>
      </c>
      <c r="D62" t="s">
        <v>23</v>
      </c>
      <c r="E62" t="s">
        <v>21</v>
      </c>
      <c r="F62" t="s">
        <v>49</v>
      </c>
      <c r="G62" t="s">
        <v>71</v>
      </c>
      <c r="H62">
        <v>1</v>
      </c>
      <c r="I62" t="s">
        <v>217</v>
      </c>
      <c r="T62" t="str">
        <f>Serve[[#This Row],[服装]]&amp;Serve[[#This Row],[名前]]&amp;Serve[[#This Row],[レアリティ]]</f>
        <v>ユニフォーム作並浩輔ICONIC</v>
      </c>
    </row>
    <row r="63" spans="1:20" x14ac:dyDescent="0.3">
      <c r="A63">
        <f>VLOOKUP(Serve[[#This Row],[No用]],SetNo[[No.用]:[vlookup 用]],2,FALSE)</f>
        <v>50</v>
      </c>
      <c r="B63" t="s">
        <v>218</v>
      </c>
      <c r="C63" t="s">
        <v>54</v>
      </c>
      <c r="D63" t="s">
        <v>23</v>
      </c>
      <c r="E63" t="s">
        <v>26</v>
      </c>
      <c r="F63" t="s">
        <v>49</v>
      </c>
      <c r="G63" t="s">
        <v>71</v>
      </c>
      <c r="H63">
        <v>1</v>
      </c>
      <c r="I63" t="s">
        <v>217</v>
      </c>
      <c r="T63" t="str">
        <f>Serve[[#This Row],[服装]]&amp;Serve[[#This Row],[名前]]&amp;Serve[[#This Row],[レアリティ]]</f>
        <v>ユニフォーム吹上仁悟ICONIC</v>
      </c>
    </row>
    <row r="64" spans="1:20" x14ac:dyDescent="0.3">
      <c r="A64">
        <f>VLOOKUP(Serve[[#This Row],[No用]],SetNo[[No.用]:[vlookup 用]],2,FALSE)</f>
        <v>51</v>
      </c>
      <c r="B64" t="s">
        <v>218</v>
      </c>
      <c r="C64" t="s">
        <v>30</v>
      </c>
      <c r="D64" t="s">
        <v>23</v>
      </c>
      <c r="E64" t="s">
        <v>31</v>
      </c>
      <c r="F64" t="s">
        <v>20</v>
      </c>
      <c r="G64" t="s">
        <v>71</v>
      </c>
      <c r="H64">
        <v>1</v>
      </c>
      <c r="I64" t="s">
        <v>217</v>
      </c>
      <c r="T64" t="str">
        <f>Serve[[#This Row],[服装]]&amp;Serve[[#This Row],[名前]]&amp;Serve[[#This Row],[レアリティ]]</f>
        <v>ユニフォーム及川徹ICONIC</v>
      </c>
    </row>
    <row r="65" spans="1:20" x14ac:dyDescent="0.3">
      <c r="A65">
        <f>VLOOKUP(Serve[[#This Row],[No用]],SetNo[[No.用]:[vlookup 用]],2,FALSE)</f>
        <v>52</v>
      </c>
      <c r="B65" t="s">
        <v>118</v>
      </c>
      <c r="C65" t="s">
        <v>30</v>
      </c>
      <c r="D65" t="s">
        <v>24</v>
      </c>
      <c r="E65" t="s">
        <v>31</v>
      </c>
      <c r="F65" t="s">
        <v>20</v>
      </c>
      <c r="G65" t="s">
        <v>71</v>
      </c>
      <c r="H65">
        <v>1</v>
      </c>
      <c r="I65" t="s">
        <v>217</v>
      </c>
      <c r="T65" t="str">
        <f>Serve[[#This Row],[服装]]&amp;Serve[[#This Row],[名前]]&amp;Serve[[#This Row],[レアリティ]]</f>
        <v>プール掃除及川徹ICONIC</v>
      </c>
    </row>
    <row r="66" spans="1:20" x14ac:dyDescent="0.3">
      <c r="A66">
        <f>VLOOKUP(Serve[[#This Row],[No用]],SetNo[[No.用]:[vlookup 用]],2,FALSE)</f>
        <v>53</v>
      </c>
      <c r="B66" t="s">
        <v>218</v>
      </c>
      <c r="C66" t="s">
        <v>32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217</v>
      </c>
      <c r="T66" t="str">
        <f>Serve[[#This Row],[服装]]&amp;Serve[[#This Row],[名前]]&amp;Serve[[#This Row],[レアリティ]]</f>
        <v>ユニフォーム岩泉一ICONIC</v>
      </c>
    </row>
    <row r="67" spans="1:20" x14ac:dyDescent="0.3">
      <c r="A67">
        <f>VLOOKUP(Serve[[#This Row],[No用]],SetNo[[No.用]:[vlookup 用]],2,FALSE)</f>
        <v>54</v>
      </c>
      <c r="B67" t="s">
        <v>118</v>
      </c>
      <c r="C67" t="s">
        <v>32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217</v>
      </c>
      <c r="T67" t="str">
        <f>Serve[[#This Row],[服装]]&amp;Serve[[#This Row],[名前]]&amp;Serve[[#This Row],[レアリティ]]</f>
        <v>プール掃除岩泉一ICONIC</v>
      </c>
    </row>
    <row r="68" spans="1:20" x14ac:dyDescent="0.3">
      <c r="A68">
        <f>VLOOKUP(Serve[[#This Row],[No用]],SetNo[[No.用]:[vlookup 用]],2,FALSE)</f>
        <v>55</v>
      </c>
      <c r="B68" t="s">
        <v>218</v>
      </c>
      <c r="C68" t="s">
        <v>33</v>
      </c>
      <c r="D68" t="s">
        <v>24</v>
      </c>
      <c r="E68" t="s">
        <v>26</v>
      </c>
      <c r="F68" t="s">
        <v>20</v>
      </c>
      <c r="G68" t="s">
        <v>71</v>
      </c>
      <c r="H68">
        <v>1</v>
      </c>
      <c r="I68" t="s">
        <v>217</v>
      </c>
      <c r="T68" t="str">
        <f>Serve[[#This Row],[服装]]&amp;Serve[[#This Row],[名前]]&amp;Serve[[#This Row],[レアリティ]]</f>
        <v>ユニフォーム金田一勇太郎ICONIC</v>
      </c>
    </row>
    <row r="69" spans="1:20" x14ac:dyDescent="0.3">
      <c r="A69">
        <f>VLOOKUP(Serve[[#This Row],[No用]],SetNo[[No.用]:[vlookup 用]],2,FALSE)</f>
        <v>56</v>
      </c>
      <c r="B69" t="s">
        <v>218</v>
      </c>
      <c r="C69" t="s">
        <v>34</v>
      </c>
      <c r="D69" t="s">
        <v>28</v>
      </c>
      <c r="E69" t="s">
        <v>25</v>
      </c>
      <c r="F69" t="s">
        <v>20</v>
      </c>
      <c r="G69" t="s">
        <v>71</v>
      </c>
      <c r="H69">
        <v>1</v>
      </c>
      <c r="I69" t="s">
        <v>217</v>
      </c>
      <c r="T69" t="str">
        <f>Serve[[#This Row],[服装]]&amp;Serve[[#This Row],[名前]]&amp;Serve[[#This Row],[レアリティ]]</f>
        <v>ユニフォーム京谷賢太郎ICONIC</v>
      </c>
    </row>
    <row r="70" spans="1:20" x14ac:dyDescent="0.3">
      <c r="A70">
        <f>VLOOKUP(Serve[[#This Row],[No用]],SetNo[[No.用]:[vlookup 用]],2,FALSE)</f>
        <v>57</v>
      </c>
      <c r="B70" t="s">
        <v>218</v>
      </c>
      <c r="C70" t="s">
        <v>35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217</v>
      </c>
      <c r="T70" t="str">
        <f>Serve[[#This Row],[服装]]&amp;Serve[[#This Row],[名前]]&amp;Serve[[#This Row],[レアリティ]]</f>
        <v>ユニフォーム国見英ICONIC</v>
      </c>
    </row>
    <row r="71" spans="1:20" x14ac:dyDescent="0.3">
      <c r="A71">
        <f>VLOOKUP(Serve[[#This Row],[No用]],SetNo[[No.用]:[vlookup 用]],2,FALSE)</f>
        <v>58</v>
      </c>
      <c r="B71" t="s">
        <v>218</v>
      </c>
      <c r="C71" t="s">
        <v>36</v>
      </c>
      <c r="D71" t="s">
        <v>23</v>
      </c>
      <c r="E71" t="s">
        <v>21</v>
      </c>
      <c r="F71" t="s">
        <v>20</v>
      </c>
      <c r="G71" t="s">
        <v>71</v>
      </c>
      <c r="H71">
        <v>1</v>
      </c>
      <c r="I71" t="s">
        <v>217</v>
      </c>
      <c r="T71" t="str">
        <f>Serve[[#This Row],[服装]]&amp;Serve[[#This Row],[名前]]&amp;Serve[[#This Row],[レアリティ]]</f>
        <v>ユニフォーム渡親治ICONIC</v>
      </c>
    </row>
    <row r="72" spans="1:20" x14ac:dyDescent="0.3">
      <c r="A72">
        <f>VLOOKUP(Serve[[#This Row],[No用]],SetNo[[No.用]:[vlookup 用]],2,FALSE)</f>
        <v>59</v>
      </c>
      <c r="B72" t="s">
        <v>218</v>
      </c>
      <c r="C72" t="s">
        <v>37</v>
      </c>
      <c r="D72" t="s">
        <v>23</v>
      </c>
      <c r="E72" t="s">
        <v>26</v>
      </c>
      <c r="F72" t="s">
        <v>20</v>
      </c>
      <c r="G72" t="s">
        <v>71</v>
      </c>
      <c r="H72">
        <v>1</v>
      </c>
      <c r="I72" t="s">
        <v>217</v>
      </c>
      <c r="T72" t="str">
        <f>Serve[[#This Row],[服装]]&amp;Serve[[#This Row],[名前]]&amp;Serve[[#This Row],[レアリティ]]</f>
        <v>ユニフォーム松川一静ICONIC</v>
      </c>
    </row>
    <row r="73" spans="1:20" x14ac:dyDescent="0.3">
      <c r="A73">
        <f>VLOOKUP(Serve[[#This Row],[No用]],SetNo[[No.用]:[vlookup 用]],2,FALSE)</f>
        <v>60</v>
      </c>
      <c r="B73" t="s">
        <v>218</v>
      </c>
      <c r="C73" t="s">
        <v>38</v>
      </c>
      <c r="D73" t="s">
        <v>23</v>
      </c>
      <c r="E73" t="s">
        <v>25</v>
      </c>
      <c r="F73" t="s">
        <v>20</v>
      </c>
      <c r="G73" t="s">
        <v>71</v>
      </c>
      <c r="H73">
        <v>1</v>
      </c>
      <c r="I73" t="s">
        <v>217</v>
      </c>
      <c r="T73" t="str">
        <f>Serve[[#This Row],[服装]]&amp;Serve[[#This Row],[名前]]&amp;Serve[[#This Row],[レアリティ]]</f>
        <v>ユニフォーム花巻貴大ICONIC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312"/>
  <sheetViews>
    <sheetView topLeftCell="A225" workbookViewId="0">
      <selection activeCell="B299" sqref="B299:G312"/>
    </sheetView>
  </sheetViews>
  <sheetFormatPr defaultRowHeight="14.4" x14ac:dyDescent="0.3"/>
  <cols>
    <col min="1" max="1" width="6" bestFit="1" customWidth="1"/>
    <col min="2" max="2" width="9.21875" bestFit="1" customWidth="1"/>
    <col min="3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VLOOKUP(Receive[[#This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242</v>
      </c>
      <c r="J2" t="s">
        <v>120</v>
      </c>
      <c r="K2" t="s">
        <v>174</v>
      </c>
      <c r="L2">
        <v>24</v>
      </c>
      <c r="T2" t="s">
        <v>264</v>
      </c>
    </row>
    <row r="3" spans="1:20" x14ac:dyDescent="0.3">
      <c r="A3">
        <f>VLOOKUP(Receive[[#This Row],[No用]],SetNo[[No.用]:[vlookup 用]],2,FALSE)</f>
        <v>2</v>
      </c>
      <c r="B3" t="s">
        <v>218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242</v>
      </c>
      <c r="J3" t="s">
        <v>175</v>
      </c>
      <c r="K3" t="s">
        <v>174</v>
      </c>
      <c r="L3">
        <v>28</v>
      </c>
      <c r="T3" t="s">
        <v>265</v>
      </c>
    </row>
    <row r="4" spans="1:20" x14ac:dyDescent="0.3">
      <c r="A4">
        <f>VLOOKUP(Receive[[#This Row],[No用]],SetNo[[No.用]:[vlookup 用]],2,FALSE)</f>
        <v>3</v>
      </c>
      <c r="B4" t="s">
        <v>218</v>
      </c>
      <c r="C4" t="s">
        <v>243</v>
      </c>
      <c r="D4" t="s">
        <v>28</v>
      </c>
      <c r="E4" t="s">
        <v>26</v>
      </c>
      <c r="F4" t="s">
        <v>156</v>
      </c>
      <c r="G4" t="s">
        <v>71</v>
      </c>
      <c r="H4">
        <v>1</v>
      </c>
      <c r="I4" t="s">
        <v>242</v>
      </c>
      <c r="J4" t="s">
        <v>121</v>
      </c>
      <c r="K4" t="s">
        <v>174</v>
      </c>
      <c r="L4">
        <v>25</v>
      </c>
      <c r="T4" t="s">
        <v>266</v>
      </c>
    </row>
    <row r="5" spans="1:20" x14ac:dyDescent="0.3">
      <c r="A5">
        <f>VLOOKUP(Receive[[#This Row],[No用]],SetNo[[No.用]:[vlookup 用]],2,FALSE)</f>
        <v>4</v>
      </c>
      <c r="B5" t="s">
        <v>218</v>
      </c>
      <c r="C5" t="s">
        <v>243</v>
      </c>
      <c r="D5" t="s">
        <v>28</v>
      </c>
      <c r="E5" t="s">
        <v>26</v>
      </c>
      <c r="F5" t="s">
        <v>156</v>
      </c>
      <c r="G5" t="s">
        <v>71</v>
      </c>
      <c r="H5">
        <v>1</v>
      </c>
      <c r="I5" t="s">
        <v>242</v>
      </c>
      <c r="J5" t="s">
        <v>176</v>
      </c>
      <c r="K5" t="s">
        <v>174</v>
      </c>
      <c r="L5">
        <v>25</v>
      </c>
      <c r="T5" t="s">
        <v>267</v>
      </c>
    </row>
    <row r="6" spans="1:20" x14ac:dyDescent="0.3">
      <c r="A6">
        <f>VLOOKUP(Receive[[#This Row],[No用]],SetNo[[No.用]:[vlookup 用]],2,FALSE)</f>
        <v>5</v>
      </c>
      <c r="B6" t="s">
        <v>218</v>
      </c>
      <c r="C6" t="s">
        <v>243</v>
      </c>
      <c r="D6" t="s">
        <v>28</v>
      </c>
      <c r="E6" t="s">
        <v>26</v>
      </c>
      <c r="F6" t="s">
        <v>156</v>
      </c>
      <c r="G6" t="s">
        <v>71</v>
      </c>
      <c r="H6">
        <v>1</v>
      </c>
      <c r="I6" t="s">
        <v>242</v>
      </c>
      <c r="J6" t="s">
        <v>177</v>
      </c>
      <c r="K6" t="s">
        <v>174</v>
      </c>
      <c r="L6">
        <v>29</v>
      </c>
      <c r="T6" t="s">
        <v>268</v>
      </c>
    </row>
    <row r="7" spans="1:20" x14ac:dyDescent="0.3">
      <c r="A7">
        <f>VLOOKUP(Receive[[#This Row],[No用]],SetNo[[No.用]:[vlookup 用]],2,FALSE)</f>
        <v>6</v>
      </c>
      <c r="B7" t="s">
        <v>220</v>
      </c>
      <c r="C7" t="s">
        <v>243</v>
      </c>
      <c r="D7" t="s">
        <v>28</v>
      </c>
      <c r="E7" t="s">
        <v>26</v>
      </c>
      <c r="F7" t="s">
        <v>156</v>
      </c>
      <c r="G7" t="s">
        <v>71</v>
      </c>
      <c r="H7">
        <v>1</v>
      </c>
      <c r="I7" t="s">
        <v>16</v>
      </c>
      <c r="J7" t="s">
        <v>277</v>
      </c>
      <c r="K7" t="s">
        <v>278</v>
      </c>
      <c r="L7">
        <v>24</v>
      </c>
      <c r="T7" t="s">
        <v>269</v>
      </c>
    </row>
    <row r="8" spans="1:20" x14ac:dyDescent="0.3">
      <c r="A8">
        <f>VLOOKUP(Receive[[#This Row],[No用]],SetNo[[No.用]:[vlookup 用]],2,FALSE)</f>
        <v>7</v>
      </c>
      <c r="B8" t="s">
        <v>220</v>
      </c>
      <c r="C8" t="s">
        <v>243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16</v>
      </c>
      <c r="J8" t="s">
        <v>279</v>
      </c>
      <c r="K8" t="s">
        <v>278</v>
      </c>
      <c r="L8">
        <v>28</v>
      </c>
      <c r="T8" t="s">
        <v>270</v>
      </c>
    </row>
    <row r="9" spans="1:20" x14ac:dyDescent="0.3">
      <c r="A9">
        <f>VLOOKUP(Receive[[#This Row],[No用]],SetNo[[No.用]:[vlookup 用]],2,FALSE)</f>
        <v>8</v>
      </c>
      <c r="B9" t="s">
        <v>220</v>
      </c>
      <c r="C9" t="s">
        <v>243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16</v>
      </c>
      <c r="J9" t="s">
        <v>280</v>
      </c>
      <c r="K9" t="s">
        <v>278</v>
      </c>
      <c r="L9">
        <v>25</v>
      </c>
      <c r="T9" t="s">
        <v>271</v>
      </c>
    </row>
    <row r="10" spans="1:20" x14ac:dyDescent="0.3">
      <c r="A10">
        <f>VLOOKUP(Receive[[#This Row],[No用]],SetNo[[No.用]:[vlookup 用]],2,FALSE)</f>
        <v>9</v>
      </c>
      <c r="B10" t="s">
        <v>220</v>
      </c>
      <c r="C10" t="s">
        <v>243</v>
      </c>
      <c r="D10" t="s">
        <v>28</v>
      </c>
      <c r="E10" t="s">
        <v>26</v>
      </c>
      <c r="F10" t="s">
        <v>156</v>
      </c>
      <c r="G10" t="s">
        <v>71</v>
      </c>
      <c r="H10">
        <v>1</v>
      </c>
      <c r="I10" t="s">
        <v>16</v>
      </c>
      <c r="J10" t="s">
        <v>281</v>
      </c>
      <c r="K10" t="s">
        <v>278</v>
      </c>
      <c r="L10">
        <v>25</v>
      </c>
      <c r="T10" t="s">
        <v>272</v>
      </c>
    </row>
    <row r="11" spans="1:20" x14ac:dyDescent="0.3">
      <c r="A11">
        <f>VLOOKUP(Receive[[#This Row],[No用]],SetNo[[No.用]:[vlookup 用]],2,FALSE)</f>
        <v>10</v>
      </c>
      <c r="B11" t="s">
        <v>220</v>
      </c>
      <c r="C11" t="s">
        <v>243</v>
      </c>
      <c r="D11" t="s">
        <v>28</v>
      </c>
      <c r="E11" t="s">
        <v>26</v>
      </c>
      <c r="F11" t="s">
        <v>156</v>
      </c>
      <c r="G11" t="s">
        <v>71</v>
      </c>
      <c r="H11">
        <v>1</v>
      </c>
      <c r="I11" t="s">
        <v>16</v>
      </c>
      <c r="J11" t="s">
        <v>282</v>
      </c>
      <c r="K11" t="s">
        <v>278</v>
      </c>
      <c r="L11">
        <v>29</v>
      </c>
      <c r="T11" t="s">
        <v>273</v>
      </c>
    </row>
    <row r="12" spans="1:20" x14ac:dyDescent="0.3">
      <c r="A12">
        <f>VLOOKUP(Receive[[#This Row],[No用]],SetNo[[No.用]:[vlookup 用]],2,FALSE)</f>
        <v>11</v>
      </c>
      <c r="B12" t="s">
        <v>221</v>
      </c>
      <c r="C12" t="s">
        <v>243</v>
      </c>
      <c r="D12" t="s">
        <v>23</v>
      </c>
      <c r="E12" t="s">
        <v>26</v>
      </c>
      <c r="F12" t="s">
        <v>156</v>
      </c>
      <c r="G12" t="s">
        <v>71</v>
      </c>
      <c r="H12">
        <v>1</v>
      </c>
      <c r="I12" t="s">
        <v>16</v>
      </c>
      <c r="J12" t="s">
        <v>277</v>
      </c>
      <c r="K12" t="s">
        <v>278</v>
      </c>
      <c r="L12">
        <v>24</v>
      </c>
      <c r="T12" t="s">
        <v>274</v>
      </c>
    </row>
    <row r="13" spans="1:20" x14ac:dyDescent="0.3">
      <c r="A13">
        <f>VLOOKUP(Receive[[#This Row],[No用]],SetNo[[No.用]:[vlookup 用]],2,FALSE)</f>
        <v>12</v>
      </c>
      <c r="B13" t="s">
        <v>221</v>
      </c>
      <c r="C13" t="s">
        <v>243</v>
      </c>
      <c r="D13" t="s">
        <v>23</v>
      </c>
      <c r="E13" t="s">
        <v>26</v>
      </c>
      <c r="F13" t="s">
        <v>156</v>
      </c>
      <c r="G13" t="s">
        <v>71</v>
      </c>
      <c r="H13">
        <v>1</v>
      </c>
      <c r="I13" t="s">
        <v>16</v>
      </c>
      <c r="J13" t="s">
        <v>279</v>
      </c>
      <c r="K13" t="s">
        <v>278</v>
      </c>
      <c r="L13">
        <v>28</v>
      </c>
      <c r="T13" t="s">
        <v>275</v>
      </c>
    </row>
    <row r="14" spans="1:20" x14ac:dyDescent="0.3">
      <c r="A14">
        <f>VLOOKUP(Receive[[#This Row],[No用]],SetNo[[No.用]:[vlookup 用]],2,FALSE)</f>
        <v>3</v>
      </c>
      <c r="B14" t="s">
        <v>221</v>
      </c>
      <c r="C14" t="s">
        <v>243</v>
      </c>
      <c r="D14" t="s">
        <v>23</v>
      </c>
      <c r="E14" t="s">
        <v>26</v>
      </c>
      <c r="F14" t="s">
        <v>156</v>
      </c>
      <c r="G14" t="s">
        <v>71</v>
      </c>
      <c r="H14">
        <v>1</v>
      </c>
      <c r="I14" t="s">
        <v>16</v>
      </c>
      <c r="J14" t="s">
        <v>280</v>
      </c>
      <c r="K14" t="s">
        <v>278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221</v>
      </c>
      <c r="C15" t="s">
        <v>243</v>
      </c>
      <c r="D15" t="s">
        <v>23</v>
      </c>
      <c r="E15" t="s">
        <v>26</v>
      </c>
      <c r="F15" t="s">
        <v>156</v>
      </c>
      <c r="G15" t="s">
        <v>71</v>
      </c>
      <c r="H15">
        <v>1</v>
      </c>
      <c r="I15" t="s">
        <v>16</v>
      </c>
      <c r="J15" t="s">
        <v>281</v>
      </c>
      <c r="K15" t="s">
        <v>278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221</v>
      </c>
      <c r="C16" t="s">
        <v>243</v>
      </c>
      <c r="D16" t="s">
        <v>23</v>
      </c>
      <c r="E16" t="s">
        <v>26</v>
      </c>
      <c r="F16" t="s">
        <v>156</v>
      </c>
      <c r="G16" t="s">
        <v>71</v>
      </c>
      <c r="H16">
        <v>1</v>
      </c>
      <c r="I16" t="s">
        <v>16</v>
      </c>
      <c r="J16" t="s">
        <v>282</v>
      </c>
      <c r="K16" t="s">
        <v>278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218</v>
      </c>
      <c r="C17" t="s">
        <v>219</v>
      </c>
      <c r="D17" t="s">
        <v>28</v>
      </c>
      <c r="E17" t="s">
        <v>31</v>
      </c>
      <c r="F17" t="s">
        <v>156</v>
      </c>
      <c r="G17" t="s">
        <v>71</v>
      </c>
      <c r="H17">
        <v>1</v>
      </c>
      <c r="I17" t="s">
        <v>242</v>
      </c>
      <c r="J17" t="s">
        <v>120</v>
      </c>
      <c r="K17" t="s">
        <v>174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218</v>
      </c>
      <c r="C18" t="s">
        <v>219</v>
      </c>
      <c r="D18" t="s">
        <v>28</v>
      </c>
      <c r="E18" t="s">
        <v>31</v>
      </c>
      <c r="F18" t="s">
        <v>156</v>
      </c>
      <c r="G18" t="s">
        <v>71</v>
      </c>
      <c r="H18">
        <v>1</v>
      </c>
      <c r="I18" t="s">
        <v>242</v>
      </c>
      <c r="J18" t="s">
        <v>175</v>
      </c>
      <c r="K18" t="s">
        <v>174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218</v>
      </c>
      <c r="C19" t="s">
        <v>219</v>
      </c>
      <c r="D19" t="s">
        <v>28</v>
      </c>
      <c r="E19" t="s">
        <v>31</v>
      </c>
      <c r="F19" t="s">
        <v>156</v>
      </c>
      <c r="G19" t="s">
        <v>71</v>
      </c>
      <c r="H19">
        <v>1</v>
      </c>
      <c r="I19" t="s">
        <v>242</v>
      </c>
      <c r="J19" t="s">
        <v>121</v>
      </c>
      <c r="K19" t="s">
        <v>174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218</v>
      </c>
      <c r="C20" t="s">
        <v>219</v>
      </c>
      <c r="D20" t="s">
        <v>28</v>
      </c>
      <c r="E20" t="s">
        <v>31</v>
      </c>
      <c r="F20" t="s">
        <v>156</v>
      </c>
      <c r="G20" t="s">
        <v>71</v>
      </c>
      <c r="H20">
        <v>1</v>
      </c>
      <c r="I20" t="s">
        <v>242</v>
      </c>
      <c r="J20" t="s">
        <v>176</v>
      </c>
      <c r="K20" t="s">
        <v>174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218</v>
      </c>
      <c r="C21" t="s">
        <v>219</v>
      </c>
      <c r="D21" t="s">
        <v>28</v>
      </c>
      <c r="E21" t="s">
        <v>31</v>
      </c>
      <c r="F21" t="s">
        <v>156</v>
      </c>
      <c r="G21" t="s">
        <v>71</v>
      </c>
      <c r="H21">
        <v>1</v>
      </c>
      <c r="I21" t="s">
        <v>242</v>
      </c>
      <c r="J21" t="s">
        <v>177</v>
      </c>
      <c r="K21" t="s">
        <v>174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220</v>
      </c>
      <c r="C22" t="s">
        <v>219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242</v>
      </c>
      <c r="J22" t="s">
        <v>120</v>
      </c>
      <c r="K22" t="s">
        <v>174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220</v>
      </c>
      <c r="C23" t="s">
        <v>219</v>
      </c>
      <c r="D23" t="s">
        <v>28</v>
      </c>
      <c r="E23" t="s">
        <v>31</v>
      </c>
      <c r="F23" t="s">
        <v>156</v>
      </c>
      <c r="G23" t="s">
        <v>71</v>
      </c>
      <c r="H23">
        <v>1</v>
      </c>
      <c r="I23" t="s">
        <v>242</v>
      </c>
      <c r="J23" t="s">
        <v>175</v>
      </c>
      <c r="K23" t="s">
        <v>174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220</v>
      </c>
      <c r="C24" t="s">
        <v>219</v>
      </c>
      <c r="D24" t="s">
        <v>28</v>
      </c>
      <c r="E24" t="s">
        <v>31</v>
      </c>
      <c r="F24" t="s">
        <v>156</v>
      </c>
      <c r="G24" t="s">
        <v>71</v>
      </c>
      <c r="H24">
        <v>1</v>
      </c>
      <c r="I24" t="s">
        <v>242</v>
      </c>
      <c r="J24" t="s">
        <v>121</v>
      </c>
      <c r="K24" t="s">
        <v>174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220</v>
      </c>
      <c r="C25" t="s">
        <v>219</v>
      </c>
      <c r="D25" t="s">
        <v>28</v>
      </c>
      <c r="E25" t="s">
        <v>31</v>
      </c>
      <c r="F25" t="s">
        <v>156</v>
      </c>
      <c r="G25" t="s">
        <v>71</v>
      </c>
      <c r="H25">
        <v>1</v>
      </c>
      <c r="I25" t="s">
        <v>242</v>
      </c>
      <c r="J25" t="s">
        <v>176</v>
      </c>
      <c r="K25" t="s">
        <v>174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220</v>
      </c>
      <c r="C26" t="s">
        <v>219</v>
      </c>
      <c r="D26" t="s">
        <v>28</v>
      </c>
      <c r="E26" t="s">
        <v>31</v>
      </c>
      <c r="F26" t="s">
        <v>156</v>
      </c>
      <c r="G26" t="s">
        <v>71</v>
      </c>
      <c r="H26">
        <v>1</v>
      </c>
      <c r="I26" t="s">
        <v>242</v>
      </c>
      <c r="J26" t="s">
        <v>177</v>
      </c>
      <c r="K26" t="s">
        <v>174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221</v>
      </c>
      <c r="C27" t="s">
        <v>219</v>
      </c>
      <c r="D27" t="s">
        <v>23</v>
      </c>
      <c r="E27" t="s">
        <v>31</v>
      </c>
      <c r="F27" t="s">
        <v>156</v>
      </c>
      <c r="G27" t="s">
        <v>71</v>
      </c>
      <c r="H27">
        <v>1</v>
      </c>
      <c r="I27" t="s">
        <v>242</v>
      </c>
      <c r="J27" t="s">
        <v>120</v>
      </c>
      <c r="K27" t="s">
        <v>190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221</v>
      </c>
      <c r="C28" t="s">
        <v>219</v>
      </c>
      <c r="D28" t="s">
        <v>23</v>
      </c>
      <c r="E28" t="s">
        <v>31</v>
      </c>
      <c r="F28" t="s">
        <v>156</v>
      </c>
      <c r="G28" t="s">
        <v>71</v>
      </c>
      <c r="H28">
        <v>1</v>
      </c>
      <c r="I28" t="s">
        <v>242</v>
      </c>
      <c r="J28" t="s">
        <v>175</v>
      </c>
      <c r="K28" t="s">
        <v>174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221</v>
      </c>
      <c r="C29" t="s">
        <v>219</v>
      </c>
      <c r="D29" t="s">
        <v>23</v>
      </c>
      <c r="E29" t="s">
        <v>31</v>
      </c>
      <c r="F29" t="s">
        <v>156</v>
      </c>
      <c r="G29" t="s">
        <v>71</v>
      </c>
      <c r="H29">
        <v>1</v>
      </c>
      <c r="I29" t="s">
        <v>242</v>
      </c>
      <c r="J29" t="s">
        <v>244</v>
      </c>
      <c r="K29" t="s">
        <v>174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221</v>
      </c>
      <c r="C30" t="s">
        <v>219</v>
      </c>
      <c r="D30" t="s">
        <v>23</v>
      </c>
      <c r="E30" t="s">
        <v>31</v>
      </c>
      <c r="F30" t="s">
        <v>156</v>
      </c>
      <c r="G30" t="s">
        <v>71</v>
      </c>
      <c r="H30">
        <v>1</v>
      </c>
      <c r="I30" t="s">
        <v>242</v>
      </c>
      <c r="J30" t="s">
        <v>121</v>
      </c>
      <c r="K30" t="s">
        <v>190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221</v>
      </c>
      <c r="C31" t="s">
        <v>219</v>
      </c>
      <c r="D31" t="s">
        <v>23</v>
      </c>
      <c r="E31" t="s">
        <v>31</v>
      </c>
      <c r="F31" t="s">
        <v>156</v>
      </c>
      <c r="G31" t="s">
        <v>71</v>
      </c>
      <c r="H31">
        <v>1</v>
      </c>
      <c r="I31" t="s">
        <v>242</v>
      </c>
      <c r="J31" t="s">
        <v>176</v>
      </c>
      <c r="K31" t="s">
        <v>174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221</v>
      </c>
      <c r="C32" t="s">
        <v>219</v>
      </c>
      <c r="D32" t="s">
        <v>23</v>
      </c>
      <c r="E32" t="s">
        <v>31</v>
      </c>
      <c r="F32" t="s">
        <v>156</v>
      </c>
      <c r="G32" t="s">
        <v>71</v>
      </c>
      <c r="H32">
        <v>1</v>
      </c>
      <c r="I32" t="s">
        <v>242</v>
      </c>
      <c r="J32" t="s">
        <v>177</v>
      </c>
      <c r="K32" t="s">
        <v>174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218</v>
      </c>
      <c r="C33" t="s">
        <v>222</v>
      </c>
      <c r="D33" t="s">
        <v>28</v>
      </c>
      <c r="E33" t="s">
        <v>26</v>
      </c>
      <c r="F33" t="s">
        <v>156</v>
      </c>
      <c r="G33" t="s">
        <v>71</v>
      </c>
      <c r="H33">
        <v>1</v>
      </c>
      <c r="I33" t="s">
        <v>242</v>
      </c>
      <c r="J33" t="s">
        <v>120</v>
      </c>
      <c r="K33" t="s">
        <v>174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218</v>
      </c>
      <c r="C34" t="s">
        <v>222</v>
      </c>
      <c r="D34" t="s">
        <v>28</v>
      </c>
      <c r="E34" t="s">
        <v>26</v>
      </c>
      <c r="F34" t="s">
        <v>156</v>
      </c>
      <c r="G34" t="s">
        <v>71</v>
      </c>
      <c r="H34">
        <v>1</v>
      </c>
      <c r="I34" t="s">
        <v>242</v>
      </c>
      <c r="J34" t="s">
        <v>175</v>
      </c>
      <c r="K34" t="s">
        <v>174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218</v>
      </c>
      <c r="C35" t="s">
        <v>222</v>
      </c>
      <c r="D35" t="s">
        <v>28</v>
      </c>
      <c r="E35" t="s">
        <v>26</v>
      </c>
      <c r="F35" t="s">
        <v>156</v>
      </c>
      <c r="G35" t="s">
        <v>71</v>
      </c>
      <c r="H35">
        <v>1</v>
      </c>
      <c r="I35" t="s">
        <v>242</v>
      </c>
      <c r="J35" t="s">
        <v>121</v>
      </c>
      <c r="K35" t="s">
        <v>174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218</v>
      </c>
      <c r="C36" t="s">
        <v>222</v>
      </c>
      <c r="D36" t="s">
        <v>28</v>
      </c>
      <c r="E36" t="s">
        <v>26</v>
      </c>
      <c r="F36" t="s">
        <v>156</v>
      </c>
      <c r="G36" t="s">
        <v>71</v>
      </c>
      <c r="H36">
        <v>1</v>
      </c>
      <c r="I36" t="s">
        <v>242</v>
      </c>
      <c r="J36" t="s">
        <v>176</v>
      </c>
      <c r="K36" t="s">
        <v>174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218</v>
      </c>
      <c r="C37" t="s">
        <v>222</v>
      </c>
      <c r="D37" t="s">
        <v>28</v>
      </c>
      <c r="E37" t="s">
        <v>26</v>
      </c>
      <c r="F37" t="s">
        <v>156</v>
      </c>
      <c r="G37" t="s">
        <v>71</v>
      </c>
      <c r="H37">
        <v>1</v>
      </c>
      <c r="I37" t="s">
        <v>242</v>
      </c>
      <c r="J37" t="s">
        <v>177</v>
      </c>
      <c r="K37" t="s">
        <v>174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223</v>
      </c>
      <c r="C38" t="s">
        <v>222</v>
      </c>
      <c r="D38" t="s">
        <v>23</v>
      </c>
      <c r="E38" t="s">
        <v>26</v>
      </c>
      <c r="F38" t="s">
        <v>156</v>
      </c>
      <c r="G38" t="s">
        <v>71</v>
      </c>
      <c r="H38">
        <v>1</v>
      </c>
      <c r="I38" t="s">
        <v>242</v>
      </c>
      <c r="J38" t="s">
        <v>120</v>
      </c>
      <c r="K38" t="s">
        <v>174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223</v>
      </c>
      <c r="C39" t="s">
        <v>222</v>
      </c>
      <c r="D39" t="s">
        <v>23</v>
      </c>
      <c r="E39" t="s">
        <v>26</v>
      </c>
      <c r="F39" t="s">
        <v>156</v>
      </c>
      <c r="G39" t="s">
        <v>71</v>
      </c>
      <c r="H39">
        <v>1</v>
      </c>
      <c r="I39" t="s">
        <v>242</v>
      </c>
      <c r="J39" t="s">
        <v>175</v>
      </c>
      <c r="K39" t="s">
        <v>174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223</v>
      </c>
      <c r="C40" t="s">
        <v>222</v>
      </c>
      <c r="D40" t="s">
        <v>23</v>
      </c>
      <c r="E40" t="s">
        <v>26</v>
      </c>
      <c r="F40" t="s">
        <v>156</v>
      </c>
      <c r="G40" t="s">
        <v>71</v>
      </c>
      <c r="H40">
        <v>1</v>
      </c>
      <c r="I40" t="s">
        <v>242</v>
      </c>
      <c r="J40" t="s">
        <v>121</v>
      </c>
      <c r="K40" t="s">
        <v>174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223</v>
      </c>
      <c r="C41" t="s">
        <v>222</v>
      </c>
      <c r="D41" t="s">
        <v>23</v>
      </c>
      <c r="E41" t="s">
        <v>26</v>
      </c>
      <c r="F41" t="s">
        <v>156</v>
      </c>
      <c r="G41" t="s">
        <v>71</v>
      </c>
      <c r="H41">
        <v>1</v>
      </c>
      <c r="I41" t="s">
        <v>242</v>
      </c>
      <c r="J41" t="s">
        <v>176</v>
      </c>
      <c r="K41" t="s">
        <v>174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223</v>
      </c>
      <c r="C42" t="s">
        <v>222</v>
      </c>
      <c r="D42" t="s">
        <v>23</v>
      </c>
      <c r="E42" t="s">
        <v>26</v>
      </c>
      <c r="F42" t="s">
        <v>156</v>
      </c>
      <c r="G42" t="s">
        <v>71</v>
      </c>
      <c r="H42">
        <v>1</v>
      </c>
      <c r="I42" t="s">
        <v>242</v>
      </c>
      <c r="J42" t="s">
        <v>177</v>
      </c>
      <c r="K42" t="s">
        <v>174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218</v>
      </c>
      <c r="C43" t="s">
        <v>224</v>
      </c>
      <c r="D43" t="s">
        <v>24</v>
      </c>
      <c r="E43" t="s">
        <v>26</v>
      </c>
      <c r="F43" t="s">
        <v>156</v>
      </c>
      <c r="G43" t="s">
        <v>71</v>
      </c>
      <c r="H43">
        <v>1</v>
      </c>
      <c r="I43" t="s">
        <v>242</v>
      </c>
      <c r="J43" t="s">
        <v>120</v>
      </c>
      <c r="K43" t="s">
        <v>174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218</v>
      </c>
      <c r="C44" t="s">
        <v>224</v>
      </c>
      <c r="D44" t="s">
        <v>24</v>
      </c>
      <c r="E44" t="s">
        <v>26</v>
      </c>
      <c r="F44" t="s">
        <v>156</v>
      </c>
      <c r="G44" t="s">
        <v>71</v>
      </c>
      <c r="H44">
        <v>1</v>
      </c>
      <c r="I44" t="s">
        <v>242</v>
      </c>
      <c r="J44" t="s">
        <v>175</v>
      </c>
      <c r="K44" t="s">
        <v>174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218</v>
      </c>
      <c r="C45" t="s">
        <v>224</v>
      </c>
      <c r="D45" t="s">
        <v>24</v>
      </c>
      <c r="E45" t="s">
        <v>26</v>
      </c>
      <c r="F45" t="s">
        <v>156</v>
      </c>
      <c r="G45" t="s">
        <v>71</v>
      </c>
      <c r="H45">
        <v>1</v>
      </c>
      <c r="I45" t="s">
        <v>242</v>
      </c>
      <c r="J45" t="s">
        <v>121</v>
      </c>
      <c r="K45" t="s">
        <v>174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218</v>
      </c>
      <c r="C46" t="s">
        <v>224</v>
      </c>
      <c r="D46" t="s">
        <v>24</v>
      </c>
      <c r="E46" t="s">
        <v>26</v>
      </c>
      <c r="F46" t="s">
        <v>156</v>
      </c>
      <c r="G46" t="s">
        <v>71</v>
      </c>
      <c r="H46">
        <v>1</v>
      </c>
      <c r="I46" t="s">
        <v>242</v>
      </c>
      <c r="J46" t="s">
        <v>176</v>
      </c>
      <c r="K46" t="s">
        <v>174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218</v>
      </c>
      <c r="C47" t="s">
        <v>224</v>
      </c>
      <c r="D47" t="s">
        <v>24</v>
      </c>
      <c r="E47" t="s">
        <v>26</v>
      </c>
      <c r="F47" t="s">
        <v>156</v>
      </c>
      <c r="G47" t="s">
        <v>71</v>
      </c>
      <c r="H47">
        <v>1</v>
      </c>
      <c r="I47" t="s">
        <v>242</v>
      </c>
      <c r="J47" t="s">
        <v>177</v>
      </c>
      <c r="K47" t="s">
        <v>174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223</v>
      </c>
      <c r="C48" t="s">
        <v>224</v>
      </c>
      <c r="D48" t="s">
        <v>28</v>
      </c>
      <c r="E48" t="s">
        <v>26</v>
      </c>
      <c r="F48" t="s">
        <v>156</v>
      </c>
      <c r="G48" t="s">
        <v>71</v>
      </c>
      <c r="H48">
        <v>1</v>
      </c>
      <c r="I48" t="s">
        <v>242</v>
      </c>
      <c r="J48" t="s">
        <v>120</v>
      </c>
      <c r="K48" t="s">
        <v>190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223</v>
      </c>
      <c r="C49" t="s">
        <v>224</v>
      </c>
      <c r="D49" t="s">
        <v>28</v>
      </c>
      <c r="E49" t="s">
        <v>26</v>
      </c>
      <c r="F49" t="s">
        <v>156</v>
      </c>
      <c r="G49" t="s">
        <v>71</v>
      </c>
      <c r="H49">
        <v>1</v>
      </c>
      <c r="I49" t="s">
        <v>242</v>
      </c>
      <c r="J49" t="s">
        <v>175</v>
      </c>
      <c r="K49" t="s">
        <v>174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223</v>
      </c>
      <c r="C50" t="s">
        <v>224</v>
      </c>
      <c r="D50" t="s">
        <v>28</v>
      </c>
      <c r="E50" t="s">
        <v>26</v>
      </c>
      <c r="F50" t="s">
        <v>156</v>
      </c>
      <c r="G50" t="s">
        <v>71</v>
      </c>
      <c r="H50">
        <v>1</v>
      </c>
      <c r="I50" t="s">
        <v>242</v>
      </c>
      <c r="J50" t="s">
        <v>244</v>
      </c>
      <c r="K50" t="s">
        <v>174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223</v>
      </c>
      <c r="C51" t="s">
        <v>224</v>
      </c>
      <c r="D51" t="s">
        <v>28</v>
      </c>
      <c r="E51" t="s">
        <v>26</v>
      </c>
      <c r="F51" t="s">
        <v>156</v>
      </c>
      <c r="G51" t="s">
        <v>71</v>
      </c>
      <c r="H51">
        <v>1</v>
      </c>
      <c r="I51" t="s">
        <v>242</v>
      </c>
      <c r="J51" t="s">
        <v>121</v>
      </c>
      <c r="K51" t="s">
        <v>190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223</v>
      </c>
      <c r="C52" t="s">
        <v>224</v>
      </c>
      <c r="D52" t="s">
        <v>28</v>
      </c>
      <c r="E52" t="s">
        <v>26</v>
      </c>
      <c r="F52" t="s">
        <v>156</v>
      </c>
      <c r="G52" t="s">
        <v>71</v>
      </c>
      <c r="H52">
        <v>1</v>
      </c>
      <c r="I52" t="s">
        <v>242</v>
      </c>
      <c r="J52" t="s">
        <v>176</v>
      </c>
      <c r="K52" t="s">
        <v>174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223</v>
      </c>
      <c r="C53" t="s">
        <v>224</v>
      </c>
      <c r="D53" t="s">
        <v>28</v>
      </c>
      <c r="E53" t="s">
        <v>26</v>
      </c>
      <c r="F53" t="s">
        <v>156</v>
      </c>
      <c r="G53" t="s">
        <v>71</v>
      </c>
      <c r="H53">
        <v>1</v>
      </c>
      <c r="I53" t="s">
        <v>242</v>
      </c>
      <c r="J53" t="s">
        <v>177</v>
      </c>
      <c r="K53" t="s">
        <v>174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218</v>
      </c>
      <c r="C54" t="s">
        <v>225</v>
      </c>
      <c r="D54" t="s">
        <v>28</v>
      </c>
      <c r="E54" t="s">
        <v>21</v>
      </c>
      <c r="F54" t="s">
        <v>156</v>
      </c>
      <c r="G54" t="s">
        <v>71</v>
      </c>
      <c r="H54">
        <v>1</v>
      </c>
      <c r="I54" t="s">
        <v>242</v>
      </c>
      <c r="J54" t="s">
        <v>120</v>
      </c>
      <c r="K54" t="s">
        <v>185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218</v>
      </c>
      <c r="C55" t="s">
        <v>225</v>
      </c>
      <c r="D55" t="s">
        <v>28</v>
      </c>
      <c r="E55" t="s">
        <v>21</v>
      </c>
      <c r="F55" t="s">
        <v>156</v>
      </c>
      <c r="G55" t="s">
        <v>71</v>
      </c>
      <c r="H55">
        <v>1</v>
      </c>
      <c r="I55" t="s">
        <v>242</v>
      </c>
      <c r="J55" t="s">
        <v>207</v>
      </c>
      <c r="K55" t="s">
        <v>185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218</v>
      </c>
      <c r="C56" t="s">
        <v>225</v>
      </c>
      <c r="D56" t="s">
        <v>28</v>
      </c>
      <c r="E56" t="s">
        <v>21</v>
      </c>
      <c r="F56" t="s">
        <v>156</v>
      </c>
      <c r="G56" t="s">
        <v>71</v>
      </c>
      <c r="H56">
        <v>1</v>
      </c>
      <c r="I56" t="s">
        <v>242</v>
      </c>
      <c r="J56" t="s">
        <v>175</v>
      </c>
      <c r="K56" t="s">
        <v>174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218</v>
      </c>
      <c r="C57" t="s">
        <v>225</v>
      </c>
      <c r="D57" t="s">
        <v>28</v>
      </c>
      <c r="E57" t="s">
        <v>21</v>
      </c>
      <c r="F57" t="s">
        <v>156</v>
      </c>
      <c r="G57" t="s">
        <v>71</v>
      </c>
      <c r="H57">
        <v>1</v>
      </c>
      <c r="I57" t="s">
        <v>242</v>
      </c>
      <c r="J57" t="s">
        <v>244</v>
      </c>
      <c r="K57" t="s">
        <v>238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218</v>
      </c>
      <c r="C58" t="s">
        <v>225</v>
      </c>
      <c r="D58" t="s">
        <v>28</v>
      </c>
      <c r="E58" t="s">
        <v>21</v>
      </c>
      <c r="F58" t="s">
        <v>156</v>
      </c>
      <c r="G58" t="s">
        <v>71</v>
      </c>
      <c r="H58">
        <v>1</v>
      </c>
      <c r="I58" t="s">
        <v>242</v>
      </c>
      <c r="J58" t="s">
        <v>121</v>
      </c>
      <c r="K58" t="s">
        <v>185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218</v>
      </c>
      <c r="C59" t="s">
        <v>225</v>
      </c>
      <c r="D59" t="s">
        <v>28</v>
      </c>
      <c r="E59" t="s">
        <v>21</v>
      </c>
      <c r="F59" t="s">
        <v>156</v>
      </c>
      <c r="G59" t="s">
        <v>71</v>
      </c>
      <c r="H59">
        <v>1</v>
      </c>
      <c r="I59" t="s">
        <v>242</v>
      </c>
      <c r="J59" t="s">
        <v>195</v>
      </c>
      <c r="K59" t="s">
        <v>238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218</v>
      </c>
      <c r="C60" t="s">
        <v>225</v>
      </c>
      <c r="D60" t="s">
        <v>28</v>
      </c>
      <c r="E60" t="s">
        <v>21</v>
      </c>
      <c r="F60" t="s">
        <v>156</v>
      </c>
      <c r="G60" t="s">
        <v>71</v>
      </c>
      <c r="H60">
        <v>1</v>
      </c>
      <c r="I60" t="s">
        <v>242</v>
      </c>
      <c r="J60" t="s">
        <v>176</v>
      </c>
      <c r="K60" t="s">
        <v>174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218</v>
      </c>
      <c r="C61" t="s">
        <v>225</v>
      </c>
      <c r="D61" t="s">
        <v>28</v>
      </c>
      <c r="E61" t="s">
        <v>21</v>
      </c>
      <c r="F61" t="s">
        <v>156</v>
      </c>
      <c r="G61" t="s">
        <v>71</v>
      </c>
      <c r="H61">
        <v>1</v>
      </c>
      <c r="I61" t="s">
        <v>242</v>
      </c>
      <c r="J61" t="s">
        <v>177</v>
      </c>
      <c r="K61" t="s">
        <v>174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220</v>
      </c>
      <c r="C62" t="s">
        <v>225</v>
      </c>
      <c r="D62" t="s">
        <v>23</v>
      </c>
      <c r="E62" t="s">
        <v>21</v>
      </c>
      <c r="F62" t="s">
        <v>156</v>
      </c>
      <c r="G62" t="s">
        <v>71</v>
      </c>
      <c r="H62">
        <v>1</v>
      </c>
      <c r="I62" t="s">
        <v>242</v>
      </c>
      <c r="J62" t="s">
        <v>120</v>
      </c>
      <c r="K62" t="s">
        <v>185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220</v>
      </c>
      <c r="C63" t="s">
        <v>225</v>
      </c>
      <c r="D63" t="s">
        <v>23</v>
      </c>
      <c r="E63" t="s">
        <v>21</v>
      </c>
      <c r="F63" t="s">
        <v>156</v>
      </c>
      <c r="G63" t="s">
        <v>71</v>
      </c>
      <c r="H63">
        <v>1</v>
      </c>
      <c r="I63" t="s">
        <v>242</v>
      </c>
      <c r="J63" t="s">
        <v>207</v>
      </c>
      <c r="K63" t="s">
        <v>185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220</v>
      </c>
      <c r="C64" t="s">
        <v>225</v>
      </c>
      <c r="D64" t="s">
        <v>23</v>
      </c>
      <c r="E64" t="s">
        <v>21</v>
      </c>
      <c r="F64" t="s">
        <v>156</v>
      </c>
      <c r="G64" t="s">
        <v>71</v>
      </c>
      <c r="H64">
        <v>1</v>
      </c>
      <c r="I64" t="s">
        <v>242</v>
      </c>
      <c r="J64" t="s">
        <v>175</v>
      </c>
      <c r="K64" t="s">
        <v>174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220</v>
      </c>
      <c r="C65" t="s">
        <v>225</v>
      </c>
      <c r="D65" t="s">
        <v>23</v>
      </c>
      <c r="E65" t="s">
        <v>21</v>
      </c>
      <c r="F65" t="s">
        <v>156</v>
      </c>
      <c r="G65" t="s">
        <v>71</v>
      </c>
      <c r="H65">
        <v>1</v>
      </c>
      <c r="I65" t="s">
        <v>242</v>
      </c>
      <c r="J65" t="s">
        <v>244</v>
      </c>
      <c r="K65" t="s">
        <v>174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220</v>
      </c>
      <c r="C66" t="s">
        <v>225</v>
      </c>
      <c r="D66" t="s">
        <v>23</v>
      </c>
      <c r="E66" t="s">
        <v>21</v>
      </c>
      <c r="F66" t="s">
        <v>156</v>
      </c>
      <c r="G66" t="s">
        <v>71</v>
      </c>
      <c r="H66">
        <v>1</v>
      </c>
      <c r="I66" t="s">
        <v>242</v>
      </c>
      <c r="J66" t="s">
        <v>121</v>
      </c>
      <c r="K66" t="s">
        <v>185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220</v>
      </c>
      <c r="C67" t="s">
        <v>225</v>
      </c>
      <c r="D67" t="s">
        <v>23</v>
      </c>
      <c r="E67" t="s">
        <v>21</v>
      </c>
      <c r="F67" t="s">
        <v>156</v>
      </c>
      <c r="G67" t="s">
        <v>71</v>
      </c>
      <c r="H67">
        <v>1</v>
      </c>
      <c r="I67" t="s">
        <v>242</v>
      </c>
      <c r="J67" t="s">
        <v>195</v>
      </c>
      <c r="K67" t="s">
        <v>238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220</v>
      </c>
      <c r="C68" t="s">
        <v>225</v>
      </c>
      <c r="D68" t="s">
        <v>23</v>
      </c>
      <c r="E68" t="s">
        <v>21</v>
      </c>
      <c r="F68" t="s">
        <v>156</v>
      </c>
      <c r="G68" t="s">
        <v>71</v>
      </c>
      <c r="H68">
        <v>1</v>
      </c>
      <c r="I68" t="s">
        <v>242</v>
      </c>
      <c r="J68" t="s">
        <v>176</v>
      </c>
      <c r="K68" t="s">
        <v>238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220</v>
      </c>
      <c r="C69" t="s">
        <v>225</v>
      </c>
      <c r="D69" t="s">
        <v>23</v>
      </c>
      <c r="E69" t="s">
        <v>21</v>
      </c>
      <c r="F69" t="s">
        <v>156</v>
      </c>
      <c r="G69" t="s">
        <v>71</v>
      </c>
      <c r="H69">
        <v>1</v>
      </c>
      <c r="I69" t="s">
        <v>242</v>
      </c>
      <c r="J69" t="s">
        <v>176</v>
      </c>
      <c r="K69" t="s">
        <v>174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220</v>
      </c>
      <c r="C70" t="s">
        <v>225</v>
      </c>
      <c r="D70" t="s">
        <v>23</v>
      </c>
      <c r="E70" t="s">
        <v>21</v>
      </c>
      <c r="F70" t="s">
        <v>156</v>
      </c>
      <c r="G70" t="s">
        <v>71</v>
      </c>
      <c r="H70">
        <v>1</v>
      </c>
      <c r="I70" t="s">
        <v>242</v>
      </c>
      <c r="J70" t="s">
        <v>177</v>
      </c>
      <c r="K70" t="s">
        <v>174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218</v>
      </c>
      <c r="C71" t="s">
        <v>143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242</v>
      </c>
      <c r="J71" t="s">
        <v>120</v>
      </c>
      <c r="K71" t="s">
        <v>174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218</v>
      </c>
      <c r="C72" t="s">
        <v>143</v>
      </c>
      <c r="D72" t="s">
        <v>24</v>
      </c>
      <c r="E72" t="s">
        <v>25</v>
      </c>
      <c r="F72" t="s">
        <v>137</v>
      </c>
      <c r="G72" t="s">
        <v>71</v>
      </c>
      <c r="H72">
        <v>1</v>
      </c>
      <c r="I72" t="s">
        <v>242</v>
      </c>
      <c r="J72" t="s">
        <v>175</v>
      </c>
      <c r="K72" t="s">
        <v>174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218</v>
      </c>
      <c r="C73" t="s">
        <v>143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242</v>
      </c>
      <c r="J73" t="s">
        <v>121</v>
      </c>
      <c r="K73" t="s">
        <v>174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218</v>
      </c>
      <c r="C74" t="s">
        <v>143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242</v>
      </c>
      <c r="J74" t="s">
        <v>176</v>
      </c>
      <c r="K74" t="s">
        <v>174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218</v>
      </c>
      <c r="C75" t="s">
        <v>143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242</v>
      </c>
      <c r="J75" t="s">
        <v>177</v>
      </c>
      <c r="K75" t="s">
        <v>174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150</v>
      </c>
      <c r="C76" t="s">
        <v>143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242</v>
      </c>
      <c r="J76" t="s">
        <v>120</v>
      </c>
      <c r="K76" t="s">
        <v>174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150</v>
      </c>
      <c r="C77" t="s">
        <v>143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242</v>
      </c>
      <c r="J77" t="s">
        <v>175</v>
      </c>
      <c r="K77" t="s">
        <v>174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150</v>
      </c>
      <c r="C78" t="s">
        <v>143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242</v>
      </c>
      <c r="J78" t="s">
        <v>121</v>
      </c>
      <c r="K78" t="s">
        <v>174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150</v>
      </c>
      <c r="C79" t="s">
        <v>143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242</v>
      </c>
      <c r="J79" t="s">
        <v>176</v>
      </c>
      <c r="K79" t="s">
        <v>174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150</v>
      </c>
      <c r="C80" t="s">
        <v>143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242</v>
      </c>
      <c r="J80" t="s">
        <v>177</v>
      </c>
      <c r="K80" t="s">
        <v>174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218</v>
      </c>
      <c r="C81" t="s">
        <v>144</v>
      </c>
      <c r="D81" t="s">
        <v>28</v>
      </c>
      <c r="E81" t="s">
        <v>25</v>
      </c>
      <c r="F81" t="s">
        <v>137</v>
      </c>
      <c r="G81" t="s">
        <v>71</v>
      </c>
      <c r="H81">
        <v>1</v>
      </c>
      <c r="I81" t="s">
        <v>242</v>
      </c>
      <c r="J81" t="s">
        <v>120</v>
      </c>
      <c r="K81" t="s">
        <v>185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218</v>
      </c>
      <c r="C82" t="s">
        <v>144</v>
      </c>
      <c r="D82" t="s">
        <v>28</v>
      </c>
      <c r="E82" t="s">
        <v>25</v>
      </c>
      <c r="F82" t="s">
        <v>137</v>
      </c>
      <c r="G82" t="s">
        <v>71</v>
      </c>
      <c r="H82">
        <v>1</v>
      </c>
      <c r="I82" t="s">
        <v>242</v>
      </c>
      <c r="J82" t="s">
        <v>207</v>
      </c>
      <c r="K82" t="s">
        <v>185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218</v>
      </c>
      <c r="C83" t="s">
        <v>144</v>
      </c>
      <c r="D83" t="s">
        <v>28</v>
      </c>
      <c r="E83" t="s">
        <v>25</v>
      </c>
      <c r="F83" t="s">
        <v>137</v>
      </c>
      <c r="G83" t="s">
        <v>71</v>
      </c>
      <c r="H83">
        <v>1</v>
      </c>
      <c r="I83" t="s">
        <v>242</v>
      </c>
      <c r="J83" t="s">
        <v>175</v>
      </c>
      <c r="K83" t="s">
        <v>174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218</v>
      </c>
      <c r="C84" t="s">
        <v>144</v>
      </c>
      <c r="D84" t="s">
        <v>28</v>
      </c>
      <c r="E84" t="s">
        <v>25</v>
      </c>
      <c r="F84" t="s">
        <v>137</v>
      </c>
      <c r="G84" t="s">
        <v>71</v>
      </c>
      <c r="H84">
        <v>1</v>
      </c>
      <c r="I84" t="s">
        <v>242</v>
      </c>
      <c r="J84" t="s">
        <v>244</v>
      </c>
      <c r="K84" t="s">
        <v>174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218</v>
      </c>
      <c r="C85" t="s">
        <v>144</v>
      </c>
      <c r="D85" t="s">
        <v>28</v>
      </c>
      <c r="E85" t="s">
        <v>25</v>
      </c>
      <c r="F85" t="s">
        <v>137</v>
      </c>
      <c r="G85" t="s">
        <v>71</v>
      </c>
      <c r="H85">
        <v>1</v>
      </c>
      <c r="I85" t="s">
        <v>242</v>
      </c>
      <c r="J85" t="s">
        <v>121</v>
      </c>
      <c r="K85" t="s">
        <v>185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218</v>
      </c>
      <c r="C86" t="s">
        <v>144</v>
      </c>
      <c r="D86" t="s">
        <v>28</v>
      </c>
      <c r="E86" t="s">
        <v>25</v>
      </c>
      <c r="F86" t="s">
        <v>137</v>
      </c>
      <c r="G86" t="s">
        <v>71</v>
      </c>
      <c r="H86">
        <v>1</v>
      </c>
      <c r="I86" t="s">
        <v>242</v>
      </c>
      <c r="J86" t="s">
        <v>195</v>
      </c>
      <c r="K86" t="s">
        <v>238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218</v>
      </c>
      <c r="C87" t="s">
        <v>144</v>
      </c>
      <c r="D87" t="s">
        <v>28</v>
      </c>
      <c r="E87" t="s">
        <v>25</v>
      </c>
      <c r="F87" t="s">
        <v>137</v>
      </c>
      <c r="G87" t="s">
        <v>71</v>
      </c>
      <c r="H87">
        <v>1</v>
      </c>
      <c r="I87" t="s">
        <v>242</v>
      </c>
      <c r="J87" t="s">
        <v>176</v>
      </c>
      <c r="K87" t="s">
        <v>174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218</v>
      </c>
      <c r="C88" t="s">
        <v>144</v>
      </c>
      <c r="D88" t="s">
        <v>28</v>
      </c>
      <c r="E88" t="s">
        <v>25</v>
      </c>
      <c r="F88" t="s">
        <v>137</v>
      </c>
      <c r="G88" t="s">
        <v>71</v>
      </c>
      <c r="H88">
        <v>1</v>
      </c>
      <c r="I88" t="s">
        <v>242</v>
      </c>
      <c r="J88" t="s">
        <v>177</v>
      </c>
      <c r="K88" t="s">
        <v>174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118</v>
      </c>
      <c r="C89" t="s">
        <v>144</v>
      </c>
      <c r="D89" t="s">
        <v>23</v>
      </c>
      <c r="E89" t="s">
        <v>25</v>
      </c>
      <c r="F89" t="s">
        <v>137</v>
      </c>
      <c r="G89" t="s">
        <v>71</v>
      </c>
      <c r="H89">
        <v>1</v>
      </c>
      <c r="I89" t="s">
        <v>242</v>
      </c>
      <c r="J89" t="s">
        <v>120</v>
      </c>
      <c r="K89" t="s">
        <v>185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118</v>
      </c>
      <c r="C90" t="s">
        <v>144</v>
      </c>
      <c r="D90" t="s">
        <v>23</v>
      </c>
      <c r="E90" t="s">
        <v>25</v>
      </c>
      <c r="F90" t="s">
        <v>137</v>
      </c>
      <c r="G90" t="s">
        <v>71</v>
      </c>
      <c r="H90">
        <v>1</v>
      </c>
      <c r="I90" t="s">
        <v>242</v>
      </c>
      <c r="J90" t="s">
        <v>207</v>
      </c>
      <c r="K90" t="s">
        <v>185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118</v>
      </c>
      <c r="C91" t="s">
        <v>144</v>
      </c>
      <c r="D91" t="s">
        <v>23</v>
      </c>
      <c r="E91" t="s">
        <v>25</v>
      </c>
      <c r="F91" t="s">
        <v>137</v>
      </c>
      <c r="G91" t="s">
        <v>71</v>
      </c>
      <c r="H91">
        <v>1</v>
      </c>
      <c r="I91" t="s">
        <v>242</v>
      </c>
      <c r="J91" t="s">
        <v>175</v>
      </c>
      <c r="K91" t="s">
        <v>174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118</v>
      </c>
      <c r="C92" t="s">
        <v>144</v>
      </c>
      <c r="D92" t="s">
        <v>23</v>
      </c>
      <c r="E92" t="s">
        <v>25</v>
      </c>
      <c r="F92" t="s">
        <v>137</v>
      </c>
      <c r="G92" t="s">
        <v>71</v>
      </c>
      <c r="H92">
        <v>1</v>
      </c>
      <c r="I92" t="s">
        <v>242</v>
      </c>
      <c r="J92" t="s">
        <v>244</v>
      </c>
      <c r="K92" t="s">
        <v>174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118</v>
      </c>
      <c r="C93" t="s">
        <v>144</v>
      </c>
      <c r="D93" t="s">
        <v>23</v>
      </c>
      <c r="E93" t="s">
        <v>25</v>
      </c>
      <c r="F93" t="s">
        <v>137</v>
      </c>
      <c r="G93" t="s">
        <v>71</v>
      </c>
      <c r="H93">
        <v>1</v>
      </c>
      <c r="I93" t="s">
        <v>242</v>
      </c>
      <c r="J93" t="s">
        <v>121</v>
      </c>
      <c r="K93" t="s">
        <v>185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118</v>
      </c>
      <c r="C94" t="s">
        <v>144</v>
      </c>
      <c r="D94" t="s">
        <v>23</v>
      </c>
      <c r="E94" t="s">
        <v>25</v>
      </c>
      <c r="F94" t="s">
        <v>137</v>
      </c>
      <c r="G94" t="s">
        <v>71</v>
      </c>
      <c r="H94">
        <v>1</v>
      </c>
      <c r="I94" t="s">
        <v>242</v>
      </c>
      <c r="J94" t="s">
        <v>176</v>
      </c>
      <c r="K94" t="s">
        <v>238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118</v>
      </c>
      <c r="C95" t="s">
        <v>144</v>
      </c>
      <c r="D95" t="s">
        <v>23</v>
      </c>
      <c r="E95" t="s">
        <v>25</v>
      </c>
      <c r="F95" t="s">
        <v>137</v>
      </c>
      <c r="G95" t="s">
        <v>71</v>
      </c>
      <c r="H95">
        <v>1</v>
      </c>
      <c r="I95" t="s">
        <v>242</v>
      </c>
      <c r="J95" t="s">
        <v>176</v>
      </c>
      <c r="K95" t="s">
        <v>174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118</v>
      </c>
      <c r="C96" t="s">
        <v>144</v>
      </c>
      <c r="D96" t="s">
        <v>23</v>
      </c>
      <c r="E96" t="s">
        <v>25</v>
      </c>
      <c r="F96" t="s">
        <v>137</v>
      </c>
      <c r="G96" t="s">
        <v>71</v>
      </c>
      <c r="H96">
        <v>1</v>
      </c>
      <c r="I96" t="s">
        <v>242</v>
      </c>
      <c r="J96" t="s">
        <v>177</v>
      </c>
      <c r="K96" t="s">
        <v>174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218</v>
      </c>
      <c r="C97" t="s">
        <v>145</v>
      </c>
      <c r="D97" t="s">
        <v>24</v>
      </c>
      <c r="E97" t="s">
        <v>31</v>
      </c>
      <c r="F97" t="s">
        <v>137</v>
      </c>
      <c r="G97" t="s">
        <v>71</v>
      </c>
      <c r="H97">
        <v>1</v>
      </c>
      <c r="I97" t="s">
        <v>242</v>
      </c>
      <c r="J97" t="s">
        <v>120</v>
      </c>
      <c r="K97" t="s">
        <v>174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218</v>
      </c>
      <c r="C98" t="s">
        <v>145</v>
      </c>
      <c r="D98" t="s">
        <v>24</v>
      </c>
      <c r="E98" t="s">
        <v>31</v>
      </c>
      <c r="F98" t="s">
        <v>137</v>
      </c>
      <c r="G98" t="s">
        <v>71</v>
      </c>
      <c r="H98">
        <v>1</v>
      </c>
      <c r="I98" t="s">
        <v>242</v>
      </c>
      <c r="J98" t="s">
        <v>175</v>
      </c>
      <c r="K98" t="s">
        <v>174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218</v>
      </c>
      <c r="C99" t="s">
        <v>145</v>
      </c>
      <c r="D99" t="s">
        <v>24</v>
      </c>
      <c r="E99" t="s">
        <v>31</v>
      </c>
      <c r="F99" t="s">
        <v>137</v>
      </c>
      <c r="G99" t="s">
        <v>71</v>
      </c>
      <c r="H99">
        <v>1</v>
      </c>
      <c r="I99" t="s">
        <v>242</v>
      </c>
      <c r="J99" t="s">
        <v>121</v>
      </c>
      <c r="K99" t="s">
        <v>174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218</v>
      </c>
      <c r="C100" t="s">
        <v>145</v>
      </c>
      <c r="D100" t="s">
        <v>24</v>
      </c>
      <c r="E100" t="s">
        <v>31</v>
      </c>
      <c r="F100" t="s">
        <v>137</v>
      </c>
      <c r="G100" t="s">
        <v>71</v>
      </c>
      <c r="H100">
        <v>1</v>
      </c>
      <c r="I100" t="s">
        <v>242</v>
      </c>
      <c r="J100" t="s">
        <v>176</v>
      </c>
      <c r="K100" t="s">
        <v>174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218</v>
      </c>
      <c r="C101" t="s">
        <v>145</v>
      </c>
      <c r="D101" t="s">
        <v>24</v>
      </c>
      <c r="E101" t="s">
        <v>31</v>
      </c>
      <c r="F101" t="s">
        <v>137</v>
      </c>
      <c r="G101" t="s">
        <v>71</v>
      </c>
      <c r="H101">
        <v>1</v>
      </c>
      <c r="I101" t="s">
        <v>242</v>
      </c>
      <c r="J101" t="s">
        <v>177</v>
      </c>
      <c r="K101" t="s">
        <v>174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118</v>
      </c>
      <c r="C102" t="s">
        <v>145</v>
      </c>
      <c r="D102" t="s">
        <v>28</v>
      </c>
      <c r="E102" t="s">
        <v>31</v>
      </c>
      <c r="F102" t="s">
        <v>137</v>
      </c>
      <c r="G102" t="s">
        <v>71</v>
      </c>
      <c r="H102">
        <v>1</v>
      </c>
      <c r="I102" t="s">
        <v>242</v>
      </c>
      <c r="J102" t="s">
        <v>120</v>
      </c>
      <c r="K102" t="s">
        <v>174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118</v>
      </c>
      <c r="C103" t="s">
        <v>145</v>
      </c>
      <c r="D103" t="s">
        <v>28</v>
      </c>
      <c r="E103" t="s">
        <v>31</v>
      </c>
      <c r="F103" t="s">
        <v>137</v>
      </c>
      <c r="G103" t="s">
        <v>71</v>
      </c>
      <c r="H103">
        <v>1</v>
      </c>
      <c r="I103" t="s">
        <v>242</v>
      </c>
      <c r="J103" t="s">
        <v>175</v>
      </c>
      <c r="K103" t="s">
        <v>174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118</v>
      </c>
      <c r="C104" t="s">
        <v>145</v>
      </c>
      <c r="D104" t="s">
        <v>28</v>
      </c>
      <c r="E104" t="s">
        <v>31</v>
      </c>
      <c r="F104" t="s">
        <v>137</v>
      </c>
      <c r="G104" t="s">
        <v>71</v>
      </c>
      <c r="H104">
        <v>1</v>
      </c>
      <c r="I104" t="s">
        <v>242</v>
      </c>
      <c r="J104" t="s">
        <v>121</v>
      </c>
      <c r="K104" t="s">
        <v>174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118</v>
      </c>
      <c r="C105" t="s">
        <v>145</v>
      </c>
      <c r="D105" t="s">
        <v>28</v>
      </c>
      <c r="E105" t="s">
        <v>31</v>
      </c>
      <c r="F105" t="s">
        <v>137</v>
      </c>
      <c r="G105" t="s">
        <v>71</v>
      </c>
      <c r="H105">
        <v>1</v>
      </c>
      <c r="I105" t="s">
        <v>242</v>
      </c>
      <c r="J105" t="s">
        <v>176</v>
      </c>
      <c r="K105" t="s">
        <v>174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118</v>
      </c>
      <c r="C106" t="s">
        <v>145</v>
      </c>
      <c r="D106" t="s">
        <v>28</v>
      </c>
      <c r="E106" t="s">
        <v>31</v>
      </c>
      <c r="F106" t="s">
        <v>137</v>
      </c>
      <c r="G106" t="s">
        <v>71</v>
      </c>
      <c r="H106">
        <v>1</v>
      </c>
      <c r="I106" t="s">
        <v>242</v>
      </c>
      <c r="J106" t="s">
        <v>177</v>
      </c>
      <c r="K106" t="s">
        <v>174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218</v>
      </c>
      <c r="C107" t="s">
        <v>146</v>
      </c>
      <c r="D107" t="s">
        <v>28</v>
      </c>
      <c r="E107" t="s">
        <v>25</v>
      </c>
      <c r="F107" t="s">
        <v>137</v>
      </c>
      <c r="G107" t="s">
        <v>71</v>
      </c>
      <c r="H107">
        <v>1</v>
      </c>
      <c r="I107" t="s">
        <v>242</v>
      </c>
      <c r="J107" t="s">
        <v>120</v>
      </c>
      <c r="K107" t="s">
        <v>174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218</v>
      </c>
      <c r="C108" t="s">
        <v>146</v>
      </c>
      <c r="D108" t="s">
        <v>28</v>
      </c>
      <c r="E108" t="s">
        <v>25</v>
      </c>
      <c r="F108" t="s">
        <v>137</v>
      </c>
      <c r="G108" t="s">
        <v>71</v>
      </c>
      <c r="H108">
        <v>1</v>
      </c>
      <c r="I108" t="s">
        <v>242</v>
      </c>
      <c r="J108" t="s">
        <v>175</v>
      </c>
      <c r="K108" t="s">
        <v>174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218</v>
      </c>
      <c r="C109" t="s">
        <v>146</v>
      </c>
      <c r="D109" t="s">
        <v>28</v>
      </c>
      <c r="E109" t="s">
        <v>25</v>
      </c>
      <c r="F109" t="s">
        <v>137</v>
      </c>
      <c r="G109" t="s">
        <v>71</v>
      </c>
      <c r="H109">
        <v>1</v>
      </c>
      <c r="I109" t="s">
        <v>242</v>
      </c>
      <c r="J109" t="s">
        <v>121</v>
      </c>
      <c r="K109" t="s">
        <v>174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218</v>
      </c>
      <c r="C110" t="s">
        <v>146</v>
      </c>
      <c r="D110" t="s">
        <v>28</v>
      </c>
      <c r="E110" t="s">
        <v>25</v>
      </c>
      <c r="F110" t="s">
        <v>137</v>
      </c>
      <c r="G110" t="s">
        <v>71</v>
      </c>
      <c r="H110">
        <v>1</v>
      </c>
      <c r="I110" t="s">
        <v>242</v>
      </c>
      <c r="J110" t="s">
        <v>176</v>
      </c>
      <c r="K110" t="s">
        <v>174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218</v>
      </c>
      <c r="C111" t="s">
        <v>146</v>
      </c>
      <c r="D111" t="s">
        <v>28</v>
      </c>
      <c r="E111" t="s">
        <v>25</v>
      </c>
      <c r="F111" t="s">
        <v>137</v>
      </c>
      <c r="G111" t="s">
        <v>71</v>
      </c>
      <c r="H111">
        <v>1</v>
      </c>
      <c r="I111" t="s">
        <v>242</v>
      </c>
      <c r="J111" t="s">
        <v>177</v>
      </c>
      <c r="K111" t="s">
        <v>174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118</v>
      </c>
      <c r="C112" t="s">
        <v>146</v>
      </c>
      <c r="D112" t="s">
        <v>23</v>
      </c>
      <c r="E112" t="s">
        <v>25</v>
      </c>
      <c r="F112" t="s">
        <v>137</v>
      </c>
      <c r="G112" t="s">
        <v>71</v>
      </c>
      <c r="H112">
        <v>1</v>
      </c>
      <c r="I112" t="s">
        <v>242</v>
      </c>
      <c r="J112" t="s">
        <v>120</v>
      </c>
      <c r="K112" t="s">
        <v>174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118</v>
      </c>
      <c r="C113" t="s">
        <v>146</v>
      </c>
      <c r="D113" t="s">
        <v>23</v>
      </c>
      <c r="E113" t="s">
        <v>25</v>
      </c>
      <c r="F113" t="s">
        <v>137</v>
      </c>
      <c r="G113" t="s">
        <v>71</v>
      </c>
      <c r="H113">
        <v>1</v>
      </c>
      <c r="I113" t="s">
        <v>242</v>
      </c>
      <c r="J113" t="s">
        <v>175</v>
      </c>
      <c r="K113" t="s">
        <v>174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118</v>
      </c>
      <c r="C114" t="s">
        <v>146</v>
      </c>
      <c r="D114" t="s">
        <v>23</v>
      </c>
      <c r="E114" t="s">
        <v>25</v>
      </c>
      <c r="F114" t="s">
        <v>137</v>
      </c>
      <c r="G114" t="s">
        <v>71</v>
      </c>
      <c r="H114">
        <v>1</v>
      </c>
      <c r="I114" t="s">
        <v>242</v>
      </c>
      <c r="J114" t="s">
        <v>121</v>
      </c>
      <c r="K114" t="s">
        <v>174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118</v>
      </c>
      <c r="C115" t="s">
        <v>146</v>
      </c>
      <c r="D115" t="s">
        <v>23</v>
      </c>
      <c r="E115" t="s">
        <v>25</v>
      </c>
      <c r="F115" t="s">
        <v>137</v>
      </c>
      <c r="G115" t="s">
        <v>71</v>
      </c>
      <c r="H115">
        <v>1</v>
      </c>
      <c r="I115" t="s">
        <v>242</v>
      </c>
      <c r="J115" t="s">
        <v>176</v>
      </c>
      <c r="K115" t="s">
        <v>174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118</v>
      </c>
      <c r="C116" t="s">
        <v>146</v>
      </c>
      <c r="D116" t="s">
        <v>23</v>
      </c>
      <c r="E116" t="s">
        <v>25</v>
      </c>
      <c r="F116" t="s">
        <v>137</v>
      </c>
      <c r="G116" t="s">
        <v>71</v>
      </c>
      <c r="H116">
        <v>1</v>
      </c>
      <c r="I116" t="s">
        <v>242</v>
      </c>
      <c r="J116" t="s">
        <v>177</v>
      </c>
      <c r="K116" t="s">
        <v>174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218</v>
      </c>
      <c r="C117" t="s">
        <v>146</v>
      </c>
      <c r="D117" t="s">
        <v>28</v>
      </c>
      <c r="E117" t="s">
        <v>25</v>
      </c>
      <c r="F117" t="s">
        <v>137</v>
      </c>
      <c r="G117" t="s">
        <v>231</v>
      </c>
      <c r="H117">
        <v>1</v>
      </c>
      <c r="I117" t="s">
        <v>242</v>
      </c>
      <c r="J117" t="s">
        <v>120</v>
      </c>
      <c r="K117" t="s">
        <v>174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218</v>
      </c>
      <c r="C118" t="s">
        <v>146</v>
      </c>
      <c r="D118" t="s">
        <v>28</v>
      </c>
      <c r="E118" t="s">
        <v>25</v>
      </c>
      <c r="F118" t="s">
        <v>137</v>
      </c>
      <c r="G118" t="s">
        <v>231</v>
      </c>
      <c r="H118">
        <v>1</v>
      </c>
      <c r="I118" t="s">
        <v>242</v>
      </c>
      <c r="J118" t="s">
        <v>175</v>
      </c>
      <c r="K118" t="s">
        <v>174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218</v>
      </c>
      <c r="C119" t="s">
        <v>146</v>
      </c>
      <c r="D119" t="s">
        <v>28</v>
      </c>
      <c r="E119" t="s">
        <v>25</v>
      </c>
      <c r="F119" t="s">
        <v>137</v>
      </c>
      <c r="G119" t="s">
        <v>231</v>
      </c>
      <c r="H119">
        <v>1</v>
      </c>
      <c r="I119" t="s">
        <v>242</v>
      </c>
      <c r="J119" t="s">
        <v>121</v>
      </c>
      <c r="K119" t="s">
        <v>174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218</v>
      </c>
      <c r="C120" t="s">
        <v>146</v>
      </c>
      <c r="D120" t="s">
        <v>28</v>
      </c>
      <c r="E120" t="s">
        <v>25</v>
      </c>
      <c r="F120" t="s">
        <v>137</v>
      </c>
      <c r="G120" t="s">
        <v>231</v>
      </c>
      <c r="H120">
        <v>1</v>
      </c>
      <c r="I120" t="s">
        <v>242</v>
      </c>
      <c r="J120" t="s">
        <v>176</v>
      </c>
      <c r="K120" t="s">
        <v>174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218</v>
      </c>
      <c r="C121" t="s">
        <v>146</v>
      </c>
      <c r="D121" t="s">
        <v>28</v>
      </c>
      <c r="E121" t="s">
        <v>25</v>
      </c>
      <c r="F121" t="s">
        <v>137</v>
      </c>
      <c r="G121" t="s">
        <v>231</v>
      </c>
      <c r="H121">
        <v>1</v>
      </c>
      <c r="I121" t="s">
        <v>242</v>
      </c>
      <c r="J121" t="s">
        <v>177</v>
      </c>
      <c r="K121" t="s">
        <v>174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218</v>
      </c>
      <c r="C122" t="s">
        <v>147</v>
      </c>
      <c r="D122" t="s">
        <v>24</v>
      </c>
      <c r="E122" t="s">
        <v>25</v>
      </c>
      <c r="F122" t="s">
        <v>137</v>
      </c>
      <c r="G122" t="s">
        <v>71</v>
      </c>
      <c r="H122">
        <v>1</v>
      </c>
      <c r="I122" t="s">
        <v>242</v>
      </c>
      <c r="J122" t="s">
        <v>120</v>
      </c>
      <c r="K122" t="s">
        <v>185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218</v>
      </c>
      <c r="C123" t="s">
        <v>147</v>
      </c>
      <c r="D123" t="s">
        <v>24</v>
      </c>
      <c r="E123" t="s">
        <v>25</v>
      </c>
      <c r="F123" t="s">
        <v>137</v>
      </c>
      <c r="G123" t="s">
        <v>71</v>
      </c>
      <c r="H123">
        <v>1</v>
      </c>
      <c r="I123" t="s">
        <v>242</v>
      </c>
      <c r="J123" t="s">
        <v>207</v>
      </c>
      <c r="K123" t="s">
        <v>185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218</v>
      </c>
      <c r="C124" t="s">
        <v>147</v>
      </c>
      <c r="D124" t="s">
        <v>24</v>
      </c>
      <c r="E124" t="s">
        <v>25</v>
      </c>
      <c r="F124" t="s">
        <v>137</v>
      </c>
      <c r="G124" t="s">
        <v>71</v>
      </c>
      <c r="H124">
        <v>1</v>
      </c>
      <c r="I124" t="s">
        <v>242</v>
      </c>
      <c r="J124" t="s">
        <v>175</v>
      </c>
      <c r="K124" t="s">
        <v>174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218</v>
      </c>
      <c r="C125" t="s">
        <v>147</v>
      </c>
      <c r="D125" t="s">
        <v>24</v>
      </c>
      <c r="E125" t="s">
        <v>25</v>
      </c>
      <c r="F125" t="s">
        <v>137</v>
      </c>
      <c r="G125" t="s">
        <v>71</v>
      </c>
      <c r="H125">
        <v>1</v>
      </c>
      <c r="I125" t="s">
        <v>242</v>
      </c>
      <c r="J125" t="s">
        <v>121</v>
      </c>
      <c r="K125" t="s">
        <v>185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218</v>
      </c>
      <c r="C126" t="s">
        <v>147</v>
      </c>
      <c r="D126" t="s">
        <v>24</v>
      </c>
      <c r="E126" t="s">
        <v>25</v>
      </c>
      <c r="F126" t="s">
        <v>137</v>
      </c>
      <c r="G126" t="s">
        <v>71</v>
      </c>
      <c r="H126">
        <v>1</v>
      </c>
      <c r="I126" t="s">
        <v>242</v>
      </c>
      <c r="J126" t="s">
        <v>176</v>
      </c>
      <c r="K126" t="s">
        <v>174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218</v>
      </c>
      <c r="C127" t="s">
        <v>147</v>
      </c>
      <c r="D127" t="s">
        <v>24</v>
      </c>
      <c r="E127" t="s">
        <v>25</v>
      </c>
      <c r="F127" t="s">
        <v>137</v>
      </c>
      <c r="G127" t="s">
        <v>71</v>
      </c>
      <c r="H127">
        <v>1</v>
      </c>
      <c r="I127" t="s">
        <v>242</v>
      </c>
      <c r="J127" t="s">
        <v>177</v>
      </c>
      <c r="K127" t="s">
        <v>174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218</v>
      </c>
      <c r="C128" t="s">
        <v>147</v>
      </c>
      <c r="D128" t="s">
        <v>24</v>
      </c>
      <c r="E128" t="s">
        <v>25</v>
      </c>
      <c r="F128" t="s">
        <v>137</v>
      </c>
      <c r="G128" t="s">
        <v>71</v>
      </c>
      <c r="H128">
        <v>1</v>
      </c>
      <c r="I128" t="s">
        <v>242</v>
      </c>
      <c r="J128" t="s">
        <v>195</v>
      </c>
      <c r="K128" t="s">
        <v>238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218</v>
      </c>
      <c r="C129" t="s">
        <v>148</v>
      </c>
      <c r="D129" t="s">
        <v>24</v>
      </c>
      <c r="E129" t="s">
        <v>25</v>
      </c>
      <c r="F129" t="s">
        <v>137</v>
      </c>
      <c r="G129" t="s">
        <v>71</v>
      </c>
      <c r="H129">
        <v>1</v>
      </c>
      <c r="I129" t="s">
        <v>242</v>
      </c>
      <c r="J129" t="s">
        <v>120</v>
      </c>
      <c r="K129" t="s">
        <v>174</v>
      </c>
      <c r="L129">
        <v>24</v>
      </c>
      <c r="T129" t="str">
        <f>Receive[[#This Row],[服装]]&amp;Receive[[#This Row],[名前]]&amp;Receive[[#This Row],[レアリティ]]</f>
        <v>ユニフォーム木下久志ICONIC</v>
      </c>
    </row>
    <row r="130" spans="1:20" x14ac:dyDescent="0.3">
      <c r="A130">
        <f>VLOOKUP(Receive[[#This Row],[No用]],SetNo[[No.用]:[vlookup 用]],2,FALSE)</f>
        <v>23</v>
      </c>
      <c r="B130" t="s">
        <v>218</v>
      </c>
      <c r="C130" t="s">
        <v>148</v>
      </c>
      <c r="D130" t="s">
        <v>24</v>
      </c>
      <c r="E130" t="s">
        <v>25</v>
      </c>
      <c r="F130" t="s">
        <v>137</v>
      </c>
      <c r="G130" t="s">
        <v>71</v>
      </c>
      <c r="H130">
        <v>1</v>
      </c>
      <c r="I130" t="s">
        <v>242</v>
      </c>
      <c r="J130" t="s">
        <v>207</v>
      </c>
      <c r="K130" t="s">
        <v>174</v>
      </c>
      <c r="L130">
        <v>24</v>
      </c>
      <c r="T130" t="str">
        <f>Receive[[#This Row],[服装]]&amp;Receive[[#This Row],[名前]]&amp;Receive[[#This Row],[レアリティ]]</f>
        <v>ユニフォーム木下久志ICONIC</v>
      </c>
    </row>
    <row r="131" spans="1:20" x14ac:dyDescent="0.3">
      <c r="A131">
        <f>VLOOKUP(Receive[[#This Row],[No用]],SetNo[[No.用]:[vlookup 用]],2,FALSE)</f>
        <v>23</v>
      </c>
      <c r="B131" t="s">
        <v>218</v>
      </c>
      <c r="C131" t="s">
        <v>148</v>
      </c>
      <c r="D131" t="s">
        <v>24</v>
      </c>
      <c r="E131" t="s">
        <v>25</v>
      </c>
      <c r="F131" t="s">
        <v>137</v>
      </c>
      <c r="G131" t="s">
        <v>71</v>
      </c>
      <c r="H131">
        <v>1</v>
      </c>
      <c r="I131" t="s">
        <v>242</v>
      </c>
      <c r="J131" t="s">
        <v>175</v>
      </c>
      <c r="K131" t="s">
        <v>174</v>
      </c>
      <c r="L131">
        <v>21</v>
      </c>
      <c r="T131" t="str">
        <f>Receive[[#This Row],[服装]]&amp;Receive[[#This Row],[名前]]&amp;Receive[[#This Row],[レアリティ]]</f>
        <v>ユニフォーム木下久志ICONIC</v>
      </c>
    </row>
    <row r="132" spans="1:20" x14ac:dyDescent="0.3">
      <c r="A132">
        <f>VLOOKUP(Receive[[#This Row],[No用]],SetNo[[No.用]:[vlookup 用]],2,FALSE)</f>
        <v>23</v>
      </c>
      <c r="B132" t="s">
        <v>218</v>
      </c>
      <c r="C132" t="s">
        <v>148</v>
      </c>
      <c r="D132" t="s">
        <v>24</v>
      </c>
      <c r="E132" t="s">
        <v>25</v>
      </c>
      <c r="F132" t="s">
        <v>137</v>
      </c>
      <c r="G132" t="s">
        <v>71</v>
      </c>
      <c r="H132">
        <v>1</v>
      </c>
      <c r="I132" t="s">
        <v>242</v>
      </c>
      <c r="J132" t="s">
        <v>121</v>
      </c>
      <c r="K132" t="s">
        <v>174</v>
      </c>
      <c r="L132">
        <v>22</v>
      </c>
      <c r="T132" t="str">
        <f>Receive[[#This Row],[服装]]&amp;Receive[[#This Row],[名前]]&amp;Receive[[#This Row],[レアリティ]]</f>
        <v>ユニフォーム木下久志ICONIC</v>
      </c>
    </row>
    <row r="133" spans="1:20" x14ac:dyDescent="0.3">
      <c r="A133">
        <f>VLOOKUP(Receive[[#This Row],[No用]],SetNo[[No.用]:[vlookup 用]],2,FALSE)</f>
        <v>23</v>
      </c>
      <c r="B133" t="s">
        <v>218</v>
      </c>
      <c r="C133" t="s">
        <v>148</v>
      </c>
      <c r="D133" t="s">
        <v>24</v>
      </c>
      <c r="E133" t="s">
        <v>25</v>
      </c>
      <c r="F133" t="s">
        <v>137</v>
      </c>
      <c r="G133" t="s">
        <v>71</v>
      </c>
      <c r="H133">
        <v>1</v>
      </c>
      <c r="I133" t="s">
        <v>242</v>
      </c>
      <c r="J133" t="s">
        <v>176</v>
      </c>
      <c r="K133" t="s">
        <v>174</v>
      </c>
      <c r="L133">
        <v>24</v>
      </c>
      <c r="T133" t="str">
        <f>Receive[[#This Row],[服装]]&amp;Receive[[#This Row],[名前]]&amp;Receive[[#This Row],[レアリティ]]</f>
        <v>ユニフォーム木下久志ICONIC</v>
      </c>
    </row>
    <row r="134" spans="1:20" x14ac:dyDescent="0.3">
      <c r="A134">
        <f>VLOOKUP(Receive[[#This Row],[No用]],SetNo[[No.用]:[vlookup 用]],2,FALSE)</f>
        <v>23</v>
      </c>
      <c r="B134" t="s">
        <v>218</v>
      </c>
      <c r="C134" t="s">
        <v>148</v>
      </c>
      <c r="D134" t="s">
        <v>24</v>
      </c>
      <c r="E134" t="s">
        <v>25</v>
      </c>
      <c r="F134" t="s">
        <v>137</v>
      </c>
      <c r="G134" t="s">
        <v>71</v>
      </c>
      <c r="H134">
        <v>1</v>
      </c>
      <c r="I134" t="s">
        <v>242</v>
      </c>
      <c r="J134" t="s">
        <v>177</v>
      </c>
      <c r="K134" t="s">
        <v>174</v>
      </c>
      <c r="L134">
        <v>22</v>
      </c>
      <c r="T134" t="str">
        <f>Receive[[#This Row],[服装]]&amp;Receive[[#This Row],[名前]]&amp;Receive[[#This Row],[レアリティ]]</f>
        <v>ユニフォーム木下久志ICONIC</v>
      </c>
    </row>
    <row r="135" spans="1:20" x14ac:dyDescent="0.3">
      <c r="A135">
        <f>VLOOKUP(Receive[[#This Row],[No用]],SetNo[[No.用]:[vlookup 用]],2,FALSE)</f>
        <v>24</v>
      </c>
      <c r="B135" t="s">
        <v>218</v>
      </c>
      <c r="C135" t="s">
        <v>149</v>
      </c>
      <c r="D135" t="s">
        <v>24</v>
      </c>
      <c r="E135" t="s">
        <v>26</v>
      </c>
      <c r="F135" t="s">
        <v>137</v>
      </c>
      <c r="G135" t="s">
        <v>71</v>
      </c>
      <c r="H135">
        <v>1</v>
      </c>
      <c r="I135" t="s">
        <v>242</v>
      </c>
      <c r="J135" t="s">
        <v>120</v>
      </c>
      <c r="K135" t="s">
        <v>174</v>
      </c>
      <c r="L135">
        <v>22</v>
      </c>
      <c r="T135" t="str">
        <f>Receive[[#This Row],[服装]]&amp;Receive[[#This Row],[名前]]&amp;Receive[[#This Row],[レアリティ]]</f>
        <v>ユニフォーム成田一仁ICONIC</v>
      </c>
    </row>
    <row r="136" spans="1:20" x14ac:dyDescent="0.3">
      <c r="A136">
        <f>VLOOKUP(Receive[[#This Row],[No用]],SetNo[[No.用]:[vlookup 用]],2,FALSE)</f>
        <v>24</v>
      </c>
      <c r="B136" t="s">
        <v>218</v>
      </c>
      <c r="C136" t="s">
        <v>149</v>
      </c>
      <c r="D136" t="s">
        <v>24</v>
      </c>
      <c r="E136" t="s">
        <v>26</v>
      </c>
      <c r="F136" t="s">
        <v>137</v>
      </c>
      <c r="G136" t="s">
        <v>71</v>
      </c>
      <c r="H136">
        <v>1</v>
      </c>
      <c r="I136" t="s">
        <v>242</v>
      </c>
      <c r="J136" t="s">
        <v>175</v>
      </c>
      <c r="K136" t="s">
        <v>174</v>
      </c>
      <c r="L136">
        <v>22</v>
      </c>
      <c r="T136" t="str">
        <f>Receive[[#This Row],[服装]]&amp;Receive[[#This Row],[名前]]&amp;Receive[[#This Row],[レアリティ]]</f>
        <v>ユニフォーム成田一仁ICONIC</v>
      </c>
    </row>
    <row r="137" spans="1:20" x14ac:dyDescent="0.3">
      <c r="A137">
        <f>VLOOKUP(Receive[[#This Row],[No用]],SetNo[[No.用]:[vlookup 用]],2,FALSE)</f>
        <v>24</v>
      </c>
      <c r="B137" t="s">
        <v>218</v>
      </c>
      <c r="C137" t="s">
        <v>149</v>
      </c>
      <c r="D137" t="s">
        <v>24</v>
      </c>
      <c r="E137" t="s">
        <v>26</v>
      </c>
      <c r="F137" t="s">
        <v>137</v>
      </c>
      <c r="G137" t="s">
        <v>71</v>
      </c>
      <c r="H137">
        <v>1</v>
      </c>
      <c r="I137" t="s">
        <v>242</v>
      </c>
      <c r="J137" t="s">
        <v>121</v>
      </c>
      <c r="K137" t="s">
        <v>174</v>
      </c>
      <c r="L137">
        <v>22</v>
      </c>
      <c r="T137" t="str">
        <f>Receive[[#This Row],[服装]]&amp;Receive[[#This Row],[名前]]&amp;Receive[[#This Row],[レアリティ]]</f>
        <v>ユニフォーム成田一仁ICONIC</v>
      </c>
    </row>
    <row r="138" spans="1:20" x14ac:dyDescent="0.3">
      <c r="A138">
        <f>VLOOKUP(Receive[[#This Row],[No用]],SetNo[[No.用]:[vlookup 用]],2,FALSE)</f>
        <v>24</v>
      </c>
      <c r="B138" t="s">
        <v>218</v>
      </c>
      <c r="C138" t="s">
        <v>149</v>
      </c>
      <c r="D138" t="s">
        <v>24</v>
      </c>
      <c r="E138" t="s">
        <v>26</v>
      </c>
      <c r="F138" t="s">
        <v>137</v>
      </c>
      <c r="G138" t="s">
        <v>71</v>
      </c>
      <c r="H138">
        <v>1</v>
      </c>
      <c r="I138" t="s">
        <v>242</v>
      </c>
      <c r="J138" t="s">
        <v>176</v>
      </c>
      <c r="K138" t="s">
        <v>174</v>
      </c>
      <c r="L138">
        <v>22</v>
      </c>
      <c r="T138" t="str">
        <f>Receive[[#This Row],[服装]]&amp;Receive[[#This Row],[名前]]&amp;Receive[[#This Row],[レアリティ]]</f>
        <v>ユニフォーム成田一仁ICONIC</v>
      </c>
    </row>
    <row r="139" spans="1:20" x14ac:dyDescent="0.3">
      <c r="A139">
        <f>VLOOKUP(Receive[[#This Row],[No用]],SetNo[[No.用]:[vlookup 用]],2,FALSE)</f>
        <v>24</v>
      </c>
      <c r="B139" t="s">
        <v>218</v>
      </c>
      <c r="C139" t="s">
        <v>149</v>
      </c>
      <c r="D139" t="s">
        <v>24</v>
      </c>
      <c r="E139" t="s">
        <v>26</v>
      </c>
      <c r="F139" t="s">
        <v>137</v>
      </c>
      <c r="G139" t="s">
        <v>71</v>
      </c>
      <c r="H139">
        <v>1</v>
      </c>
      <c r="I139" t="s">
        <v>242</v>
      </c>
      <c r="J139" t="s">
        <v>177</v>
      </c>
      <c r="K139" t="s">
        <v>174</v>
      </c>
      <c r="L139">
        <v>29</v>
      </c>
      <c r="T139" t="str">
        <f>Receive[[#This Row],[服装]]&amp;Receive[[#This Row],[名前]]&amp;Receive[[#This Row],[レアリティ]]</f>
        <v>ユニフォーム成田一仁ICONIC</v>
      </c>
    </row>
    <row r="140" spans="1:20" x14ac:dyDescent="0.3">
      <c r="A140">
        <f>VLOOKUP(Receive[[#This Row],[No用]],SetNo[[No.用]:[vlookup 用]],2,FALSE)</f>
        <v>25</v>
      </c>
      <c r="B140" t="s">
        <v>108</v>
      </c>
      <c r="C140" t="s">
        <v>39</v>
      </c>
      <c r="D140" t="s">
        <v>24</v>
      </c>
      <c r="E140" t="s">
        <v>31</v>
      </c>
      <c r="F140" t="s">
        <v>27</v>
      </c>
      <c r="G140" t="s">
        <v>71</v>
      </c>
      <c r="H140">
        <v>1</v>
      </c>
      <c r="I140" t="s">
        <v>242</v>
      </c>
      <c r="J140" t="s">
        <v>120</v>
      </c>
      <c r="K140" t="s">
        <v>174</v>
      </c>
      <c r="L140">
        <v>26</v>
      </c>
      <c r="T140" t="str">
        <f>Receive[[#This Row],[服装]]&amp;Receive[[#This Row],[名前]]&amp;Receive[[#This Row],[レアリティ]]</f>
        <v>ユニフォーム孤爪研磨ICONIC</v>
      </c>
    </row>
    <row r="141" spans="1:20" x14ac:dyDescent="0.3">
      <c r="A141">
        <f>VLOOKUP(Receive[[#This Row],[No用]],SetNo[[No.用]:[vlookup 用]],2,FALSE)</f>
        <v>25</v>
      </c>
      <c r="B141" t="s">
        <v>108</v>
      </c>
      <c r="C141" t="s">
        <v>39</v>
      </c>
      <c r="D141" t="s">
        <v>24</v>
      </c>
      <c r="E141" t="s">
        <v>31</v>
      </c>
      <c r="F141" t="s">
        <v>27</v>
      </c>
      <c r="G141" t="s">
        <v>71</v>
      </c>
      <c r="H141">
        <v>1</v>
      </c>
      <c r="I141" t="s">
        <v>242</v>
      </c>
      <c r="J141" t="s">
        <v>175</v>
      </c>
      <c r="K141" t="s">
        <v>174</v>
      </c>
      <c r="L141">
        <v>24</v>
      </c>
      <c r="T141" t="str">
        <f>Receive[[#This Row],[服装]]&amp;Receive[[#This Row],[名前]]&amp;Receive[[#This Row],[レアリティ]]</f>
        <v>ユニフォーム孤爪研磨ICONIC</v>
      </c>
    </row>
    <row r="142" spans="1:20" x14ac:dyDescent="0.3">
      <c r="A142">
        <f>VLOOKUP(Receive[[#This Row],[No用]],SetNo[[No.用]:[vlookup 用]],2,FALSE)</f>
        <v>25</v>
      </c>
      <c r="B142" t="s">
        <v>108</v>
      </c>
      <c r="C142" t="s">
        <v>39</v>
      </c>
      <c r="D142" t="s">
        <v>24</v>
      </c>
      <c r="E142" t="s">
        <v>31</v>
      </c>
      <c r="F142" t="s">
        <v>27</v>
      </c>
      <c r="G142" t="s">
        <v>71</v>
      </c>
      <c r="H142">
        <v>1</v>
      </c>
      <c r="I142" t="s">
        <v>242</v>
      </c>
      <c r="J142" t="s">
        <v>244</v>
      </c>
      <c r="K142" t="s">
        <v>174</v>
      </c>
      <c r="L142">
        <v>24</v>
      </c>
      <c r="T142" t="str">
        <f>Receive[[#This Row],[服装]]&amp;Receive[[#This Row],[名前]]&amp;Receive[[#This Row],[レアリティ]]</f>
        <v>ユニフォーム孤爪研磨ICONIC</v>
      </c>
    </row>
    <row r="143" spans="1:20" x14ac:dyDescent="0.3">
      <c r="A143">
        <f>VLOOKUP(Receive[[#This Row],[No用]],SetNo[[No.用]:[vlookup 用]],2,FALSE)</f>
        <v>25</v>
      </c>
      <c r="B143" t="s">
        <v>108</v>
      </c>
      <c r="C143" t="s">
        <v>39</v>
      </c>
      <c r="D143" t="s">
        <v>24</v>
      </c>
      <c r="E143" t="s">
        <v>31</v>
      </c>
      <c r="F143" t="s">
        <v>27</v>
      </c>
      <c r="G143" t="s">
        <v>71</v>
      </c>
      <c r="H143">
        <v>1</v>
      </c>
      <c r="I143" t="s">
        <v>242</v>
      </c>
      <c r="J143" t="s">
        <v>121</v>
      </c>
      <c r="K143" t="s">
        <v>174</v>
      </c>
      <c r="L143">
        <v>26</v>
      </c>
      <c r="T143" t="str">
        <f>Receive[[#This Row],[服装]]&amp;Receive[[#This Row],[名前]]&amp;Receive[[#This Row],[レアリティ]]</f>
        <v>ユニフォーム孤爪研磨ICONIC</v>
      </c>
    </row>
    <row r="144" spans="1:20" x14ac:dyDescent="0.3">
      <c r="A144">
        <f>VLOOKUP(Receive[[#This Row],[No用]],SetNo[[No.用]:[vlookup 用]],2,FALSE)</f>
        <v>25</v>
      </c>
      <c r="B144" t="s">
        <v>108</v>
      </c>
      <c r="C144" t="s">
        <v>39</v>
      </c>
      <c r="D144" t="s">
        <v>24</v>
      </c>
      <c r="E144" t="s">
        <v>31</v>
      </c>
      <c r="F144" t="s">
        <v>27</v>
      </c>
      <c r="G144" t="s">
        <v>71</v>
      </c>
      <c r="H144">
        <v>1</v>
      </c>
      <c r="I144" t="s">
        <v>242</v>
      </c>
      <c r="J144" t="s">
        <v>176</v>
      </c>
      <c r="K144" t="s">
        <v>174</v>
      </c>
      <c r="L144">
        <v>24</v>
      </c>
      <c r="T144" t="str">
        <f>Receive[[#This Row],[服装]]&amp;Receive[[#This Row],[名前]]&amp;Receive[[#This Row],[レアリティ]]</f>
        <v>ユニフォーム孤爪研磨ICONIC</v>
      </c>
    </row>
    <row r="145" spans="1:20" x14ac:dyDescent="0.3">
      <c r="A145">
        <f>VLOOKUP(Receive[[#This Row],[No用]],SetNo[[No.用]:[vlookup 用]],2,FALSE)</f>
        <v>25</v>
      </c>
      <c r="B145" t="s">
        <v>108</v>
      </c>
      <c r="C145" t="s">
        <v>39</v>
      </c>
      <c r="D145" t="s">
        <v>24</v>
      </c>
      <c r="E145" t="s">
        <v>31</v>
      </c>
      <c r="F145" t="s">
        <v>27</v>
      </c>
      <c r="G145" t="s">
        <v>71</v>
      </c>
      <c r="H145">
        <v>1</v>
      </c>
      <c r="I145" t="s">
        <v>242</v>
      </c>
      <c r="J145" t="s">
        <v>177</v>
      </c>
      <c r="K145" t="s">
        <v>174</v>
      </c>
      <c r="L145">
        <v>29</v>
      </c>
      <c r="T145" t="str">
        <f>Receive[[#This Row],[服装]]&amp;Receive[[#This Row],[名前]]&amp;Receive[[#This Row],[レアリティ]]</f>
        <v>ユニフォーム孤爪研磨ICONIC</v>
      </c>
    </row>
    <row r="146" spans="1:20" x14ac:dyDescent="0.3">
      <c r="A146">
        <f>VLOOKUP(Receive[[#This Row],[No用]],SetNo[[No.用]:[vlookup 用]],2,FALSE)</f>
        <v>26</v>
      </c>
      <c r="B146" t="s">
        <v>150</v>
      </c>
      <c r="C146" t="s">
        <v>39</v>
      </c>
      <c r="D146" t="s">
        <v>90</v>
      </c>
      <c r="E146" t="s">
        <v>31</v>
      </c>
      <c r="F146" t="s">
        <v>27</v>
      </c>
      <c r="G146" t="s">
        <v>71</v>
      </c>
      <c r="H146">
        <v>1</v>
      </c>
      <c r="I146" t="s">
        <v>242</v>
      </c>
      <c r="J146" t="s">
        <v>120</v>
      </c>
      <c r="K146" t="s">
        <v>174</v>
      </c>
      <c r="L146">
        <v>26</v>
      </c>
      <c r="T146" t="str">
        <f>Receive[[#This Row],[服装]]&amp;Receive[[#This Row],[名前]]&amp;Receive[[#This Row],[レアリティ]]</f>
        <v>制服孤爪研磨ICONIC</v>
      </c>
    </row>
    <row r="147" spans="1:20" x14ac:dyDescent="0.3">
      <c r="A147">
        <f>VLOOKUP(Receive[[#This Row],[No用]],SetNo[[No.用]:[vlookup 用]],2,FALSE)</f>
        <v>26</v>
      </c>
      <c r="B147" t="s">
        <v>150</v>
      </c>
      <c r="C147" t="s">
        <v>39</v>
      </c>
      <c r="D147" t="s">
        <v>90</v>
      </c>
      <c r="E147" t="s">
        <v>31</v>
      </c>
      <c r="F147" t="s">
        <v>27</v>
      </c>
      <c r="G147" t="s">
        <v>71</v>
      </c>
      <c r="H147">
        <v>1</v>
      </c>
      <c r="I147" t="s">
        <v>242</v>
      </c>
      <c r="J147" t="s">
        <v>175</v>
      </c>
      <c r="K147" t="s">
        <v>174</v>
      </c>
      <c r="L147">
        <v>24</v>
      </c>
      <c r="T147" t="str">
        <f>Receive[[#This Row],[服装]]&amp;Receive[[#This Row],[名前]]&amp;Receive[[#This Row],[レアリティ]]</f>
        <v>制服孤爪研磨ICONIC</v>
      </c>
    </row>
    <row r="148" spans="1:20" x14ac:dyDescent="0.3">
      <c r="A148">
        <f>VLOOKUP(Receive[[#This Row],[No用]],SetNo[[No.用]:[vlookup 用]],2,FALSE)</f>
        <v>26</v>
      </c>
      <c r="B148" t="s">
        <v>150</v>
      </c>
      <c r="C148" t="s">
        <v>39</v>
      </c>
      <c r="D148" t="s">
        <v>90</v>
      </c>
      <c r="E148" t="s">
        <v>31</v>
      </c>
      <c r="F148" t="s">
        <v>27</v>
      </c>
      <c r="G148" t="s">
        <v>71</v>
      </c>
      <c r="H148">
        <v>1</v>
      </c>
      <c r="I148" t="s">
        <v>242</v>
      </c>
      <c r="J148" t="s">
        <v>244</v>
      </c>
      <c r="K148" t="s">
        <v>174</v>
      </c>
      <c r="L148">
        <v>24</v>
      </c>
      <c r="T148" t="str">
        <f>Receive[[#This Row],[服装]]&amp;Receive[[#This Row],[名前]]&amp;Receive[[#This Row],[レアリティ]]</f>
        <v>制服孤爪研磨ICONIC</v>
      </c>
    </row>
    <row r="149" spans="1:20" x14ac:dyDescent="0.3">
      <c r="A149">
        <f>VLOOKUP(Receive[[#This Row],[No用]],SetNo[[No.用]:[vlookup 用]],2,FALSE)</f>
        <v>26</v>
      </c>
      <c r="B149" t="s">
        <v>150</v>
      </c>
      <c r="C149" t="s">
        <v>39</v>
      </c>
      <c r="D149" t="s">
        <v>90</v>
      </c>
      <c r="E149" t="s">
        <v>31</v>
      </c>
      <c r="F149" t="s">
        <v>27</v>
      </c>
      <c r="G149" t="s">
        <v>71</v>
      </c>
      <c r="H149">
        <v>1</v>
      </c>
      <c r="I149" t="s">
        <v>242</v>
      </c>
      <c r="J149" t="s">
        <v>121</v>
      </c>
      <c r="K149" t="s">
        <v>174</v>
      </c>
      <c r="L149">
        <v>26</v>
      </c>
      <c r="T149" t="str">
        <f>Receive[[#This Row],[服装]]&amp;Receive[[#This Row],[名前]]&amp;Receive[[#This Row],[レアリティ]]</f>
        <v>制服孤爪研磨ICONIC</v>
      </c>
    </row>
    <row r="150" spans="1:20" x14ac:dyDescent="0.3">
      <c r="A150">
        <f>VLOOKUP(Receive[[#This Row],[No用]],SetNo[[No.用]:[vlookup 用]],2,FALSE)</f>
        <v>26</v>
      </c>
      <c r="B150" t="s">
        <v>150</v>
      </c>
      <c r="C150" t="s">
        <v>39</v>
      </c>
      <c r="D150" t="s">
        <v>90</v>
      </c>
      <c r="E150" t="s">
        <v>31</v>
      </c>
      <c r="F150" t="s">
        <v>27</v>
      </c>
      <c r="G150" t="s">
        <v>71</v>
      </c>
      <c r="H150">
        <v>1</v>
      </c>
      <c r="I150" t="s">
        <v>242</v>
      </c>
      <c r="J150" t="s">
        <v>176</v>
      </c>
      <c r="K150" t="s">
        <v>174</v>
      </c>
      <c r="L150">
        <v>24</v>
      </c>
      <c r="T150" t="str">
        <f>Receive[[#This Row],[服装]]&amp;Receive[[#This Row],[名前]]&amp;Receive[[#This Row],[レアリティ]]</f>
        <v>制服孤爪研磨ICONIC</v>
      </c>
    </row>
    <row r="151" spans="1:20" x14ac:dyDescent="0.3">
      <c r="A151">
        <f>VLOOKUP(Receive[[#This Row],[No用]],SetNo[[No.用]:[vlookup 用]],2,FALSE)</f>
        <v>26</v>
      </c>
      <c r="B151" t="s">
        <v>150</v>
      </c>
      <c r="C151" t="s">
        <v>39</v>
      </c>
      <c r="D151" t="s">
        <v>90</v>
      </c>
      <c r="E151" t="s">
        <v>31</v>
      </c>
      <c r="F151" t="s">
        <v>27</v>
      </c>
      <c r="G151" t="s">
        <v>71</v>
      </c>
      <c r="H151">
        <v>1</v>
      </c>
      <c r="I151" t="s">
        <v>242</v>
      </c>
      <c r="J151" t="s">
        <v>177</v>
      </c>
      <c r="K151" t="s">
        <v>174</v>
      </c>
      <c r="L151">
        <v>29</v>
      </c>
      <c r="T151" t="str">
        <f>Receive[[#This Row],[服装]]&amp;Receive[[#This Row],[名前]]&amp;Receive[[#This Row],[レアリティ]]</f>
        <v>制服孤爪研磨ICONIC</v>
      </c>
    </row>
    <row r="152" spans="1:20" x14ac:dyDescent="0.3">
      <c r="A152">
        <f>VLOOKUP(Receive[[#This Row],[No用]],SetNo[[No.用]:[vlookup 用]],2,FALSE)</f>
        <v>27</v>
      </c>
      <c r="B152" t="s">
        <v>151</v>
      </c>
      <c r="C152" t="s">
        <v>39</v>
      </c>
      <c r="D152" t="s">
        <v>77</v>
      </c>
      <c r="E152" t="s">
        <v>31</v>
      </c>
      <c r="F152" t="s">
        <v>27</v>
      </c>
      <c r="G152" t="s">
        <v>71</v>
      </c>
      <c r="H152">
        <v>1</v>
      </c>
      <c r="I152" t="s">
        <v>242</v>
      </c>
      <c r="J152" t="s">
        <v>120</v>
      </c>
      <c r="K152" t="s">
        <v>190</v>
      </c>
      <c r="L152">
        <v>29</v>
      </c>
      <c r="T152" t="str">
        <f>Receive[[#This Row],[服装]]&amp;Receive[[#This Row],[名前]]&amp;Receive[[#This Row],[レアリティ]]</f>
        <v>夏祭り孤爪研磨ICONIC</v>
      </c>
    </row>
    <row r="153" spans="1:20" x14ac:dyDescent="0.3">
      <c r="A153">
        <f>VLOOKUP(Receive[[#This Row],[No用]],SetNo[[No.用]:[vlookup 用]],2,FALSE)</f>
        <v>27</v>
      </c>
      <c r="B153" t="s">
        <v>151</v>
      </c>
      <c r="C153" t="s">
        <v>39</v>
      </c>
      <c r="D153" t="s">
        <v>77</v>
      </c>
      <c r="E153" t="s">
        <v>31</v>
      </c>
      <c r="F153" t="s">
        <v>27</v>
      </c>
      <c r="G153" t="s">
        <v>71</v>
      </c>
      <c r="H153">
        <v>1</v>
      </c>
      <c r="I153" t="s">
        <v>242</v>
      </c>
      <c r="J153" t="s">
        <v>175</v>
      </c>
      <c r="K153" t="s">
        <v>174</v>
      </c>
      <c r="L153">
        <v>24</v>
      </c>
      <c r="T153" t="str">
        <f>Receive[[#This Row],[服装]]&amp;Receive[[#This Row],[名前]]&amp;Receive[[#This Row],[レアリティ]]</f>
        <v>夏祭り孤爪研磨ICONIC</v>
      </c>
    </row>
    <row r="154" spans="1:20" x14ac:dyDescent="0.3">
      <c r="A154">
        <f>VLOOKUP(Receive[[#This Row],[No用]],SetNo[[No.用]:[vlookup 用]],2,FALSE)</f>
        <v>27</v>
      </c>
      <c r="B154" t="s">
        <v>151</v>
      </c>
      <c r="C154" t="s">
        <v>39</v>
      </c>
      <c r="D154" t="s">
        <v>77</v>
      </c>
      <c r="E154" t="s">
        <v>31</v>
      </c>
      <c r="F154" t="s">
        <v>27</v>
      </c>
      <c r="G154" t="s">
        <v>71</v>
      </c>
      <c r="H154">
        <v>1</v>
      </c>
      <c r="I154" t="s">
        <v>242</v>
      </c>
      <c r="J154" t="s">
        <v>244</v>
      </c>
      <c r="K154" t="s">
        <v>174</v>
      </c>
      <c r="L154">
        <v>24</v>
      </c>
      <c r="T154" t="str">
        <f>Receive[[#This Row],[服装]]&amp;Receive[[#This Row],[名前]]&amp;Receive[[#This Row],[レアリティ]]</f>
        <v>夏祭り孤爪研磨ICONIC</v>
      </c>
    </row>
    <row r="155" spans="1:20" x14ac:dyDescent="0.3">
      <c r="A155">
        <f>VLOOKUP(Receive[[#This Row],[No用]],SetNo[[No.用]:[vlookup 用]],2,FALSE)</f>
        <v>27</v>
      </c>
      <c r="B155" t="s">
        <v>151</v>
      </c>
      <c r="C155" t="s">
        <v>39</v>
      </c>
      <c r="D155" t="s">
        <v>77</v>
      </c>
      <c r="E155" t="s">
        <v>31</v>
      </c>
      <c r="F155" t="s">
        <v>27</v>
      </c>
      <c r="G155" t="s">
        <v>71</v>
      </c>
      <c r="H155">
        <v>1</v>
      </c>
      <c r="I155" t="s">
        <v>242</v>
      </c>
      <c r="J155" t="s">
        <v>121</v>
      </c>
      <c r="K155" t="s">
        <v>190</v>
      </c>
      <c r="L155">
        <v>29</v>
      </c>
      <c r="T155" t="str">
        <f>Receive[[#This Row],[服装]]&amp;Receive[[#This Row],[名前]]&amp;Receive[[#This Row],[レアリティ]]</f>
        <v>夏祭り孤爪研磨ICONIC</v>
      </c>
    </row>
    <row r="156" spans="1:20" x14ac:dyDescent="0.3">
      <c r="A156">
        <f>VLOOKUP(Receive[[#This Row],[No用]],SetNo[[No.用]:[vlookup 用]],2,FALSE)</f>
        <v>27</v>
      </c>
      <c r="B156" t="s">
        <v>151</v>
      </c>
      <c r="C156" t="s">
        <v>39</v>
      </c>
      <c r="D156" t="s">
        <v>77</v>
      </c>
      <c r="E156" t="s">
        <v>31</v>
      </c>
      <c r="F156" t="s">
        <v>27</v>
      </c>
      <c r="G156" t="s">
        <v>71</v>
      </c>
      <c r="H156">
        <v>1</v>
      </c>
      <c r="I156" t="s">
        <v>242</v>
      </c>
      <c r="J156" t="s">
        <v>176</v>
      </c>
      <c r="K156" t="s">
        <v>174</v>
      </c>
      <c r="L156">
        <v>24</v>
      </c>
      <c r="T156" t="str">
        <f>Receive[[#This Row],[服装]]&amp;Receive[[#This Row],[名前]]&amp;Receive[[#This Row],[レアリティ]]</f>
        <v>夏祭り孤爪研磨ICONIC</v>
      </c>
    </row>
    <row r="157" spans="1:20" x14ac:dyDescent="0.3">
      <c r="A157">
        <f>VLOOKUP(Receive[[#This Row],[No用]],SetNo[[No.用]:[vlookup 用]],2,FALSE)</f>
        <v>27</v>
      </c>
      <c r="B157" t="s">
        <v>151</v>
      </c>
      <c r="C157" t="s">
        <v>39</v>
      </c>
      <c r="D157" t="s">
        <v>77</v>
      </c>
      <c r="E157" t="s">
        <v>31</v>
      </c>
      <c r="F157" t="s">
        <v>27</v>
      </c>
      <c r="G157" t="s">
        <v>71</v>
      </c>
      <c r="H157">
        <v>1</v>
      </c>
      <c r="I157" t="s">
        <v>242</v>
      </c>
      <c r="J157" t="s">
        <v>177</v>
      </c>
      <c r="K157" t="s">
        <v>174</v>
      </c>
      <c r="L157">
        <v>29</v>
      </c>
      <c r="T157" t="str">
        <f>Receive[[#This Row],[服装]]&amp;Receive[[#This Row],[名前]]&amp;Receive[[#This Row],[レアリティ]]</f>
        <v>夏祭り孤爪研磨ICONIC</v>
      </c>
    </row>
    <row r="158" spans="1:20" x14ac:dyDescent="0.3">
      <c r="A158">
        <f>VLOOKUP(Receive[[#This Row],[No用]],SetNo[[No.用]:[vlookup 用]],2,FALSE)</f>
        <v>28</v>
      </c>
      <c r="B158" t="s">
        <v>108</v>
      </c>
      <c r="C158" t="s">
        <v>40</v>
      </c>
      <c r="D158" t="s">
        <v>23</v>
      </c>
      <c r="E158" t="s">
        <v>26</v>
      </c>
      <c r="F158" t="s">
        <v>27</v>
      </c>
      <c r="G158" t="s">
        <v>71</v>
      </c>
      <c r="H158">
        <v>1</v>
      </c>
      <c r="I158" t="s">
        <v>242</v>
      </c>
      <c r="J158" t="s">
        <v>120</v>
      </c>
      <c r="K158" t="s">
        <v>174</v>
      </c>
      <c r="L158">
        <v>25</v>
      </c>
      <c r="T158" t="str">
        <f>Receive[[#This Row],[服装]]&amp;Receive[[#This Row],[名前]]&amp;Receive[[#This Row],[レアリティ]]</f>
        <v>ユニフォーム黒尾鉄朗ICONIC</v>
      </c>
    </row>
    <row r="159" spans="1:20" x14ac:dyDescent="0.3">
      <c r="A159">
        <f>VLOOKUP(Receive[[#This Row],[No用]],SetNo[[No.用]:[vlookup 用]],2,FALSE)</f>
        <v>28</v>
      </c>
      <c r="B159" t="s">
        <v>108</v>
      </c>
      <c r="C159" t="s">
        <v>40</v>
      </c>
      <c r="D159" t="s">
        <v>23</v>
      </c>
      <c r="E159" t="s">
        <v>26</v>
      </c>
      <c r="F159" t="s">
        <v>27</v>
      </c>
      <c r="G159" t="s">
        <v>71</v>
      </c>
      <c r="H159">
        <v>1</v>
      </c>
      <c r="I159" t="s">
        <v>242</v>
      </c>
      <c r="J159" t="s">
        <v>175</v>
      </c>
      <c r="K159" t="s">
        <v>174</v>
      </c>
      <c r="L159">
        <v>25</v>
      </c>
      <c r="T159" t="str">
        <f>Receive[[#This Row],[服装]]&amp;Receive[[#This Row],[名前]]&amp;Receive[[#This Row],[レアリティ]]</f>
        <v>ユニフォーム黒尾鉄朗ICONIC</v>
      </c>
    </row>
    <row r="160" spans="1:20" x14ac:dyDescent="0.3">
      <c r="A160">
        <f>VLOOKUP(Receive[[#This Row],[No用]],SetNo[[No.用]:[vlookup 用]],2,FALSE)</f>
        <v>28</v>
      </c>
      <c r="B160" t="s">
        <v>108</v>
      </c>
      <c r="C160" t="s">
        <v>40</v>
      </c>
      <c r="D160" t="s">
        <v>23</v>
      </c>
      <c r="E160" t="s">
        <v>26</v>
      </c>
      <c r="F160" t="s">
        <v>27</v>
      </c>
      <c r="G160" t="s">
        <v>71</v>
      </c>
      <c r="H160">
        <v>1</v>
      </c>
      <c r="I160" t="s">
        <v>242</v>
      </c>
      <c r="J160" t="s">
        <v>244</v>
      </c>
      <c r="K160" t="s">
        <v>174</v>
      </c>
      <c r="L160">
        <v>25</v>
      </c>
      <c r="T160" t="str">
        <f>Receive[[#This Row],[服装]]&amp;Receive[[#This Row],[名前]]&amp;Receive[[#This Row],[レアリティ]]</f>
        <v>ユニフォーム黒尾鉄朗ICONIC</v>
      </c>
    </row>
    <row r="161" spans="1:20" x14ac:dyDescent="0.3">
      <c r="A161">
        <f>VLOOKUP(Receive[[#This Row],[No用]],SetNo[[No.用]:[vlookup 用]],2,FALSE)</f>
        <v>28</v>
      </c>
      <c r="B161" t="s">
        <v>108</v>
      </c>
      <c r="C161" t="s">
        <v>40</v>
      </c>
      <c r="D161" t="s">
        <v>23</v>
      </c>
      <c r="E161" t="s">
        <v>26</v>
      </c>
      <c r="F161" t="s">
        <v>27</v>
      </c>
      <c r="G161" t="s">
        <v>71</v>
      </c>
      <c r="H161">
        <v>1</v>
      </c>
      <c r="I161" t="s">
        <v>242</v>
      </c>
      <c r="J161" t="s">
        <v>121</v>
      </c>
      <c r="K161" t="s">
        <v>174</v>
      </c>
      <c r="L161">
        <v>25</v>
      </c>
      <c r="T161" t="str">
        <f>Receive[[#This Row],[服装]]&amp;Receive[[#This Row],[名前]]&amp;Receive[[#This Row],[レアリティ]]</f>
        <v>ユニフォーム黒尾鉄朗ICONIC</v>
      </c>
    </row>
    <row r="162" spans="1:20" x14ac:dyDescent="0.3">
      <c r="A162">
        <f>VLOOKUP(Receive[[#This Row],[No用]],SetNo[[No.用]:[vlookup 用]],2,FALSE)</f>
        <v>28</v>
      </c>
      <c r="B162" t="s">
        <v>108</v>
      </c>
      <c r="C162" t="s">
        <v>40</v>
      </c>
      <c r="D162" t="s">
        <v>23</v>
      </c>
      <c r="E162" t="s">
        <v>26</v>
      </c>
      <c r="F162" t="s">
        <v>27</v>
      </c>
      <c r="G162" t="s">
        <v>71</v>
      </c>
      <c r="H162">
        <v>1</v>
      </c>
      <c r="I162" t="s">
        <v>242</v>
      </c>
      <c r="J162" t="s">
        <v>176</v>
      </c>
      <c r="K162" t="s">
        <v>174</v>
      </c>
      <c r="L162">
        <v>25</v>
      </c>
      <c r="T162" t="str">
        <f>Receive[[#This Row],[服装]]&amp;Receive[[#This Row],[名前]]&amp;Receive[[#This Row],[レアリティ]]</f>
        <v>ユニフォーム黒尾鉄朗ICONIC</v>
      </c>
    </row>
    <row r="163" spans="1:20" x14ac:dyDescent="0.3">
      <c r="A163">
        <f>VLOOKUP(Receive[[#This Row],[No用]],SetNo[[No.用]:[vlookup 用]],2,FALSE)</f>
        <v>28</v>
      </c>
      <c r="B163" t="s">
        <v>108</v>
      </c>
      <c r="C163" t="s">
        <v>40</v>
      </c>
      <c r="D163" t="s">
        <v>23</v>
      </c>
      <c r="E163" t="s">
        <v>26</v>
      </c>
      <c r="F163" t="s">
        <v>27</v>
      </c>
      <c r="G163" t="s">
        <v>71</v>
      </c>
      <c r="H163">
        <v>1</v>
      </c>
      <c r="I163" t="s">
        <v>242</v>
      </c>
      <c r="J163" t="s">
        <v>177</v>
      </c>
      <c r="K163" t="s">
        <v>174</v>
      </c>
      <c r="L163">
        <v>9</v>
      </c>
      <c r="T163" t="str">
        <f>Receive[[#This Row],[服装]]&amp;Receive[[#This Row],[名前]]&amp;Receive[[#This Row],[レアリティ]]</f>
        <v>ユニフォーム黒尾鉄朗ICONIC</v>
      </c>
    </row>
    <row r="164" spans="1:20" x14ac:dyDescent="0.3">
      <c r="A164">
        <f>VLOOKUP(Receive[[#This Row],[No用]],SetNo[[No.用]:[vlookup 用]],2,FALSE)</f>
        <v>29</v>
      </c>
      <c r="B164" t="s">
        <v>150</v>
      </c>
      <c r="C164" t="s">
        <v>40</v>
      </c>
      <c r="D164" t="s">
        <v>73</v>
      </c>
      <c r="E164" t="s">
        <v>26</v>
      </c>
      <c r="F164" t="s">
        <v>27</v>
      </c>
      <c r="G164" t="s">
        <v>71</v>
      </c>
      <c r="H164">
        <v>1</v>
      </c>
      <c r="I164" t="s">
        <v>242</v>
      </c>
      <c r="J164" t="s">
        <v>120</v>
      </c>
      <c r="K164" t="s">
        <v>174</v>
      </c>
      <c r="L164">
        <v>25</v>
      </c>
      <c r="T164" t="str">
        <f>Receive[[#This Row],[服装]]&amp;Receive[[#This Row],[名前]]&amp;Receive[[#This Row],[レアリティ]]</f>
        <v>制服黒尾鉄朗ICONIC</v>
      </c>
    </row>
    <row r="165" spans="1:20" x14ac:dyDescent="0.3">
      <c r="A165">
        <f>VLOOKUP(Receive[[#This Row],[No用]],SetNo[[No.用]:[vlookup 用]],2,FALSE)</f>
        <v>29</v>
      </c>
      <c r="B165" t="s">
        <v>150</v>
      </c>
      <c r="C165" t="s">
        <v>40</v>
      </c>
      <c r="D165" t="s">
        <v>73</v>
      </c>
      <c r="E165" t="s">
        <v>26</v>
      </c>
      <c r="F165" t="s">
        <v>27</v>
      </c>
      <c r="G165" t="s">
        <v>71</v>
      </c>
      <c r="H165">
        <v>1</v>
      </c>
      <c r="I165" t="s">
        <v>242</v>
      </c>
      <c r="J165" t="s">
        <v>175</v>
      </c>
      <c r="K165" t="s">
        <v>174</v>
      </c>
      <c r="L165">
        <v>25</v>
      </c>
      <c r="T165" t="str">
        <f>Receive[[#This Row],[服装]]&amp;Receive[[#This Row],[名前]]&amp;Receive[[#This Row],[レアリティ]]</f>
        <v>制服黒尾鉄朗ICONIC</v>
      </c>
    </row>
    <row r="166" spans="1:20" x14ac:dyDescent="0.3">
      <c r="A166">
        <f>VLOOKUP(Receive[[#This Row],[No用]],SetNo[[No.用]:[vlookup 用]],2,FALSE)</f>
        <v>29</v>
      </c>
      <c r="B166" t="s">
        <v>150</v>
      </c>
      <c r="C166" t="s">
        <v>40</v>
      </c>
      <c r="D166" t="s">
        <v>73</v>
      </c>
      <c r="E166" t="s">
        <v>26</v>
      </c>
      <c r="F166" t="s">
        <v>27</v>
      </c>
      <c r="G166" t="s">
        <v>71</v>
      </c>
      <c r="H166">
        <v>1</v>
      </c>
      <c r="I166" t="s">
        <v>242</v>
      </c>
      <c r="J166" t="s">
        <v>244</v>
      </c>
      <c r="K166" t="s">
        <v>174</v>
      </c>
      <c r="L166">
        <v>25</v>
      </c>
      <c r="T166" t="str">
        <f>Receive[[#This Row],[服装]]&amp;Receive[[#This Row],[名前]]&amp;Receive[[#This Row],[レアリティ]]</f>
        <v>制服黒尾鉄朗ICONIC</v>
      </c>
    </row>
    <row r="167" spans="1:20" x14ac:dyDescent="0.3">
      <c r="A167">
        <f>VLOOKUP(Receive[[#This Row],[No用]],SetNo[[No.用]:[vlookup 用]],2,FALSE)</f>
        <v>29</v>
      </c>
      <c r="B167" t="s">
        <v>150</v>
      </c>
      <c r="C167" t="s">
        <v>40</v>
      </c>
      <c r="D167" t="s">
        <v>73</v>
      </c>
      <c r="E167" t="s">
        <v>26</v>
      </c>
      <c r="F167" t="s">
        <v>27</v>
      </c>
      <c r="G167" t="s">
        <v>71</v>
      </c>
      <c r="H167">
        <v>1</v>
      </c>
      <c r="I167" t="s">
        <v>242</v>
      </c>
      <c r="J167" t="s">
        <v>121</v>
      </c>
      <c r="K167" t="s">
        <v>174</v>
      </c>
      <c r="L167">
        <v>25</v>
      </c>
      <c r="T167" t="str">
        <f>Receive[[#This Row],[服装]]&amp;Receive[[#This Row],[名前]]&amp;Receive[[#This Row],[レアリティ]]</f>
        <v>制服黒尾鉄朗ICONIC</v>
      </c>
    </row>
    <row r="168" spans="1:20" x14ac:dyDescent="0.3">
      <c r="A168">
        <f>VLOOKUP(Receive[[#This Row],[No用]],SetNo[[No.用]:[vlookup 用]],2,FALSE)</f>
        <v>29</v>
      </c>
      <c r="B168" t="s">
        <v>150</v>
      </c>
      <c r="C168" t="s">
        <v>40</v>
      </c>
      <c r="D168" t="s">
        <v>73</v>
      </c>
      <c r="E168" t="s">
        <v>26</v>
      </c>
      <c r="F168" t="s">
        <v>27</v>
      </c>
      <c r="G168" t="s">
        <v>71</v>
      </c>
      <c r="H168">
        <v>1</v>
      </c>
      <c r="I168" t="s">
        <v>242</v>
      </c>
      <c r="J168" t="s">
        <v>176</v>
      </c>
      <c r="K168" t="s">
        <v>174</v>
      </c>
      <c r="L168">
        <v>25</v>
      </c>
      <c r="T168" t="str">
        <f>Receive[[#This Row],[服装]]&amp;Receive[[#This Row],[名前]]&amp;Receive[[#This Row],[レアリティ]]</f>
        <v>制服黒尾鉄朗ICONIC</v>
      </c>
    </row>
    <row r="169" spans="1:20" x14ac:dyDescent="0.3">
      <c r="A169">
        <f>VLOOKUP(Receive[[#This Row],[No用]],SetNo[[No.用]:[vlookup 用]],2,FALSE)</f>
        <v>29</v>
      </c>
      <c r="B169" t="s">
        <v>150</v>
      </c>
      <c r="C169" t="s">
        <v>40</v>
      </c>
      <c r="D169" t="s">
        <v>73</v>
      </c>
      <c r="E169" t="s">
        <v>26</v>
      </c>
      <c r="F169" t="s">
        <v>27</v>
      </c>
      <c r="G169" t="s">
        <v>71</v>
      </c>
      <c r="H169">
        <v>1</v>
      </c>
      <c r="I169" t="s">
        <v>242</v>
      </c>
      <c r="J169" t="s">
        <v>177</v>
      </c>
      <c r="K169" t="s">
        <v>174</v>
      </c>
      <c r="L169">
        <v>9</v>
      </c>
      <c r="T169" t="str">
        <f>Receive[[#This Row],[服装]]&amp;Receive[[#This Row],[名前]]&amp;Receive[[#This Row],[レアリティ]]</f>
        <v>制服黒尾鉄朗ICONIC</v>
      </c>
    </row>
    <row r="170" spans="1:20" x14ac:dyDescent="0.3">
      <c r="A170">
        <f>VLOOKUP(Receive[[#This Row],[No用]],SetNo[[No.用]:[vlookup 用]],2,FALSE)</f>
        <v>30</v>
      </c>
      <c r="B170" t="s">
        <v>151</v>
      </c>
      <c r="C170" t="s">
        <v>40</v>
      </c>
      <c r="D170" t="s">
        <v>90</v>
      </c>
      <c r="E170" t="s">
        <v>26</v>
      </c>
      <c r="F170" t="s">
        <v>27</v>
      </c>
      <c r="G170" t="s">
        <v>71</v>
      </c>
      <c r="H170">
        <v>1</v>
      </c>
      <c r="I170" t="s">
        <v>242</v>
      </c>
      <c r="J170" t="s">
        <v>120</v>
      </c>
      <c r="K170" t="s">
        <v>190</v>
      </c>
      <c r="L170">
        <v>28</v>
      </c>
      <c r="T170" t="str">
        <f>Receive[[#This Row],[服装]]&amp;Receive[[#This Row],[名前]]&amp;Receive[[#This Row],[レアリティ]]</f>
        <v>夏祭り黒尾鉄朗ICONIC</v>
      </c>
    </row>
    <row r="171" spans="1:20" x14ac:dyDescent="0.3">
      <c r="A171">
        <f>VLOOKUP(Receive[[#This Row],[No用]],SetNo[[No.用]:[vlookup 用]],2,FALSE)</f>
        <v>30</v>
      </c>
      <c r="B171" t="s">
        <v>151</v>
      </c>
      <c r="C171" t="s">
        <v>40</v>
      </c>
      <c r="D171" t="s">
        <v>90</v>
      </c>
      <c r="E171" t="s">
        <v>26</v>
      </c>
      <c r="F171" t="s">
        <v>27</v>
      </c>
      <c r="G171" t="s">
        <v>71</v>
      </c>
      <c r="H171">
        <v>1</v>
      </c>
      <c r="I171" t="s">
        <v>242</v>
      </c>
      <c r="J171" t="s">
        <v>175</v>
      </c>
      <c r="K171" t="s">
        <v>174</v>
      </c>
      <c r="L171">
        <v>25</v>
      </c>
      <c r="T171" t="str">
        <f>Receive[[#This Row],[服装]]&amp;Receive[[#This Row],[名前]]&amp;Receive[[#This Row],[レアリティ]]</f>
        <v>夏祭り黒尾鉄朗ICONIC</v>
      </c>
    </row>
    <row r="172" spans="1:20" x14ac:dyDescent="0.3">
      <c r="A172">
        <f>VLOOKUP(Receive[[#This Row],[No用]],SetNo[[No.用]:[vlookup 用]],2,FALSE)</f>
        <v>30</v>
      </c>
      <c r="B172" t="s">
        <v>151</v>
      </c>
      <c r="C172" t="s">
        <v>40</v>
      </c>
      <c r="D172" t="s">
        <v>90</v>
      </c>
      <c r="E172" t="s">
        <v>26</v>
      </c>
      <c r="F172" t="s">
        <v>27</v>
      </c>
      <c r="G172" t="s">
        <v>71</v>
      </c>
      <c r="H172">
        <v>1</v>
      </c>
      <c r="I172" t="s">
        <v>242</v>
      </c>
      <c r="J172" t="s">
        <v>244</v>
      </c>
      <c r="K172" t="s">
        <v>174</v>
      </c>
      <c r="L172">
        <v>25</v>
      </c>
      <c r="T172" t="str">
        <f>Receive[[#This Row],[服装]]&amp;Receive[[#This Row],[名前]]&amp;Receive[[#This Row],[レアリティ]]</f>
        <v>夏祭り黒尾鉄朗ICONIC</v>
      </c>
    </row>
    <row r="173" spans="1:20" x14ac:dyDescent="0.3">
      <c r="A173">
        <f>VLOOKUP(Receive[[#This Row],[No用]],SetNo[[No.用]:[vlookup 用]],2,FALSE)</f>
        <v>30</v>
      </c>
      <c r="B173" t="s">
        <v>151</v>
      </c>
      <c r="C173" t="s">
        <v>40</v>
      </c>
      <c r="D173" t="s">
        <v>90</v>
      </c>
      <c r="E173" t="s">
        <v>26</v>
      </c>
      <c r="F173" t="s">
        <v>27</v>
      </c>
      <c r="G173" t="s">
        <v>71</v>
      </c>
      <c r="H173">
        <v>1</v>
      </c>
      <c r="I173" t="s">
        <v>242</v>
      </c>
      <c r="J173" t="s">
        <v>121</v>
      </c>
      <c r="K173" t="s">
        <v>190</v>
      </c>
      <c r="L173">
        <v>28</v>
      </c>
      <c r="T173" t="str">
        <f>Receive[[#This Row],[服装]]&amp;Receive[[#This Row],[名前]]&amp;Receive[[#This Row],[レアリティ]]</f>
        <v>夏祭り黒尾鉄朗ICONIC</v>
      </c>
    </row>
    <row r="174" spans="1:20" x14ac:dyDescent="0.3">
      <c r="A174">
        <f>VLOOKUP(Receive[[#This Row],[No用]],SetNo[[No.用]:[vlookup 用]],2,FALSE)</f>
        <v>30</v>
      </c>
      <c r="B174" t="s">
        <v>151</v>
      </c>
      <c r="C174" t="s">
        <v>40</v>
      </c>
      <c r="D174" t="s">
        <v>90</v>
      </c>
      <c r="E174" t="s">
        <v>26</v>
      </c>
      <c r="F174" t="s">
        <v>27</v>
      </c>
      <c r="G174" t="s">
        <v>71</v>
      </c>
      <c r="H174">
        <v>1</v>
      </c>
      <c r="I174" t="s">
        <v>242</v>
      </c>
      <c r="J174" t="s">
        <v>176</v>
      </c>
      <c r="K174" t="s">
        <v>174</v>
      </c>
      <c r="L174">
        <v>25</v>
      </c>
      <c r="T174" t="str">
        <f>Receive[[#This Row],[服装]]&amp;Receive[[#This Row],[名前]]&amp;Receive[[#This Row],[レアリティ]]</f>
        <v>夏祭り黒尾鉄朗ICONIC</v>
      </c>
    </row>
    <row r="175" spans="1:20" x14ac:dyDescent="0.3">
      <c r="A175">
        <f>VLOOKUP(Receive[[#This Row],[No用]],SetNo[[No.用]:[vlookup 用]],2,FALSE)</f>
        <v>30</v>
      </c>
      <c r="B175" t="s">
        <v>151</v>
      </c>
      <c r="C175" t="s">
        <v>40</v>
      </c>
      <c r="D175" t="s">
        <v>90</v>
      </c>
      <c r="E175" t="s">
        <v>26</v>
      </c>
      <c r="F175" t="s">
        <v>27</v>
      </c>
      <c r="G175" t="s">
        <v>71</v>
      </c>
      <c r="H175">
        <v>1</v>
      </c>
      <c r="I175" t="s">
        <v>242</v>
      </c>
      <c r="J175" t="s">
        <v>177</v>
      </c>
      <c r="K175" t="s">
        <v>174</v>
      </c>
      <c r="L175">
        <v>9</v>
      </c>
      <c r="T175" t="str">
        <f>Receive[[#This Row],[服装]]&amp;Receive[[#This Row],[名前]]&amp;Receive[[#This Row],[レアリティ]]</f>
        <v>夏祭り黒尾鉄朗ICONIC</v>
      </c>
    </row>
    <row r="176" spans="1:20" x14ac:dyDescent="0.3">
      <c r="A176">
        <f>VLOOKUP(Receive[[#This Row],[No用]],SetNo[[No.用]:[vlookup 用]],2,FALSE)</f>
        <v>31</v>
      </c>
      <c r="B176" t="s">
        <v>108</v>
      </c>
      <c r="C176" t="s">
        <v>41</v>
      </c>
      <c r="D176" t="s">
        <v>23</v>
      </c>
      <c r="E176" t="s">
        <v>26</v>
      </c>
      <c r="F176" t="s">
        <v>27</v>
      </c>
      <c r="G176" t="s">
        <v>71</v>
      </c>
      <c r="H176">
        <v>1</v>
      </c>
      <c r="I176" t="s">
        <v>242</v>
      </c>
      <c r="J176" t="s">
        <v>175</v>
      </c>
      <c r="K176" t="s">
        <v>174</v>
      </c>
      <c r="L176">
        <v>25</v>
      </c>
      <c r="T176" t="str">
        <f>Receive[[#This Row],[服装]]&amp;Receive[[#This Row],[名前]]&amp;Receive[[#This Row],[レアリティ]]</f>
        <v>ユニフォーム灰羽リエーフICONIC</v>
      </c>
    </row>
    <row r="177" spans="1:20" x14ac:dyDescent="0.3">
      <c r="A177">
        <f>VLOOKUP(Receive[[#This Row],[No用]],SetNo[[No.用]:[vlookup 用]],2,FALSE)</f>
        <v>31</v>
      </c>
      <c r="B177" t="s">
        <v>108</v>
      </c>
      <c r="C177" t="s">
        <v>41</v>
      </c>
      <c r="D177" t="s">
        <v>23</v>
      </c>
      <c r="E177" t="s">
        <v>26</v>
      </c>
      <c r="F177" t="s">
        <v>27</v>
      </c>
      <c r="G177" t="s">
        <v>71</v>
      </c>
      <c r="H177">
        <v>1</v>
      </c>
      <c r="I177" t="s">
        <v>242</v>
      </c>
      <c r="J177" t="s">
        <v>244</v>
      </c>
      <c r="K177" t="s">
        <v>174</v>
      </c>
      <c r="L177">
        <v>25</v>
      </c>
      <c r="T177" t="str">
        <f>Receive[[#This Row],[服装]]&amp;Receive[[#This Row],[名前]]&amp;Receive[[#This Row],[レアリティ]]</f>
        <v>ユニフォーム灰羽リエーフICONIC</v>
      </c>
    </row>
    <row r="178" spans="1:20" x14ac:dyDescent="0.3">
      <c r="A178">
        <f>VLOOKUP(Receive[[#This Row],[No用]],SetNo[[No.用]:[vlookup 用]],2,FALSE)</f>
        <v>31</v>
      </c>
      <c r="B178" t="s">
        <v>108</v>
      </c>
      <c r="C178" t="s">
        <v>41</v>
      </c>
      <c r="D178" t="s">
        <v>23</v>
      </c>
      <c r="E178" t="s">
        <v>26</v>
      </c>
      <c r="F178" t="s">
        <v>27</v>
      </c>
      <c r="G178" t="s">
        <v>71</v>
      </c>
      <c r="H178">
        <v>1</v>
      </c>
      <c r="I178" t="s">
        <v>242</v>
      </c>
      <c r="J178" t="s">
        <v>121</v>
      </c>
      <c r="K178" t="s">
        <v>174</v>
      </c>
      <c r="L178">
        <v>25</v>
      </c>
      <c r="T178" t="str">
        <f>Receive[[#This Row],[服装]]&amp;Receive[[#This Row],[名前]]&amp;Receive[[#This Row],[レアリティ]]</f>
        <v>ユニフォーム灰羽リエーフICONIC</v>
      </c>
    </row>
    <row r="179" spans="1:20" x14ac:dyDescent="0.3">
      <c r="A179">
        <f>VLOOKUP(Receive[[#This Row],[No用]],SetNo[[No.用]:[vlookup 用]],2,FALSE)</f>
        <v>31</v>
      </c>
      <c r="B179" t="s">
        <v>108</v>
      </c>
      <c r="C179" t="s">
        <v>41</v>
      </c>
      <c r="D179" t="s">
        <v>23</v>
      </c>
      <c r="E179" t="s">
        <v>26</v>
      </c>
      <c r="F179" t="s">
        <v>27</v>
      </c>
      <c r="G179" t="s">
        <v>71</v>
      </c>
      <c r="H179">
        <v>1</v>
      </c>
      <c r="I179" t="s">
        <v>242</v>
      </c>
      <c r="J179" t="s">
        <v>176</v>
      </c>
      <c r="K179" t="s">
        <v>174</v>
      </c>
      <c r="L179">
        <v>25</v>
      </c>
      <c r="T179" t="str">
        <f>Receive[[#This Row],[服装]]&amp;Receive[[#This Row],[名前]]&amp;Receive[[#This Row],[レアリティ]]</f>
        <v>ユニフォーム灰羽リエーフICONIC</v>
      </c>
    </row>
    <row r="180" spans="1:20" x14ac:dyDescent="0.3">
      <c r="A180">
        <f>VLOOKUP(Receive[[#This Row],[No用]],SetNo[[No.用]:[vlookup 用]],2,FALSE)</f>
        <v>31</v>
      </c>
      <c r="B180" t="s">
        <v>108</v>
      </c>
      <c r="C180" t="s">
        <v>41</v>
      </c>
      <c r="D180" t="s">
        <v>23</v>
      </c>
      <c r="E180" t="s">
        <v>26</v>
      </c>
      <c r="F180" t="s">
        <v>27</v>
      </c>
      <c r="G180" t="s">
        <v>71</v>
      </c>
      <c r="H180">
        <v>1</v>
      </c>
      <c r="I180" t="s">
        <v>242</v>
      </c>
      <c r="J180" t="s">
        <v>177</v>
      </c>
      <c r="K180" t="s">
        <v>174</v>
      </c>
      <c r="L180">
        <v>32</v>
      </c>
      <c r="T180" t="str">
        <f>Receive[[#This Row],[服装]]&amp;Receive[[#This Row],[名前]]&amp;Receive[[#This Row],[レアリティ]]</f>
        <v>ユニフォーム灰羽リエーフICONIC</v>
      </c>
    </row>
    <row r="181" spans="1:20" x14ac:dyDescent="0.3">
      <c r="A181">
        <f>VLOOKUP(Receive[[#This Row],[No用]],SetNo[[No.用]:[vlookup 用]],2,FALSE)</f>
        <v>32</v>
      </c>
      <c r="B181" t="s">
        <v>108</v>
      </c>
      <c r="C181" t="s">
        <v>42</v>
      </c>
      <c r="D181" t="s">
        <v>24</v>
      </c>
      <c r="E181" t="s">
        <v>21</v>
      </c>
      <c r="F181" t="s">
        <v>27</v>
      </c>
      <c r="G181" t="s">
        <v>71</v>
      </c>
      <c r="H181">
        <v>1</v>
      </c>
      <c r="I181" t="s">
        <v>242</v>
      </c>
      <c r="J181" t="s">
        <v>120</v>
      </c>
      <c r="K181" t="s">
        <v>185</v>
      </c>
      <c r="L181">
        <v>34</v>
      </c>
      <c r="T181" t="str">
        <f>Receive[[#This Row],[服装]]&amp;Receive[[#This Row],[名前]]&amp;Receive[[#This Row],[レアリティ]]</f>
        <v>ユニフォーム夜久衛輔ICONIC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42</v>
      </c>
      <c r="D182" t="s">
        <v>24</v>
      </c>
      <c r="E182" t="s">
        <v>21</v>
      </c>
      <c r="F182" t="s">
        <v>27</v>
      </c>
      <c r="G182" t="s">
        <v>71</v>
      </c>
      <c r="H182">
        <v>1</v>
      </c>
      <c r="I182" t="s">
        <v>242</v>
      </c>
      <c r="J182" t="s">
        <v>207</v>
      </c>
      <c r="K182" t="s">
        <v>185</v>
      </c>
      <c r="L182">
        <v>41</v>
      </c>
      <c r="T182" t="str">
        <f>Receive[[#This Row],[服装]]&amp;Receive[[#This Row],[名前]]&amp;Receive[[#This Row],[レアリティ]]</f>
        <v>ユニフォーム夜久衛輔ICONIC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42</v>
      </c>
      <c r="D183" t="s">
        <v>24</v>
      </c>
      <c r="E183" t="s">
        <v>21</v>
      </c>
      <c r="F183" t="s">
        <v>27</v>
      </c>
      <c r="G183" t="s">
        <v>71</v>
      </c>
      <c r="H183">
        <v>1</v>
      </c>
      <c r="I183" t="s">
        <v>242</v>
      </c>
      <c r="J183" t="s">
        <v>175</v>
      </c>
      <c r="K183" t="s">
        <v>174</v>
      </c>
      <c r="L183">
        <v>34</v>
      </c>
      <c r="T183" t="str">
        <f>Receive[[#This Row],[服装]]&amp;Receive[[#This Row],[名前]]&amp;Receive[[#This Row],[レアリティ]]</f>
        <v>ユニフォーム夜久衛輔ICONIC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42</v>
      </c>
      <c r="D184" t="s">
        <v>24</v>
      </c>
      <c r="E184" t="s">
        <v>21</v>
      </c>
      <c r="F184" t="s">
        <v>27</v>
      </c>
      <c r="G184" t="s">
        <v>71</v>
      </c>
      <c r="H184">
        <v>1</v>
      </c>
      <c r="I184" t="s">
        <v>242</v>
      </c>
      <c r="J184" t="s">
        <v>244</v>
      </c>
      <c r="K184" t="s">
        <v>174</v>
      </c>
      <c r="L184">
        <v>34</v>
      </c>
      <c r="T184" t="str">
        <f>Receive[[#This Row],[服装]]&amp;Receive[[#This Row],[名前]]&amp;Receive[[#This Row],[レアリティ]]</f>
        <v>ユニフォーム夜久衛輔ICONIC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42</v>
      </c>
      <c r="D185" t="s">
        <v>24</v>
      </c>
      <c r="E185" t="s">
        <v>21</v>
      </c>
      <c r="F185" t="s">
        <v>27</v>
      </c>
      <c r="G185" t="s">
        <v>71</v>
      </c>
      <c r="H185">
        <v>1</v>
      </c>
      <c r="I185" t="s">
        <v>242</v>
      </c>
      <c r="J185" t="s">
        <v>121</v>
      </c>
      <c r="K185" t="s">
        <v>185</v>
      </c>
      <c r="L185">
        <v>34</v>
      </c>
      <c r="T185" t="str">
        <f>Receive[[#This Row],[服装]]&amp;Receive[[#This Row],[名前]]&amp;Receive[[#This Row],[レアリティ]]</f>
        <v>ユニフォーム夜久衛輔ICONIC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42</v>
      </c>
      <c r="D186" t="s">
        <v>24</v>
      </c>
      <c r="E186" t="s">
        <v>21</v>
      </c>
      <c r="F186" t="s">
        <v>27</v>
      </c>
      <c r="G186" t="s">
        <v>71</v>
      </c>
      <c r="H186">
        <v>1</v>
      </c>
      <c r="I186" t="s">
        <v>242</v>
      </c>
      <c r="J186" t="s">
        <v>176</v>
      </c>
      <c r="K186" t="s">
        <v>174</v>
      </c>
      <c r="L186">
        <v>34</v>
      </c>
      <c r="T186" t="str">
        <f>Receive[[#This Row],[服装]]&amp;Receive[[#This Row],[名前]]&amp;Receive[[#This Row],[レアリティ]]</f>
        <v>ユニフォーム夜久衛輔ICONIC</v>
      </c>
    </row>
    <row r="187" spans="1:20" x14ac:dyDescent="0.3">
      <c r="A187">
        <f>VLOOKUP(Receive[[#This Row],[No用]],SetNo[[No.用]:[vlookup 用]],2,FALSE)</f>
        <v>32</v>
      </c>
      <c r="B187" t="s">
        <v>108</v>
      </c>
      <c r="C187" t="s">
        <v>42</v>
      </c>
      <c r="D187" t="s">
        <v>24</v>
      </c>
      <c r="E187" t="s">
        <v>21</v>
      </c>
      <c r="F187" t="s">
        <v>27</v>
      </c>
      <c r="G187" t="s">
        <v>71</v>
      </c>
      <c r="H187">
        <v>1</v>
      </c>
      <c r="I187" t="s">
        <v>242</v>
      </c>
      <c r="J187" t="s">
        <v>177</v>
      </c>
      <c r="K187" t="s">
        <v>174</v>
      </c>
      <c r="L187">
        <v>32</v>
      </c>
      <c r="T187" t="str">
        <f>Receive[[#This Row],[服装]]&amp;Receive[[#This Row],[名前]]&amp;Receive[[#This Row],[レアリティ]]</f>
        <v>ユニフォーム夜久衛輔ICONIC</v>
      </c>
    </row>
    <row r="188" spans="1:20" x14ac:dyDescent="0.3">
      <c r="A188">
        <f>VLOOKUP(Receive[[#This Row],[No用]],SetNo[[No.用]:[vlookup 用]],2,FALSE)</f>
        <v>32</v>
      </c>
      <c r="B188" t="s">
        <v>108</v>
      </c>
      <c r="C188" t="s">
        <v>42</v>
      </c>
      <c r="D188" t="s">
        <v>24</v>
      </c>
      <c r="E188" t="s">
        <v>21</v>
      </c>
      <c r="F188" t="s">
        <v>27</v>
      </c>
      <c r="G188" t="s">
        <v>71</v>
      </c>
      <c r="H188">
        <v>1</v>
      </c>
      <c r="I188" t="s">
        <v>242</v>
      </c>
      <c r="J188" t="s">
        <v>195</v>
      </c>
      <c r="K188" t="s">
        <v>238</v>
      </c>
      <c r="L188">
        <v>47</v>
      </c>
      <c r="N188">
        <v>57</v>
      </c>
      <c r="T188" t="str">
        <f>Receive[[#This Row],[服装]]&amp;Receive[[#This Row],[名前]]&amp;Receive[[#This Row],[レアリティ]]</f>
        <v>ユニフォーム夜久衛輔ICONIC</v>
      </c>
    </row>
    <row r="189" spans="1:20" x14ac:dyDescent="0.3">
      <c r="A189">
        <f>VLOOKUP(Receive[[#This Row],[No用]],SetNo[[No.用]:[vlookup 用]],2,FALSE)</f>
        <v>33</v>
      </c>
      <c r="B189" t="s">
        <v>108</v>
      </c>
      <c r="C189" t="s">
        <v>43</v>
      </c>
      <c r="D189" t="s">
        <v>24</v>
      </c>
      <c r="E189" t="s">
        <v>25</v>
      </c>
      <c r="F189" t="s">
        <v>27</v>
      </c>
      <c r="G189" t="s">
        <v>71</v>
      </c>
      <c r="H189">
        <v>1</v>
      </c>
      <c r="I189" t="s">
        <v>242</v>
      </c>
      <c r="J189" t="s">
        <v>120</v>
      </c>
      <c r="K189" t="s">
        <v>174</v>
      </c>
      <c r="L189">
        <v>27</v>
      </c>
      <c r="T189" t="str">
        <f>Receive[[#This Row],[服装]]&amp;Receive[[#This Row],[名前]]&amp;Receive[[#This Row],[レアリティ]]</f>
        <v>ユニフォーム福永招平ICONIC</v>
      </c>
    </row>
    <row r="190" spans="1:20" x14ac:dyDescent="0.3">
      <c r="A190">
        <f>VLOOKUP(Receive[[#This Row],[No用]],SetNo[[No.用]:[vlookup 用]],2,FALSE)</f>
        <v>33</v>
      </c>
      <c r="B190" t="s">
        <v>108</v>
      </c>
      <c r="C190" t="s">
        <v>43</v>
      </c>
      <c r="D190" t="s">
        <v>24</v>
      </c>
      <c r="E190" t="s">
        <v>25</v>
      </c>
      <c r="F190" t="s">
        <v>27</v>
      </c>
      <c r="G190" t="s">
        <v>71</v>
      </c>
      <c r="H190">
        <v>1</v>
      </c>
      <c r="I190" t="s">
        <v>242</v>
      </c>
      <c r="J190" t="s">
        <v>175</v>
      </c>
      <c r="K190" t="s">
        <v>174</v>
      </c>
      <c r="L190">
        <v>27</v>
      </c>
      <c r="T190" t="str">
        <f>Receive[[#This Row],[服装]]&amp;Receive[[#This Row],[名前]]&amp;Receive[[#This Row],[レアリティ]]</f>
        <v>ユニフォーム福永招平ICONIC</v>
      </c>
    </row>
    <row r="191" spans="1:20" x14ac:dyDescent="0.3">
      <c r="A191">
        <f>VLOOKUP(Receive[[#This Row],[No用]],SetNo[[No.用]:[vlookup 用]],2,FALSE)</f>
        <v>33</v>
      </c>
      <c r="B191" t="s">
        <v>108</v>
      </c>
      <c r="C191" t="s">
        <v>43</v>
      </c>
      <c r="D191" t="s">
        <v>24</v>
      </c>
      <c r="E191" t="s">
        <v>25</v>
      </c>
      <c r="F191" t="s">
        <v>27</v>
      </c>
      <c r="G191" t="s">
        <v>71</v>
      </c>
      <c r="H191">
        <v>1</v>
      </c>
      <c r="I191" t="s">
        <v>242</v>
      </c>
      <c r="J191" t="s">
        <v>121</v>
      </c>
      <c r="K191" t="s">
        <v>174</v>
      </c>
      <c r="L191">
        <v>25</v>
      </c>
      <c r="T191" t="str">
        <f>Receive[[#This Row],[服装]]&amp;Receive[[#This Row],[名前]]&amp;Receive[[#This Row],[レアリティ]]</f>
        <v>ユニフォーム福永招平ICONIC</v>
      </c>
    </row>
    <row r="192" spans="1:20" x14ac:dyDescent="0.3">
      <c r="A192">
        <f>VLOOKUP(Receive[[#This Row],[No用]],SetNo[[No.用]:[vlookup 用]],2,FALSE)</f>
        <v>33</v>
      </c>
      <c r="B192" t="s">
        <v>108</v>
      </c>
      <c r="C192" t="s">
        <v>43</v>
      </c>
      <c r="D192" t="s">
        <v>24</v>
      </c>
      <c r="E192" t="s">
        <v>25</v>
      </c>
      <c r="F192" t="s">
        <v>27</v>
      </c>
      <c r="G192" t="s">
        <v>71</v>
      </c>
      <c r="H192">
        <v>1</v>
      </c>
      <c r="I192" t="s">
        <v>242</v>
      </c>
      <c r="J192" t="s">
        <v>176</v>
      </c>
      <c r="K192" t="s">
        <v>174</v>
      </c>
      <c r="L192">
        <v>27</v>
      </c>
      <c r="T192" t="str">
        <f>Receive[[#This Row],[服装]]&amp;Receive[[#This Row],[名前]]&amp;Receive[[#This Row],[レアリティ]]</f>
        <v>ユニフォーム福永招平ICONIC</v>
      </c>
    </row>
    <row r="193" spans="1:20" x14ac:dyDescent="0.3">
      <c r="A193">
        <f>VLOOKUP(Receive[[#This Row],[No用]],SetNo[[No.用]:[vlookup 用]],2,FALSE)</f>
        <v>33</v>
      </c>
      <c r="B193" t="s">
        <v>108</v>
      </c>
      <c r="C193" t="s">
        <v>43</v>
      </c>
      <c r="D193" t="s">
        <v>24</v>
      </c>
      <c r="E193" t="s">
        <v>25</v>
      </c>
      <c r="F193" t="s">
        <v>27</v>
      </c>
      <c r="G193" t="s">
        <v>71</v>
      </c>
      <c r="H193">
        <v>1</v>
      </c>
      <c r="I193" t="s">
        <v>242</v>
      </c>
      <c r="J193" t="s">
        <v>177</v>
      </c>
      <c r="K193" t="s">
        <v>174</v>
      </c>
      <c r="L193">
        <v>32</v>
      </c>
      <c r="T193" t="str">
        <f>Receive[[#This Row],[服装]]&amp;Receive[[#This Row],[名前]]&amp;Receive[[#This Row],[レアリティ]]</f>
        <v>ユニフォーム福永招平ICONIC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44</v>
      </c>
      <c r="D194" t="s">
        <v>24</v>
      </c>
      <c r="E194" t="s">
        <v>26</v>
      </c>
      <c r="F194" t="s">
        <v>27</v>
      </c>
      <c r="G194" t="s">
        <v>71</v>
      </c>
      <c r="H194">
        <v>1</v>
      </c>
      <c r="I194" t="s">
        <v>242</v>
      </c>
      <c r="J194" t="s">
        <v>120</v>
      </c>
      <c r="K194" t="s">
        <v>174</v>
      </c>
      <c r="L194">
        <v>27</v>
      </c>
      <c r="T194" t="str">
        <f>Receive[[#This Row],[服装]]&amp;Receive[[#This Row],[名前]]&amp;Receive[[#This Row],[レアリティ]]</f>
        <v>ユニフォーム犬岡走ICONIC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44</v>
      </c>
      <c r="D195" t="s">
        <v>24</v>
      </c>
      <c r="E195" t="s">
        <v>26</v>
      </c>
      <c r="F195" t="s">
        <v>27</v>
      </c>
      <c r="G195" t="s">
        <v>71</v>
      </c>
      <c r="H195">
        <v>1</v>
      </c>
      <c r="I195" t="s">
        <v>242</v>
      </c>
      <c r="J195" t="s">
        <v>175</v>
      </c>
      <c r="K195" t="s">
        <v>174</v>
      </c>
      <c r="L195">
        <v>27</v>
      </c>
      <c r="T195" t="str">
        <f>Receive[[#This Row],[服装]]&amp;Receive[[#This Row],[名前]]&amp;Receive[[#This Row],[レアリティ]]</f>
        <v>ユニフォーム犬岡走ICONIC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44</v>
      </c>
      <c r="D196" t="s">
        <v>24</v>
      </c>
      <c r="E196" t="s">
        <v>26</v>
      </c>
      <c r="F196" t="s">
        <v>27</v>
      </c>
      <c r="G196" t="s">
        <v>71</v>
      </c>
      <c r="H196">
        <v>1</v>
      </c>
      <c r="I196" t="s">
        <v>242</v>
      </c>
      <c r="J196" t="s">
        <v>244</v>
      </c>
      <c r="K196" t="s">
        <v>174</v>
      </c>
      <c r="L196">
        <v>27</v>
      </c>
      <c r="T196" t="str">
        <f>Receive[[#This Row],[服装]]&amp;Receive[[#This Row],[名前]]&amp;Receive[[#This Row],[レアリティ]]</f>
        <v>ユニフォーム犬岡走ICONIC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44</v>
      </c>
      <c r="D197" t="s">
        <v>24</v>
      </c>
      <c r="E197" t="s">
        <v>26</v>
      </c>
      <c r="F197" t="s">
        <v>27</v>
      </c>
      <c r="G197" t="s">
        <v>71</v>
      </c>
      <c r="H197">
        <v>1</v>
      </c>
      <c r="I197" t="s">
        <v>242</v>
      </c>
      <c r="J197" t="s">
        <v>121</v>
      </c>
      <c r="K197" t="s">
        <v>174</v>
      </c>
      <c r="L197">
        <v>27</v>
      </c>
      <c r="T197" t="str">
        <f>Receive[[#This Row],[服装]]&amp;Receive[[#This Row],[名前]]&amp;Receive[[#This Row],[レアリティ]]</f>
        <v>ユニフォーム犬岡走ICONIC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44</v>
      </c>
      <c r="D198" t="s">
        <v>24</v>
      </c>
      <c r="E198" t="s">
        <v>26</v>
      </c>
      <c r="F198" t="s">
        <v>27</v>
      </c>
      <c r="G198" t="s">
        <v>71</v>
      </c>
      <c r="H198">
        <v>1</v>
      </c>
      <c r="I198" t="s">
        <v>242</v>
      </c>
      <c r="J198" t="s">
        <v>176</v>
      </c>
      <c r="K198" t="s">
        <v>174</v>
      </c>
      <c r="L198">
        <v>27</v>
      </c>
      <c r="T198" t="str">
        <f>Receive[[#This Row],[服装]]&amp;Receive[[#This Row],[名前]]&amp;Receive[[#This Row],[レアリティ]]</f>
        <v>ユニフォーム犬岡走ICONIC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44</v>
      </c>
      <c r="D199" t="s">
        <v>24</v>
      </c>
      <c r="E199" t="s">
        <v>26</v>
      </c>
      <c r="F199" t="s">
        <v>27</v>
      </c>
      <c r="G199" t="s">
        <v>71</v>
      </c>
      <c r="H199">
        <v>1</v>
      </c>
      <c r="I199" t="s">
        <v>242</v>
      </c>
      <c r="J199" t="s">
        <v>177</v>
      </c>
      <c r="K199" t="s">
        <v>174</v>
      </c>
      <c r="L199">
        <v>27</v>
      </c>
      <c r="T199" t="str">
        <f>Receive[[#This Row],[服装]]&amp;Receive[[#This Row],[名前]]&amp;Receive[[#This Row],[レアリティ]]</f>
        <v>ユニフォーム犬岡走ICONIC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45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242</v>
      </c>
      <c r="J200" t="s">
        <v>120</v>
      </c>
      <c r="K200" t="s">
        <v>174</v>
      </c>
      <c r="L200">
        <v>27</v>
      </c>
      <c r="T200" t="str">
        <f>Receive[[#This Row],[服装]]&amp;Receive[[#This Row],[名前]]&amp;Receive[[#This Row],[レアリティ]]</f>
        <v>ユニフォーム山本猛虎ICONIC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45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242</v>
      </c>
      <c r="J201" t="s">
        <v>175</v>
      </c>
      <c r="K201" t="s">
        <v>174</v>
      </c>
      <c r="L201">
        <v>27</v>
      </c>
      <c r="T201" t="str">
        <f>Receive[[#This Row],[服装]]&amp;Receive[[#This Row],[名前]]&amp;Receive[[#This Row],[レアリティ]]</f>
        <v>ユニフォーム山本猛虎ICONIC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45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242</v>
      </c>
      <c r="J202" t="s">
        <v>121</v>
      </c>
      <c r="K202" t="s">
        <v>174</v>
      </c>
      <c r="L202">
        <v>27</v>
      </c>
      <c r="T202" t="str">
        <f>Receive[[#This Row],[服装]]&amp;Receive[[#This Row],[名前]]&amp;Receive[[#This Row],[レアリティ]]</f>
        <v>ユニフォーム山本猛虎ICONIC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45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242</v>
      </c>
      <c r="J203" t="s">
        <v>176</v>
      </c>
      <c r="K203" t="s">
        <v>174</v>
      </c>
      <c r="L203">
        <v>27</v>
      </c>
      <c r="T203" t="str">
        <f>Receive[[#This Row],[服装]]&amp;Receive[[#This Row],[名前]]&amp;Receive[[#This Row],[レアリティ]]</f>
        <v>ユニフォーム山本猛虎ICONIC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45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242</v>
      </c>
      <c r="J204" t="s">
        <v>177</v>
      </c>
      <c r="K204" t="s">
        <v>174</v>
      </c>
      <c r="L204">
        <v>27</v>
      </c>
      <c r="T204" t="str">
        <f>Receive[[#This Row],[服装]]&amp;Receive[[#This Row],[名前]]&amp;Receive[[#This Row],[レアリティ]]</f>
        <v>ユニフォーム山本猛虎ICONIC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46</v>
      </c>
      <c r="D205" t="s">
        <v>24</v>
      </c>
      <c r="E205" t="s">
        <v>21</v>
      </c>
      <c r="F205" t="s">
        <v>27</v>
      </c>
      <c r="G205" t="s">
        <v>71</v>
      </c>
      <c r="H205">
        <v>1</v>
      </c>
      <c r="I205" t="s">
        <v>242</v>
      </c>
      <c r="J205" t="s">
        <v>120</v>
      </c>
      <c r="K205" t="s">
        <v>185</v>
      </c>
      <c r="L205">
        <v>35</v>
      </c>
      <c r="T205" t="str">
        <f>Receive[[#This Row],[服装]]&amp;Receive[[#This Row],[名前]]&amp;Receive[[#This Row],[レアリティ]]</f>
        <v>ユニフォーム芝山優生ICONIC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46</v>
      </c>
      <c r="D206" t="s">
        <v>24</v>
      </c>
      <c r="E206" t="s">
        <v>21</v>
      </c>
      <c r="F206" t="s">
        <v>27</v>
      </c>
      <c r="G206" t="s">
        <v>71</v>
      </c>
      <c r="H206">
        <v>1</v>
      </c>
      <c r="I206" t="s">
        <v>242</v>
      </c>
      <c r="J206" t="s">
        <v>207</v>
      </c>
      <c r="K206" t="s">
        <v>185</v>
      </c>
      <c r="L206">
        <v>44</v>
      </c>
      <c r="T206" t="str">
        <f>Receive[[#This Row],[服装]]&amp;Receive[[#This Row],[名前]]&amp;Receive[[#This Row],[レアリティ]]</f>
        <v>ユニフォーム芝山優生ICONIC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46</v>
      </c>
      <c r="D207" t="s">
        <v>24</v>
      </c>
      <c r="E207" t="s">
        <v>21</v>
      </c>
      <c r="F207" t="s">
        <v>27</v>
      </c>
      <c r="G207" t="s">
        <v>71</v>
      </c>
      <c r="H207">
        <v>1</v>
      </c>
      <c r="I207" t="s">
        <v>242</v>
      </c>
      <c r="J207" t="s">
        <v>175</v>
      </c>
      <c r="K207" t="s">
        <v>174</v>
      </c>
      <c r="L207">
        <v>30</v>
      </c>
      <c r="T207" t="str">
        <f>Receive[[#This Row],[服装]]&amp;Receive[[#This Row],[名前]]&amp;Receive[[#This Row],[レアリティ]]</f>
        <v>ユニフォーム芝山優生ICONIC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46</v>
      </c>
      <c r="D208" t="s">
        <v>24</v>
      </c>
      <c r="E208" t="s">
        <v>21</v>
      </c>
      <c r="F208" t="s">
        <v>27</v>
      </c>
      <c r="G208" t="s">
        <v>71</v>
      </c>
      <c r="H208">
        <v>1</v>
      </c>
      <c r="I208" t="s">
        <v>242</v>
      </c>
      <c r="J208" t="s">
        <v>244</v>
      </c>
      <c r="K208" t="s">
        <v>174</v>
      </c>
      <c r="L208">
        <v>30</v>
      </c>
      <c r="T208" t="str">
        <f>Receive[[#This Row],[服装]]&amp;Receive[[#This Row],[名前]]&amp;Receive[[#This Row],[レアリティ]]</f>
        <v>ユニフォーム芝山優生ICONIC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46</v>
      </c>
      <c r="D209" t="s">
        <v>24</v>
      </c>
      <c r="E209" t="s">
        <v>21</v>
      </c>
      <c r="F209" t="s">
        <v>27</v>
      </c>
      <c r="G209" t="s">
        <v>71</v>
      </c>
      <c r="H209">
        <v>1</v>
      </c>
      <c r="I209" t="s">
        <v>242</v>
      </c>
      <c r="J209" t="s">
        <v>121</v>
      </c>
      <c r="K209" t="s">
        <v>185</v>
      </c>
      <c r="L209">
        <v>35</v>
      </c>
      <c r="T209" t="str">
        <f>Receive[[#This Row],[服装]]&amp;Receive[[#This Row],[名前]]&amp;Receive[[#This Row],[レアリティ]]</f>
        <v>ユニフォーム芝山優生ICONIC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46</v>
      </c>
      <c r="D210" t="s">
        <v>24</v>
      </c>
      <c r="E210" t="s">
        <v>21</v>
      </c>
      <c r="F210" t="s">
        <v>27</v>
      </c>
      <c r="G210" t="s">
        <v>71</v>
      </c>
      <c r="H210">
        <v>1</v>
      </c>
      <c r="I210" t="s">
        <v>242</v>
      </c>
      <c r="J210" t="s">
        <v>176</v>
      </c>
      <c r="K210" t="s">
        <v>174</v>
      </c>
      <c r="L210">
        <v>32</v>
      </c>
      <c r="T210" t="str">
        <f>Receive[[#This Row],[服装]]&amp;Receive[[#This Row],[名前]]&amp;Receive[[#This Row],[レアリティ]]</f>
        <v>ユニフォーム芝山優生ICONIC</v>
      </c>
    </row>
    <row r="211" spans="1:20" x14ac:dyDescent="0.3">
      <c r="A211">
        <f>VLOOKUP(Receive[[#This Row],[No用]],SetNo[[No.用]:[vlookup 用]],2,FALSE)</f>
        <v>36</v>
      </c>
      <c r="B211" t="s">
        <v>108</v>
      </c>
      <c r="C211" t="s">
        <v>46</v>
      </c>
      <c r="D211" t="s">
        <v>24</v>
      </c>
      <c r="E211" t="s">
        <v>21</v>
      </c>
      <c r="F211" t="s">
        <v>27</v>
      </c>
      <c r="G211" t="s">
        <v>71</v>
      </c>
      <c r="H211">
        <v>1</v>
      </c>
      <c r="I211" t="s">
        <v>242</v>
      </c>
      <c r="J211" t="s">
        <v>177</v>
      </c>
      <c r="K211" t="s">
        <v>174</v>
      </c>
      <c r="L211">
        <v>32</v>
      </c>
      <c r="T211" t="str">
        <f>Receive[[#This Row],[服装]]&amp;Receive[[#This Row],[名前]]&amp;Receive[[#This Row],[レアリティ]]</f>
        <v>ユニフォーム芝山優生ICONIC</v>
      </c>
    </row>
    <row r="212" spans="1:20" x14ac:dyDescent="0.3">
      <c r="A212">
        <f>VLOOKUP(Receive[[#This Row],[No用]],SetNo[[No.用]:[vlookup 用]],2,FALSE)</f>
        <v>36</v>
      </c>
      <c r="B212" t="s">
        <v>108</v>
      </c>
      <c r="C212" t="s">
        <v>46</v>
      </c>
      <c r="D212" t="s">
        <v>24</v>
      </c>
      <c r="E212" t="s">
        <v>21</v>
      </c>
      <c r="F212" t="s">
        <v>27</v>
      </c>
      <c r="G212" t="s">
        <v>71</v>
      </c>
      <c r="H212">
        <v>1</v>
      </c>
      <c r="I212" t="s">
        <v>242</v>
      </c>
      <c r="J212" t="s">
        <v>195</v>
      </c>
      <c r="K212" t="s">
        <v>238</v>
      </c>
      <c r="L212">
        <v>45</v>
      </c>
      <c r="N212">
        <v>55</v>
      </c>
      <c r="T212" t="str">
        <f>Receive[[#This Row],[服装]]&amp;Receive[[#This Row],[名前]]&amp;Receive[[#This Row],[レアリティ]]</f>
        <v>ユニフォーム芝山優生ICONIC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47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242</v>
      </c>
      <c r="J213" t="s">
        <v>120</v>
      </c>
      <c r="K213" t="s">
        <v>174</v>
      </c>
      <c r="L213">
        <v>27</v>
      </c>
      <c r="T213" t="str">
        <f>Receive[[#This Row],[服装]]&amp;Receive[[#This Row],[名前]]&amp;Receive[[#This Row],[レアリティ]]</f>
        <v>ユニフォーム海信之ICONIC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47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242</v>
      </c>
      <c r="J214" t="s">
        <v>175</v>
      </c>
      <c r="K214" t="s">
        <v>174</v>
      </c>
      <c r="L214">
        <v>27</v>
      </c>
      <c r="T214" t="str">
        <f>Receive[[#This Row],[服装]]&amp;Receive[[#This Row],[名前]]&amp;Receive[[#This Row],[レアリティ]]</f>
        <v>ユニフォーム海信之ICONIC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47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242</v>
      </c>
      <c r="J215" t="s">
        <v>244</v>
      </c>
      <c r="K215" t="s">
        <v>174</v>
      </c>
      <c r="L215">
        <v>27</v>
      </c>
      <c r="T215" t="str">
        <f>Receive[[#This Row],[服装]]&amp;Receive[[#This Row],[名前]]&amp;Receive[[#This Row],[レアリティ]]</f>
        <v>ユニフォーム海信之ICONIC</v>
      </c>
    </row>
    <row r="216" spans="1:20" x14ac:dyDescent="0.3">
      <c r="A216">
        <f>VLOOKUP(Receive[[#This Row],[No用]],SetNo[[No.用]:[vlookup 用]],2,FALSE)</f>
        <v>37</v>
      </c>
      <c r="B216" t="s">
        <v>108</v>
      </c>
      <c r="C216" t="s">
        <v>47</v>
      </c>
      <c r="D216" t="s">
        <v>24</v>
      </c>
      <c r="E216" t="s">
        <v>25</v>
      </c>
      <c r="F216" t="s">
        <v>27</v>
      </c>
      <c r="G216" t="s">
        <v>71</v>
      </c>
      <c r="H216">
        <v>1</v>
      </c>
      <c r="I216" t="s">
        <v>242</v>
      </c>
      <c r="J216" t="s">
        <v>121</v>
      </c>
      <c r="K216" t="s">
        <v>174</v>
      </c>
      <c r="L216">
        <v>27</v>
      </c>
      <c r="T216" t="str">
        <f>Receive[[#This Row],[服装]]&amp;Receive[[#This Row],[名前]]&amp;Receive[[#This Row],[レアリティ]]</f>
        <v>ユニフォーム海信之ICONIC</v>
      </c>
    </row>
    <row r="217" spans="1:20" x14ac:dyDescent="0.3">
      <c r="A217">
        <f>VLOOKUP(Receive[[#This Row],[No用]],SetNo[[No.用]:[vlookup 用]],2,FALSE)</f>
        <v>37</v>
      </c>
      <c r="B217" t="s">
        <v>108</v>
      </c>
      <c r="C217" t="s">
        <v>47</v>
      </c>
      <c r="D217" t="s">
        <v>24</v>
      </c>
      <c r="E217" t="s">
        <v>25</v>
      </c>
      <c r="F217" t="s">
        <v>27</v>
      </c>
      <c r="G217" t="s">
        <v>71</v>
      </c>
      <c r="H217">
        <v>1</v>
      </c>
      <c r="I217" t="s">
        <v>242</v>
      </c>
      <c r="J217" t="s">
        <v>176</v>
      </c>
      <c r="K217" t="s">
        <v>174</v>
      </c>
      <c r="L217">
        <v>27</v>
      </c>
      <c r="T217" t="str">
        <f>Receive[[#This Row],[服装]]&amp;Receive[[#This Row],[名前]]&amp;Receive[[#This Row],[レアリティ]]</f>
        <v>ユニフォーム海信之ICONIC</v>
      </c>
    </row>
    <row r="218" spans="1:20" x14ac:dyDescent="0.3">
      <c r="A218">
        <f>VLOOKUP(Receive[[#This Row],[No用]],SetNo[[No.用]:[vlookup 用]],2,FALSE)</f>
        <v>37</v>
      </c>
      <c r="B218" t="s">
        <v>108</v>
      </c>
      <c r="C218" t="s">
        <v>47</v>
      </c>
      <c r="D218" t="s">
        <v>24</v>
      </c>
      <c r="E218" t="s">
        <v>25</v>
      </c>
      <c r="F218" t="s">
        <v>27</v>
      </c>
      <c r="G218" t="s">
        <v>71</v>
      </c>
      <c r="H218">
        <v>1</v>
      </c>
      <c r="I218" t="s">
        <v>242</v>
      </c>
      <c r="J218" t="s">
        <v>177</v>
      </c>
      <c r="K218" t="s">
        <v>174</v>
      </c>
      <c r="L218">
        <v>27</v>
      </c>
      <c r="T218" t="str">
        <f>Receive[[#This Row],[服装]]&amp;Receive[[#This Row],[名前]]&amp;Receive[[#This Row],[レアリティ]]</f>
        <v>ユニフォーム海信之ICONIC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47</v>
      </c>
      <c r="D219" t="s">
        <v>90</v>
      </c>
      <c r="E219" t="s">
        <v>78</v>
      </c>
      <c r="F219" t="s">
        <v>27</v>
      </c>
      <c r="G219" t="s">
        <v>152</v>
      </c>
      <c r="H219">
        <v>1</v>
      </c>
      <c r="I219" t="s">
        <v>242</v>
      </c>
      <c r="J219" t="s">
        <v>120</v>
      </c>
      <c r="K219" t="s">
        <v>185</v>
      </c>
      <c r="L219">
        <v>33</v>
      </c>
      <c r="T219" t="str">
        <f>Receive[[#This Row],[服装]]&amp;Receive[[#This Row],[名前]]&amp;Receive[[#This Row],[レアリティ]]</f>
        <v>ユニフォーム海信之YELL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47</v>
      </c>
      <c r="D220" t="s">
        <v>90</v>
      </c>
      <c r="E220" t="s">
        <v>78</v>
      </c>
      <c r="F220" t="s">
        <v>27</v>
      </c>
      <c r="G220" t="s">
        <v>152</v>
      </c>
      <c r="H220">
        <v>1</v>
      </c>
      <c r="I220" t="s">
        <v>242</v>
      </c>
      <c r="J220" t="s">
        <v>175</v>
      </c>
      <c r="K220" t="s">
        <v>174</v>
      </c>
      <c r="L220">
        <v>27</v>
      </c>
      <c r="T220" t="str">
        <f>Receive[[#This Row],[服装]]&amp;Receive[[#This Row],[名前]]&amp;Receive[[#This Row],[レアリティ]]</f>
        <v>ユニフォーム海信之YELL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47</v>
      </c>
      <c r="D221" t="s">
        <v>90</v>
      </c>
      <c r="E221" t="s">
        <v>78</v>
      </c>
      <c r="F221" t="s">
        <v>27</v>
      </c>
      <c r="G221" t="s">
        <v>152</v>
      </c>
      <c r="H221">
        <v>1</v>
      </c>
      <c r="I221" t="s">
        <v>242</v>
      </c>
      <c r="J221" t="s">
        <v>244</v>
      </c>
      <c r="K221" t="s">
        <v>174</v>
      </c>
      <c r="L221">
        <v>27</v>
      </c>
      <c r="T221" t="str">
        <f>Receive[[#This Row],[服装]]&amp;Receive[[#This Row],[名前]]&amp;Receive[[#This Row],[レアリティ]]</f>
        <v>ユニフォーム海信之YELL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47</v>
      </c>
      <c r="D222" t="s">
        <v>90</v>
      </c>
      <c r="E222" t="s">
        <v>78</v>
      </c>
      <c r="F222" t="s">
        <v>27</v>
      </c>
      <c r="G222" t="s">
        <v>152</v>
      </c>
      <c r="H222">
        <v>1</v>
      </c>
      <c r="I222" t="s">
        <v>242</v>
      </c>
      <c r="J222" t="s">
        <v>121</v>
      </c>
      <c r="K222" t="s">
        <v>185</v>
      </c>
      <c r="L222">
        <v>33</v>
      </c>
      <c r="T222" t="str">
        <f>Receive[[#This Row],[服装]]&amp;Receive[[#This Row],[名前]]&amp;Receive[[#This Row],[レアリティ]]</f>
        <v>ユニフォーム海信之YELL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47</v>
      </c>
      <c r="D223" t="s">
        <v>90</v>
      </c>
      <c r="E223" t="s">
        <v>78</v>
      </c>
      <c r="F223" t="s">
        <v>27</v>
      </c>
      <c r="G223" t="s">
        <v>152</v>
      </c>
      <c r="H223">
        <v>1</v>
      </c>
      <c r="I223" t="s">
        <v>242</v>
      </c>
      <c r="J223" t="s">
        <v>176</v>
      </c>
      <c r="K223" t="s">
        <v>174</v>
      </c>
      <c r="L223">
        <v>27</v>
      </c>
      <c r="T223" t="str">
        <f>Receive[[#This Row],[服装]]&amp;Receive[[#This Row],[名前]]&amp;Receive[[#This Row],[レアリティ]]</f>
        <v>ユニフォーム海信之YELL</v>
      </c>
    </row>
    <row r="224" spans="1:20" x14ac:dyDescent="0.3">
      <c r="A224">
        <f>VLOOKUP(Receive[[#This Row],[No用]],SetNo[[No.用]:[vlookup 用]],2,FALSE)</f>
        <v>38</v>
      </c>
      <c r="B224" t="s">
        <v>108</v>
      </c>
      <c r="C224" t="s">
        <v>47</v>
      </c>
      <c r="D224" t="s">
        <v>90</v>
      </c>
      <c r="E224" t="s">
        <v>78</v>
      </c>
      <c r="F224" t="s">
        <v>27</v>
      </c>
      <c r="G224" t="s">
        <v>152</v>
      </c>
      <c r="H224">
        <v>1</v>
      </c>
      <c r="I224" t="s">
        <v>242</v>
      </c>
      <c r="J224" t="s">
        <v>177</v>
      </c>
      <c r="K224" t="s">
        <v>174</v>
      </c>
      <c r="L224">
        <v>27</v>
      </c>
      <c r="T224" t="str">
        <f>Receive[[#This Row],[服装]]&amp;Receive[[#This Row],[名前]]&amp;Receive[[#This Row],[レアリティ]]</f>
        <v>ユニフォーム海信之YELL</v>
      </c>
    </row>
    <row r="225" spans="1:20" x14ac:dyDescent="0.3">
      <c r="A225">
        <f>VLOOKUP(Receive[[#This Row],[No用]],SetNo[[No.用]:[vlookup 用]],2,FALSE)</f>
        <v>39</v>
      </c>
      <c r="B225" t="s">
        <v>218</v>
      </c>
      <c r="C225" t="s">
        <v>48</v>
      </c>
      <c r="D225" t="s">
        <v>23</v>
      </c>
      <c r="E225" t="s">
        <v>26</v>
      </c>
      <c r="F225" t="s">
        <v>49</v>
      </c>
      <c r="G225" t="s">
        <v>71</v>
      </c>
      <c r="H225">
        <v>1</v>
      </c>
      <c r="I225" t="s">
        <v>242</v>
      </c>
      <c r="J225" t="s">
        <v>120</v>
      </c>
      <c r="K225" t="s">
        <v>174</v>
      </c>
      <c r="L225">
        <v>26</v>
      </c>
      <c r="T225" t="str">
        <f>Receive[[#This Row],[服装]]&amp;Receive[[#This Row],[名前]]&amp;Receive[[#This Row],[レアリティ]]</f>
        <v>ユニフォーム青根高伸ICONIC</v>
      </c>
    </row>
    <row r="226" spans="1:20" x14ac:dyDescent="0.3">
      <c r="A226">
        <f>VLOOKUP(Receive[[#This Row],[No用]],SetNo[[No.用]:[vlookup 用]],2,FALSE)</f>
        <v>39</v>
      </c>
      <c r="B226" t="s">
        <v>218</v>
      </c>
      <c r="C226" t="s">
        <v>48</v>
      </c>
      <c r="D226" t="s">
        <v>23</v>
      </c>
      <c r="E226" t="s">
        <v>26</v>
      </c>
      <c r="F226" t="s">
        <v>49</v>
      </c>
      <c r="G226" t="s">
        <v>71</v>
      </c>
      <c r="H226">
        <v>1</v>
      </c>
      <c r="I226" t="s">
        <v>242</v>
      </c>
      <c r="J226" t="s">
        <v>207</v>
      </c>
      <c r="K226" t="s">
        <v>174</v>
      </c>
      <c r="L226">
        <v>26</v>
      </c>
      <c r="T226" t="str">
        <f>Receive[[#This Row],[服装]]&amp;Receive[[#This Row],[名前]]&amp;Receive[[#This Row],[レアリティ]]</f>
        <v>ユニフォーム青根高伸ICONIC</v>
      </c>
    </row>
    <row r="227" spans="1:20" x14ac:dyDescent="0.3">
      <c r="A227">
        <f>VLOOKUP(Receive[[#This Row],[No用]],SetNo[[No.用]:[vlookup 用]],2,FALSE)</f>
        <v>39</v>
      </c>
      <c r="B227" t="s">
        <v>218</v>
      </c>
      <c r="C227" t="s">
        <v>48</v>
      </c>
      <c r="D227" t="s">
        <v>23</v>
      </c>
      <c r="E227" t="s">
        <v>26</v>
      </c>
      <c r="F227" t="s">
        <v>49</v>
      </c>
      <c r="G227" t="s">
        <v>71</v>
      </c>
      <c r="H227">
        <v>1</v>
      </c>
      <c r="I227" t="s">
        <v>242</v>
      </c>
      <c r="J227" t="s">
        <v>175</v>
      </c>
      <c r="K227" t="s">
        <v>174</v>
      </c>
      <c r="L227">
        <v>26</v>
      </c>
      <c r="T227" t="str">
        <f>Receive[[#This Row],[服装]]&amp;Receive[[#This Row],[名前]]&amp;Receive[[#This Row],[レアリティ]]</f>
        <v>ユニフォーム青根高伸ICONIC</v>
      </c>
    </row>
    <row r="228" spans="1:20" x14ac:dyDescent="0.3">
      <c r="A228">
        <f>VLOOKUP(Receive[[#This Row],[No用]],SetNo[[No.用]:[vlookup 用]],2,FALSE)</f>
        <v>39</v>
      </c>
      <c r="B228" t="s">
        <v>218</v>
      </c>
      <c r="C228" t="s">
        <v>48</v>
      </c>
      <c r="D228" t="s">
        <v>23</v>
      </c>
      <c r="E228" t="s">
        <v>26</v>
      </c>
      <c r="F228" t="s">
        <v>49</v>
      </c>
      <c r="G228" t="s">
        <v>71</v>
      </c>
      <c r="H228">
        <v>1</v>
      </c>
      <c r="I228" t="s">
        <v>242</v>
      </c>
      <c r="J228" t="s">
        <v>121</v>
      </c>
      <c r="K228" t="s">
        <v>174</v>
      </c>
      <c r="L228">
        <v>26</v>
      </c>
      <c r="T228" t="str">
        <f>Receive[[#This Row],[服装]]&amp;Receive[[#This Row],[名前]]&amp;Receive[[#This Row],[レアリティ]]</f>
        <v>ユニフォーム青根高伸ICONIC</v>
      </c>
    </row>
    <row r="229" spans="1:20" x14ac:dyDescent="0.3">
      <c r="A229">
        <f>VLOOKUP(Receive[[#This Row],[No用]],SetNo[[No.用]:[vlookup 用]],2,FALSE)</f>
        <v>39</v>
      </c>
      <c r="B229" t="s">
        <v>218</v>
      </c>
      <c r="C229" t="s">
        <v>48</v>
      </c>
      <c r="D229" t="s">
        <v>23</v>
      </c>
      <c r="E229" t="s">
        <v>26</v>
      </c>
      <c r="F229" t="s">
        <v>49</v>
      </c>
      <c r="G229" t="s">
        <v>71</v>
      </c>
      <c r="H229">
        <v>1</v>
      </c>
      <c r="I229" t="s">
        <v>242</v>
      </c>
      <c r="J229" t="s">
        <v>176</v>
      </c>
      <c r="K229" t="s">
        <v>174</v>
      </c>
      <c r="L229">
        <v>26</v>
      </c>
      <c r="T229" t="str">
        <f>Receive[[#This Row],[服装]]&amp;Receive[[#This Row],[名前]]&amp;Receive[[#This Row],[レアリティ]]</f>
        <v>ユニフォーム青根高伸ICONIC</v>
      </c>
    </row>
    <row r="230" spans="1:20" x14ac:dyDescent="0.3">
      <c r="A230">
        <f>VLOOKUP(Receive[[#This Row],[No用]],SetNo[[No.用]:[vlookup 用]],2,FALSE)</f>
        <v>39</v>
      </c>
      <c r="B230" t="s">
        <v>218</v>
      </c>
      <c r="C230" t="s">
        <v>48</v>
      </c>
      <c r="D230" t="s">
        <v>23</v>
      </c>
      <c r="E230" t="s">
        <v>26</v>
      </c>
      <c r="F230" t="s">
        <v>49</v>
      </c>
      <c r="G230" t="s">
        <v>71</v>
      </c>
      <c r="H230">
        <v>1</v>
      </c>
      <c r="I230" t="s">
        <v>242</v>
      </c>
      <c r="J230" t="s">
        <v>177</v>
      </c>
      <c r="K230" t="s">
        <v>174</v>
      </c>
      <c r="L230">
        <v>32</v>
      </c>
      <c r="T230" t="str">
        <f>Receive[[#This Row],[服装]]&amp;Receive[[#This Row],[名前]]&amp;Receive[[#This Row],[レアリティ]]</f>
        <v>ユニフォーム青根高伸ICONIC</v>
      </c>
    </row>
    <row r="231" spans="1:20" x14ac:dyDescent="0.3">
      <c r="A231">
        <f>VLOOKUP(Receive[[#This Row],[No用]],SetNo[[No.用]:[vlookup 用]],2,FALSE)</f>
        <v>39</v>
      </c>
      <c r="B231" t="s">
        <v>218</v>
      </c>
      <c r="C231" t="s">
        <v>48</v>
      </c>
      <c r="D231" t="s">
        <v>23</v>
      </c>
      <c r="E231" t="s">
        <v>26</v>
      </c>
      <c r="F231" t="s">
        <v>49</v>
      </c>
      <c r="G231" t="s">
        <v>71</v>
      </c>
      <c r="H231">
        <v>1</v>
      </c>
      <c r="I231" t="s">
        <v>242</v>
      </c>
      <c r="J231" t="s">
        <v>120</v>
      </c>
      <c r="K231" t="s">
        <v>174</v>
      </c>
      <c r="L231">
        <v>26</v>
      </c>
      <c r="T231" t="str">
        <f>Receive[[#This Row],[服装]]&amp;Receive[[#This Row],[名前]]&amp;Receive[[#This Row],[レアリティ]]</f>
        <v>ユニフォーム青根高伸ICONIC</v>
      </c>
    </row>
    <row r="232" spans="1:20" x14ac:dyDescent="0.3">
      <c r="A232">
        <f>VLOOKUP(Receive[[#This Row],[No用]],SetNo[[No.用]:[vlookup 用]],2,FALSE)</f>
        <v>39</v>
      </c>
      <c r="B232" t="s">
        <v>218</v>
      </c>
      <c r="C232" t="s">
        <v>48</v>
      </c>
      <c r="D232" t="s">
        <v>23</v>
      </c>
      <c r="E232" t="s">
        <v>26</v>
      </c>
      <c r="F232" t="s">
        <v>49</v>
      </c>
      <c r="G232" t="s">
        <v>71</v>
      </c>
      <c r="H232">
        <v>1</v>
      </c>
      <c r="I232" t="s">
        <v>242</v>
      </c>
      <c r="J232" t="s">
        <v>207</v>
      </c>
      <c r="K232" t="s">
        <v>174</v>
      </c>
      <c r="L232">
        <v>26</v>
      </c>
      <c r="T232" t="str">
        <f>Receive[[#This Row],[服装]]&amp;Receive[[#This Row],[名前]]&amp;Receive[[#This Row],[レアリティ]]</f>
        <v>ユニフォーム青根高伸ICONIC</v>
      </c>
    </row>
    <row r="233" spans="1:20" x14ac:dyDescent="0.3">
      <c r="A233">
        <f>VLOOKUP(Receive[[#This Row],[No用]],SetNo[[No.用]:[vlookup 用]],2,FALSE)</f>
        <v>39</v>
      </c>
      <c r="B233" t="s">
        <v>218</v>
      </c>
      <c r="C233" t="s">
        <v>48</v>
      </c>
      <c r="D233" t="s">
        <v>23</v>
      </c>
      <c r="E233" t="s">
        <v>26</v>
      </c>
      <c r="F233" t="s">
        <v>49</v>
      </c>
      <c r="G233" t="s">
        <v>71</v>
      </c>
      <c r="H233">
        <v>1</v>
      </c>
      <c r="I233" t="s">
        <v>242</v>
      </c>
      <c r="J233" t="s">
        <v>175</v>
      </c>
      <c r="K233" t="s">
        <v>174</v>
      </c>
      <c r="L233">
        <v>26</v>
      </c>
      <c r="T233" t="str">
        <f>Receive[[#This Row],[服装]]&amp;Receive[[#This Row],[名前]]&amp;Receive[[#This Row],[レアリティ]]</f>
        <v>ユニフォーム青根高伸ICONIC</v>
      </c>
    </row>
    <row r="234" spans="1:20" x14ac:dyDescent="0.3">
      <c r="A234">
        <f>VLOOKUP(Receive[[#This Row],[No用]],SetNo[[No.用]:[vlookup 用]],2,FALSE)</f>
        <v>39</v>
      </c>
      <c r="B234" t="s">
        <v>218</v>
      </c>
      <c r="C234" t="s">
        <v>48</v>
      </c>
      <c r="D234" t="s">
        <v>23</v>
      </c>
      <c r="E234" t="s">
        <v>26</v>
      </c>
      <c r="F234" t="s">
        <v>49</v>
      </c>
      <c r="G234" t="s">
        <v>71</v>
      </c>
      <c r="H234">
        <v>1</v>
      </c>
      <c r="I234" t="s">
        <v>242</v>
      </c>
      <c r="J234" t="s">
        <v>121</v>
      </c>
      <c r="K234" t="s">
        <v>174</v>
      </c>
      <c r="L234">
        <v>26</v>
      </c>
      <c r="T234" t="str">
        <f>Receive[[#This Row],[服装]]&amp;Receive[[#This Row],[名前]]&amp;Receive[[#This Row],[レアリティ]]</f>
        <v>ユニフォーム青根高伸ICONIC</v>
      </c>
    </row>
    <row r="235" spans="1:20" x14ac:dyDescent="0.3">
      <c r="A235">
        <f>VLOOKUP(Receive[[#This Row],[No用]],SetNo[[No.用]:[vlookup 用]],2,FALSE)</f>
        <v>39</v>
      </c>
      <c r="B235" t="s">
        <v>218</v>
      </c>
      <c r="C235" t="s">
        <v>48</v>
      </c>
      <c r="D235" t="s">
        <v>23</v>
      </c>
      <c r="E235" t="s">
        <v>26</v>
      </c>
      <c r="F235" t="s">
        <v>49</v>
      </c>
      <c r="G235" t="s">
        <v>71</v>
      </c>
      <c r="H235">
        <v>1</v>
      </c>
      <c r="I235" t="s">
        <v>242</v>
      </c>
      <c r="J235" t="s">
        <v>176</v>
      </c>
      <c r="K235" t="s">
        <v>174</v>
      </c>
      <c r="L235">
        <v>26</v>
      </c>
      <c r="T235" t="str">
        <f>Receive[[#This Row],[服装]]&amp;Receive[[#This Row],[名前]]&amp;Receive[[#This Row],[レアリティ]]</f>
        <v>ユニフォーム青根高伸ICONIC</v>
      </c>
    </row>
    <row r="236" spans="1:20" x14ac:dyDescent="0.3">
      <c r="A236">
        <f>VLOOKUP(Receive[[#This Row],[No用]],SetNo[[No.用]:[vlookup 用]],2,FALSE)</f>
        <v>39</v>
      </c>
      <c r="B236" t="s">
        <v>218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242</v>
      </c>
      <c r="J236" t="s">
        <v>177</v>
      </c>
      <c r="K236" t="s">
        <v>174</v>
      </c>
      <c r="L236">
        <v>32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40</v>
      </c>
      <c r="B237" t="s">
        <v>150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242</v>
      </c>
      <c r="J237" t="s">
        <v>120</v>
      </c>
      <c r="K237" t="s">
        <v>174</v>
      </c>
      <c r="L237">
        <v>26</v>
      </c>
      <c r="T237" t="str">
        <f>Receive[[#This Row],[服装]]&amp;Receive[[#This Row],[名前]]&amp;Receive[[#This Row],[レアリティ]]</f>
        <v>制服青根高伸ICONIC</v>
      </c>
    </row>
    <row r="238" spans="1:20" x14ac:dyDescent="0.3">
      <c r="A238">
        <f>VLOOKUP(Receive[[#This Row],[No用]],SetNo[[No.用]:[vlookup 用]],2,FALSE)</f>
        <v>40</v>
      </c>
      <c r="B238" t="s">
        <v>150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242</v>
      </c>
      <c r="J238" t="s">
        <v>207</v>
      </c>
      <c r="K238" t="s">
        <v>174</v>
      </c>
      <c r="L238">
        <v>26</v>
      </c>
      <c r="T238" t="str">
        <f>Receive[[#This Row],[服装]]&amp;Receive[[#This Row],[名前]]&amp;Receive[[#This Row],[レアリティ]]</f>
        <v>制服青根高伸ICONIC</v>
      </c>
    </row>
    <row r="239" spans="1:20" x14ac:dyDescent="0.3">
      <c r="A239">
        <f>VLOOKUP(Receive[[#This Row],[No用]],SetNo[[No.用]:[vlookup 用]],2,FALSE)</f>
        <v>40</v>
      </c>
      <c r="B239" t="s">
        <v>150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242</v>
      </c>
      <c r="J239" t="s">
        <v>175</v>
      </c>
      <c r="K239" t="s">
        <v>174</v>
      </c>
      <c r="L239">
        <v>26</v>
      </c>
      <c r="T239" t="str">
        <f>Receive[[#This Row],[服装]]&amp;Receive[[#This Row],[名前]]&amp;Receive[[#This Row],[レアリティ]]</f>
        <v>制服青根高伸ICONIC</v>
      </c>
    </row>
    <row r="240" spans="1:20" x14ac:dyDescent="0.3">
      <c r="A240">
        <f>VLOOKUP(Receive[[#This Row],[No用]],SetNo[[No.用]:[vlookup 用]],2,FALSE)</f>
        <v>40</v>
      </c>
      <c r="B240" t="s">
        <v>150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242</v>
      </c>
      <c r="J240" t="s">
        <v>121</v>
      </c>
      <c r="K240" t="s">
        <v>174</v>
      </c>
      <c r="L240">
        <v>26</v>
      </c>
      <c r="T240" t="str">
        <f>Receive[[#This Row],[服装]]&amp;Receive[[#This Row],[名前]]&amp;Receive[[#This Row],[レアリティ]]</f>
        <v>制服青根高伸ICONIC</v>
      </c>
    </row>
    <row r="241" spans="1:20" x14ac:dyDescent="0.3">
      <c r="A241">
        <f>VLOOKUP(Receive[[#This Row],[No用]],SetNo[[No.用]:[vlookup 用]],2,FALSE)</f>
        <v>40</v>
      </c>
      <c r="B241" t="s">
        <v>150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242</v>
      </c>
      <c r="J241" t="s">
        <v>176</v>
      </c>
      <c r="K241" t="s">
        <v>174</v>
      </c>
      <c r="L241">
        <v>26</v>
      </c>
      <c r="T241" t="str">
        <f>Receive[[#This Row],[服装]]&amp;Receive[[#This Row],[名前]]&amp;Receive[[#This Row],[レアリティ]]</f>
        <v>制服青根高伸ICONIC</v>
      </c>
    </row>
    <row r="242" spans="1:20" x14ac:dyDescent="0.3">
      <c r="A242">
        <f>VLOOKUP(Receive[[#This Row],[No用]],SetNo[[No.用]:[vlookup 用]],2,FALSE)</f>
        <v>40</v>
      </c>
      <c r="B242" t="s">
        <v>150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242</v>
      </c>
      <c r="J242" t="s">
        <v>177</v>
      </c>
      <c r="K242" t="s">
        <v>174</v>
      </c>
      <c r="L242">
        <v>32</v>
      </c>
      <c r="T242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41</v>
      </c>
      <c r="B243" t="s">
        <v>118</v>
      </c>
      <c r="C243" t="s">
        <v>48</v>
      </c>
      <c r="D243" t="s">
        <v>24</v>
      </c>
      <c r="E243" t="s">
        <v>26</v>
      </c>
      <c r="F243" t="s">
        <v>49</v>
      </c>
      <c r="G243" t="s">
        <v>71</v>
      </c>
      <c r="H243">
        <v>1</v>
      </c>
      <c r="I243" t="s">
        <v>242</v>
      </c>
      <c r="J243" t="s">
        <v>120</v>
      </c>
      <c r="K243" t="s">
        <v>174</v>
      </c>
      <c r="L243">
        <v>26</v>
      </c>
      <c r="T243" t="str">
        <f>Receive[[#This Row],[服装]]&amp;Receive[[#This Row],[名前]]&amp;Receive[[#This Row],[レアリティ]]</f>
        <v>プール掃除青根高伸ICONIC</v>
      </c>
    </row>
    <row r="244" spans="1:20" x14ac:dyDescent="0.3">
      <c r="A244">
        <f>VLOOKUP(Receive[[#This Row],[No用]],SetNo[[No.用]:[vlookup 用]],2,FALSE)</f>
        <v>41</v>
      </c>
      <c r="B244" t="s">
        <v>118</v>
      </c>
      <c r="C244" t="s">
        <v>48</v>
      </c>
      <c r="D244" t="s">
        <v>24</v>
      </c>
      <c r="E244" t="s">
        <v>26</v>
      </c>
      <c r="F244" t="s">
        <v>49</v>
      </c>
      <c r="G244" t="s">
        <v>71</v>
      </c>
      <c r="H244">
        <v>1</v>
      </c>
      <c r="I244" t="s">
        <v>242</v>
      </c>
      <c r="J244" t="s">
        <v>207</v>
      </c>
      <c r="K244" t="s">
        <v>174</v>
      </c>
      <c r="L244">
        <v>26</v>
      </c>
      <c r="T244" t="str">
        <f>Receive[[#This Row],[服装]]&amp;Receive[[#This Row],[名前]]&amp;Receive[[#This Row],[レアリティ]]</f>
        <v>プール掃除青根高伸ICONIC</v>
      </c>
    </row>
    <row r="245" spans="1:20" x14ac:dyDescent="0.3">
      <c r="A245">
        <f>VLOOKUP(Receive[[#This Row],[No用]],SetNo[[No.用]:[vlookup 用]],2,FALSE)</f>
        <v>41</v>
      </c>
      <c r="B245" t="s">
        <v>118</v>
      </c>
      <c r="C245" t="s">
        <v>48</v>
      </c>
      <c r="D245" t="s">
        <v>24</v>
      </c>
      <c r="E245" t="s">
        <v>26</v>
      </c>
      <c r="F245" t="s">
        <v>49</v>
      </c>
      <c r="G245" t="s">
        <v>71</v>
      </c>
      <c r="H245">
        <v>1</v>
      </c>
      <c r="I245" t="s">
        <v>242</v>
      </c>
      <c r="J245" t="s">
        <v>175</v>
      </c>
      <c r="K245" t="s">
        <v>174</v>
      </c>
      <c r="L245">
        <v>26</v>
      </c>
      <c r="T245" t="str">
        <f>Receive[[#This Row],[服装]]&amp;Receive[[#This Row],[名前]]&amp;Receive[[#This Row],[レアリティ]]</f>
        <v>プール掃除青根高伸ICONIC</v>
      </c>
    </row>
    <row r="246" spans="1:20" x14ac:dyDescent="0.3">
      <c r="A246">
        <f>VLOOKUP(Receive[[#This Row],[No用]],SetNo[[No.用]:[vlookup 用]],2,FALSE)</f>
        <v>41</v>
      </c>
      <c r="B246" t="s">
        <v>118</v>
      </c>
      <c r="C246" t="s">
        <v>48</v>
      </c>
      <c r="D246" t="s">
        <v>24</v>
      </c>
      <c r="E246" t="s">
        <v>26</v>
      </c>
      <c r="F246" t="s">
        <v>49</v>
      </c>
      <c r="G246" t="s">
        <v>71</v>
      </c>
      <c r="H246">
        <v>1</v>
      </c>
      <c r="I246" t="s">
        <v>242</v>
      </c>
      <c r="J246" t="s">
        <v>121</v>
      </c>
      <c r="K246" t="s">
        <v>174</v>
      </c>
      <c r="L246">
        <v>26</v>
      </c>
      <c r="T246" t="str">
        <f>Receive[[#This Row],[服装]]&amp;Receive[[#This Row],[名前]]&amp;Receive[[#This Row],[レアリティ]]</f>
        <v>プール掃除青根高伸ICONIC</v>
      </c>
    </row>
    <row r="247" spans="1:20" x14ac:dyDescent="0.3">
      <c r="A247">
        <f>VLOOKUP(Receive[[#This Row],[No用]],SetNo[[No.用]:[vlookup 用]],2,FALSE)</f>
        <v>41</v>
      </c>
      <c r="B247" t="s">
        <v>118</v>
      </c>
      <c r="C247" t="s">
        <v>48</v>
      </c>
      <c r="D247" t="s">
        <v>24</v>
      </c>
      <c r="E247" t="s">
        <v>26</v>
      </c>
      <c r="F247" t="s">
        <v>49</v>
      </c>
      <c r="G247" t="s">
        <v>71</v>
      </c>
      <c r="H247">
        <v>1</v>
      </c>
      <c r="I247" t="s">
        <v>242</v>
      </c>
      <c r="J247" t="s">
        <v>176</v>
      </c>
      <c r="K247" t="s">
        <v>174</v>
      </c>
      <c r="L247">
        <v>26</v>
      </c>
      <c r="T247" t="str">
        <f>Receive[[#This Row],[服装]]&amp;Receive[[#This Row],[名前]]&amp;Receive[[#This Row],[レアリティ]]</f>
        <v>プール掃除青根高伸ICONIC</v>
      </c>
    </row>
    <row r="248" spans="1:20" x14ac:dyDescent="0.3">
      <c r="A248">
        <f>VLOOKUP(Receive[[#This Row],[No用]],SetNo[[No.用]:[vlookup 用]],2,FALSE)</f>
        <v>41</v>
      </c>
      <c r="B248" t="s">
        <v>118</v>
      </c>
      <c r="C248" t="s">
        <v>48</v>
      </c>
      <c r="D248" t="s">
        <v>24</v>
      </c>
      <c r="E248" t="s">
        <v>26</v>
      </c>
      <c r="F248" t="s">
        <v>49</v>
      </c>
      <c r="G248" t="s">
        <v>71</v>
      </c>
      <c r="H248">
        <v>1</v>
      </c>
      <c r="I248" t="s">
        <v>242</v>
      </c>
      <c r="J248" t="s">
        <v>177</v>
      </c>
      <c r="K248" t="s">
        <v>174</v>
      </c>
      <c r="L248">
        <v>32</v>
      </c>
      <c r="T248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42</v>
      </c>
      <c r="B249" t="s">
        <v>218</v>
      </c>
      <c r="C249" t="s">
        <v>50</v>
      </c>
      <c r="D249" t="s">
        <v>28</v>
      </c>
      <c r="E249" t="s">
        <v>25</v>
      </c>
      <c r="F249" t="s">
        <v>49</v>
      </c>
      <c r="G249" t="s">
        <v>71</v>
      </c>
      <c r="H249">
        <v>1</v>
      </c>
      <c r="I249" t="s">
        <v>242</v>
      </c>
      <c r="J249" t="s">
        <v>120</v>
      </c>
      <c r="K249" t="s">
        <v>174</v>
      </c>
      <c r="L249">
        <v>26</v>
      </c>
      <c r="T249" t="str">
        <f>Receive[[#This Row],[服装]]&amp;Receive[[#This Row],[名前]]&amp;Receive[[#This Row],[レアリティ]]</f>
        <v>ユニフォーム二口堅治ICONIC</v>
      </c>
    </row>
    <row r="250" spans="1:20" x14ac:dyDescent="0.3">
      <c r="A250">
        <f>VLOOKUP(Receive[[#This Row],[No用]],SetNo[[No.用]:[vlookup 用]],2,FALSE)</f>
        <v>42</v>
      </c>
      <c r="B250" t="s">
        <v>218</v>
      </c>
      <c r="C250" t="s">
        <v>50</v>
      </c>
      <c r="D250" t="s">
        <v>28</v>
      </c>
      <c r="E250" t="s">
        <v>25</v>
      </c>
      <c r="F250" t="s">
        <v>49</v>
      </c>
      <c r="G250" t="s">
        <v>71</v>
      </c>
      <c r="H250">
        <v>1</v>
      </c>
      <c r="I250" t="s">
        <v>242</v>
      </c>
      <c r="J250" t="s">
        <v>207</v>
      </c>
      <c r="K250" t="s">
        <v>174</v>
      </c>
      <c r="L250">
        <v>26</v>
      </c>
      <c r="T250" t="str">
        <f>Receive[[#This Row],[服装]]&amp;Receive[[#This Row],[名前]]&amp;Receive[[#This Row],[レアリティ]]</f>
        <v>ユニフォーム二口堅治ICONIC</v>
      </c>
    </row>
    <row r="251" spans="1:20" x14ac:dyDescent="0.3">
      <c r="A251">
        <f>VLOOKUP(Receive[[#This Row],[No用]],SetNo[[No.用]:[vlookup 用]],2,FALSE)</f>
        <v>42</v>
      </c>
      <c r="B251" t="s">
        <v>218</v>
      </c>
      <c r="C251" t="s">
        <v>50</v>
      </c>
      <c r="D251" t="s">
        <v>28</v>
      </c>
      <c r="E251" t="s">
        <v>25</v>
      </c>
      <c r="F251" t="s">
        <v>49</v>
      </c>
      <c r="G251" t="s">
        <v>71</v>
      </c>
      <c r="H251">
        <v>1</v>
      </c>
      <c r="I251" t="s">
        <v>242</v>
      </c>
      <c r="J251" t="s">
        <v>244</v>
      </c>
      <c r="K251" t="s">
        <v>174</v>
      </c>
      <c r="L251">
        <v>26</v>
      </c>
      <c r="T251" t="str">
        <f>Receive[[#This Row],[服装]]&amp;Receive[[#This Row],[名前]]&amp;Receive[[#This Row],[レアリティ]]</f>
        <v>ユニフォーム二口堅治ICONIC</v>
      </c>
    </row>
    <row r="252" spans="1:20" x14ac:dyDescent="0.3">
      <c r="A252">
        <f>VLOOKUP(Receive[[#This Row],[No用]],SetNo[[No.用]:[vlookup 用]],2,FALSE)</f>
        <v>42</v>
      </c>
      <c r="B252" t="s">
        <v>218</v>
      </c>
      <c r="C252" t="s">
        <v>50</v>
      </c>
      <c r="D252" t="s">
        <v>28</v>
      </c>
      <c r="E252" t="s">
        <v>25</v>
      </c>
      <c r="F252" t="s">
        <v>49</v>
      </c>
      <c r="G252" t="s">
        <v>71</v>
      </c>
      <c r="H252">
        <v>1</v>
      </c>
      <c r="I252" t="s">
        <v>242</v>
      </c>
      <c r="J252" t="s">
        <v>121</v>
      </c>
      <c r="K252" t="s">
        <v>174</v>
      </c>
      <c r="L252">
        <v>26</v>
      </c>
      <c r="T252" t="str">
        <f>Receive[[#This Row],[服装]]&amp;Receive[[#This Row],[名前]]&amp;Receive[[#This Row],[レアリティ]]</f>
        <v>ユニフォーム二口堅治ICONIC</v>
      </c>
    </row>
    <row r="253" spans="1:20" x14ac:dyDescent="0.3">
      <c r="A253">
        <f>VLOOKUP(Receive[[#This Row],[No用]],SetNo[[No.用]:[vlookup 用]],2,FALSE)</f>
        <v>42</v>
      </c>
      <c r="B253" t="s">
        <v>218</v>
      </c>
      <c r="C253" t="s">
        <v>50</v>
      </c>
      <c r="D253" t="s">
        <v>28</v>
      </c>
      <c r="E253" t="s">
        <v>25</v>
      </c>
      <c r="F253" t="s">
        <v>49</v>
      </c>
      <c r="G253" t="s">
        <v>71</v>
      </c>
      <c r="H253">
        <v>1</v>
      </c>
      <c r="I253" t="s">
        <v>242</v>
      </c>
      <c r="J253" t="s">
        <v>176</v>
      </c>
      <c r="K253" t="s">
        <v>174</v>
      </c>
      <c r="L253">
        <v>26</v>
      </c>
      <c r="T253" t="str">
        <f>Receive[[#This Row],[服装]]&amp;Receive[[#This Row],[名前]]&amp;Receive[[#This Row],[レアリティ]]</f>
        <v>ユニフォーム二口堅治ICONIC</v>
      </c>
    </row>
    <row r="254" spans="1:20" x14ac:dyDescent="0.3">
      <c r="A254">
        <f>VLOOKUP(Receive[[#This Row],[No用]],SetNo[[No.用]:[vlookup 用]],2,FALSE)</f>
        <v>42</v>
      </c>
      <c r="B254" t="s">
        <v>218</v>
      </c>
      <c r="C254" t="s">
        <v>50</v>
      </c>
      <c r="D254" t="s">
        <v>28</v>
      </c>
      <c r="E254" t="s">
        <v>25</v>
      </c>
      <c r="F254" t="s">
        <v>49</v>
      </c>
      <c r="G254" t="s">
        <v>71</v>
      </c>
      <c r="H254">
        <v>1</v>
      </c>
      <c r="I254" t="s">
        <v>242</v>
      </c>
      <c r="J254" t="s">
        <v>177</v>
      </c>
      <c r="K254" t="s">
        <v>174</v>
      </c>
      <c r="L254">
        <v>26</v>
      </c>
      <c r="T254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43</v>
      </c>
      <c r="B255" t="s">
        <v>150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242</v>
      </c>
      <c r="J255" t="s">
        <v>120</v>
      </c>
      <c r="K255" t="s">
        <v>174</v>
      </c>
      <c r="L255">
        <v>26</v>
      </c>
      <c r="T255" t="str">
        <f>Receive[[#This Row],[服装]]&amp;Receive[[#This Row],[名前]]&amp;Receive[[#This Row],[レアリティ]]</f>
        <v>制服二口堅治ICONIC</v>
      </c>
    </row>
    <row r="256" spans="1:20" x14ac:dyDescent="0.3">
      <c r="A256">
        <f>VLOOKUP(Receive[[#This Row],[No用]],SetNo[[No.用]:[vlookup 用]],2,FALSE)</f>
        <v>43</v>
      </c>
      <c r="B256" t="s">
        <v>150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242</v>
      </c>
      <c r="J256" t="s">
        <v>207</v>
      </c>
      <c r="K256" t="s">
        <v>174</v>
      </c>
      <c r="L256">
        <v>26</v>
      </c>
      <c r="T256" t="str">
        <f>Receive[[#This Row],[服装]]&amp;Receive[[#This Row],[名前]]&amp;Receive[[#This Row],[レアリティ]]</f>
        <v>制服二口堅治ICONIC</v>
      </c>
    </row>
    <row r="257" spans="1:20" x14ac:dyDescent="0.3">
      <c r="A257">
        <f>VLOOKUP(Receive[[#This Row],[No用]],SetNo[[No.用]:[vlookup 用]],2,FALSE)</f>
        <v>43</v>
      </c>
      <c r="B257" t="s">
        <v>150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242</v>
      </c>
      <c r="J257" t="s">
        <v>244</v>
      </c>
      <c r="K257" t="s">
        <v>174</v>
      </c>
      <c r="L257">
        <v>26</v>
      </c>
      <c r="T257" t="str">
        <f>Receive[[#This Row],[服装]]&amp;Receive[[#This Row],[名前]]&amp;Receive[[#This Row],[レアリティ]]</f>
        <v>制服二口堅治ICONIC</v>
      </c>
    </row>
    <row r="258" spans="1:20" x14ac:dyDescent="0.3">
      <c r="A258">
        <f>VLOOKUP(Receive[[#This Row],[No用]],SetNo[[No.用]:[vlookup 用]],2,FALSE)</f>
        <v>43</v>
      </c>
      <c r="B258" t="s">
        <v>150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242</v>
      </c>
      <c r="J258" t="s">
        <v>121</v>
      </c>
      <c r="K258" t="s">
        <v>174</v>
      </c>
      <c r="L258">
        <v>26</v>
      </c>
      <c r="T258" t="str">
        <f>Receive[[#This Row],[服装]]&amp;Receive[[#This Row],[名前]]&amp;Receive[[#This Row],[レアリティ]]</f>
        <v>制服二口堅治ICONIC</v>
      </c>
    </row>
    <row r="259" spans="1:20" x14ac:dyDescent="0.3">
      <c r="A259">
        <f>VLOOKUP(Receive[[#This Row],[No用]],SetNo[[No.用]:[vlookup 用]],2,FALSE)</f>
        <v>43</v>
      </c>
      <c r="B259" t="s">
        <v>150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242</v>
      </c>
      <c r="J259" t="s">
        <v>176</v>
      </c>
      <c r="K259" t="s">
        <v>174</v>
      </c>
      <c r="L259">
        <v>26</v>
      </c>
      <c r="T259" t="str">
        <f>Receive[[#This Row],[服装]]&amp;Receive[[#This Row],[名前]]&amp;Receive[[#This Row],[レアリティ]]</f>
        <v>制服二口堅治ICONIC</v>
      </c>
    </row>
    <row r="260" spans="1:20" x14ac:dyDescent="0.3">
      <c r="A260">
        <f>VLOOKUP(Receive[[#This Row],[No用]],SetNo[[No.用]:[vlookup 用]],2,FALSE)</f>
        <v>43</v>
      </c>
      <c r="B260" t="s">
        <v>150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242</v>
      </c>
      <c r="J260" t="s">
        <v>177</v>
      </c>
      <c r="K260" t="s">
        <v>174</v>
      </c>
      <c r="L260">
        <v>26</v>
      </c>
      <c r="T260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44</v>
      </c>
      <c r="B261" t="s">
        <v>118</v>
      </c>
      <c r="C261" t="s">
        <v>50</v>
      </c>
      <c r="D261" t="s">
        <v>23</v>
      </c>
      <c r="E261" t="s">
        <v>25</v>
      </c>
      <c r="F261" t="s">
        <v>49</v>
      </c>
      <c r="G261" t="s">
        <v>71</v>
      </c>
      <c r="H261">
        <v>1</v>
      </c>
      <c r="I261" t="s">
        <v>242</v>
      </c>
      <c r="J261" t="s">
        <v>120</v>
      </c>
      <c r="K261" t="s">
        <v>190</v>
      </c>
      <c r="L261">
        <v>30</v>
      </c>
      <c r="T261" t="str">
        <f>Receive[[#This Row],[服装]]&amp;Receive[[#This Row],[名前]]&amp;Receive[[#This Row],[レアリティ]]</f>
        <v>プール掃除二口堅治ICONIC</v>
      </c>
    </row>
    <row r="262" spans="1:20" x14ac:dyDescent="0.3">
      <c r="A262">
        <f>VLOOKUP(Receive[[#This Row],[No用]],SetNo[[No.用]:[vlookup 用]],2,FALSE)</f>
        <v>44</v>
      </c>
      <c r="B262" t="s">
        <v>118</v>
      </c>
      <c r="C262" t="s">
        <v>50</v>
      </c>
      <c r="D262" t="s">
        <v>23</v>
      </c>
      <c r="E262" t="s">
        <v>25</v>
      </c>
      <c r="F262" t="s">
        <v>49</v>
      </c>
      <c r="G262" t="s">
        <v>71</v>
      </c>
      <c r="H262">
        <v>1</v>
      </c>
      <c r="I262" t="s">
        <v>242</v>
      </c>
      <c r="J262" t="s">
        <v>207</v>
      </c>
      <c r="K262" t="s">
        <v>174</v>
      </c>
      <c r="L262">
        <v>27</v>
      </c>
      <c r="T262" t="str">
        <f>Receive[[#This Row],[服装]]&amp;Receive[[#This Row],[名前]]&amp;Receive[[#This Row],[レアリティ]]</f>
        <v>プール掃除二口堅治ICONIC</v>
      </c>
    </row>
    <row r="263" spans="1:20" x14ac:dyDescent="0.3">
      <c r="A263">
        <f>VLOOKUP(Receive[[#This Row],[No用]],SetNo[[No.用]:[vlookup 用]],2,FALSE)</f>
        <v>44</v>
      </c>
      <c r="B263" t="s">
        <v>118</v>
      </c>
      <c r="C263" t="s">
        <v>50</v>
      </c>
      <c r="D263" t="s">
        <v>23</v>
      </c>
      <c r="E263" t="s">
        <v>25</v>
      </c>
      <c r="F263" t="s">
        <v>49</v>
      </c>
      <c r="G263" t="s">
        <v>71</v>
      </c>
      <c r="H263">
        <v>1</v>
      </c>
      <c r="I263" t="s">
        <v>242</v>
      </c>
      <c r="J263" t="s">
        <v>175</v>
      </c>
      <c r="K263" t="s">
        <v>174</v>
      </c>
      <c r="L263">
        <v>26</v>
      </c>
      <c r="T263" t="str">
        <f>Receive[[#This Row],[服装]]&amp;Receive[[#This Row],[名前]]&amp;Receive[[#This Row],[レアリティ]]</f>
        <v>プール掃除二口堅治ICONIC</v>
      </c>
    </row>
    <row r="264" spans="1:20" x14ac:dyDescent="0.3">
      <c r="A264">
        <f>VLOOKUP(Receive[[#This Row],[No用]],SetNo[[No.用]:[vlookup 用]],2,FALSE)</f>
        <v>44</v>
      </c>
      <c r="B264" t="s">
        <v>118</v>
      </c>
      <c r="C264" t="s">
        <v>50</v>
      </c>
      <c r="D264" t="s">
        <v>23</v>
      </c>
      <c r="E264" t="s">
        <v>25</v>
      </c>
      <c r="F264" t="s">
        <v>49</v>
      </c>
      <c r="G264" t="s">
        <v>71</v>
      </c>
      <c r="H264">
        <v>1</v>
      </c>
      <c r="I264" t="s">
        <v>242</v>
      </c>
      <c r="J264" t="s">
        <v>244</v>
      </c>
      <c r="K264" t="s">
        <v>174</v>
      </c>
      <c r="L264">
        <v>26</v>
      </c>
      <c r="T264" t="str">
        <f>Receive[[#This Row],[服装]]&amp;Receive[[#This Row],[名前]]&amp;Receive[[#This Row],[レアリティ]]</f>
        <v>プール掃除二口堅治ICONIC</v>
      </c>
    </row>
    <row r="265" spans="1:20" x14ac:dyDescent="0.3">
      <c r="A265">
        <f>VLOOKUP(Receive[[#This Row],[No用]],SetNo[[No.用]:[vlookup 用]],2,FALSE)</f>
        <v>44</v>
      </c>
      <c r="B265" t="s">
        <v>118</v>
      </c>
      <c r="C265" t="s">
        <v>50</v>
      </c>
      <c r="D265" t="s">
        <v>23</v>
      </c>
      <c r="E265" t="s">
        <v>25</v>
      </c>
      <c r="F265" t="s">
        <v>49</v>
      </c>
      <c r="G265" t="s">
        <v>71</v>
      </c>
      <c r="H265">
        <v>1</v>
      </c>
      <c r="I265" t="s">
        <v>242</v>
      </c>
      <c r="J265" t="s">
        <v>121</v>
      </c>
      <c r="K265" t="s">
        <v>190</v>
      </c>
      <c r="L265">
        <v>30</v>
      </c>
      <c r="T265" t="str">
        <f>Receive[[#This Row],[服装]]&amp;Receive[[#This Row],[名前]]&amp;Receive[[#This Row],[レアリティ]]</f>
        <v>プール掃除二口堅治ICONIC</v>
      </c>
    </row>
    <row r="266" spans="1:20" x14ac:dyDescent="0.3">
      <c r="A266">
        <f>VLOOKUP(Receive[[#This Row],[No用]],SetNo[[No.用]:[vlookup 用]],2,FALSE)</f>
        <v>44</v>
      </c>
      <c r="B266" t="s">
        <v>118</v>
      </c>
      <c r="C266" t="s">
        <v>50</v>
      </c>
      <c r="D266" t="s">
        <v>23</v>
      </c>
      <c r="E266" t="s">
        <v>25</v>
      </c>
      <c r="F266" t="s">
        <v>49</v>
      </c>
      <c r="G266" t="s">
        <v>71</v>
      </c>
      <c r="H266">
        <v>1</v>
      </c>
      <c r="I266" t="s">
        <v>242</v>
      </c>
      <c r="J266" t="s">
        <v>176</v>
      </c>
      <c r="K266" t="s">
        <v>174</v>
      </c>
      <c r="L266">
        <v>26</v>
      </c>
      <c r="T266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44</v>
      </c>
      <c r="B267" t="s">
        <v>118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242</v>
      </c>
      <c r="J267" t="s">
        <v>177</v>
      </c>
      <c r="K267" t="s">
        <v>174</v>
      </c>
      <c r="L267">
        <v>26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44</v>
      </c>
      <c r="B268" t="s">
        <v>118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242</v>
      </c>
      <c r="J268" t="s">
        <v>195</v>
      </c>
      <c r="K268" t="s">
        <v>238</v>
      </c>
      <c r="L268">
        <v>43</v>
      </c>
      <c r="N268">
        <v>53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45</v>
      </c>
      <c r="B269" t="s">
        <v>218</v>
      </c>
      <c r="C269" t="s">
        <v>402</v>
      </c>
      <c r="D269" t="s">
        <v>23</v>
      </c>
      <c r="E269" t="s">
        <v>31</v>
      </c>
      <c r="F269" t="s">
        <v>49</v>
      </c>
      <c r="G269" t="s">
        <v>71</v>
      </c>
      <c r="H269">
        <v>1</v>
      </c>
      <c r="I269" t="s">
        <v>242</v>
      </c>
      <c r="J269" s="3" t="s">
        <v>120</v>
      </c>
      <c r="K269" s="3" t="s">
        <v>174</v>
      </c>
      <c r="L269">
        <v>24</v>
      </c>
      <c r="T269" t="str">
        <f>Receive[[#This Row],[服装]]&amp;Receive[[#This Row],[名前]]&amp;Receive[[#This Row],[レアリティ]]</f>
        <v>ユニフォーム黄金川貫至ICONIC</v>
      </c>
    </row>
    <row r="270" spans="1:20" x14ac:dyDescent="0.3">
      <c r="A270">
        <f>VLOOKUP(Receive[[#This Row],[No用]],SetNo[[No.用]:[vlookup 用]],2,FALSE)</f>
        <v>45</v>
      </c>
      <c r="B270" t="s">
        <v>218</v>
      </c>
      <c r="C270" t="s">
        <v>402</v>
      </c>
      <c r="D270" t="s">
        <v>23</v>
      </c>
      <c r="E270" t="s">
        <v>31</v>
      </c>
      <c r="F270" t="s">
        <v>49</v>
      </c>
      <c r="G270" t="s">
        <v>71</v>
      </c>
      <c r="H270">
        <v>1</v>
      </c>
      <c r="I270" t="s">
        <v>242</v>
      </c>
      <c r="J270" s="3" t="s">
        <v>207</v>
      </c>
      <c r="K270" s="3" t="s">
        <v>174</v>
      </c>
      <c r="L270">
        <v>24</v>
      </c>
      <c r="T270" t="str">
        <f>Receive[[#This Row],[服装]]&amp;Receive[[#This Row],[名前]]&amp;Receive[[#This Row],[レアリティ]]</f>
        <v>ユニフォーム黄金川貫至ICONIC</v>
      </c>
    </row>
    <row r="271" spans="1:20" x14ac:dyDescent="0.3">
      <c r="A271">
        <f>VLOOKUP(Receive[[#This Row],[No用]],SetNo[[No.用]:[vlookup 用]],2,FALSE)</f>
        <v>45</v>
      </c>
      <c r="B271" t="s">
        <v>218</v>
      </c>
      <c r="C271" t="s">
        <v>402</v>
      </c>
      <c r="D271" t="s">
        <v>23</v>
      </c>
      <c r="E271" t="s">
        <v>31</v>
      </c>
      <c r="F271" t="s">
        <v>49</v>
      </c>
      <c r="G271" t="s">
        <v>71</v>
      </c>
      <c r="H271">
        <v>1</v>
      </c>
      <c r="I271" t="s">
        <v>242</v>
      </c>
      <c r="J271" s="3" t="s">
        <v>175</v>
      </c>
      <c r="K271" s="3" t="s">
        <v>174</v>
      </c>
      <c r="L271">
        <v>24</v>
      </c>
      <c r="T271" t="str">
        <f>Receive[[#This Row],[服装]]&amp;Receive[[#This Row],[名前]]&amp;Receive[[#This Row],[レアリティ]]</f>
        <v>ユニフォーム黄金川貫至ICONIC</v>
      </c>
    </row>
    <row r="272" spans="1:20" x14ac:dyDescent="0.3">
      <c r="A272">
        <f>VLOOKUP(Receive[[#This Row],[No用]],SetNo[[No.用]:[vlookup 用]],2,FALSE)</f>
        <v>45</v>
      </c>
      <c r="B272" t="s">
        <v>218</v>
      </c>
      <c r="C272" t="s">
        <v>402</v>
      </c>
      <c r="D272" t="s">
        <v>23</v>
      </c>
      <c r="E272" t="s">
        <v>31</v>
      </c>
      <c r="F272" t="s">
        <v>49</v>
      </c>
      <c r="G272" t="s">
        <v>71</v>
      </c>
      <c r="H272">
        <v>1</v>
      </c>
      <c r="I272" t="s">
        <v>242</v>
      </c>
      <c r="J272" s="3" t="s">
        <v>121</v>
      </c>
      <c r="K272" s="3" t="s">
        <v>174</v>
      </c>
      <c r="L272">
        <v>24</v>
      </c>
      <c r="T272" t="str">
        <f>Receive[[#This Row],[服装]]&amp;Receive[[#This Row],[名前]]&amp;Receive[[#This Row],[レアリティ]]</f>
        <v>ユニフォーム黄金川貫至ICONIC</v>
      </c>
    </row>
    <row r="273" spans="1:20" x14ac:dyDescent="0.3">
      <c r="A273">
        <f>VLOOKUP(Receive[[#This Row],[No用]],SetNo[[No.用]:[vlookup 用]],2,FALSE)</f>
        <v>45</v>
      </c>
      <c r="B273" t="s">
        <v>218</v>
      </c>
      <c r="C273" t="s">
        <v>402</v>
      </c>
      <c r="D273" t="s">
        <v>23</v>
      </c>
      <c r="E273" t="s">
        <v>31</v>
      </c>
      <c r="F273" t="s">
        <v>49</v>
      </c>
      <c r="G273" t="s">
        <v>71</v>
      </c>
      <c r="H273">
        <v>1</v>
      </c>
      <c r="I273" t="s">
        <v>242</v>
      </c>
      <c r="J273" s="3" t="s">
        <v>176</v>
      </c>
      <c r="K273" s="3" t="s">
        <v>174</v>
      </c>
      <c r="L273">
        <v>24</v>
      </c>
      <c r="T273" t="str">
        <f>Receive[[#This Row],[服装]]&amp;Receive[[#This Row],[名前]]&amp;Receive[[#This Row],[レアリティ]]</f>
        <v>ユニフォーム黄金川貫至ICONIC</v>
      </c>
    </row>
    <row r="274" spans="1:20" x14ac:dyDescent="0.3">
      <c r="A274">
        <f>VLOOKUP(Receive[[#This Row],[No用]],SetNo[[No.用]:[vlookup 用]],2,FALSE)</f>
        <v>45</v>
      </c>
      <c r="B274" t="s">
        <v>218</v>
      </c>
      <c r="C274" t="s">
        <v>402</v>
      </c>
      <c r="D274" t="s">
        <v>23</v>
      </c>
      <c r="E274" t="s">
        <v>31</v>
      </c>
      <c r="F274" t="s">
        <v>49</v>
      </c>
      <c r="G274" t="s">
        <v>71</v>
      </c>
      <c r="H274">
        <v>1</v>
      </c>
      <c r="I274" t="s">
        <v>242</v>
      </c>
      <c r="J274" s="3" t="s">
        <v>177</v>
      </c>
      <c r="K274" s="3" t="s">
        <v>174</v>
      </c>
      <c r="L274">
        <v>24</v>
      </c>
      <c r="T274" t="str">
        <f>Receive[[#This Row],[服装]]&amp;Receive[[#This Row],[名前]]&amp;Receive[[#This Row],[レアリティ]]</f>
        <v>ユニフォーム黄金川貫至ICONIC</v>
      </c>
    </row>
    <row r="275" spans="1:20" x14ac:dyDescent="0.3">
      <c r="A275">
        <f>VLOOKUP(Receive[[#This Row],[No用]],SetNo[[No.用]:[vlookup 用]],2,FALSE)</f>
        <v>46</v>
      </c>
      <c r="B275" t="s">
        <v>150</v>
      </c>
      <c r="C275" t="s">
        <v>402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242</v>
      </c>
      <c r="J275" s="3" t="s">
        <v>120</v>
      </c>
      <c r="K275" s="3" t="s">
        <v>174</v>
      </c>
      <c r="L275">
        <v>24</v>
      </c>
      <c r="T275" t="str">
        <f>Receive[[#This Row],[服装]]&amp;Receive[[#This Row],[名前]]&amp;Receive[[#This Row],[レアリティ]]</f>
        <v>制服黄金川貫至ICONIC</v>
      </c>
    </row>
    <row r="276" spans="1:20" x14ac:dyDescent="0.3">
      <c r="A276">
        <f>VLOOKUP(Receive[[#This Row],[No用]],SetNo[[No.用]:[vlookup 用]],2,FALSE)</f>
        <v>46</v>
      </c>
      <c r="B276" t="s">
        <v>150</v>
      </c>
      <c r="C276" t="s">
        <v>402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242</v>
      </c>
      <c r="J276" s="3" t="s">
        <v>207</v>
      </c>
      <c r="K276" s="3" t="s">
        <v>174</v>
      </c>
      <c r="L276">
        <v>24</v>
      </c>
      <c r="T276" t="str">
        <f>Receive[[#This Row],[服装]]&amp;Receive[[#This Row],[名前]]&amp;Receive[[#This Row],[レアリティ]]</f>
        <v>制服黄金川貫至ICONIC</v>
      </c>
    </row>
    <row r="277" spans="1:20" x14ac:dyDescent="0.3">
      <c r="A277">
        <f>VLOOKUP(Receive[[#This Row],[No用]],SetNo[[No.用]:[vlookup 用]],2,FALSE)</f>
        <v>46</v>
      </c>
      <c r="B277" t="s">
        <v>150</v>
      </c>
      <c r="C277" t="s">
        <v>402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242</v>
      </c>
      <c r="J277" s="3" t="s">
        <v>175</v>
      </c>
      <c r="K277" s="3" t="s">
        <v>174</v>
      </c>
      <c r="L277">
        <v>24</v>
      </c>
      <c r="T277" t="str">
        <f>Receive[[#This Row],[服装]]&amp;Receive[[#This Row],[名前]]&amp;Receive[[#This Row],[レアリティ]]</f>
        <v>制服黄金川貫至ICONIC</v>
      </c>
    </row>
    <row r="278" spans="1:20" x14ac:dyDescent="0.3">
      <c r="A278">
        <f>VLOOKUP(Receive[[#This Row],[No用]],SetNo[[No.用]:[vlookup 用]],2,FALSE)</f>
        <v>46</v>
      </c>
      <c r="B278" t="s">
        <v>150</v>
      </c>
      <c r="C278" t="s">
        <v>402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242</v>
      </c>
      <c r="J278" s="3" t="s">
        <v>121</v>
      </c>
      <c r="K278" s="3" t="s">
        <v>174</v>
      </c>
      <c r="L278">
        <v>24</v>
      </c>
      <c r="T278" t="str">
        <f>Receive[[#This Row],[服装]]&amp;Receive[[#This Row],[名前]]&amp;Receive[[#This Row],[レアリティ]]</f>
        <v>制服黄金川貫至ICONIC</v>
      </c>
    </row>
    <row r="279" spans="1:20" x14ac:dyDescent="0.3">
      <c r="A279">
        <f>VLOOKUP(Receive[[#This Row],[No用]],SetNo[[No.用]:[vlookup 用]],2,FALSE)</f>
        <v>46</v>
      </c>
      <c r="B279" t="s">
        <v>150</v>
      </c>
      <c r="C279" t="s">
        <v>402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242</v>
      </c>
      <c r="J279" s="3" t="s">
        <v>176</v>
      </c>
      <c r="K279" s="3" t="s">
        <v>174</v>
      </c>
      <c r="L279">
        <v>24</v>
      </c>
      <c r="T279" t="str">
        <f>Receive[[#This Row],[服装]]&amp;Receive[[#This Row],[名前]]&amp;Receive[[#This Row],[レアリティ]]</f>
        <v>制服黄金川貫至ICONIC</v>
      </c>
    </row>
    <row r="280" spans="1:20" x14ac:dyDescent="0.3">
      <c r="A280">
        <f>VLOOKUP(Receive[[#This Row],[No用]],SetNo[[No.用]:[vlookup 用]],2,FALSE)</f>
        <v>46</v>
      </c>
      <c r="B280" t="s">
        <v>150</v>
      </c>
      <c r="C280" t="s">
        <v>402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242</v>
      </c>
      <c r="J280" s="3" t="s">
        <v>177</v>
      </c>
      <c r="K280" s="3" t="s">
        <v>174</v>
      </c>
      <c r="L280">
        <v>24</v>
      </c>
      <c r="T280" t="str">
        <f>Receive[[#This Row],[服装]]&amp;Receive[[#This Row],[名前]]&amp;Receive[[#This Row],[レアリティ]]</f>
        <v>制服黄金川貫至ICONIC</v>
      </c>
    </row>
    <row r="281" spans="1:20" x14ac:dyDescent="0.3">
      <c r="A281" t="str">
        <f>VLOOKUP(Receive[[#This Row],[No用]],SetNo[[No.用]:[vlookup 用]],2,FALSE)</f>
        <v/>
      </c>
      <c r="H281">
        <v>1</v>
      </c>
      <c r="I281" t="s">
        <v>242</v>
      </c>
      <c r="J281" s="3"/>
      <c r="K281" s="3"/>
      <c r="T281" t="str">
        <f>Receive[[#This Row],[服装]]&amp;Receive[[#This Row],[名前]]&amp;Receive[[#This Row],[レアリティ]]</f>
        <v/>
      </c>
    </row>
    <row r="282" spans="1:20" x14ac:dyDescent="0.3">
      <c r="A282" t="str">
        <f>VLOOKUP(Receive[[#This Row],[No用]],SetNo[[No.用]:[vlookup 用]],2,FALSE)</f>
        <v/>
      </c>
      <c r="H282">
        <v>1</v>
      </c>
      <c r="I282" t="s">
        <v>242</v>
      </c>
      <c r="T282" t="str">
        <f>Receive[[#This Row],[服装]]&amp;Receive[[#This Row],[名前]]&amp;Receive[[#This Row],[レアリティ]]</f>
        <v/>
      </c>
    </row>
    <row r="283" spans="1:20" x14ac:dyDescent="0.3">
      <c r="A283" t="str">
        <f>VLOOKUP(Receive[[#This Row],[No用]],SetNo[[No.用]:[vlookup 用]],2,FALSE)</f>
        <v/>
      </c>
      <c r="H283">
        <v>1</v>
      </c>
      <c r="I283" t="s">
        <v>242</v>
      </c>
      <c r="T283" t="str">
        <f>Receive[[#This Row],[服装]]&amp;Receive[[#This Row],[名前]]&amp;Receive[[#This Row],[レアリティ]]</f>
        <v/>
      </c>
    </row>
    <row r="284" spans="1:20" x14ac:dyDescent="0.3">
      <c r="A284" t="str">
        <f>VLOOKUP(Receive[[#This Row],[No用]],SetNo[[No.用]:[vlookup 用]],2,FALSE)</f>
        <v/>
      </c>
      <c r="H284">
        <v>1</v>
      </c>
      <c r="I284" t="s">
        <v>242</v>
      </c>
      <c r="T284" t="str">
        <f>Receive[[#This Row],[服装]]&amp;Receive[[#This Row],[名前]]&amp;Receive[[#This Row],[レアリティ]]</f>
        <v/>
      </c>
    </row>
    <row r="285" spans="1:20" x14ac:dyDescent="0.3">
      <c r="A285" t="str">
        <f>VLOOKUP(Receive[[#This Row],[No用]],SetNo[[No.用]:[vlookup 用]],2,FALSE)</f>
        <v/>
      </c>
      <c r="H285">
        <v>1</v>
      </c>
      <c r="I285" t="s">
        <v>242</v>
      </c>
      <c r="T285" t="str">
        <f>Receive[[#This Row],[服装]]&amp;Receive[[#This Row],[名前]]&amp;Receive[[#This Row],[レアリティ]]</f>
        <v/>
      </c>
    </row>
    <row r="286" spans="1:20" x14ac:dyDescent="0.3">
      <c r="A286" t="str">
        <f>VLOOKUP(Receive[[#This Row],[No用]],SetNo[[No.用]:[vlookup 用]],2,FALSE)</f>
        <v/>
      </c>
      <c r="H286">
        <v>1</v>
      </c>
      <c r="I286" t="s">
        <v>242</v>
      </c>
      <c r="T286" t="str">
        <f>Receive[[#This Row],[服装]]&amp;Receive[[#This Row],[名前]]&amp;Receive[[#This Row],[レアリティ]]</f>
        <v/>
      </c>
    </row>
    <row r="287" spans="1:20" x14ac:dyDescent="0.3">
      <c r="A287" t="str">
        <f>VLOOKUP(Receive[[#This Row],[No用]],SetNo[[No.用]:[vlookup 用]],2,FALSE)</f>
        <v/>
      </c>
      <c r="H287">
        <v>1</v>
      </c>
      <c r="I287" t="s">
        <v>242</v>
      </c>
      <c r="T287" t="str">
        <f>Receive[[#This Row],[服装]]&amp;Receive[[#This Row],[名前]]&amp;Receive[[#This Row],[レアリティ]]</f>
        <v/>
      </c>
    </row>
    <row r="288" spans="1:20" x14ac:dyDescent="0.3">
      <c r="A288" t="str">
        <f>VLOOKUP(Receive[[#This Row],[No用]],SetNo[[No.用]:[vlookup 用]],2,FALSE)</f>
        <v/>
      </c>
      <c r="H288">
        <v>1</v>
      </c>
      <c r="I288" t="s">
        <v>242</v>
      </c>
      <c r="T288" t="str">
        <f>Receive[[#This Row],[服装]]&amp;Receive[[#This Row],[名前]]&amp;Receive[[#This Row],[レアリティ]]</f>
        <v/>
      </c>
    </row>
    <row r="289" spans="1:20" x14ac:dyDescent="0.3">
      <c r="A289" t="str">
        <f>VLOOKUP(Receive[[#This Row],[No用]],SetNo[[No.用]:[vlookup 用]],2,FALSE)</f>
        <v/>
      </c>
      <c r="H289">
        <v>1</v>
      </c>
      <c r="I289" t="s">
        <v>242</v>
      </c>
      <c r="T289" t="str">
        <f>Receive[[#This Row],[服装]]&amp;Receive[[#This Row],[名前]]&amp;Receive[[#This Row],[レアリティ]]</f>
        <v/>
      </c>
    </row>
    <row r="290" spans="1:20" x14ac:dyDescent="0.3">
      <c r="A290" t="str">
        <f>VLOOKUP(Receive[[#This Row],[No用]],SetNo[[No.用]:[vlookup 用]],2,FALSE)</f>
        <v/>
      </c>
      <c r="H290">
        <v>1</v>
      </c>
      <c r="I290" t="s">
        <v>242</v>
      </c>
      <c r="T290" t="str">
        <f>Receive[[#This Row],[服装]]&amp;Receive[[#This Row],[名前]]&amp;Receive[[#This Row],[レアリティ]]</f>
        <v/>
      </c>
    </row>
    <row r="291" spans="1:20" x14ac:dyDescent="0.3">
      <c r="A291" t="str">
        <f>VLOOKUP(Receive[[#This Row],[No用]],SetNo[[No.用]:[vlookup 用]],2,FALSE)</f>
        <v/>
      </c>
      <c r="H291">
        <v>1</v>
      </c>
      <c r="I291" t="s">
        <v>242</v>
      </c>
      <c r="T291" t="str">
        <f>Receive[[#This Row],[服装]]&amp;Receive[[#This Row],[名前]]&amp;Receive[[#This Row],[レアリティ]]</f>
        <v/>
      </c>
    </row>
    <row r="292" spans="1:20" x14ac:dyDescent="0.3">
      <c r="A292" t="str">
        <f>VLOOKUP(Receive[[#This Row],[No用]],SetNo[[No.用]:[vlookup 用]],2,FALSE)</f>
        <v/>
      </c>
      <c r="H292">
        <v>1</v>
      </c>
      <c r="I292" t="s">
        <v>242</v>
      </c>
      <c r="T292" t="str">
        <f>Receive[[#This Row],[服装]]&amp;Receive[[#This Row],[名前]]&amp;Receive[[#This Row],[レアリティ]]</f>
        <v/>
      </c>
    </row>
    <row r="293" spans="1:20" x14ac:dyDescent="0.3">
      <c r="A293" t="str">
        <f>VLOOKUP(Receive[[#This Row],[No用]],SetNo[[No.用]:[vlookup 用]],2,FALSE)</f>
        <v/>
      </c>
      <c r="H293">
        <v>1</v>
      </c>
      <c r="I293" t="s">
        <v>242</v>
      </c>
      <c r="T293" t="str">
        <f>Receive[[#This Row],[服装]]&amp;Receive[[#This Row],[名前]]&amp;Receive[[#This Row],[レアリティ]]</f>
        <v/>
      </c>
    </row>
    <row r="294" spans="1:20" x14ac:dyDescent="0.3">
      <c r="A294" t="str">
        <f>VLOOKUP(Receive[[#This Row],[No用]],SetNo[[No.用]:[vlookup 用]],2,FALSE)</f>
        <v/>
      </c>
      <c r="H294">
        <v>1</v>
      </c>
      <c r="I294" t="s">
        <v>242</v>
      </c>
      <c r="T294" t="str">
        <f>Receive[[#This Row],[服装]]&amp;Receive[[#This Row],[名前]]&amp;Receive[[#This Row],[レアリティ]]</f>
        <v/>
      </c>
    </row>
    <row r="295" spans="1:20" x14ac:dyDescent="0.3">
      <c r="A295" t="str">
        <f>VLOOKUP(Receive[[#This Row],[No用]],SetNo[[No.用]:[vlookup 用]],2,FALSE)</f>
        <v/>
      </c>
      <c r="H295">
        <v>1</v>
      </c>
      <c r="I295" t="s">
        <v>242</v>
      </c>
      <c r="T295" t="str">
        <f>Receive[[#This Row],[服装]]&amp;Receive[[#This Row],[名前]]&amp;Receive[[#This Row],[レアリティ]]</f>
        <v/>
      </c>
    </row>
    <row r="296" spans="1:20" x14ac:dyDescent="0.3">
      <c r="A296" t="str">
        <f>VLOOKUP(Receive[[#This Row],[No用]],SetNo[[No.用]:[vlookup 用]],2,FALSE)</f>
        <v/>
      </c>
      <c r="H296">
        <v>1</v>
      </c>
      <c r="I296" t="s">
        <v>242</v>
      </c>
      <c r="T296" t="str">
        <f>Receive[[#This Row],[服装]]&amp;Receive[[#This Row],[名前]]&amp;Receive[[#This Row],[レアリティ]]</f>
        <v/>
      </c>
    </row>
    <row r="297" spans="1:20" x14ac:dyDescent="0.3">
      <c r="A297" t="str">
        <f>VLOOKUP(Receive[[#This Row],[No用]],SetNo[[No.用]:[vlookup 用]],2,FALSE)</f>
        <v/>
      </c>
      <c r="H297">
        <v>1</v>
      </c>
      <c r="I297" t="s">
        <v>242</v>
      </c>
      <c r="T297" t="str">
        <f>Receive[[#This Row],[服装]]&amp;Receive[[#This Row],[名前]]&amp;Receive[[#This Row],[レアリティ]]</f>
        <v/>
      </c>
    </row>
    <row r="298" spans="1:20" x14ac:dyDescent="0.3">
      <c r="A298" t="str">
        <f>VLOOKUP(Receive[[#This Row],[No用]],SetNo[[No.用]:[vlookup 用]],2,FALSE)</f>
        <v/>
      </c>
      <c r="H298">
        <v>1</v>
      </c>
      <c r="I298" t="s">
        <v>242</v>
      </c>
      <c r="T298" t="str">
        <f>Receive[[#This Row],[服装]]&amp;Receive[[#This Row],[名前]]&amp;Receive[[#This Row],[レアリティ]]</f>
        <v/>
      </c>
    </row>
    <row r="299" spans="1:20" x14ac:dyDescent="0.3">
      <c r="A299">
        <f>VLOOKUP(Receive[[#This Row],[No用]],SetNo[[No.用]:[vlookup 用]],2,FALSE)</f>
        <v>47</v>
      </c>
      <c r="B299" t="s">
        <v>218</v>
      </c>
      <c r="C299" t="s">
        <v>51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242</v>
      </c>
      <c r="T299" t="str">
        <f>Receive[[#This Row],[服装]]&amp;Receive[[#This Row],[名前]]&amp;Receive[[#This Row],[レアリティ]]</f>
        <v>ユニフォーム小原豊ICONIC</v>
      </c>
    </row>
    <row r="300" spans="1:20" x14ac:dyDescent="0.3">
      <c r="A300">
        <f>VLOOKUP(Receive[[#This Row],[No用]],SetNo[[No.用]:[vlookup 用]],2,FALSE)</f>
        <v>48</v>
      </c>
      <c r="B300" t="s">
        <v>218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242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49</v>
      </c>
      <c r="B301" t="s">
        <v>218</v>
      </c>
      <c r="C301" t="s">
        <v>53</v>
      </c>
      <c r="D301" t="s">
        <v>23</v>
      </c>
      <c r="E301" t="s">
        <v>21</v>
      </c>
      <c r="F301" t="s">
        <v>49</v>
      </c>
      <c r="G301" t="s">
        <v>71</v>
      </c>
      <c r="H301">
        <v>1</v>
      </c>
      <c r="I301" t="s">
        <v>242</v>
      </c>
      <c r="T301" t="str">
        <f>Receive[[#This Row],[服装]]&amp;Receive[[#This Row],[名前]]&amp;Receive[[#This Row],[レアリティ]]</f>
        <v>ユニフォーム作並浩輔ICONIC</v>
      </c>
    </row>
    <row r="302" spans="1:20" x14ac:dyDescent="0.3">
      <c r="A302">
        <f>VLOOKUP(Receive[[#This Row],[No用]],SetNo[[No.用]:[vlookup 用]],2,FALSE)</f>
        <v>50</v>
      </c>
      <c r="B302" t="s">
        <v>218</v>
      </c>
      <c r="C302" t="s">
        <v>54</v>
      </c>
      <c r="D302" t="s">
        <v>23</v>
      </c>
      <c r="E302" t="s">
        <v>26</v>
      </c>
      <c r="F302" t="s">
        <v>49</v>
      </c>
      <c r="G302" t="s">
        <v>71</v>
      </c>
      <c r="H302">
        <v>1</v>
      </c>
      <c r="I302" t="s">
        <v>242</v>
      </c>
      <c r="T302" t="str">
        <f>Receive[[#This Row],[服装]]&amp;Receive[[#This Row],[名前]]&amp;Receive[[#This Row],[レアリティ]]</f>
        <v>ユニフォーム吹上仁悟ICONIC</v>
      </c>
    </row>
    <row r="303" spans="1:20" x14ac:dyDescent="0.3">
      <c r="A303">
        <f>VLOOKUP(Receive[[#This Row],[No用]],SetNo[[No.用]:[vlookup 用]],2,FALSE)</f>
        <v>51</v>
      </c>
      <c r="B303" t="s">
        <v>218</v>
      </c>
      <c r="C303" t="s">
        <v>30</v>
      </c>
      <c r="D303" t="s">
        <v>23</v>
      </c>
      <c r="E303" t="s">
        <v>31</v>
      </c>
      <c r="F303" t="s">
        <v>20</v>
      </c>
      <c r="G303" t="s">
        <v>71</v>
      </c>
      <c r="H303">
        <v>1</v>
      </c>
      <c r="I303" t="s">
        <v>242</v>
      </c>
      <c r="T303" t="str">
        <f>Receive[[#This Row],[服装]]&amp;Receive[[#This Row],[名前]]&amp;Receive[[#This Row],[レアリティ]]</f>
        <v>ユニフォーム及川徹ICONIC</v>
      </c>
    </row>
    <row r="304" spans="1:20" x14ac:dyDescent="0.3">
      <c r="A304">
        <f>VLOOKUP(Receive[[#This Row],[No用]],SetNo[[No.用]:[vlookup 用]],2,FALSE)</f>
        <v>52</v>
      </c>
      <c r="B304" t="s">
        <v>118</v>
      </c>
      <c r="C304" t="s">
        <v>30</v>
      </c>
      <c r="D304" t="s">
        <v>24</v>
      </c>
      <c r="E304" t="s">
        <v>31</v>
      </c>
      <c r="F304" t="s">
        <v>20</v>
      </c>
      <c r="G304" t="s">
        <v>71</v>
      </c>
      <c r="H304">
        <v>1</v>
      </c>
      <c r="I304" t="s">
        <v>242</v>
      </c>
      <c r="T304" t="str">
        <f>Receive[[#This Row],[服装]]&amp;Receive[[#This Row],[名前]]&amp;Receive[[#This Row],[レアリティ]]</f>
        <v>プール掃除及川徹ICONIC</v>
      </c>
    </row>
    <row r="305" spans="1:20" x14ac:dyDescent="0.3">
      <c r="A305">
        <f>VLOOKUP(Receive[[#This Row],[No用]],SetNo[[No.用]:[vlookup 用]],2,FALSE)</f>
        <v>53</v>
      </c>
      <c r="B305" t="s">
        <v>218</v>
      </c>
      <c r="C305" t="s">
        <v>32</v>
      </c>
      <c r="D305" t="s">
        <v>28</v>
      </c>
      <c r="E305" t="s">
        <v>25</v>
      </c>
      <c r="F305" t="s">
        <v>20</v>
      </c>
      <c r="G305" t="s">
        <v>71</v>
      </c>
      <c r="H305">
        <v>1</v>
      </c>
      <c r="I305" t="s">
        <v>242</v>
      </c>
      <c r="T305" t="str">
        <f>Receive[[#This Row],[服装]]&amp;Receive[[#This Row],[名前]]&amp;Receive[[#This Row],[レアリティ]]</f>
        <v>ユニフォーム岩泉一ICONIC</v>
      </c>
    </row>
    <row r="306" spans="1:20" x14ac:dyDescent="0.3">
      <c r="A306">
        <f>VLOOKUP(Receive[[#This Row],[No用]],SetNo[[No.用]:[vlookup 用]],2,FALSE)</f>
        <v>54</v>
      </c>
      <c r="B306" t="s">
        <v>118</v>
      </c>
      <c r="C306" t="s">
        <v>32</v>
      </c>
      <c r="D306" t="s">
        <v>23</v>
      </c>
      <c r="E306" t="s">
        <v>25</v>
      </c>
      <c r="F306" t="s">
        <v>20</v>
      </c>
      <c r="G306" t="s">
        <v>71</v>
      </c>
      <c r="H306">
        <v>1</v>
      </c>
      <c r="I306" t="s">
        <v>242</v>
      </c>
      <c r="T306" t="str">
        <f>Receive[[#This Row],[服装]]&amp;Receive[[#This Row],[名前]]&amp;Receive[[#This Row],[レアリティ]]</f>
        <v>プール掃除岩泉一ICONIC</v>
      </c>
    </row>
    <row r="307" spans="1:20" x14ac:dyDescent="0.3">
      <c r="A307">
        <f>VLOOKUP(Receive[[#This Row],[No用]],SetNo[[No.用]:[vlookup 用]],2,FALSE)</f>
        <v>55</v>
      </c>
      <c r="B307" t="s">
        <v>218</v>
      </c>
      <c r="C307" t="s">
        <v>33</v>
      </c>
      <c r="D307" t="s">
        <v>24</v>
      </c>
      <c r="E307" t="s">
        <v>26</v>
      </c>
      <c r="F307" t="s">
        <v>20</v>
      </c>
      <c r="G307" t="s">
        <v>71</v>
      </c>
      <c r="H307">
        <v>1</v>
      </c>
      <c r="I307" t="s">
        <v>242</v>
      </c>
      <c r="T307" t="str">
        <f>Receive[[#This Row],[服装]]&amp;Receive[[#This Row],[名前]]&amp;Receive[[#This Row],[レアリティ]]</f>
        <v>ユニフォーム金田一勇太郎ICONIC</v>
      </c>
    </row>
    <row r="308" spans="1:20" x14ac:dyDescent="0.3">
      <c r="A308">
        <f>VLOOKUP(Receive[[#This Row],[No用]],SetNo[[No.用]:[vlookup 用]],2,FALSE)</f>
        <v>56</v>
      </c>
      <c r="B308" t="s">
        <v>218</v>
      </c>
      <c r="C308" t="s">
        <v>34</v>
      </c>
      <c r="D308" t="s">
        <v>28</v>
      </c>
      <c r="E308" t="s">
        <v>25</v>
      </c>
      <c r="F308" t="s">
        <v>20</v>
      </c>
      <c r="G308" t="s">
        <v>71</v>
      </c>
      <c r="H308">
        <v>1</v>
      </c>
      <c r="I308" t="s">
        <v>242</v>
      </c>
      <c r="T308" t="str">
        <f>Receive[[#This Row],[服装]]&amp;Receive[[#This Row],[名前]]&amp;Receive[[#This Row],[レアリティ]]</f>
        <v>ユニフォーム京谷賢太郎ICONIC</v>
      </c>
    </row>
    <row r="309" spans="1:20" x14ac:dyDescent="0.3">
      <c r="A309">
        <f>VLOOKUP(Receive[[#This Row],[No用]],SetNo[[No.用]:[vlookup 用]],2,FALSE)</f>
        <v>57</v>
      </c>
      <c r="B309" t="s">
        <v>218</v>
      </c>
      <c r="C309" t="s">
        <v>35</v>
      </c>
      <c r="D309" t="s">
        <v>23</v>
      </c>
      <c r="E309" t="s">
        <v>25</v>
      </c>
      <c r="F309" t="s">
        <v>20</v>
      </c>
      <c r="G309" t="s">
        <v>71</v>
      </c>
      <c r="H309">
        <v>1</v>
      </c>
      <c r="I309" t="s">
        <v>242</v>
      </c>
      <c r="T309" t="str">
        <f>Receive[[#This Row],[服装]]&amp;Receive[[#This Row],[名前]]&amp;Receive[[#This Row],[レアリティ]]</f>
        <v>ユニフォーム国見英ICONIC</v>
      </c>
    </row>
    <row r="310" spans="1:20" x14ac:dyDescent="0.3">
      <c r="A310">
        <f>VLOOKUP(Receive[[#This Row],[No用]],SetNo[[No.用]:[vlookup 用]],2,FALSE)</f>
        <v>58</v>
      </c>
      <c r="B310" t="s">
        <v>218</v>
      </c>
      <c r="C310" t="s">
        <v>36</v>
      </c>
      <c r="D310" t="s">
        <v>23</v>
      </c>
      <c r="E310" t="s">
        <v>21</v>
      </c>
      <c r="F310" t="s">
        <v>20</v>
      </c>
      <c r="G310" t="s">
        <v>71</v>
      </c>
      <c r="H310">
        <v>1</v>
      </c>
      <c r="I310" t="s">
        <v>242</v>
      </c>
      <c r="T310" t="str">
        <f>Receive[[#This Row],[服装]]&amp;Receive[[#This Row],[名前]]&amp;Receive[[#This Row],[レアリティ]]</f>
        <v>ユニフォーム渡親治ICONIC</v>
      </c>
    </row>
    <row r="311" spans="1:20" x14ac:dyDescent="0.3">
      <c r="A311">
        <f>VLOOKUP(Receive[[#This Row],[No用]],SetNo[[No.用]:[vlookup 用]],2,FALSE)</f>
        <v>59</v>
      </c>
      <c r="B311" t="s">
        <v>218</v>
      </c>
      <c r="C311" t="s">
        <v>37</v>
      </c>
      <c r="D311" t="s">
        <v>23</v>
      </c>
      <c r="E311" t="s">
        <v>26</v>
      </c>
      <c r="F311" t="s">
        <v>20</v>
      </c>
      <c r="G311" t="s">
        <v>71</v>
      </c>
      <c r="H311">
        <v>1</v>
      </c>
      <c r="I311" t="s">
        <v>242</v>
      </c>
      <c r="T311" t="str">
        <f>Receive[[#This Row],[服装]]&amp;Receive[[#This Row],[名前]]&amp;Receive[[#This Row],[レアリティ]]</f>
        <v>ユニフォーム松川一静ICONIC</v>
      </c>
    </row>
    <row r="312" spans="1:20" x14ac:dyDescent="0.3">
      <c r="A312">
        <f>VLOOKUP(Receive[[#This Row],[No用]],SetNo[[No.用]:[vlookup 用]],2,FALSE)</f>
        <v>60</v>
      </c>
      <c r="B312" t="s">
        <v>218</v>
      </c>
      <c r="C312" t="s">
        <v>38</v>
      </c>
      <c r="D312" t="s">
        <v>23</v>
      </c>
      <c r="E312" t="s">
        <v>25</v>
      </c>
      <c r="F312" t="s">
        <v>20</v>
      </c>
      <c r="G312" t="s">
        <v>71</v>
      </c>
      <c r="H312">
        <v>1</v>
      </c>
      <c r="I312" t="s">
        <v>242</v>
      </c>
      <c r="T312" t="str">
        <f>Receive[[#This Row],[服装]]&amp;Receive[[#This Row],[名前]]&amp;Receive[[#This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59"/>
  <sheetViews>
    <sheetView topLeftCell="A99" workbookViewId="0">
      <selection activeCell="N144" sqref="N144"/>
    </sheetView>
  </sheetViews>
  <sheetFormatPr defaultRowHeight="14.4" x14ac:dyDescent="0.3"/>
  <cols>
    <col min="1" max="1" width="6" bestFit="1" customWidth="1"/>
    <col min="2" max="2" width="9.21875" bestFit="1" customWidth="1"/>
    <col min="3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VLOOKUP(Toss[[#This Row],[No用]],SetNo[[No.用]:[vlookup 用]],2,FALSE)</f>
        <v>1</v>
      </c>
      <c r="B2" t="s">
        <v>218</v>
      </c>
      <c r="C2" t="s">
        <v>138</v>
      </c>
      <c r="D2" t="s">
        <v>28</v>
      </c>
      <c r="E2" t="s">
        <v>26</v>
      </c>
      <c r="F2" t="s">
        <v>137</v>
      </c>
      <c r="G2" t="s">
        <v>71</v>
      </c>
      <c r="H2">
        <v>1</v>
      </c>
      <c r="I2" t="s">
        <v>245</v>
      </c>
      <c r="J2" t="s">
        <v>178</v>
      </c>
      <c r="K2" t="s">
        <v>174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218</v>
      </c>
      <c r="C3" t="s">
        <v>138</v>
      </c>
      <c r="D3" t="s">
        <v>28</v>
      </c>
      <c r="E3" t="s">
        <v>26</v>
      </c>
      <c r="F3" t="s">
        <v>137</v>
      </c>
      <c r="G3" t="s">
        <v>71</v>
      </c>
      <c r="H3">
        <v>1</v>
      </c>
      <c r="I3" t="s">
        <v>245</v>
      </c>
      <c r="J3" t="s">
        <v>179</v>
      </c>
      <c r="K3" t="s">
        <v>174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150</v>
      </c>
      <c r="C4" t="s">
        <v>138</v>
      </c>
      <c r="D4" t="s">
        <v>28</v>
      </c>
      <c r="E4" t="s">
        <v>26</v>
      </c>
      <c r="F4" t="s">
        <v>137</v>
      </c>
      <c r="G4" t="s">
        <v>71</v>
      </c>
      <c r="H4">
        <v>1</v>
      </c>
      <c r="I4" t="s">
        <v>245</v>
      </c>
      <c r="J4" t="s">
        <v>178</v>
      </c>
      <c r="K4" t="s">
        <v>174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150</v>
      </c>
      <c r="C5" t="s">
        <v>138</v>
      </c>
      <c r="D5" t="s">
        <v>28</v>
      </c>
      <c r="E5" t="s">
        <v>26</v>
      </c>
      <c r="F5" t="s">
        <v>137</v>
      </c>
      <c r="G5" t="s">
        <v>71</v>
      </c>
      <c r="H5">
        <v>1</v>
      </c>
      <c r="I5" t="s">
        <v>245</v>
      </c>
      <c r="J5" t="s">
        <v>179</v>
      </c>
      <c r="K5" t="s">
        <v>174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151</v>
      </c>
      <c r="C6" t="s">
        <v>138</v>
      </c>
      <c r="D6" t="s">
        <v>23</v>
      </c>
      <c r="E6" t="s">
        <v>26</v>
      </c>
      <c r="F6" t="s">
        <v>137</v>
      </c>
      <c r="G6" t="s">
        <v>71</v>
      </c>
      <c r="H6">
        <v>1</v>
      </c>
      <c r="I6" t="s">
        <v>245</v>
      </c>
      <c r="J6" t="s">
        <v>178</v>
      </c>
      <c r="K6" t="s">
        <v>174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151</v>
      </c>
      <c r="C7" t="s">
        <v>138</v>
      </c>
      <c r="D7" t="s">
        <v>23</v>
      </c>
      <c r="E7" t="s">
        <v>26</v>
      </c>
      <c r="F7" t="s">
        <v>137</v>
      </c>
      <c r="G7" t="s">
        <v>71</v>
      </c>
      <c r="H7">
        <v>1</v>
      </c>
      <c r="I7" t="s">
        <v>245</v>
      </c>
      <c r="J7" t="s">
        <v>179</v>
      </c>
      <c r="K7" t="s">
        <v>174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218</v>
      </c>
      <c r="C8" t="s">
        <v>139</v>
      </c>
      <c r="D8" t="s">
        <v>28</v>
      </c>
      <c r="E8" t="s">
        <v>31</v>
      </c>
      <c r="F8" t="s">
        <v>137</v>
      </c>
      <c r="G8" t="s">
        <v>71</v>
      </c>
      <c r="H8">
        <v>1</v>
      </c>
      <c r="I8" t="s">
        <v>245</v>
      </c>
      <c r="J8" t="s">
        <v>178</v>
      </c>
      <c r="K8" t="s">
        <v>174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218</v>
      </c>
      <c r="C9" t="s">
        <v>139</v>
      </c>
      <c r="D9" t="s">
        <v>28</v>
      </c>
      <c r="E9" t="s">
        <v>31</v>
      </c>
      <c r="F9" t="s">
        <v>137</v>
      </c>
      <c r="G9" t="s">
        <v>71</v>
      </c>
      <c r="H9">
        <v>1</v>
      </c>
      <c r="I9" t="s">
        <v>245</v>
      </c>
      <c r="J9" t="s">
        <v>181</v>
      </c>
      <c r="K9" t="s">
        <v>185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218</v>
      </c>
      <c r="C10" t="s">
        <v>139</v>
      </c>
      <c r="D10" t="s">
        <v>28</v>
      </c>
      <c r="E10" t="s">
        <v>31</v>
      </c>
      <c r="F10" t="s">
        <v>137</v>
      </c>
      <c r="G10" t="s">
        <v>71</v>
      </c>
      <c r="H10">
        <v>1</v>
      </c>
      <c r="I10" t="s">
        <v>245</v>
      </c>
      <c r="J10" t="s">
        <v>193</v>
      </c>
      <c r="K10" t="s">
        <v>185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218</v>
      </c>
      <c r="C11" t="s">
        <v>139</v>
      </c>
      <c r="D11" t="s">
        <v>28</v>
      </c>
      <c r="E11" t="s">
        <v>31</v>
      </c>
      <c r="F11" t="s">
        <v>137</v>
      </c>
      <c r="G11" t="s">
        <v>71</v>
      </c>
      <c r="H11">
        <v>1</v>
      </c>
      <c r="I11" t="s">
        <v>245</v>
      </c>
      <c r="J11" t="s">
        <v>184</v>
      </c>
      <c r="K11" t="s">
        <v>174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218</v>
      </c>
      <c r="C12" t="s">
        <v>139</v>
      </c>
      <c r="D12" t="s">
        <v>28</v>
      </c>
      <c r="E12" t="s">
        <v>31</v>
      </c>
      <c r="F12" t="s">
        <v>137</v>
      </c>
      <c r="G12" t="s">
        <v>71</v>
      </c>
      <c r="H12">
        <v>1</v>
      </c>
      <c r="I12" t="s">
        <v>245</v>
      </c>
      <c r="J12" t="s">
        <v>246</v>
      </c>
      <c r="K12" t="s">
        <v>174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218</v>
      </c>
      <c r="C13" t="s">
        <v>139</v>
      </c>
      <c r="D13" t="s">
        <v>28</v>
      </c>
      <c r="E13" t="s">
        <v>31</v>
      </c>
      <c r="F13" t="s">
        <v>137</v>
      </c>
      <c r="G13" t="s">
        <v>71</v>
      </c>
      <c r="H13">
        <v>1</v>
      </c>
      <c r="I13" t="s">
        <v>245</v>
      </c>
      <c r="J13" t="s">
        <v>181</v>
      </c>
      <c r="K13" t="s">
        <v>238</v>
      </c>
      <c r="L13">
        <v>54</v>
      </c>
      <c r="M13">
        <v>5</v>
      </c>
      <c r="N13">
        <v>61</v>
      </c>
      <c r="O13">
        <v>7</v>
      </c>
      <c r="P13" t="s">
        <v>243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218</v>
      </c>
      <c r="C14" t="s">
        <v>139</v>
      </c>
      <c r="D14" t="s">
        <v>28</v>
      </c>
      <c r="E14" t="s">
        <v>31</v>
      </c>
      <c r="F14" t="s">
        <v>137</v>
      </c>
      <c r="G14" t="s">
        <v>71</v>
      </c>
      <c r="H14">
        <v>1</v>
      </c>
      <c r="I14" t="s">
        <v>245</v>
      </c>
      <c r="J14" t="s">
        <v>194</v>
      </c>
      <c r="K14" t="s">
        <v>238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150</v>
      </c>
      <c r="C15" t="s">
        <v>139</v>
      </c>
      <c r="D15" t="s">
        <v>28</v>
      </c>
      <c r="E15" t="s">
        <v>31</v>
      </c>
      <c r="F15" t="s">
        <v>137</v>
      </c>
      <c r="G15" t="s">
        <v>71</v>
      </c>
      <c r="H15">
        <v>1</v>
      </c>
      <c r="I15" t="s">
        <v>245</v>
      </c>
      <c r="J15" t="s">
        <v>178</v>
      </c>
      <c r="K15" t="s">
        <v>174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150</v>
      </c>
      <c r="C16" t="s">
        <v>139</v>
      </c>
      <c r="D16" t="s">
        <v>28</v>
      </c>
      <c r="E16" t="s">
        <v>31</v>
      </c>
      <c r="F16" t="s">
        <v>137</v>
      </c>
      <c r="G16" t="s">
        <v>71</v>
      </c>
      <c r="H16">
        <v>1</v>
      </c>
      <c r="I16" t="s">
        <v>245</v>
      </c>
      <c r="J16" t="s">
        <v>181</v>
      </c>
      <c r="K16" t="s">
        <v>185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150</v>
      </c>
      <c r="C17" t="s">
        <v>139</v>
      </c>
      <c r="D17" t="s">
        <v>28</v>
      </c>
      <c r="E17" t="s">
        <v>31</v>
      </c>
      <c r="F17" t="s">
        <v>137</v>
      </c>
      <c r="G17" t="s">
        <v>71</v>
      </c>
      <c r="H17">
        <v>1</v>
      </c>
      <c r="I17" t="s">
        <v>245</v>
      </c>
      <c r="J17" t="s">
        <v>193</v>
      </c>
      <c r="K17" t="s">
        <v>185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150</v>
      </c>
      <c r="C18" t="s">
        <v>139</v>
      </c>
      <c r="D18" t="s">
        <v>28</v>
      </c>
      <c r="E18" t="s">
        <v>31</v>
      </c>
      <c r="F18" t="s">
        <v>137</v>
      </c>
      <c r="G18" t="s">
        <v>71</v>
      </c>
      <c r="H18">
        <v>1</v>
      </c>
      <c r="I18" t="s">
        <v>245</v>
      </c>
      <c r="J18" t="s">
        <v>247</v>
      </c>
      <c r="K18" t="s">
        <v>190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150</v>
      </c>
      <c r="C19" t="s">
        <v>139</v>
      </c>
      <c r="D19" t="s">
        <v>28</v>
      </c>
      <c r="E19" t="s">
        <v>31</v>
      </c>
      <c r="F19" t="s">
        <v>137</v>
      </c>
      <c r="G19" t="s">
        <v>71</v>
      </c>
      <c r="H19">
        <v>1</v>
      </c>
      <c r="I19" t="s">
        <v>245</v>
      </c>
      <c r="J19" t="s">
        <v>184</v>
      </c>
      <c r="K19" t="s">
        <v>174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150</v>
      </c>
      <c r="C20" t="s">
        <v>139</v>
      </c>
      <c r="D20" t="s">
        <v>28</v>
      </c>
      <c r="E20" t="s">
        <v>31</v>
      </c>
      <c r="F20" t="s">
        <v>137</v>
      </c>
      <c r="G20" t="s">
        <v>71</v>
      </c>
      <c r="H20">
        <v>1</v>
      </c>
      <c r="I20" t="s">
        <v>245</v>
      </c>
      <c r="J20" t="s">
        <v>246</v>
      </c>
      <c r="K20" t="s">
        <v>190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150</v>
      </c>
      <c r="C21" t="s">
        <v>139</v>
      </c>
      <c r="D21" t="s">
        <v>28</v>
      </c>
      <c r="E21" t="s">
        <v>31</v>
      </c>
      <c r="F21" t="s">
        <v>137</v>
      </c>
      <c r="G21" t="s">
        <v>71</v>
      </c>
      <c r="H21">
        <v>1</v>
      </c>
      <c r="I21" t="s">
        <v>245</v>
      </c>
      <c r="J21" t="s">
        <v>181</v>
      </c>
      <c r="K21" t="s">
        <v>238</v>
      </c>
      <c r="L21">
        <v>54</v>
      </c>
      <c r="M21">
        <v>5</v>
      </c>
      <c r="N21">
        <v>61</v>
      </c>
      <c r="O21">
        <v>7</v>
      </c>
      <c r="P21" t="s">
        <v>243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150</v>
      </c>
      <c r="C22" t="s">
        <v>139</v>
      </c>
      <c r="D22" t="s">
        <v>28</v>
      </c>
      <c r="E22" t="s">
        <v>31</v>
      </c>
      <c r="F22" t="s">
        <v>137</v>
      </c>
      <c r="G22" t="s">
        <v>71</v>
      </c>
      <c r="H22">
        <v>1</v>
      </c>
      <c r="I22" t="s">
        <v>245</v>
      </c>
      <c r="J22" t="s">
        <v>195</v>
      </c>
      <c r="K22" t="s">
        <v>238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151</v>
      </c>
      <c r="C23" t="s">
        <v>139</v>
      </c>
      <c r="D23" t="s">
        <v>23</v>
      </c>
      <c r="E23" t="s">
        <v>31</v>
      </c>
      <c r="F23" t="s">
        <v>137</v>
      </c>
      <c r="G23" t="s">
        <v>71</v>
      </c>
      <c r="H23">
        <v>1</v>
      </c>
      <c r="I23" t="s">
        <v>245</v>
      </c>
      <c r="J23" t="s">
        <v>178</v>
      </c>
      <c r="K23" t="s">
        <v>174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151</v>
      </c>
      <c r="C24" t="s">
        <v>139</v>
      </c>
      <c r="D24" t="s">
        <v>23</v>
      </c>
      <c r="E24" t="s">
        <v>31</v>
      </c>
      <c r="F24" t="s">
        <v>137</v>
      </c>
      <c r="G24" t="s">
        <v>71</v>
      </c>
      <c r="H24">
        <v>1</v>
      </c>
      <c r="I24" t="s">
        <v>245</v>
      </c>
      <c r="J24" t="s">
        <v>181</v>
      </c>
      <c r="K24" t="s">
        <v>185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151</v>
      </c>
      <c r="C25" t="s">
        <v>139</v>
      </c>
      <c r="D25" t="s">
        <v>23</v>
      </c>
      <c r="E25" t="s">
        <v>31</v>
      </c>
      <c r="F25" t="s">
        <v>137</v>
      </c>
      <c r="G25" t="s">
        <v>71</v>
      </c>
      <c r="H25">
        <v>1</v>
      </c>
      <c r="I25" t="s">
        <v>245</v>
      </c>
      <c r="J25" t="s">
        <v>193</v>
      </c>
      <c r="K25" t="s">
        <v>185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151</v>
      </c>
      <c r="C26" t="s">
        <v>139</v>
      </c>
      <c r="D26" t="s">
        <v>23</v>
      </c>
      <c r="E26" t="s">
        <v>31</v>
      </c>
      <c r="F26" t="s">
        <v>137</v>
      </c>
      <c r="G26" t="s">
        <v>71</v>
      </c>
      <c r="H26">
        <v>1</v>
      </c>
      <c r="I26" t="s">
        <v>245</v>
      </c>
      <c r="J26" t="s">
        <v>247</v>
      </c>
      <c r="K26" t="s">
        <v>174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151</v>
      </c>
      <c r="C27" t="s">
        <v>139</v>
      </c>
      <c r="D27" t="s">
        <v>23</v>
      </c>
      <c r="E27" t="s">
        <v>31</v>
      </c>
      <c r="F27" t="s">
        <v>137</v>
      </c>
      <c r="G27" t="s">
        <v>71</v>
      </c>
      <c r="H27">
        <v>1</v>
      </c>
      <c r="I27" t="s">
        <v>245</v>
      </c>
      <c r="J27" t="s">
        <v>184</v>
      </c>
      <c r="K27" t="s">
        <v>174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151</v>
      </c>
      <c r="C28" t="s">
        <v>139</v>
      </c>
      <c r="D28" t="s">
        <v>23</v>
      </c>
      <c r="E28" t="s">
        <v>31</v>
      </c>
      <c r="F28" t="s">
        <v>137</v>
      </c>
      <c r="G28" t="s">
        <v>71</v>
      </c>
      <c r="H28">
        <v>1</v>
      </c>
      <c r="I28" t="s">
        <v>245</v>
      </c>
      <c r="J28" t="s">
        <v>246</v>
      </c>
      <c r="K28" t="s">
        <v>174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151</v>
      </c>
      <c r="C29" t="s">
        <v>139</v>
      </c>
      <c r="D29" t="s">
        <v>23</v>
      </c>
      <c r="E29" t="s">
        <v>31</v>
      </c>
      <c r="F29" t="s">
        <v>137</v>
      </c>
      <c r="G29" t="s">
        <v>71</v>
      </c>
      <c r="H29">
        <v>1</v>
      </c>
      <c r="I29" t="s">
        <v>245</v>
      </c>
      <c r="J29" t="s">
        <v>181</v>
      </c>
      <c r="K29" t="s">
        <v>238</v>
      </c>
      <c r="L29">
        <v>51</v>
      </c>
      <c r="M29">
        <v>5</v>
      </c>
      <c r="N29">
        <v>56</v>
      </c>
      <c r="O29">
        <v>7</v>
      </c>
      <c r="P29" t="s">
        <v>243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218</v>
      </c>
      <c r="C30" t="s">
        <v>140</v>
      </c>
      <c r="D30" t="s">
        <v>28</v>
      </c>
      <c r="E30" t="s">
        <v>26</v>
      </c>
      <c r="F30" t="s">
        <v>137</v>
      </c>
      <c r="G30" t="s">
        <v>71</v>
      </c>
      <c r="H30">
        <v>1</v>
      </c>
      <c r="I30" t="s">
        <v>245</v>
      </c>
      <c r="J30" t="s">
        <v>178</v>
      </c>
      <c r="K30" t="s">
        <v>174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218</v>
      </c>
      <c r="C31" t="s">
        <v>140</v>
      </c>
      <c r="D31" t="s">
        <v>28</v>
      </c>
      <c r="E31" t="s">
        <v>26</v>
      </c>
      <c r="F31" t="s">
        <v>137</v>
      </c>
      <c r="G31" t="s">
        <v>71</v>
      </c>
      <c r="H31">
        <v>1</v>
      </c>
      <c r="I31" t="s">
        <v>245</v>
      </c>
      <c r="J31" t="s">
        <v>179</v>
      </c>
      <c r="K31" t="s">
        <v>174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117</v>
      </c>
      <c r="C32" t="s">
        <v>140</v>
      </c>
      <c r="D32" t="s">
        <v>23</v>
      </c>
      <c r="E32" t="s">
        <v>26</v>
      </c>
      <c r="F32" t="s">
        <v>137</v>
      </c>
      <c r="G32" t="s">
        <v>71</v>
      </c>
      <c r="H32">
        <v>1</v>
      </c>
      <c r="I32" t="s">
        <v>245</v>
      </c>
      <c r="J32" t="s">
        <v>178</v>
      </c>
      <c r="K32" t="s">
        <v>174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117</v>
      </c>
      <c r="C33" t="s">
        <v>140</v>
      </c>
      <c r="D33" t="s">
        <v>23</v>
      </c>
      <c r="E33" t="s">
        <v>26</v>
      </c>
      <c r="F33" t="s">
        <v>137</v>
      </c>
      <c r="G33" t="s">
        <v>71</v>
      </c>
      <c r="H33">
        <v>1</v>
      </c>
      <c r="I33" t="s">
        <v>245</v>
      </c>
      <c r="J33" t="s">
        <v>179</v>
      </c>
      <c r="K33" t="s">
        <v>174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218</v>
      </c>
      <c r="C34" t="s">
        <v>141</v>
      </c>
      <c r="D34" t="s">
        <v>24</v>
      </c>
      <c r="E34" t="s">
        <v>26</v>
      </c>
      <c r="F34" t="s">
        <v>137</v>
      </c>
      <c r="G34" t="s">
        <v>71</v>
      </c>
      <c r="H34">
        <v>1</v>
      </c>
      <c r="I34" t="s">
        <v>245</v>
      </c>
      <c r="J34" t="s">
        <v>178</v>
      </c>
      <c r="K34" t="s">
        <v>174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218</v>
      </c>
      <c r="C35" t="s">
        <v>141</v>
      </c>
      <c r="D35" t="s">
        <v>24</v>
      </c>
      <c r="E35" t="s">
        <v>26</v>
      </c>
      <c r="F35" t="s">
        <v>137</v>
      </c>
      <c r="G35" t="s">
        <v>71</v>
      </c>
      <c r="H35">
        <v>1</v>
      </c>
      <c r="I35" t="s">
        <v>245</v>
      </c>
      <c r="J35" t="s">
        <v>181</v>
      </c>
      <c r="K35" t="s">
        <v>174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218</v>
      </c>
      <c r="C36" t="s">
        <v>141</v>
      </c>
      <c r="D36" t="s">
        <v>24</v>
      </c>
      <c r="E36" t="s">
        <v>26</v>
      </c>
      <c r="F36" t="s">
        <v>137</v>
      </c>
      <c r="G36" t="s">
        <v>71</v>
      </c>
      <c r="H36">
        <v>1</v>
      </c>
      <c r="I36" t="s">
        <v>245</v>
      </c>
      <c r="J36" t="s">
        <v>179</v>
      </c>
      <c r="K36" t="s">
        <v>174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117</v>
      </c>
      <c r="C37" t="s">
        <v>141</v>
      </c>
      <c r="D37" t="s">
        <v>28</v>
      </c>
      <c r="E37" t="s">
        <v>26</v>
      </c>
      <c r="F37" t="s">
        <v>137</v>
      </c>
      <c r="G37" t="s">
        <v>71</v>
      </c>
      <c r="H37">
        <v>1</v>
      </c>
      <c r="I37" t="s">
        <v>245</v>
      </c>
      <c r="J37" t="s">
        <v>178</v>
      </c>
      <c r="K37" t="s">
        <v>174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117</v>
      </c>
      <c r="C38" t="s">
        <v>141</v>
      </c>
      <c r="D38" t="s">
        <v>28</v>
      </c>
      <c r="E38" t="s">
        <v>26</v>
      </c>
      <c r="F38" t="s">
        <v>137</v>
      </c>
      <c r="G38" t="s">
        <v>71</v>
      </c>
      <c r="H38">
        <v>1</v>
      </c>
      <c r="I38" t="s">
        <v>245</v>
      </c>
      <c r="J38" t="s">
        <v>181</v>
      </c>
      <c r="K38" t="s">
        <v>174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117</v>
      </c>
      <c r="C39" t="s">
        <v>141</v>
      </c>
      <c r="D39" t="s">
        <v>28</v>
      </c>
      <c r="E39" t="s">
        <v>26</v>
      </c>
      <c r="F39" t="s">
        <v>137</v>
      </c>
      <c r="G39" t="s">
        <v>71</v>
      </c>
      <c r="H39">
        <v>1</v>
      </c>
      <c r="I39" t="s">
        <v>245</v>
      </c>
      <c r="J39" t="s">
        <v>179</v>
      </c>
      <c r="K39" t="s">
        <v>174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218</v>
      </c>
      <c r="C40" t="s">
        <v>142</v>
      </c>
      <c r="D40" t="s">
        <v>28</v>
      </c>
      <c r="E40" t="s">
        <v>21</v>
      </c>
      <c r="F40" t="s">
        <v>137</v>
      </c>
      <c r="G40" t="s">
        <v>71</v>
      </c>
      <c r="H40">
        <v>1</v>
      </c>
      <c r="I40" t="s">
        <v>245</v>
      </c>
      <c r="J40" t="s">
        <v>178</v>
      </c>
      <c r="K40" t="s">
        <v>174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150</v>
      </c>
      <c r="C41" t="s">
        <v>142</v>
      </c>
      <c r="D41" t="s">
        <v>23</v>
      </c>
      <c r="E41" t="s">
        <v>21</v>
      </c>
      <c r="F41" t="s">
        <v>137</v>
      </c>
      <c r="G41" t="s">
        <v>71</v>
      </c>
      <c r="H41">
        <v>1</v>
      </c>
      <c r="I41" t="s">
        <v>245</v>
      </c>
      <c r="J41" t="s">
        <v>178</v>
      </c>
      <c r="K41" t="s">
        <v>174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218</v>
      </c>
      <c r="C42" t="s">
        <v>143</v>
      </c>
      <c r="D42" t="s">
        <v>24</v>
      </c>
      <c r="E42" t="s">
        <v>25</v>
      </c>
      <c r="F42" t="s">
        <v>137</v>
      </c>
      <c r="G42" t="s">
        <v>71</v>
      </c>
      <c r="H42">
        <v>1</v>
      </c>
      <c r="I42" t="s">
        <v>245</v>
      </c>
      <c r="J42" t="s">
        <v>178</v>
      </c>
      <c r="K42" t="s">
        <v>174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218</v>
      </c>
      <c r="C43" t="s">
        <v>143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245</v>
      </c>
      <c r="J43" t="s">
        <v>179</v>
      </c>
      <c r="K43" t="s">
        <v>174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150</v>
      </c>
      <c r="C44" t="s">
        <v>143</v>
      </c>
      <c r="D44" t="s">
        <v>28</v>
      </c>
      <c r="E44" t="s">
        <v>25</v>
      </c>
      <c r="F44" t="s">
        <v>137</v>
      </c>
      <c r="G44" t="s">
        <v>71</v>
      </c>
      <c r="H44">
        <v>1</v>
      </c>
      <c r="I44" t="s">
        <v>245</v>
      </c>
      <c r="J44" t="s">
        <v>178</v>
      </c>
      <c r="K44" t="s">
        <v>174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150</v>
      </c>
      <c r="C45" t="s">
        <v>143</v>
      </c>
      <c r="D45" t="s">
        <v>28</v>
      </c>
      <c r="E45" t="s">
        <v>25</v>
      </c>
      <c r="F45" t="s">
        <v>137</v>
      </c>
      <c r="G45" t="s">
        <v>71</v>
      </c>
      <c r="H45">
        <v>1</v>
      </c>
      <c r="I45" t="s">
        <v>245</v>
      </c>
      <c r="J45" t="s">
        <v>179</v>
      </c>
      <c r="K45" t="s">
        <v>190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218</v>
      </c>
      <c r="C46" t="s">
        <v>144</v>
      </c>
      <c r="D46" t="s">
        <v>28</v>
      </c>
      <c r="E46" t="s">
        <v>25</v>
      </c>
      <c r="F46" t="s">
        <v>137</v>
      </c>
      <c r="G46" t="s">
        <v>71</v>
      </c>
      <c r="H46">
        <v>1</v>
      </c>
      <c r="I46" t="s">
        <v>245</v>
      </c>
      <c r="J46" t="s">
        <v>178</v>
      </c>
      <c r="K46" t="s">
        <v>174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218</v>
      </c>
      <c r="C47" t="s">
        <v>144</v>
      </c>
      <c r="D47" t="s">
        <v>28</v>
      </c>
      <c r="E47" t="s">
        <v>25</v>
      </c>
      <c r="F47" t="s">
        <v>137</v>
      </c>
      <c r="G47" t="s">
        <v>71</v>
      </c>
      <c r="H47">
        <v>1</v>
      </c>
      <c r="I47" t="s">
        <v>245</v>
      </c>
      <c r="J47" t="s">
        <v>179</v>
      </c>
      <c r="K47" t="s">
        <v>174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118</v>
      </c>
      <c r="C48" t="s">
        <v>144</v>
      </c>
      <c r="D48" t="s">
        <v>23</v>
      </c>
      <c r="E48" t="s">
        <v>25</v>
      </c>
      <c r="F48" t="s">
        <v>137</v>
      </c>
      <c r="G48" t="s">
        <v>71</v>
      </c>
      <c r="H48">
        <v>1</v>
      </c>
      <c r="I48" t="s">
        <v>245</v>
      </c>
      <c r="J48" t="s">
        <v>178</v>
      </c>
      <c r="K48" t="s">
        <v>174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118</v>
      </c>
      <c r="C49" t="s">
        <v>144</v>
      </c>
      <c r="D49" t="s">
        <v>23</v>
      </c>
      <c r="E49" t="s">
        <v>25</v>
      </c>
      <c r="F49" t="s">
        <v>137</v>
      </c>
      <c r="G49" t="s">
        <v>71</v>
      </c>
      <c r="H49">
        <v>1</v>
      </c>
      <c r="I49" t="s">
        <v>245</v>
      </c>
      <c r="J49" t="s">
        <v>179</v>
      </c>
      <c r="K49" t="s">
        <v>174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218</v>
      </c>
      <c r="C50" t="s">
        <v>145</v>
      </c>
      <c r="D50" t="s">
        <v>24</v>
      </c>
      <c r="E50" t="s">
        <v>31</v>
      </c>
      <c r="F50" t="s">
        <v>137</v>
      </c>
      <c r="G50" t="s">
        <v>71</v>
      </c>
      <c r="H50">
        <v>1</v>
      </c>
      <c r="I50" t="s">
        <v>245</v>
      </c>
      <c r="J50" t="s">
        <v>178</v>
      </c>
      <c r="K50" t="s">
        <v>185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218</v>
      </c>
      <c r="C51" t="s">
        <v>145</v>
      </c>
      <c r="D51" t="s">
        <v>24</v>
      </c>
      <c r="E51" t="s">
        <v>31</v>
      </c>
      <c r="F51" t="s">
        <v>137</v>
      </c>
      <c r="G51" t="s">
        <v>71</v>
      </c>
      <c r="H51">
        <v>1</v>
      </c>
      <c r="I51" t="s">
        <v>245</v>
      </c>
      <c r="J51" t="s">
        <v>181</v>
      </c>
      <c r="K51" t="s">
        <v>174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218</v>
      </c>
      <c r="C52" t="s">
        <v>145</v>
      </c>
      <c r="D52" t="s">
        <v>24</v>
      </c>
      <c r="E52" t="s">
        <v>31</v>
      </c>
      <c r="F52" t="s">
        <v>137</v>
      </c>
      <c r="G52" t="s">
        <v>71</v>
      </c>
      <c r="H52">
        <v>1</v>
      </c>
      <c r="I52" t="s">
        <v>245</v>
      </c>
      <c r="J52" t="s">
        <v>247</v>
      </c>
      <c r="K52" t="s">
        <v>185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218</v>
      </c>
      <c r="C53" t="s">
        <v>145</v>
      </c>
      <c r="D53" t="s">
        <v>24</v>
      </c>
      <c r="E53" t="s">
        <v>31</v>
      </c>
      <c r="F53" t="s">
        <v>137</v>
      </c>
      <c r="G53" t="s">
        <v>71</v>
      </c>
      <c r="H53">
        <v>1</v>
      </c>
      <c r="I53" t="s">
        <v>245</v>
      </c>
      <c r="J53" t="s">
        <v>184</v>
      </c>
      <c r="K53" t="s">
        <v>174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218</v>
      </c>
      <c r="C54" t="s">
        <v>145</v>
      </c>
      <c r="D54" t="s">
        <v>24</v>
      </c>
      <c r="E54" t="s">
        <v>31</v>
      </c>
      <c r="F54" t="s">
        <v>137</v>
      </c>
      <c r="G54" t="s">
        <v>71</v>
      </c>
      <c r="H54">
        <v>1</v>
      </c>
      <c r="I54" t="s">
        <v>245</v>
      </c>
      <c r="J54" t="s">
        <v>246</v>
      </c>
      <c r="K54" t="s">
        <v>174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218</v>
      </c>
      <c r="C55" t="s">
        <v>145</v>
      </c>
      <c r="D55" t="s">
        <v>24</v>
      </c>
      <c r="E55" t="s">
        <v>31</v>
      </c>
      <c r="F55" t="s">
        <v>137</v>
      </c>
      <c r="G55" t="s">
        <v>71</v>
      </c>
      <c r="H55">
        <v>1</v>
      </c>
      <c r="I55" t="s">
        <v>245</v>
      </c>
      <c r="J55" t="s">
        <v>195</v>
      </c>
      <c r="K55" t="s">
        <v>238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118</v>
      </c>
      <c r="C56" t="s">
        <v>145</v>
      </c>
      <c r="D56" t="s">
        <v>28</v>
      </c>
      <c r="E56" t="s">
        <v>31</v>
      </c>
      <c r="F56" t="s">
        <v>137</v>
      </c>
      <c r="G56" t="s">
        <v>71</v>
      </c>
      <c r="H56">
        <v>1</v>
      </c>
      <c r="I56" t="s">
        <v>245</v>
      </c>
      <c r="J56" t="s">
        <v>178</v>
      </c>
      <c r="K56" t="s">
        <v>185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118</v>
      </c>
      <c r="C57" t="s">
        <v>145</v>
      </c>
      <c r="D57" t="s">
        <v>28</v>
      </c>
      <c r="E57" t="s">
        <v>31</v>
      </c>
      <c r="F57" t="s">
        <v>137</v>
      </c>
      <c r="G57" t="s">
        <v>71</v>
      </c>
      <c r="H57">
        <v>1</v>
      </c>
      <c r="I57" t="s">
        <v>245</v>
      </c>
      <c r="J57" t="s">
        <v>181</v>
      </c>
      <c r="K57" t="s">
        <v>174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118</v>
      </c>
      <c r="C58" t="s">
        <v>145</v>
      </c>
      <c r="D58" t="s">
        <v>28</v>
      </c>
      <c r="E58" t="s">
        <v>31</v>
      </c>
      <c r="F58" t="s">
        <v>137</v>
      </c>
      <c r="G58" t="s">
        <v>71</v>
      </c>
      <c r="H58">
        <v>1</v>
      </c>
      <c r="I58" t="s">
        <v>245</v>
      </c>
      <c r="J58" t="s">
        <v>247</v>
      </c>
      <c r="K58" t="s">
        <v>185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118</v>
      </c>
      <c r="C59" t="s">
        <v>145</v>
      </c>
      <c r="D59" t="s">
        <v>28</v>
      </c>
      <c r="E59" t="s">
        <v>31</v>
      </c>
      <c r="F59" t="s">
        <v>137</v>
      </c>
      <c r="G59" t="s">
        <v>71</v>
      </c>
      <c r="H59">
        <v>1</v>
      </c>
      <c r="I59" t="s">
        <v>245</v>
      </c>
      <c r="J59" t="s">
        <v>184</v>
      </c>
      <c r="K59" t="s">
        <v>190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245</v>
      </c>
      <c r="J60" t="s">
        <v>246</v>
      </c>
      <c r="K60" t="s">
        <v>174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245</v>
      </c>
      <c r="J61" t="s">
        <v>195</v>
      </c>
      <c r="K61" t="s">
        <v>238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218</v>
      </c>
      <c r="C62" t="s">
        <v>146</v>
      </c>
      <c r="D62" t="s">
        <v>28</v>
      </c>
      <c r="E62" t="s">
        <v>25</v>
      </c>
      <c r="F62" t="s">
        <v>137</v>
      </c>
      <c r="G62" t="s">
        <v>71</v>
      </c>
      <c r="H62">
        <v>1</v>
      </c>
      <c r="I62" t="s">
        <v>245</v>
      </c>
      <c r="J62" t="s">
        <v>178</v>
      </c>
      <c r="K62" t="s">
        <v>174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218</v>
      </c>
      <c r="C63" t="s">
        <v>146</v>
      </c>
      <c r="D63" t="s">
        <v>28</v>
      </c>
      <c r="E63" t="s">
        <v>25</v>
      </c>
      <c r="F63" t="s">
        <v>137</v>
      </c>
      <c r="G63" t="s">
        <v>71</v>
      </c>
      <c r="H63">
        <v>1</v>
      </c>
      <c r="I63" t="s">
        <v>245</v>
      </c>
      <c r="J63" t="s">
        <v>179</v>
      </c>
      <c r="K63" t="s">
        <v>174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118</v>
      </c>
      <c r="C64" t="s">
        <v>146</v>
      </c>
      <c r="D64" t="s">
        <v>23</v>
      </c>
      <c r="E64" t="s">
        <v>25</v>
      </c>
      <c r="F64" t="s">
        <v>137</v>
      </c>
      <c r="G64" t="s">
        <v>71</v>
      </c>
      <c r="H64">
        <v>1</v>
      </c>
      <c r="I64" t="s">
        <v>245</v>
      </c>
      <c r="J64" t="s">
        <v>178</v>
      </c>
      <c r="K64" t="s">
        <v>174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118</v>
      </c>
      <c r="C65" t="s">
        <v>146</v>
      </c>
      <c r="D65" t="s">
        <v>23</v>
      </c>
      <c r="E65" t="s">
        <v>25</v>
      </c>
      <c r="F65" t="s">
        <v>137</v>
      </c>
      <c r="G65" t="s">
        <v>71</v>
      </c>
      <c r="H65">
        <v>1</v>
      </c>
      <c r="I65" t="s">
        <v>245</v>
      </c>
      <c r="J65" t="s">
        <v>179</v>
      </c>
      <c r="K65" t="s">
        <v>174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231</v>
      </c>
      <c r="H66">
        <v>1</v>
      </c>
      <c r="I66" t="s">
        <v>245</v>
      </c>
      <c r="J66" t="s">
        <v>178</v>
      </c>
      <c r="K66" t="s">
        <v>174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218</v>
      </c>
      <c r="C67" t="s">
        <v>146</v>
      </c>
      <c r="D67" t="s">
        <v>28</v>
      </c>
      <c r="E67" t="s">
        <v>25</v>
      </c>
      <c r="F67" t="s">
        <v>137</v>
      </c>
      <c r="G67" t="s">
        <v>231</v>
      </c>
      <c r="H67">
        <v>1</v>
      </c>
      <c r="I67" t="s">
        <v>245</v>
      </c>
      <c r="J67" t="s">
        <v>179</v>
      </c>
      <c r="K67" t="s">
        <v>174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218</v>
      </c>
      <c r="C68" t="s">
        <v>147</v>
      </c>
      <c r="D68" t="s">
        <v>24</v>
      </c>
      <c r="E68" t="s">
        <v>25</v>
      </c>
      <c r="F68" t="s">
        <v>137</v>
      </c>
      <c r="G68" t="s">
        <v>71</v>
      </c>
      <c r="H68">
        <v>1</v>
      </c>
      <c r="I68" t="s">
        <v>245</v>
      </c>
      <c r="J68" t="s">
        <v>178</v>
      </c>
      <c r="K68" t="s">
        <v>174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218</v>
      </c>
      <c r="C69" t="s">
        <v>148</v>
      </c>
      <c r="D69" t="s">
        <v>24</v>
      </c>
      <c r="E69" t="s">
        <v>25</v>
      </c>
      <c r="F69" t="s">
        <v>137</v>
      </c>
      <c r="G69" t="s">
        <v>71</v>
      </c>
      <c r="H69">
        <v>1</v>
      </c>
      <c r="I69" t="s">
        <v>245</v>
      </c>
      <c r="J69" t="s">
        <v>178</v>
      </c>
      <c r="K69" t="s">
        <v>174</v>
      </c>
      <c r="L69">
        <v>20</v>
      </c>
      <c r="T69" t="str">
        <f>Toss[[#This Row],[服装]]&amp;Toss[[#This Row],[名前]]&amp;Toss[[#This Row],[レアリティ]]</f>
        <v>ユニフォーム木下久志ICONIC</v>
      </c>
    </row>
    <row r="70" spans="1:20" x14ac:dyDescent="0.3">
      <c r="A70">
        <f>VLOOKUP(Toss[[#This Row],[No用]],SetNo[[No.用]:[vlookup 用]],2,FALSE)</f>
        <v>23</v>
      </c>
      <c r="B70" t="s">
        <v>218</v>
      </c>
      <c r="C70" t="s">
        <v>148</v>
      </c>
      <c r="D70" t="s">
        <v>24</v>
      </c>
      <c r="E70" t="s">
        <v>25</v>
      </c>
      <c r="F70" t="s">
        <v>137</v>
      </c>
      <c r="G70" t="s">
        <v>71</v>
      </c>
      <c r="H70">
        <v>1</v>
      </c>
      <c r="I70" t="s">
        <v>245</v>
      </c>
      <c r="J70" t="s">
        <v>179</v>
      </c>
      <c r="K70" t="s">
        <v>174</v>
      </c>
      <c r="L70">
        <v>21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218</v>
      </c>
      <c r="C71" t="s">
        <v>149</v>
      </c>
      <c r="D71" t="s">
        <v>24</v>
      </c>
      <c r="E71" t="s">
        <v>26</v>
      </c>
      <c r="F71" t="s">
        <v>137</v>
      </c>
      <c r="G71" t="s">
        <v>71</v>
      </c>
      <c r="H71">
        <v>1</v>
      </c>
      <c r="I71" t="s">
        <v>245</v>
      </c>
      <c r="J71" t="s">
        <v>178</v>
      </c>
      <c r="K71" t="s">
        <v>174</v>
      </c>
      <c r="L71">
        <v>21</v>
      </c>
      <c r="T71" t="str">
        <f>Toss[[#This Row],[服装]]&amp;Toss[[#This Row],[名前]]&amp;Toss[[#This Row],[レアリティ]]</f>
        <v>ユニフォーム成田一仁ICONIC</v>
      </c>
    </row>
    <row r="72" spans="1:20" x14ac:dyDescent="0.3">
      <c r="A72">
        <f>VLOOKUP(Toss[[#This Row],[No用]],SetNo[[No.用]:[vlookup 用]],2,FALSE)</f>
        <v>24</v>
      </c>
      <c r="B72" t="s">
        <v>218</v>
      </c>
      <c r="C72" t="s">
        <v>149</v>
      </c>
      <c r="D72" t="s">
        <v>24</v>
      </c>
      <c r="E72" t="s">
        <v>26</v>
      </c>
      <c r="F72" t="s">
        <v>137</v>
      </c>
      <c r="G72" t="s">
        <v>71</v>
      </c>
      <c r="H72">
        <v>1</v>
      </c>
      <c r="I72" t="s">
        <v>245</v>
      </c>
      <c r="J72" t="s">
        <v>179</v>
      </c>
      <c r="K72" t="s">
        <v>174</v>
      </c>
      <c r="L72">
        <v>24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108</v>
      </c>
      <c r="C73" t="s">
        <v>39</v>
      </c>
      <c r="D73" t="s">
        <v>24</v>
      </c>
      <c r="E73" t="s">
        <v>31</v>
      </c>
      <c r="F73" t="s">
        <v>27</v>
      </c>
      <c r="G73" t="s">
        <v>71</v>
      </c>
      <c r="H73">
        <v>1</v>
      </c>
      <c r="I73" t="s">
        <v>245</v>
      </c>
      <c r="J73" t="s">
        <v>178</v>
      </c>
      <c r="K73" t="s">
        <v>185</v>
      </c>
      <c r="L73">
        <v>30</v>
      </c>
      <c r="T73" t="str">
        <f>Toss[[#This Row],[服装]]&amp;Toss[[#This Row],[名前]]&amp;Toss[[#This Row],[レアリティ]]</f>
        <v>ユニフォーム孤爪研磨ICONIC</v>
      </c>
    </row>
    <row r="74" spans="1:20" x14ac:dyDescent="0.3">
      <c r="A74">
        <f>VLOOKUP(Toss[[#This Row],[No用]],SetNo[[No.用]:[vlookup 用]],2,FALSE)</f>
        <v>25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245</v>
      </c>
      <c r="J74" t="s">
        <v>181</v>
      </c>
      <c r="K74" t="s">
        <v>185</v>
      </c>
      <c r="L74">
        <v>31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25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245</v>
      </c>
      <c r="J75" t="s">
        <v>184</v>
      </c>
      <c r="K75" t="s">
        <v>174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25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245</v>
      </c>
      <c r="J76" t="s">
        <v>246</v>
      </c>
      <c r="K76" t="s">
        <v>185</v>
      </c>
      <c r="L76">
        <v>33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25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245</v>
      </c>
      <c r="J77" t="s">
        <v>179</v>
      </c>
      <c r="K77" t="s">
        <v>174</v>
      </c>
      <c r="L77">
        <v>24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25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245</v>
      </c>
      <c r="J78" t="s">
        <v>195</v>
      </c>
      <c r="K78" t="s">
        <v>238</v>
      </c>
      <c r="L78">
        <v>42</v>
      </c>
      <c r="N78">
        <v>52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25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245</v>
      </c>
      <c r="J79" t="s">
        <v>195</v>
      </c>
      <c r="K79" t="s">
        <v>238</v>
      </c>
      <c r="L79">
        <v>42</v>
      </c>
      <c r="N79">
        <v>52</v>
      </c>
      <c r="P79" t="s">
        <v>295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150</v>
      </c>
      <c r="C80" t="s">
        <v>39</v>
      </c>
      <c r="D80" t="s">
        <v>90</v>
      </c>
      <c r="E80" t="s">
        <v>31</v>
      </c>
      <c r="F80" t="s">
        <v>27</v>
      </c>
      <c r="G80" t="s">
        <v>71</v>
      </c>
      <c r="H80">
        <v>1</v>
      </c>
      <c r="I80" t="s">
        <v>245</v>
      </c>
      <c r="J80" t="s">
        <v>178</v>
      </c>
      <c r="K80" t="s">
        <v>291</v>
      </c>
      <c r="L80">
        <v>30</v>
      </c>
      <c r="T80" t="str">
        <f>Toss[[#This Row],[服装]]&amp;Toss[[#This Row],[名前]]&amp;Toss[[#This Row],[レアリティ]]</f>
        <v>制服孤爪研磨ICONIC</v>
      </c>
    </row>
    <row r="81" spans="1:20" x14ac:dyDescent="0.3">
      <c r="A81">
        <f>VLOOKUP(Toss[[#This Row],[No用]],SetNo[[No.用]:[vlookup 用]],2,FALSE)</f>
        <v>26</v>
      </c>
      <c r="B81" t="s">
        <v>150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245</v>
      </c>
      <c r="J81" t="s">
        <v>181</v>
      </c>
      <c r="K81" t="s">
        <v>291</v>
      </c>
      <c r="L81">
        <v>31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26</v>
      </c>
      <c r="B82" t="s">
        <v>150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245</v>
      </c>
      <c r="J82" t="s">
        <v>184</v>
      </c>
      <c r="K82" t="s">
        <v>190</v>
      </c>
      <c r="L82">
        <v>32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26</v>
      </c>
      <c r="B83" t="s">
        <v>150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245</v>
      </c>
      <c r="J83" t="s">
        <v>246</v>
      </c>
      <c r="K83" t="s">
        <v>185</v>
      </c>
      <c r="L83">
        <v>33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26</v>
      </c>
      <c r="B84" t="s">
        <v>150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245</v>
      </c>
      <c r="J84" t="s">
        <v>179</v>
      </c>
      <c r="K84" t="s">
        <v>174</v>
      </c>
      <c r="L84">
        <v>24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26</v>
      </c>
      <c r="B85" t="s">
        <v>150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245</v>
      </c>
      <c r="J85" t="s">
        <v>195</v>
      </c>
      <c r="K85" t="s">
        <v>238</v>
      </c>
      <c r="L85">
        <v>42</v>
      </c>
      <c r="N85">
        <v>52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151</v>
      </c>
      <c r="C86" t="s">
        <v>39</v>
      </c>
      <c r="D86" t="s">
        <v>77</v>
      </c>
      <c r="E86" t="s">
        <v>31</v>
      </c>
      <c r="F86" t="s">
        <v>27</v>
      </c>
      <c r="G86" t="s">
        <v>71</v>
      </c>
      <c r="H86">
        <v>1</v>
      </c>
      <c r="I86" t="s">
        <v>245</v>
      </c>
      <c r="J86" t="s">
        <v>178</v>
      </c>
      <c r="K86" t="s">
        <v>185</v>
      </c>
      <c r="L86">
        <v>31</v>
      </c>
      <c r="T86" t="str">
        <f>Toss[[#This Row],[服装]]&amp;Toss[[#This Row],[名前]]&amp;Toss[[#This Row],[レアリティ]]</f>
        <v>夏祭り孤爪研磨ICONIC</v>
      </c>
    </row>
    <row r="87" spans="1:20" x14ac:dyDescent="0.3">
      <c r="A87">
        <f>VLOOKUP(Toss[[#This Row],[No用]],SetNo[[No.用]:[vlookup 用]],2,FALSE)</f>
        <v>27</v>
      </c>
      <c r="B87" t="s">
        <v>151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245</v>
      </c>
      <c r="J87" t="s">
        <v>181</v>
      </c>
      <c r="K87" t="s">
        <v>185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27</v>
      </c>
      <c r="B88" t="s">
        <v>151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245</v>
      </c>
      <c r="J88" t="s">
        <v>184</v>
      </c>
      <c r="K88" t="s">
        <v>174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27</v>
      </c>
      <c r="B89" t="s">
        <v>151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245</v>
      </c>
      <c r="J89" t="s">
        <v>246</v>
      </c>
      <c r="K89" t="s">
        <v>174</v>
      </c>
      <c r="L89">
        <v>30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27</v>
      </c>
      <c r="B90" t="s">
        <v>151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245</v>
      </c>
      <c r="J90" t="s">
        <v>179</v>
      </c>
      <c r="K90" t="s">
        <v>174</v>
      </c>
      <c r="L90">
        <v>24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27</v>
      </c>
      <c r="B91" t="s">
        <v>151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245</v>
      </c>
      <c r="J91" t="s">
        <v>246</v>
      </c>
      <c r="K91" t="s">
        <v>238</v>
      </c>
      <c r="L91">
        <v>42</v>
      </c>
      <c r="N91">
        <v>52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27</v>
      </c>
      <c r="B92" t="s">
        <v>151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245</v>
      </c>
      <c r="J92" t="s">
        <v>195</v>
      </c>
      <c r="K92" t="s">
        <v>238</v>
      </c>
      <c r="L92">
        <v>42</v>
      </c>
      <c r="N92">
        <v>52</v>
      </c>
      <c r="P92" t="s">
        <v>295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108</v>
      </c>
      <c r="C93" t="s">
        <v>40</v>
      </c>
      <c r="D93" t="s">
        <v>23</v>
      </c>
      <c r="E93" t="s">
        <v>26</v>
      </c>
      <c r="F93" t="s">
        <v>27</v>
      </c>
      <c r="G93" t="s">
        <v>71</v>
      </c>
      <c r="H93">
        <v>1</v>
      </c>
      <c r="I93" t="s">
        <v>245</v>
      </c>
      <c r="J93" t="s">
        <v>178</v>
      </c>
      <c r="K93" t="s">
        <v>174</v>
      </c>
      <c r="L93">
        <v>21</v>
      </c>
      <c r="T93" t="str">
        <f>Toss[[#This Row],[服装]]&amp;Toss[[#This Row],[名前]]&amp;Toss[[#This Row],[レアリティ]]</f>
        <v>ユニフォーム黒尾鉄朗ICONIC</v>
      </c>
    </row>
    <row r="94" spans="1:20" x14ac:dyDescent="0.3">
      <c r="A94">
        <f>VLOOKUP(Toss[[#This Row],[No用]],SetNo[[No.用]:[vlookup 用]],2,FALSE)</f>
        <v>28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245</v>
      </c>
      <c r="J94" t="s">
        <v>179</v>
      </c>
      <c r="K94" t="s">
        <v>174</v>
      </c>
      <c r="L94">
        <v>29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150</v>
      </c>
      <c r="C95" t="s">
        <v>40</v>
      </c>
      <c r="D95" t="s">
        <v>73</v>
      </c>
      <c r="E95" t="s">
        <v>26</v>
      </c>
      <c r="F95" t="s">
        <v>27</v>
      </c>
      <c r="G95" t="s">
        <v>71</v>
      </c>
      <c r="H95">
        <v>1</v>
      </c>
      <c r="I95" t="s">
        <v>245</v>
      </c>
      <c r="J95" t="s">
        <v>178</v>
      </c>
      <c r="K95" t="s">
        <v>174</v>
      </c>
      <c r="L95">
        <v>21</v>
      </c>
      <c r="T95" t="str">
        <f>Toss[[#This Row],[服装]]&amp;Toss[[#This Row],[名前]]&amp;Toss[[#This Row],[レアリティ]]</f>
        <v>制服黒尾鉄朗ICONIC</v>
      </c>
    </row>
    <row r="96" spans="1:20" x14ac:dyDescent="0.3">
      <c r="A96">
        <f>VLOOKUP(Toss[[#This Row],[No用]],SetNo[[No.用]:[vlookup 用]],2,FALSE)</f>
        <v>29</v>
      </c>
      <c r="B96" t="s">
        <v>150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245</v>
      </c>
      <c r="J96" t="s">
        <v>179</v>
      </c>
      <c r="K96" t="s">
        <v>174</v>
      </c>
      <c r="L96">
        <v>29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151</v>
      </c>
      <c r="C97" t="s">
        <v>40</v>
      </c>
      <c r="D97" t="s">
        <v>90</v>
      </c>
      <c r="E97" t="s">
        <v>26</v>
      </c>
      <c r="F97" t="s">
        <v>27</v>
      </c>
      <c r="G97" t="s">
        <v>71</v>
      </c>
      <c r="H97">
        <v>1</v>
      </c>
      <c r="I97" t="s">
        <v>245</v>
      </c>
      <c r="J97" t="s">
        <v>178</v>
      </c>
      <c r="K97" t="s">
        <v>174</v>
      </c>
      <c r="L97">
        <v>21</v>
      </c>
      <c r="T97" t="str">
        <f>Toss[[#This Row],[服装]]&amp;Toss[[#This Row],[名前]]&amp;Toss[[#This Row],[レアリティ]]</f>
        <v>夏祭り黒尾鉄朗ICONIC</v>
      </c>
    </row>
    <row r="98" spans="1:20" x14ac:dyDescent="0.3">
      <c r="A98">
        <f>VLOOKUP(Toss[[#This Row],[No用]],SetNo[[No.用]:[vlookup 用]],2,FALSE)</f>
        <v>30</v>
      </c>
      <c r="B98" t="s">
        <v>151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245</v>
      </c>
      <c r="J98" t="s">
        <v>179</v>
      </c>
      <c r="K98" t="s">
        <v>174</v>
      </c>
      <c r="L98">
        <v>29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108</v>
      </c>
      <c r="C99" t="s">
        <v>41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245</v>
      </c>
      <c r="J99" t="s">
        <v>178</v>
      </c>
      <c r="K99" t="s">
        <v>174</v>
      </c>
      <c r="L99">
        <v>30</v>
      </c>
      <c r="T99" t="str">
        <f>Toss[[#This Row],[服装]]&amp;Toss[[#This Row],[名前]]&amp;Toss[[#This Row],[レアリティ]]</f>
        <v>ユニフォーム灰羽リエーフICONIC</v>
      </c>
    </row>
    <row r="100" spans="1:20" x14ac:dyDescent="0.3">
      <c r="A100">
        <f>VLOOKUP(Toss[[#This Row],[No用]],SetNo[[No.用]:[vlookup 用]],2,FALSE)</f>
        <v>31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245</v>
      </c>
      <c r="J100" t="s">
        <v>179</v>
      </c>
      <c r="K100" t="s">
        <v>174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42</v>
      </c>
      <c r="D101" t="s">
        <v>24</v>
      </c>
      <c r="E101" t="s">
        <v>21</v>
      </c>
      <c r="F101" t="s">
        <v>27</v>
      </c>
      <c r="G101" t="s">
        <v>71</v>
      </c>
      <c r="H101">
        <v>1</v>
      </c>
      <c r="I101" t="s">
        <v>245</v>
      </c>
      <c r="J101" t="s">
        <v>178</v>
      </c>
      <c r="K101" t="s">
        <v>174</v>
      </c>
      <c r="L101">
        <v>28</v>
      </c>
      <c r="T101" t="str">
        <f>Toss[[#This Row],[服装]]&amp;Toss[[#This Row],[名前]]&amp;Toss[[#This Row],[レアリティ]]</f>
        <v>ユニフォーム夜久衛輔ICONIC</v>
      </c>
    </row>
    <row r="102" spans="1:20" x14ac:dyDescent="0.3">
      <c r="A102">
        <f>VLOOKUP(Toss[[#This Row],[No用]],SetNo[[No.用]:[vlookup 用]],2,FALSE)</f>
        <v>32</v>
      </c>
      <c r="B102" t="s">
        <v>108</v>
      </c>
      <c r="C102" t="s">
        <v>42</v>
      </c>
      <c r="D102" t="s">
        <v>24</v>
      </c>
      <c r="E102" t="s">
        <v>21</v>
      </c>
      <c r="F102" t="s">
        <v>27</v>
      </c>
      <c r="G102" t="s">
        <v>71</v>
      </c>
      <c r="H102">
        <v>1</v>
      </c>
      <c r="I102" t="s">
        <v>245</v>
      </c>
      <c r="J102" t="s">
        <v>181</v>
      </c>
      <c r="K102" t="s">
        <v>174</v>
      </c>
      <c r="L102">
        <v>28</v>
      </c>
      <c r="T102" t="str">
        <f>Toss[[#This Row],[服装]]&amp;Toss[[#This Row],[名前]]&amp;Toss[[#This Row],[レアリティ]]</f>
        <v>ユニフォーム夜久衛輔ICONIC</v>
      </c>
    </row>
    <row r="103" spans="1:20" x14ac:dyDescent="0.3">
      <c r="A103">
        <f>VLOOKUP(Toss[[#This Row],[No用]],SetNo[[No.用]:[vlookup 用]],2,FALSE)</f>
        <v>33</v>
      </c>
      <c r="B103" t="s">
        <v>108</v>
      </c>
      <c r="C103" t="s">
        <v>43</v>
      </c>
      <c r="D103" t="s">
        <v>24</v>
      </c>
      <c r="E103" t="s">
        <v>25</v>
      </c>
      <c r="F103" t="s">
        <v>27</v>
      </c>
      <c r="G103" t="s">
        <v>71</v>
      </c>
      <c r="H103">
        <v>1</v>
      </c>
      <c r="I103" t="s">
        <v>245</v>
      </c>
      <c r="J103" t="s">
        <v>178</v>
      </c>
      <c r="K103" t="s">
        <v>174</v>
      </c>
      <c r="L103">
        <v>24</v>
      </c>
      <c r="T103" t="str">
        <f>Toss[[#This Row],[服装]]&amp;Toss[[#This Row],[名前]]&amp;Toss[[#This Row],[レアリティ]]</f>
        <v>ユニフォーム福永招平ICONIC</v>
      </c>
    </row>
    <row r="104" spans="1:20" x14ac:dyDescent="0.3">
      <c r="A104">
        <f>VLOOKUP(Toss[[#This Row],[No用]],SetNo[[No.用]:[vlookup 用]],2,FALSE)</f>
        <v>33</v>
      </c>
      <c r="B104" t="s">
        <v>108</v>
      </c>
      <c r="C104" t="s">
        <v>43</v>
      </c>
      <c r="D104" t="s">
        <v>24</v>
      </c>
      <c r="E104" t="s">
        <v>25</v>
      </c>
      <c r="F104" t="s">
        <v>27</v>
      </c>
      <c r="G104" t="s">
        <v>71</v>
      </c>
      <c r="H104">
        <v>1</v>
      </c>
      <c r="I104" t="s">
        <v>245</v>
      </c>
      <c r="J104" t="s">
        <v>179</v>
      </c>
      <c r="K104" t="s">
        <v>174</v>
      </c>
      <c r="L104">
        <v>25</v>
      </c>
      <c r="T104" t="str">
        <f>Toss[[#This Row],[服装]]&amp;Toss[[#This Row],[名前]]&amp;Toss[[#This Row],[レアリティ]]</f>
        <v>ユニフォーム福永招平ICONIC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44</v>
      </c>
      <c r="D105" t="s">
        <v>24</v>
      </c>
      <c r="E105" t="s">
        <v>26</v>
      </c>
      <c r="F105" t="s">
        <v>27</v>
      </c>
      <c r="G105" t="s">
        <v>71</v>
      </c>
      <c r="H105">
        <v>1</v>
      </c>
      <c r="I105" t="s">
        <v>245</v>
      </c>
      <c r="J105" t="s">
        <v>178</v>
      </c>
      <c r="K105" t="s">
        <v>174</v>
      </c>
      <c r="L105">
        <v>24</v>
      </c>
      <c r="T105" t="str">
        <f>Toss[[#This Row],[服装]]&amp;Toss[[#This Row],[名前]]&amp;Toss[[#This Row],[レアリティ]]</f>
        <v>ユニフォーム犬岡走ICONIC</v>
      </c>
    </row>
    <row r="106" spans="1:20" x14ac:dyDescent="0.3">
      <c r="A106">
        <f>VLOOKUP(Toss[[#This Row],[No用]],SetNo[[No.用]:[vlookup 用]],2,FALSE)</f>
        <v>34</v>
      </c>
      <c r="B106" t="s">
        <v>108</v>
      </c>
      <c r="C106" t="s">
        <v>44</v>
      </c>
      <c r="D106" t="s">
        <v>24</v>
      </c>
      <c r="E106" t="s">
        <v>26</v>
      </c>
      <c r="F106" t="s">
        <v>27</v>
      </c>
      <c r="G106" t="s">
        <v>71</v>
      </c>
      <c r="H106">
        <v>1</v>
      </c>
      <c r="I106" t="s">
        <v>245</v>
      </c>
      <c r="J106" t="s">
        <v>179</v>
      </c>
      <c r="K106" t="s">
        <v>174</v>
      </c>
      <c r="L106">
        <v>25</v>
      </c>
      <c r="T106" t="str">
        <f>Toss[[#This Row],[服装]]&amp;Toss[[#This Row],[名前]]&amp;Toss[[#This Row],[レアリティ]]</f>
        <v>ユニフォーム犬岡走ICONIC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45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245</v>
      </c>
      <c r="J107" t="s">
        <v>178</v>
      </c>
      <c r="K107" t="s">
        <v>174</v>
      </c>
      <c r="L107">
        <v>24</v>
      </c>
      <c r="T107" t="str">
        <f>Toss[[#This Row],[服装]]&amp;Toss[[#This Row],[名前]]&amp;Toss[[#This Row],[レアリティ]]</f>
        <v>ユニフォーム山本猛虎ICONIC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46</v>
      </c>
      <c r="D108" t="s">
        <v>24</v>
      </c>
      <c r="E108" t="s">
        <v>21</v>
      </c>
      <c r="F108" t="s">
        <v>27</v>
      </c>
      <c r="G108" t="s">
        <v>71</v>
      </c>
      <c r="H108">
        <v>1</v>
      </c>
      <c r="I108" t="s">
        <v>245</v>
      </c>
      <c r="J108" t="s">
        <v>178</v>
      </c>
      <c r="K108" t="s">
        <v>174</v>
      </c>
      <c r="L108">
        <v>25</v>
      </c>
      <c r="T108" t="str">
        <f>Toss[[#This Row],[服装]]&amp;Toss[[#This Row],[名前]]&amp;Toss[[#This Row],[レアリティ]]</f>
        <v>ユニフォーム芝山優生ICONIC</v>
      </c>
    </row>
    <row r="109" spans="1:20" x14ac:dyDescent="0.3">
      <c r="A109">
        <f>VLOOKUP(Toss[[#This Row],[No用]],SetNo[[No.用]:[vlookup 用]],2,FALSE)</f>
        <v>37</v>
      </c>
      <c r="B109" t="s">
        <v>108</v>
      </c>
      <c r="C109" t="s">
        <v>47</v>
      </c>
      <c r="D109" t="s">
        <v>24</v>
      </c>
      <c r="E109" t="s">
        <v>25</v>
      </c>
      <c r="F109" t="s">
        <v>27</v>
      </c>
      <c r="G109" t="s">
        <v>71</v>
      </c>
      <c r="H109">
        <v>1</v>
      </c>
      <c r="I109" t="s">
        <v>245</v>
      </c>
      <c r="J109" t="s">
        <v>178</v>
      </c>
      <c r="K109" t="s">
        <v>174</v>
      </c>
      <c r="L109">
        <v>24</v>
      </c>
      <c r="T109" t="str">
        <f>Toss[[#This Row],[服装]]&amp;Toss[[#This Row],[名前]]&amp;Toss[[#This Row],[レアリティ]]</f>
        <v>ユニフォーム海信之ICONIC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47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245</v>
      </c>
      <c r="J110" t="s">
        <v>179</v>
      </c>
      <c r="K110" t="s">
        <v>174</v>
      </c>
      <c r="L110">
        <v>26</v>
      </c>
      <c r="T110" t="str">
        <f>Toss[[#This Row],[服装]]&amp;Toss[[#This Row],[名前]]&amp;Toss[[#This Row],[レアリティ]]</f>
        <v>ユニフォーム海信之ICONIC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47</v>
      </c>
      <c r="D111" t="s">
        <v>90</v>
      </c>
      <c r="E111" t="s">
        <v>78</v>
      </c>
      <c r="F111" t="s">
        <v>27</v>
      </c>
      <c r="G111" t="s">
        <v>152</v>
      </c>
      <c r="H111">
        <v>1</v>
      </c>
      <c r="I111" t="s">
        <v>245</v>
      </c>
      <c r="J111" t="s">
        <v>178</v>
      </c>
      <c r="K111" t="s">
        <v>174</v>
      </c>
      <c r="L111">
        <v>24</v>
      </c>
      <c r="T111" t="str">
        <f>Toss[[#This Row],[服装]]&amp;Toss[[#This Row],[名前]]&amp;Toss[[#This Row],[レアリティ]]</f>
        <v>ユニフォーム海信之YELL</v>
      </c>
    </row>
    <row r="112" spans="1:20" x14ac:dyDescent="0.3">
      <c r="A112">
        <f>VLOOKUP(Toss[[#This Row],[No用]],SetNo[[No.用]:[vlookup 用]],2,FALSE)</f>
        <v>38</v>
      </c>
      <c r="B112" t="s">
        <v>108</v>
      </c>
      <c r="C112" t="s">
        <v>47</v>
      </c>
      <c r="D112" t="s">
        <v>90</v>
      </c>
      <c r="E112" t="s">
        <v>78</v>
      </c>
      <c r="F112" t="s">
        <v>27</v>
      </c>
      <c r="G112" t="s">
        <v>152</v>
      </c>
      <c r="H112">
        <v>1</v>
      </c>
      <c r="I112" t="s">
        <v>245</v>
      </c>
      <c r="J112" t="s">
        <v>179</v>
      </c>
      <c r="K112" t="s">
        <v>174</v>
      </c>
      <c r="L112">
        <v>26</v>
      </c>
      <c r="T112" t="str">
        <f>Toss[[#This Row],[服装]]&amp;Toss[[#This Row],[名前]]&amp;Toss[[#This Row],[レアリティ]]</f>
        <v>ユニフォーム海信之YELL</v>
      </c>
    </row>
    <row r="113" spans="1:20" x14ac:dyDescent="0.3">
      <c r="A113">
        <f>VLOOKUP(Toss[[#This Row],[No用]],SetNo[[No.用]:[vlookup 用]],2,FALSE)</f>
        <v>39</v>
      </c>
      <c r="B113" t="s">
        <v>218</v>
      </c>
      <c r="C113" t="s">
        <v>48</v>
      </c>
      <c r="D113" t="s">
        <v>23</v>
      </c>
      <c r="E113" t="s">
        <v>26</v>
      </c>
      <c r="F113" t="s">
        <v>49</v>
      </c>
      <c r="G113" t="s">
        <v>71</v>
      </c>
      <c r="H113">
        <v>1</v>
      </c>
      <c r="I113" t="s">
        <v>245</v>
      </c>
      <c r="J113" t="s">
        <v>178</v>
      </c>
      <c r="K113" t="s">
        <v>174</v>
      </c>
      <c r="L113">
        <v>25</v>
      </c>
      <c r="T113" t="str">
        <f>Toss[[#This Row],[服装]]&amp;Toss[[#This Row],[名前]]&amp;Toss[[#This Row],[レアリティ]]</f>
        <v>ユニフォーム青根高伸ICONIC</v>
      </c>
    </row>
    <row r="114" spans="1:20" x14ac:dyDescent="0.3">
      <c r="A114">
        <f>VLOOKUP(Toss[[#This Row],[No用]],SetNo[[No.用]:[vlookup 用]],2,FALSE)</f>
        <v>39</v>
      </c>
      <c r="B114" t="s">
        <v>218</v>
      </c>
      <c r="C114" t="s">
        <v>48</v>
      </c>
      <c r="D114" t="s">
        <v>23</v>
      </c>
      <c r="E114" t="s">
        <v>26</v>
      </c>
      <c r="F114" t="s">
        <v>49</v>
      </c>
      <c r="G114" t="s">
        <v>71</v>
      </c>
      <c r="H114">
        <v>1</v>
      </c>
      <c r="I114" t="s">
        <v>245</v>
      </c>
      <c r="J114" t="s">
        <v>179</v>
      </c>
      <c r="K114" t="s">
        <v>174</v>
      </c>
      <c r="L114">
        <v>26</v>
      </c>
      <c r="T114" t="str">
        <f>Toss[[#This Row],[服装]]&amp;Toss[[#This Row],[名前]]&amp;Toss[[#This Row],[レアリティ]]</f>
        <v>ユニフォーム青根高伸ICONIC</v>
      </c>
    </row>
    <row r="115" spans="1:20" x14ac:dyDescent="0.3">
      <c r="A115">
        <f>VLOOKUP(Toss[[#This Row],[No用]],SetNo[[No.用]:[vlookup 用]],2,FALSE)</f>
        <v>40</v>
      </c>
      <c r="B115" t="s">
        <v>150</v>
      </c>
      <c r="C115" t="s">
        <v>48</v>
      </c>
      <c r="D115" t="s">
        <v>23</v>
      </c>
      <c r="E115" t="s">
        <v>26</v>
      </c>
      <c r="F115" t="s">
        <v>49</v>
      </c>
      <c r="G115" t="s">
        <v>71</v>
      </c>
      <c r="H115">
        <v>1</v>
      </c>
      <c r="I115" t="s">
        <v>245</v>
      </c>
      <c r="J115" t="s">
        <v>178</v>
      </c>
      <c r="K115" t="s">
        <v>174</v>
      </c>
      <c r="L115">
        <v>25</v>
      </c>
      <c r="T115" t="str">
        <f>Toss[[#This Row],[服装]]&amp;Toss[[#This Row],[名前]]&amp;Toss[[#This Row],[レアリティ]]</f>
        <v>制服青根高伸ICONIC</v>
      </c>
    </row>
    <row r="116" spans="1:20" x14ac:dyDescent="0.3">
      <c r="A116">
        <f>VLOOKUP(Toss[[#This Row],[No用]],SetNo[[No.用]:[vlookup 用]],2,FALSE)</f>
        <v>40</v>
      </c>
      <c r="B116" t="s">
        <v>150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245</v>
      </c>
      <c r="J116" t="s">
        <v>179</v>
      </c>
      <c r="K116" t="s">
        <v>174</v>
      </c>
      <c r="L116">
        <v>26</v>
      </c>
      <c r="T116" t="str">
        <f>Toss[[#This Row],[服装]]&amp;Toss[[#This Row],[名前]]&amp;Toss[[#This Row],[レアリティ]]</f>
        <v>制服青根高伸ICONIC</v>
      </c>
    </row>
    <row r="117" spans="1:20" x14ac:dyDescent="0.3">
      <c r="A117">
        <f>VLOOKUP(Toss[[#This Row],[No用]],SetNo[[No.用]:[vlookup 用]],2,FALSE)</f>
        <v>41</v>
      </c>
      <c r="B117" t="s">
        <v>118</v>
      </c>
      <c r="C117" t="s">
        <v>48</v>
      </c>
      <c r="D117" t="s">
        <v>24</v>
      </c>
      <c r="E117" t="s">
        <v>26</v>
      </c>
      <c r="F117" t="s">
        <v>49</v>
      </c>
      <c r="G117" t="s">
        <v>71</v>
      </c>
      <c r="H117">
        <v>1</v>
      </c>
      <c r="I117" t="s">
        <v>245</v>
      </c>
      <c r="J117" t="s">
        <v>178</v>
      </c>
      <c r="K117" t="s">
        <v>174</v>
      </c>
      <c r="L117">
        <v>25</v>
      </c>
      <c r="T117" t="str">
        <f>Toss[[#This Row],[服装]]&amp;Toss[[#This Row],[名前]]&amp;Toss[[#This Row],[レアリティ]]</f>
        <v>プール掃除青根高伸ICONIC</v>
      </c>
    </row>
    <row r="118" spans="1:20" x14ac:dyDescent="0.3">
      <c r="A118">
        <f>VLOOKUP(Toss[[#This Row],[No用]],SetNo[[No.用]:[vlookup 用]],2,FALSE)</f>
        <v>41</v>
      </c>
      <c r="B118" t="s">
        <v>118</v>
      </c>
      <c r="C118" t="s">
        <v>48</v>
      </c>
      <c r="D118" t="s">
        <v>24</v>
      </c>
      <c r="E118" t="s">
        <v>26</v>
      </c>
      <c r="F118" t="s">
        <v>49</v>
      </c>
      <c r="G118" t="s">
        <v>71</v>
      </c>
      <c r="H118">
        <v>1</v>
      </c>
      <c r="I118" t="s">
        <v>245</v>
      </c>
      <c r="J118" t="s">
        <v>179</v>
      </c>
      <c r="K118" t="s">
        <v>174</v>
      </c>
      <c r="L118">
        <v>26</v>
      </c>
      <c r="T118" t="str">
        <f>Toss[[#This Row],[服装]]&amp;Toss[[#This Row],[名前]]&amp;Toss[[#This Row],[レアリティ]]</f>
        <v>プール掃除青根高伸ICONIC</v>
      </c>
    </row>
    <row r="119" spans="1:20" x14ac:dyDescent="0.3">
      <c r="A119">
        <f>VLOOKUP(Toss[[#This Row],[No用]],SetNo[[No.用]:[vlookup 用]],2,FALSE)</f>
        <v>42</v>
      </c>
      <c r="B119" t="s">
        <v>218</v>
      </c>
      <c r="C119" t="s">
        <v>50</v>
      </c>
      <c r="D119" t="s">
        <v>28</v>
      </c>
      <c r="E119" t="s">
        <v>25</v>
      </c>
      <c r="F119" t="s">
        <v>49</v>
      </c>
      <c r="G119" t="s">
        <v>71</v>
      </c>
      <c r="H119">
        <v>1</v>
      </c>
      <c r="I119" t="s">
        <v>245</v>
      </c>
      <c r="J119" t="s">
        <v>178</v>
      </c>
      <c r="K119" t="s">
        <v>174</v>
      </c>
      <c r="L119">
        <v>24</v>
      </c>
      <c r="T119" t="str">
        <f>Toss[[#This Row],[服装]]&amp;Toss[[#This Row],[名前]]&amp;Toss[[#This Row],[レアリティ]]</f>
        <v>ユニフォーム二口堅治ICONIC</v>
      </c>
    </row>
    <row r="120" spans="1:20" x14ac:dyDescent="0.3">
      <c r="A120">
        <f>VLOOKUP(Toss[[#This Row],[No用]],SetNo[[No.用]:[vlookup 用]],2,FALSE)</f>
        <v>42</v>
      </c>
      <c r="B120" t="s">
        <v>218</v>
      </c>
      <c r="C120" t="s">
        <v>50</v>
      </c>
      <c r="D120" t="s">
        <v>28</v>
      </c>
      <c r="E120" t="s">
        <v>25</v>
      </c>
      <c r="F120" t="s">
        <v>49</v>
      </c>
      <c r="G120" t="s">
        <v>71</v>
      </c>
      <c r="H120">
        <v>1</v>
      </c>
      <c r="I120" t="s">
        <v>245</v>
      </c>
      <c r="J120" t="s">
        <v>179</v>
      </c>
      <c r="K120" t="s">
        <v>174</v>
      </c>
      <c r="L120">
        <v>32</v>
      </c>
      <c r="T120" t="str">
        <f>Toss[[#This Row],[服装]]&amp;Toss[[#This Row],[名前]]&amp;Toss[[#This Row],[レアリティ]]</f>
        <v>ユニフォーム二口堅治ICONIC</v>
      </c>
    </row>
    <row r="121" spans="1:20" x14ac:dyDescent="0.3">
      <c r="A121">
        <f>VLOOKUP(Toss[[#This Row],[No用]],SetNo[[No.用]:[vlookup 用]],2,FALSE)</f>
        <v>43</v>
      </c>
      <c r="B121" t="s">
        <v>150</v>
      </c>
      <c r="C121" t="s">
        <v>50</v>
      </c>
      <c r="D121" t="s">
        <v>28</v>
      </c>
      <c r="E121" t="s">
        <v>25</v>
      </c>
      <c r="F121" t="s">
        <v>49</v>
      </c>
      <c r="G121" t="s">
        <v>71</v>
      </c>
      <c r="H121">
        <v>1</v>
      </c>
      <c r="I121" t="s">
        <v>245</v>
      </c>
      <c r="J121" t="s">
        <v>178</v>
      </c>
      <c r="K121" t="s">
        <v>174</v>
      </c>
      <c r="L121">
        <v>24</v>
      </c>
      <c r="T121" t="str">
        <f>Toss[[#This Row],[服装]]&amp;Toss[[#This Row],[名前]]&amp;Toss[[#This Row],[レアリティ]]</f>
        <v>制服二口堅治ICONIC</v>
      </c>
    </row>
    <row r="122" spans="1:20" x14ac:dyDescent="0.3">
      <c r="A122">
        <f>VLOOKUP(Toss[[#This Row],[No用]],SetNo[[No.用]:[vlookup 用]],2,FALSE)</f>
        <v>43</v>
      </c>
      <c r="B122" t="s">
        <v>150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245</v>
      </c>
      <c r="J122" t="s">
        <v>179</v>
      </c>
      <c r="K122" t="s">
        <v>174</v>
      </c>
      <c r="L122">
        <v>32</v>
      </c>
      <c r="T122" t="str">
        <f>Toss[[#This Row],[服装]]&amp;Toss[[#This Row],[名前]]&amp;Toss[[#This Row],[レアリティ]]</f>
        <v>制服二口堅治ICONIC</v>
      </c>
    </row>
    <row r="123" spans="1:20" x14ac:dyDescent="0.3">
      <c r="A123">
        <f>VLOOKUP(Toss[[#This Row],[No用]],SetNo[[No.用]:[vlookup 用]],2,FALSE)</f>
        <v>44</v>
      </c>
      <c r="B123" t="s">
        <v>118</v>
      </c>
      <c r="C123" t="s">
        <v>50</v>
      </c>
      <c r="D123" t="s">
        <v>23</v>
      </c>
      <c r="E123" t="s">
        <v>25</v>
      </c>
      <c r="F123" t="s">
        <v>49</v>
      </c>
      <c r="G123" t="s">
        <v>71</v>
      </c>
      <c r="H123">
        <v>1</v>
      </c>
      <c r="I123" t="s">
        <v>245</v>
      </c>
      <c r="J123" t="s">
        <v>178</v>
      </c>
      <c r="K123" t="s">
        <v>174</v>
      </c>
      <c r="L123">
        <v>24</v>
      </c>
      <c r="T123" t="str">
        <f>Toss[[#This Row],[服装]]&amp;Toss[[#This Row],[名前]]&amp;Toss[[#This Row],[レアリティ]]</f>
        <v>プール掃除二口堅治ICONIC</v>
      </c>
    </row>
    <row r="124" spans="1:20" x14ac:dyDescent="0.3">
      <c r="A124">
        <f>VLOOKUP(Toss[[#This Row],[No用]],SetNo[[No.用]:[vlookup 用]],2,FALSE)</f>
        <v>44</v>
      </c>
      <c r="B124" t="s">
        <v>118</v>
      </c>
      <c r="C124" t="s">
        <v>50</v>
      </c>
      <c r="D124" t="s">
        <v>23</v>
      </c>
      <c r="E124" t="s">
        <v>25</v>
      </c>
      <c r="F124" t="s">
        <v>49</v>
      </c>
      <c r="G124" t="s">
        <v>71</v>
      </c>
      <c r="H124">
        <v>1</v>
      </c>
      <c r="I124" t="s">
        <v>245</v>
      </c>
      <c r="J124" t="s">
        <v>179</v>
      </c>
      <c r="K124" t="s">
        <v>174</v>
      </c>
      <c r="L124">
        <v>32</v>
      </c>
      <c r="T124" t="str">
        <f>Toss[[#This Row],[服装]]&amp;Toss[[#This Row],[名前]]&amp;Toss[[#This Row],[レアリティ]]</f>
        <v>プール掃除二口堅治ICONIC</v>
      </c>
    </row>
    <row r="125" spans="1:20" x14ac:dyDescent="0.3">
      <c r="A125">
        <f>VLOOKUP(Toss[[#This Row],[No用]],SetNo[[No.用]:[vlookup 用]],2,FALSE)</f>
        <v>45</v>
      </c>
      <c r="B125" t="s">
        <v>218</v>
      </c>
      <c r="C125" t="s">
        <v>402</v>
      </c>
      <c r="D125" t="s">
        <v>23</v>
      </c>
      <c r="E125" t="s">
        <v>31</v>
      </c>
      <c r="F125" t="s">
        <v>49</v>
      </c>
      <c r="G125" t="s">
        <v>71</v>
      </c>
      <c r="H125">
        <v>1</v>
      </c>
      <c r="I125" t="s">
        <v>245</v>
      </c>
      <c r="J125" s="3" t="s">
        <v>178</v>
      </c>
      <c r="K125" s="3" t="s">
        <v>185</v>
      </c>
      <c r="L125">
        <v>34</v>
      </c>
      <c r="T125" t="str">
        <f>Toss[[#This Row],[服装]]&amp;Toss[[#This Row],[名前]]&amp;Toss[[#This Row],[レアリティ]]</f>
        <v>ユニフォーム黄金川貫至ICONIC</v>
      </c>
    </row>
    <row r="126" spans="1:20" x14ac:dyDescent="0.3">
      <c r="A126">
        <f>VLOOKUP(Toss[[#This Row],[No用]],SetNo[[No.用]:[vlookup 用]],2,FALSE)</f>
        <v>45</v>
      </c>
      <c r="B126" t="s">
        <v>218</v>
      </c>
      <c r="C126" t="s">
        <v>402</v>
      </c>
      <c r="D126" t="s">
        <v>23</v>
      </c>
      <c r="E126" t="s">
        <v>31</v>
      </c>
      <c r="F126" t="s">
        <v>49</v>
      </c>
      <c r="G126" t="s">
        <v>71</v>
      </c>
      <c r="H126">
        <v>1</v>
      </c>
      <c r="I126" t="s">
        <v>245</v>
      </c>
      <c r="J126" s="3" t="s">
        <v>181</v>
      </c>
      <c r="K126" s="3" t="s">
        <v>185</v>
      </c>
      <c r="L126">
        <v>34</v>
      </c>
      <c r="T126" t="str">
        <f>Toss[[#This Row],[服装]]&amp;Toss[[#This Row],[名前]]&amp;Toss[[#This Row],[レアリティ]]</f>
        <v>ユニフォーム黄金川貫至ICONIC</v>
      </c>
    </row>
    <row r="127" spans="1:20" x14ac:dyDescent="0.3">
      <c r="A127">
        <f>VLOOKUP(Toss[[#This Row],[No用]],SetNo[[No.用]:[vlookup 用]],2,FALSE)</f>
        <v>45</v>
      </c>
      <c r="B127" t="s">
        <v>218</v>
      </c>
      <c r="C127" t="s">
        <v>402</v>
      </c>
      <c r="D127" t="s">
        <v>23</v>
      </c>
      <c r="E127" t="s">
        <v>31</v>
      </c>
      <c r="F127" t="s">
        <v>49</v>
      </c>
      <c r="G127" t="s">
        <v>71</v>
      </c>
      <c r="H127">
        <v>1</v>
      </c>
      <c r="I127" t="s">
        <v>245</v>
      </c>
      <c r="J127" s="3" t="s">
        <v>247</v>
      </c>
      <c r="K127" s="3" t="s">
        <v>185</v>
      </c>
      <c r="L127">
        <v>42</v>
      </c>
      <c r="T127" t="str">
        <f>Toss[[#This Row],[服装]]&amp;Toss[[#This Row],[名前]]&amp;Toss[[#This Row],[レアリティ]]</f>
        <v>ユニフォーム黄金川貫至ICONIC</v>
      </c>
    </row>
    <row r="128" spans="1:20" x14ac:dyDescent="0.3">
      <c r="A128">
        <f>VLOOKUP(Toss[[#This Row],[No用]],SetNo[[No.用]:[vlookup 用]],2,FALSE)</f>
        <v>45</v>
      </c>
      <c r="B128" t="s">
        <v>218</v>
      </c>
      <c r="C128" t="s">
        <v>402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245</v>
      </c>
      <c r="J128" s="3" t="s">
        <v>184</v>
      </c>
      <c r="K128" s="3" t="s">
        <v>174</v>
      </c>
      <c r="L128">
        <v>32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45</v>
      </c>
      <c r="B129" t="s">
        <v>218</v>
      </c>
      <c r="C129" t="s">
        <v>402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245</v>
      </c>
      <c r="J129" s="3" t="s">
        <v>403</v>
      </c>
      <c r="K129" s="3" t="s">
        <v>185</v>
      </c>
      <c r="L129">
        <v>36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45</v>
      </c>
      <c r="B130" t="s">
        <v>218</v>
      </c>
      <c r="C130" t="s">
        <v>402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245</v>
      </c>
      <c r="J130" s="3" t="s">
        <v>246</v>
      </c>
      <c r="K130" s="3" t="s">
        <v>174</v>
      </c>
      <c r="L130">
        <v>32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45</v>
      </c>
      <c r="B131" t="s">
        <v>218</v>
      </c>
      <c r="C131" t="s">
        <v>402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245</v>
      </c>
      <c r="J131" s="3" t="s">
        <v>179</v>
      </c>
      <c r="K131" s="3" t="s">
        <v>174</v>
      </c>
      <c r="L131">
        <v>27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46</v>
      </c>
      <c r="B132" t="s">
        <v>150</v>
      </c>
      <c r="C132" t="s">
        <v>402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245</v>
      </c>
      <c r="J132" s="3" t="s">
        <v>178</v>
      </c>
      <c r="K132" s="3" t="s">
        <v>185</v>
      </c>
      <c r="L132">
        <v>34</v>
      </c>
      <c r="T132" t="str">
        <f>Toss[[#This Row],[服装]]&amp;Toss[[#This Row],[名前]]&amp;Toss[[#This Row],[レアリティ]]</f>
        <v>制服黄金川貫至ICONIC</v>
      </c>
    </row>
    <row r="133" spans="1:20" x14ac:dyDescent="0.3">
      <c r="A133">
        <f>VLOOKUP(Toss[[#This Row],[No用]],SetNo[[No.用]:[vlookup 用]],2,FALSE)</f>
        <v>46</v>
      </c>
      <c r="B133" t="s">
        <v>150</v>
      </c>
      <c r="C133" t="s">
        <v>402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245</v>
      </c>
      <c r="J133" s="3" t="s">
        <v>181</v>
      </c>
      <c r="K133" s="3" t="s">
        <v>185</v>
      </c>
      <c r="L133">
        <v>34</v>
      </c>
      <c r="T133" t="str">
        <f>Toss[[#This Row],[服装]]&amp;Toss[[#This Row],[名前]]&amp;Toss[[#This Row],[レアリティ]]</f>
        <v>制服黄金川貫至ICONIC</v>
      </c>
    </row>
    <row r="134" spans="1:20" x14ac:dyDescent="0.3">
      <c r="A134">
        <f>VLOOKUP(Toss[[#This Row],[No用]],SetNo[[No.用]:[vlookup 用]],2,FALSE)</f>
        <v>46</v>
      </c>
      <c r="B134" t="s">
        <v>150</v>
      </c>
      <c r="C134" t="s">
        <v>402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245</v>
      </c>
      <c r="J134" s="3" t="s">
        <v>247</v>
      </c>
      <c r="K134" s="3" t="s">
        <v>185</v>
      </c>
      <c r="L134">
        <v>42</v>
      </c>
      <c r="T134" t="str">
        <f>Toss[[#This Row],[服装]]&amp;Toss[[#This Row],[名前]]&amp;Toss[[#This Row],[レアリティ]]</f>
        <v>制服黄金川貫至ICONIC</v>
      </c>
    </row>
    <row r="135" spans="1:20" x14ac:dyDescent="0.3">
      <c r="A135">
        <f>VLOOKUP(Toss[[#This Row],[No用]],SetNo[[No.用]:[vlookup 用]],2,FALSE)</f>
        <v>46</v>
      </c>
      <c r="B135" t="s">
        <v>150</v>
      </c>
      <c r="C135" t="s">
        <v>402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245</v>
      </c>
      <c r="J135" s="3" t="s">
        <v>184</v>
      </c>
      <c r="K135" s="3" t="s">
        <v>174</v>
      </c>
      <c r="L135">
        <v>32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46</v>
      </c>
      <c r="B136" t="s">
        <v>150</v>
      </c>
      <c r="C136" t="s">
        <v>402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245</v>
      </c>
      <c r="J136" s="3" t="s">
        <v>403</v>
      </c>
      <c r="K136" s="3" t="s">
        <v>185</v>
      </c>
      <c r="L136">
        <v>36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46</v>
      </c>
      <c r="B137" t="s">
        <v>150</v>
      </c>
      <c r="C137" t="s">
        <v>402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245</v>
      </c>
      <c r="J137" s="3" t="s">
        <v>246</v>
      </c>
      <c r="K137" s="3" t="s">
        <v>174</v>
      </c>
      <c r="L137">
        <v>32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46</v>
      </c>
      <c r="B138" t="s">
        <v>150</v>
      </c>
      <c r="C138" t="s">
        <v>402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245</v>
      </c>
      <c r="J138" s="3" t="s">
        <v>179</v>
      </c>
      <c r="K138" s="3" t="s">
        <v>174</v>
      </c>
      <c r="L138">
        <v>27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46</v>
      </c>
      <c r="B139" t="s">
        <v>150</v>
      </c>
      <c r="C139" t="s">
        <v>402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245</v>
      </c>
      <c r="J139" s="3" t="s">
        <v>195</v>
      </c>
      <c r="K139" s="3" t="s">
        <v>238</v>
      </c>
      <c r="L139">
        <v>42</v>
      </c>
      <c r="N139">
        <v>52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 t="str">
        <f>VLOOKUP(Toss[[#This Row],[No用]],SetNo[[No.用]:[vlookup 用]],2,FALSE)</f>
        <v/>
      </c>
      <c r="H140">
        <v>1</v>
      </c>
      <c r="I140" t="s">
        <v>245</v>
      </c>
      <c r="J140" s="3"/>
      <c r="K140" s="3"/>
      <c r="T140" t="str">
        <f>Toss[[#This Row],[服装]]&amp;Toss[[#This Row],[名前]]&amp;Toss[[#This Row],[レアリティ]]</f>
        <v/>
      </c>
    </row>
    <row r="141" spans="1:20" x14ac:dyDescent="0.3">
      <c r="A141" t="str">
        <f>VLOOKUP(Toss[[#This Row],[No用]],SetNo[[No.用]:[vlookup 用]],2,FALSE)</f>
        <v/>
      </c>
      <c r="H141">
        <v>1</v>
      </c>
      <c r="I141" t="s">
        <v>245</v>
      </c>
      <c r="T141" t="str">
        <f>Toss[[#This Row],[服装]]&amp;Toss[[#This Row],[名前]]&amp;Toss[[#This Row],[レアリティ]]</f>
        <v/>
      </c>
    </row>
    <row r="142" spans="1:20" x14ac:dyDescent="0.3">
      <c r="A142" t="str">
        <f>VLOOKUP(Toss[[#This Row],[No用]],SetNo[[No.用]:[vlookup 用]],2,FALSE)</f>
        <v/>
      </c>
      <c r="H142">
        <v>1</v>
      </c>
      <c r="I142" t="s">
        <v>245</v>
      </c>
      <c r="T142" t="str">
        <f>Toss[[#This Row],[服装]]&amp;Toss[[#This Row],[名前]]&amp;Toss[[#This Row],[レアリティ]]</f>
        <v/>
      </c>
    </row>
    <row r="143" spans="1:20" x14ac:dyDescent="0.3">
      <c r="A143" t="str">
        <f>VLOOKUP(Toss[[#This Row],[No用]],SetNo[[No.用]:[vlookup 用]],2,FALSE)</f>
        <v/>
      </c>
      <c r="H143">
        <v>1</v>
      </c>
      <c r="I143" t="s">
        <v>245</v>
      </c>
      <c r="T143" t="str">
        <f>Toss[[#This Row],[服装]]&amp;Toss[[#This Row],[名前]]&amp;Toss[[#This Row],[レアリティ]]</f>
        <v/>
      </c>
    </row>
    <row r="144" spans="1:20" x14ac:dyDescent="0.3">
      <c r="A144" t="str">
        <f>VLOOKUP(Toss[[#This Row],[No用]],SetNo[[No.用]:[vlookup 用]],2,FALSE)</f>
        <v/>
      </c>
      <c r="H144">
        <v>1</v>
      </c>
      <c r="I144" t="s">
        <v>245</v>
      </c>
      <c r="T144" t="str">
        <f>Toss[[#This Row],[服装]]&amp;Toss[[#This Row],[名前]]&amp;Toss[[#This Row],[レアリティ]]</f>
        <v/>
      </c>
    </row>
    <row r="145" spans="1:20" x14ac:dyDescent="0.3">
      <c r="A145" t="str">
        <f>VLOOKUP(Toss[[#This Row],[No用]],SetNo[[No.用]:[vlookup 用]],2,FALSE)</f>
        <v/>
      </c>
      <c r="H145">
        <v>1</v>
      </c>
      <c r="I145" t="s">
        <v>245</v>
      </c>
      <c r="T145" t="str">
        <f>Toss[[#This Row],[服装]]&amp;Toss[[#This Row],[名前]]&amp;Toss[[#This Row],[レアリティ]]</f>
        <v/>
      </c>
    </row>
    <row r="146" spans="1:20" x14ac:dyDescent="0.3">
      <c r="A146">
        <f>VLOOKUP(Toss[[#This Row],[No用]],SetNo[[No.用]:[vlookup 用]],2,FALSE)</f>
        <v>47</v>
      </c>
      <c r="B146" t="s">
        <v>218</v>
      </c>
      <c r="C146" t="s">
        <v>51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245</v>
      </c>
      <c r="T146" t="str">
        <f>Toss[[#This Row],[服装]]&amp;Toss[[#This Row],[名前]]&amp;Toss[[#This Row],[レアリティ]]</f>
        <v>ユニフォーム小原豊ICONIC</v>
      </c>
    </row>
    <row r="147" spans="1:20" x14ac:dyDescent="0.3">
      <c r="A147">
        <f>VLOOKUP(Toss[[#This Row],[No用]],SetNo[[No.用]:[vlookup 用]],2,FALSE)</f>
        <v>48</v>
      </c>
      <c r="B147" t="s">
        <v>218</v>
      </c>
      <c r="C147" t="s">
        <v>52</v>
      </c>
      <c r="D147" t="s">
        <v>23</v>
      </c>
      <c r="E147" t="s">
        <v>25</v>
      </c>
      <c r="F147" t="s">
        <v>49</v>
      </c>
      <c r="G147" t="s">
        <v>71</v>
      </c>
      <c r="H147">
        <v>1</v>
      </c>
      <c r="I147" t="s">
        <v>245</v>
      </c>
      <c r="T147" t="str">
        <f>Toss[[#This Row],[服装]]&amp;Toss[[#This Row],[名前]]&amp;Toss[[#This Row],[レアリティ]]</f>
        <v>ユニフォーム女川太郎ICONIC</v>
      </c>
    </row>
    <row r="148" spans="1:20" x14ac:dyDescent="0.3">
      <c r="A148">
        <f>VLOOKUP(Toss[[#This Row],[No用]],SetNo[[No.用]:[vlookup 用]],2,FALSE)</f>
        <v>49</v>
      </c>
      <c r="B148" t="s">
        <v>218</v>
      </c>
      <c r="C148" t="s">
        <v>53</v>
      </c>
      <c r="D148" t="s">
        <v>23</v>
      </c>
      <c r="E148" t="s">
        <v>21</v>
      </c>
      <c r="F148" t="s">
        <v>49</v>
      </c>
      <c r="G148" t="s">
        <v>71</v>
      </c>
      <c r="H148">
        <v>1</v>
      </c>
      <c r="I148" t="s">
        <v>245</v>
      </c>
      <c r="T148" t="str">
        <f>Toss[[#This Row],[服装]]&amp;Toss[[#This Row],[名前]]&amp;Toss[[#This Row],[レアリティ]]</f>
        <v>ユニフォーム作並浩輔ICONIC</v>
      </c>
    </row>
    <row r="149" spans="1:20" x14ac:dyDescent="0.3">
      <c r="A149">
        <f>VLOOKUP(Toss[[#This Row],[No用]],SetNo[[No.用]:[vlookup 用]],2,FALSE)</f>
        <v>50</v>
      </c>
      <c r="B149" t="s">
        <v>218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51</v>
      </c>
      <c r="B150" t="s">
        <v>218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245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52</v>
      </c>
      <c r="B151" t="s">
        <v>118</v>
      </c>
      <c r="C151" t="s">
        <v>30</v>
      </c>
      <c r="D151" t="s">
        <v>24</v>
      </c>
      <c r="E151" t="s">
        <v>31</v>
      </c>
      <c r="F151" t="s">
        <v>20</v>
      </c>
      <c r="G151" t="s">
        <v>71</v>
      </c>
      <c r="H151">
        <v>1</v>
      </c>
      <c r="I151" t="s">
        <v>245</v>
      </c>
      <c r="T151" t="str">
        <f>Toss[[#This Row],[服装]]&amp;Toss[[#This Row],[名前]]&amp;Toss[[#This Row],[レアリティ]]</f>
        <v>プール掃除及川徹ICONIC</v>
      </c>
    </row>
    <row r="152" spans="1:20" x14ac:dyDescent="0.3">
      <c r="A152">
        <f>VLOOKUP(Toss[[#This Row],[No用]],SetNo[[No.用]:[vlookup 用]],2,FALSE)</f>
        <v>53</v>
      </c>
      <c r="B152" t="s">
        <v>218</v>
      </c>
      <c r="C152" t="s">
        <v>32</v>
      </c>
      <c r="D152" t="s">
        <v>28</v>
      </c>
      <c r="E152" t="s">
        <v>25</v>
      </c>
      <c r="F152" t="s">
        <v>20</v>
      </c>
      <c r="G152" t="s">
        <v>71</v>
      </c>
      <c r="H152">
        <v>1</v>
      </c>
      <c r="I152" t="s">
        <v>245</v>
      </c>
      <c r="T152" t="str">
        <f>Toss[[#This Row],[服装]]&amp;Toss[[#This Row],[名前]]&amp;Toss[[#This Row],[レアリティ]]</f>
        <v>ユニフォーム岩泉一ICONIC</v>
      </c>
    </row>
    <row r="153" spans="1:20" x14ac:dyDescent="0.3">
      <c r="A153">
        <f>VLOOKUP(Toss[[#This Row],[No用]],SetNo[[No.用]:[vlookup 用]],2,FALSE)</f>
        <v>54</v>
      </c>
      <c r="B153" t="s">
        <v>118</v>
      </c>
      <c r="C153" t="s">
        <v>32</v>
      </c>
      <c r="D153" t="s">
        <v>23</v>
      </c>
      <c r="E153" t="s">
        <v>25</v>
      </c>
      <c r="F153" t="s">
        <v>20</v>
      </c>
      <c r="G153" t="s">
        <v>71</v>
      </c>
      <c r="H153">
        <v>1</v>
      </c>
      <c r="I153" t="s">
        <v>245</v>
      </c>
      <c r="T153" t="str">
        <f>Toss[[#This Row],[服装]]&amp;Toss[[#This Row],[名前]]&amp;Toss[[#This Row],[レアリティ]]</f>
        <v>プール掃除岩泉一ICONIC</v>
      </c>
    </row>
    <row r="154" spans="1:20" x14ac:dyDescent="0.3">
      <c r="A154">
        <f>VLOOKUP(Toss[[#This Row],[No用]],SetNo[[No.用]:[vlookup 用]],2,FALSE)</f>
        <v>55</v>
      </c>
      <c r="B154" t="s">
        <v>218</v>
      </c>
      <c r="C154" t="s">
        <v>33</v>
      </c>
      <c r="D154" t="s">
        <v>24</v>
      </c>
      <c r="E154" t="s">
        <v>26</v>
      </c>
      <c r="F154" t="s">
        <v>20</v>
      </c>
      <c r="G154" t="s">
        <v>71</v>
      </c>
      <c r="H154">
        <v>1</v>
      </c>
      <c r="I154" t="s">
        <v>245</v>
      </c>
      <c r="T154" t="str">
        <f>Toss[[#This Row],[服装]]&amp;Toss[[#This Row],[名前]]&amp;Toss[[#This Row],[レアリティ]]</f>
        <v>ユニフォーム金田一勇太郎ICONIC</v>
      </c>
    </row>
    <row r="155" spans="1:20" x14ac:dyDescent="0.3">
      <c r="A155">
        <f>VLOOKUP(Toss[[#This Row],[No用]],SetNo[[No.用]:[vlookup 用]],2,FALSE)</f>
        <v>56</v>
      </c>
      <c r="B155" t="s">
        <v>218</v>
      </c>
      <c r="C155" t="s">
        <v>34</v>
      </c>
      <c r="D155" t="s">
        <v>28</v>
      </c>
      <c r="E155" t="s">
        <v>25</v>
      </c>
      <c r="F155" t="s">
        <v>20</v>
      </c>
      <c r="G155" t="s">
        <v>71</v>
      </c>
      <c r="H155">
        <v>1</v>
      </c>
      <c r="I155" t="s">
        <v>245</v>
      </c>
      <c r="T155" t="str">
        <f>Toss[[#This Row],[服装]]&amp;Toss[[#This Row],[名前]]&amp;Toss[[#This Row],[レアリティ]]</f>
        <v>ユニフォーム京谷賢太郎ICONIC</v>
      </c>
    </row>
    <row r="156" spans="1:20" x14ac:dyDescent="0.3">
      <c r="A156">
        <f>VLOOKUP(Toss[[#This Row],[No用]],SetNo[[No.用]:[vlookup 用]],2,FALSE)</f>
        <v>57</v>
      </c>
      <c r="B156" t="s">
        <v>218</v>
      </c>
      <c r="C156" t="s">
        <v>35</v>
      </c>
      <c r="D156" t="s">
        <v>23</v>
      </c>
      <c r="E156" t="s">
        <v>25</v>
      </c>
      <c r="F156" t="s">
        <v>20</v>
      </c>
      <c r="G156" t="s">
        <v>71</v>
      </c>
      <c r="H156">
        <v>1</v>
      </c>
      <c r="I156" t="s">
        <v>245</v>
      </c>
      <c r="T156" t="str">
        <f>Toss[[#This Row],[服装]]&amp;Toss[[#This Row],[名前]]&amp;Toss[[#This Row],[レアリティ]]</f>
        <v>ユニフォーム国見英ICONIC</v>
      </c>
    </row>
    <row r="157" spans="1:20" x14ac:dyDescent="0.3">
      <c r="A157">
        <f>VLOOKUP(Toss[[#This Row],[No用]],SetNo[[No.用]:[vlookup 用]],2,FALSE)</f>
        <v>58</v>
      </c>
      <c r="B157" t="s">
        <v>218</v>
      </c>
      <c r="C157" t="s">
        <v>36</v>
      </c>
      <c r="D157" t="s">
        <v>23</v>
      </c>
      <c r="E157" t="s">
        <v>21</v>
      </c>
      <c r="F157" t="s">
        <v>20</v>
      </c>
      <c r="G157" t="s">
        <v>71</v>
      </c>
      <c r="H157">
        <v>1</v>
      </c>
      <c r="I157" t="s">
        <v>245</v>
      </c>
      <c r="T157" t="str">
        <f>Toss[[#This Row],[服装]]&amp;Toss[[#This Row],[名前]]&amp;Toss[[#This Row],[レアリティ]]</f>
        <v>ユニフォーム渡親治ICONIC</v>
      </c>
    </row>
    <row r="158" spans="1:20" x14ac:dyDescent="0.3">
      <c r="A158">
        <f>VLOOKUP(Toss[[#This Row],[No用]],SetNo[[No.用]:[vlookup 用]],2,FALSE)</f>
        <v>59</v>
      </c>
      <c r="B158" t="s">
        <v>218</v>
      </c>
      <c r="C158" t="s">
        <v>37</v>
      </c>
      <c r="D158" t="s">
        <v>23</v>
      </c>
      <c r="E158" t="s">
        <v>26</v>
      </c>
      <c r="F158" t="s">
        <v>20</v>
      </c>
      <c r="G158" t="s">
        <v>71</v>
      </c>
      <c r="H158">
        <v>1</v>
      </c>
      <c r="I158" t="s">
        <v>245</v>
      </c>
      <c r="T158" t="str">
        <f>Toss[[#This Row],[服装]]&amp;Toss[[#This Row],[名前]]&amp;Toss[[#This Row],[レアリティ]]</f>
        <v>ユニフォーム松川一静ICONIC</v>
      </c>
    </row>
    <row r="159" spans="1:20" x14ac:dyDescent="0.3">
      <c r="A159">
        <f>VLOOKUP(Toss[[#This Row],[No用]],SetNo[[No.用]:[vlookup 用]],2,FALSE)</f>
        <v>60</v>
      </c>
      <c r="B159" t="s">
        <v>218</v>
      </c>
      <c r="C159" t="s">
        <v>38</v>
      </c>
      <c r="D159" t="s">
        <v>23</v>
      </c>
      <c r="E159" t="s">
        <v>25</v>
      </c>
      <c r="F159" t="s">
        <v>20</v>
      </c>
      <c r="G159" t="s">
        <v>71</v>
      </c>
      <c r="H159">
        <v>1</v>
      </c>
      <c r="I159" t="s">
        <v>245</v>
      </c>
      <c r="T159" t="str">
        <f>Toss[[#This Row],[服装]]&amp;Toss[[#This Row],[名前]]&amp;Toss[[#This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218"/>
  <sheetViews>
    <sheetView topLeftCell="A153" workbookViewId="0">
      <selection activeCell="B191" sqref="B191:G19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0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248</v>
      </c>
      <c r="J2" t="s">
        <v>180</v>
      </c>
      <c r="K2" t="s">
        <v>185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248</v>
      </c>
      <c r="J3" t="s">
        <v>181</v>
      </c>
      <c r="K3" t="s">
        <v>174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248</v>
      </c>
      <c r="J4" t="s">
        <v>182</v>
      </c>
      <c r="K4" t="s">
        <v>174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248</v>
      </c>
      <c r="J5" t="s">
        <v>183</v>
      </c>
      <c r="K5" t="s">
        <v>185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248</v>
      </c>
      <c r="J6" t="s">
        <v>184</v>
      </c>
      <c r="K6" t="s">
        <v>174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248</v>
      </c>
      <c r="J7" t="s">
        <v>181</v>
      </c>
      <c r="K7" t="s">
        <v>238</v>
      </c>
      <c r="L7">
        <v>39</v>
      </c>
      <c r="M7">
        <v>5</v>
      </c>
      <c r="N7">
        <v>49</v>
      </c>
      <c r="O7">
        <v>7</v>
      </c>
      <c r="P7" t="s">
        <v>296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248</v>
      </c>
      <c r="J8" t="s">
        <v>180</v>
      </c>
      <c r="K8" t="s">
        <v>185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248</v>
      </c>
      <c r="J9" t="s">
        <v>181</v>
      </c>
      <c r="K9" t="s">
        <v>174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248</v>
      </c>
      <c r="J10" t="s">
        <v>182</v>
      </c>
      <c r="K10" t="s">
        <v>174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248</v>
      </c>
      <c r="J11" t="s">
        <v>183</v>
      </c>
      <c r="K11" t="s">
        <v>185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150</v>
      </c>
      <c r="C12" t="s">
        <v>138</v>
      </c>
      <c r="D12" t="s">
        <v>77</v>
      </c>
      <c r="E12" t="s">
        <v>82</v>
      </c>
      <c r="F12" t="s">
        <v>137</v>
      </c>
      <c r="G12" t="s">
        <v>71</v>
      </c>
      <c r="H12">
        <v>1</v>
      </c>
      <c r="I12" t="s">
        <v>248</v>
      </c>
      <c r="J12" t="s">
        <v>184</v>
      </c>
      <c r="K12" t="s">
        <v>190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150</v>
      </c>
      <c r="C13" t="s">
        <v>138</v>
      </c>
      <c r="D13" t="s">
        <v>77</v>
      </c>
      <c r="E13" t="s">
        <v>82</v>
      </c>
      <c r="F13" t="s">
        <v>137</v>
      </c>
      <c r="G13" t="s">
        <v>71</v>
      </c>
      <c r="H13">
        <v>1</v>
      </c>
      <c r="I13" t="s">
        <v>248</v>
      </c>
      <c r="J13" t="s">
        <v>181</v>
      </c>
      <c r="K13" t="s">
        <v>238</v>
      </c>
      <c r="L13">
        <v>39</v>
      </c>
      <c r="M13">
        <v>5</v>
      </c>
      <c r="N13">
        <v>49</v>
      </c>
      <c r="O13">
        <v>7</v>
      </c>
      <c r="P13" t="s">
        <v>296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248</v>
      </c>
      <c r="J14" t="s">
        <v>180</v>
      </c>
      <c r="K14" t="s">
        <v>185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248</v>
      </c>
      <c r="J15" t="s">
        <v>181</v>
      </c>
      <c r="K15" t="s">
        <v>174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248</v>
      </c>
      <c r="J16" t="s">
        <v>182</v>
      </c>
      <c r="K16" t="s">
        <v>174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248</v>
      </c>
      <c r="J17" t="s">
        <v>183</v>
      </c>
      <c r="K17" t="s">
        <v>190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248</v>
      </c>
      <c r="J18" t="s">
        <v>184</v>
      </c>
      <c r="K18" t="s">
        <v>174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151</v>
      </c>
      <c r="C19" t="s">
        <v>138</v>
      </c>
      <c r="D19" t="s">
        <v>73</v>
      </c>
      <c r="E19" t="s">
        <v>82</v>
      </c>
      <c r="F19" t="s">
        <v>137</v>
      </c>
      <c r="G19" t="s">
        <v>71</v>
      </c>
      <c r="H19">
        <v>1</v>
      </c>
      <c r="I19" t="s">
        <v>248</v>
      </c>
      <c r="J19" t="s">
        <v>181</v>
      </c>
      <c r="K19" t="s">
        <v>238</v>
      </c>
      <c r="L19">
        <v>39</v>
      </c>
      <c r="M19">
        <v>5</v>
      </c>
      <c r="N19">
        <v>49</v>
      </c>
      <c r="O19">
        <v>7</v>
      </c>
      <c r="P19" t="s">
        <v>296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248</v>
      </c>
      <c r="J20" t="s">
        <v>180</v>
      </c>
      <c r="K20" t="s">
        <v>174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248</v>
      </c>
      <c r="J21" t="s">
        <v>181</v>
      </c>
      <c r="K21" t="s">
        <v>174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248</v>
      </c>
      <c r="J22" t="s">
        <v>183</v>
      </c>
      <c r="K22" t="s">
        <v>174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248</v>
      </c>
      <c r="J23" t="s">
        <v>184</v>
      </c>
      <c r="K23" t="s">
        <v>174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248</v>
      </c>
      <c r="J24" t="s">
        <v>180</v>
      </c>
      <c r="K24" t="s">
        <v>174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150</v>
      </c>
      <c r="C25" t="s">
        <v>139</v>
      </c>
      <c r="D25" t="s">
        <v>77</v>
      </c>
      <c r="E25" t="s">
        <v>74</v>
      </c>
      <c r="F25" t="s">
        <v>137</v>
      </c>
      <c r="G25" t="s">
        <v>71</v>
      </c>
      <c r="H25">
        <v>1</v>
      </c>
      <c r="I25" t="s">
        <v>248</v>
      </c>
      <c r="J25" t="s">
        <v>181</v>
      </c>
      <c r="K25" t="s">
        <v>174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150</v>
      </c>
      <c r="C26" t="s">
        <v>139</v>
      </c>
      <c r="D26" t="s">
        <v>77</v>
      </c>
      <c r="E26" t="s">
        <v>74</v>
      </c>
      <c r="F26" t="s">
        <v>137</v>
      </c>
      <c r="G26" t="s">
        <v>71</v>
      </c>
      <c r="H26">
        <v>1</v>
      </c>
      <c r="I26" t="s">
        <v>248</v>
      </c>
      <c r="J26" t="s">
        <v>183</v>
      </c>
      <c r="K26" t="s">
        <v>174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150</v>
      </c>
      <c r="C27" t="s">
        <v>139</v>
      </c>
      <c r="D27" t="s">
        <v>77</v>
      </c>
      <c r="E27" t="s">
        <v>74</v>
      </c>
      <c r="F27" t="s">
        <v>137</v>
      </c>
      <c r="G27" t="s">
        <v>71</v>
      </c>
      <c r="H27">
        <v>1</v>
      </c>
      <c r="I27" t="s">
        <v>248</v>
      </c>
      <c r="J27" t="s">
        <v>184</v>
      </c>
      <c r="K27" t="s">
        <v>174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151</v>
      </c>
      <c r="C28" t="s">
        <v>139</v>
      </c>
      <c r="D28" t="s">
        <v>73</v>
      </c>
      <c r="E28" t="s">
        <v>74</v>
      </c>
      <c r="F28" t="s">
        <v>137</v>
      </c>
      <c r="G28" t="s">
        <v>71</v>
      </c>
      <c r="H28">
        <v>1</v>
      </c>
      <c r="I28" t="s">
        <v>248</v>
      </c>
      <c r="J28" t="s">
        <v>180</v>
      </c>
      <c r="K28" t="s">
        <v>174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151</v>
      </c>
      <c r="C29" t="s">
        <v>139</v>
      </c>
      <c r="D29" t="s">
        <v>73</v>
      </c>
      <c r="E29" t="s">
        <v>74</v>
      </c>
      <c r="F29" t="s">
        <v>137</v>
      </c>
      <c r="G29" t="s">
        <v>71</v>
      </c>
      <c r="H29">
        <v>1</v>
      </c>
      <c r="I29" t="s">
        <v>248</v>
      </c>
      <c r="J29" t="s">
        <v>181</v>
      </c>
      <c r="K29" t="s">
        <v>174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151</v>
      </c>
      <c r="C30" t="s">
        <v>139</v>
      </c>
      <c r="D30" t="s">
        <v>73</v>
      </c>
      <c r="E30" t="s">
        <v>74</v>
      </c>
      <c r="F30" t="s">
        <v>137</v>
      </c>
      <c r="G30" t="s">
        <v>71</v>
      </c>
      <c r="H30">
        <v>1</v>
      </c>
      <c r="I30" t="s">
        <v>248</v>
      </c>
      <c r="J30" t="s">
        <v>183</v>
      </c>
      <c r="K30" t="s">
        <v>174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151</v>
      </c>
      <c r="C31" t="s">
        <v>139</v>
      </c>
      <c r="D31" t="s">
        <v>73</v>
      </c>
      <c r="E31" t="s">
        <v>74</v>
      </c>
      <c r="F31" t="s">
        <v>137</v>
      </c>
      <c r="G31" t="s">
        <v>71</v>
      </c>
      <c r="H31">
        <v>1</v>
      </c>
      <c r="I31" t="s">
        <v>248</v>
      </c>
      <c r="J31" t="s">
        <v>184</v>
      </c>
      <c r="K31" t="s">
        <v>174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248</v>
      </c>
      <c r="J32" t="s">
        <v>180</v>
      </c>
      <c r="K32" t="s">
        <v>174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140</v>
      </c>
      <c r="D33" t="s">
        <v>77</v>
      </c>
      <c r="E33" t="s">
        <v>82</v>
      </c>
      <c r="F33" t="s">
        <v>137</v>
      </c>
      <c r="G33" t="s">
        <v>71</v>
      </c>
      <c r="H33">
        <v>1</v>
      </c>
      <c r="I33" t="s">
        <v>248</v>
      </c>
      <c r="J33" t="s">
        <v>181</v>
      </c>
      <c r="K33" t="s">
        <v>174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140</v>
      </c>
      <c r="D34" t="s">
        <v>77</v>
      </c>
      <c r="E34" t="s">
        <v>82</v>
      </c>
      <c r="F34" t="s">
        <v>137</v>
      </c>
      <c r="G34" t="s">
        <v>71</v>
      </c>
      <c r="H34">
        <v>1</v>
      </c>
      <c r="I34" t="s">
        <v>248</v>
      </c>
      <c r="J34" t="s">
        <v>183</v>
      </c>
      <c r="K34" t="s">
        <v>185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248</v>
      </c>
      <c r="J35" t="s">
        <v>180</v>
      </c>
      <c r="K35" t="s">
        <v>174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248</v>
      </c>
      <c r="J36" t="s">
        <v>181</v>
      </c>
      <c r="K36" t="s">
        <v>174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248</v>
      </c>
      <c r="J37" t="s">
        <v>183</v>
      </c>
      <c r="K37" t="s">
        <v>185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141</v>
      </c>
      <c r="D38" t="s">
        <v>90</v>
      </c>
      <c r="E38" t="s">
        <v>82</v>
      </c>
      <c r="F38" t="s">
        <v>137</v>
      </c>
      <c r="G38" t="s">
        <v>71</v>
      </c>
      <c r="H38">
        <v>1</v>
      </c>
      <c r="I38" t="s">
        <v>248</v>
      </c>
      <c r="J38" t="s">
        <v>180</v>
      </c>
      <c r="K38" t="s">
        <v>174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141</v>
      </c>
      <c r="D39" t="s">
        <v>90</v>
      </c>
      <c r="E39" t="s">
        <v>82</v>
      </c>
      <c r="F39" t="s">
        <v>137</v>
      </c>
      <c r="G39" t="s">
        <v>71</v>
      </c>
      <c r="H39">
        <v>1</v>
      </c>
      <c r="I39" t="s">
        <v>248</v>
      </c>
      <c r="J39" t="s">
        <v>181</v>
      </c>
      <c r="K39" t="s">
        <v>174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248</v>
      </c>
      <c r="J40" t="s">
        <v>183</v>
      </c>
      <c r="K40" t="s">
        <v>190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248</v>
      </c>
      <c r="J41" t="s">
        <v>184</v>
      </c>
      <c r="K41" t="s">
        <v>174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117</v>
      </c>
      <c r="C42" t="s">
        <v>141</v>
      </c>
      <c r="D42" t="s">
        <v>77</v>
      </c>
      <c r="E42" t="s">
        <v>82</v>
      </c>
      <c r="F42" t="s">
        <v>137</v>
      </c>
      <c r="G42" t="s">
        <v>71</v>
      </c>
      <c r="H42">
        <v>1</v>
      </c>
      <c r="I42" t="s">
        <v>248</v>
      </c>
      <c r="J42" t="s">
        <v>180</v>
      </c>
      <c r="K42" t="s">
        <v>174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248</v>
      </c>
      <c r="J43" t="s">
        <v>181</v>
      </c>
      <c r="K43" t="s">
        <v>174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248</v>
      </c>
      <c r="J44" t="s">
        <v>183</v>
      </c>
      <c r="K44" t="s">
        <v>190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248</v>
      </c>
      <c r="J45" t="s">
        <v>184</v>
      </c>
      <c r="K45" t="s">
        <v>174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248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248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248</v>
      </c>
      <c r="J48" t="s">
        <v>180</v>
      </c>
      <c r="K48" t="s">
        <v>185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248</v>
      </c>
      <c r="J49" t="s">
        <v>181</v>
      </c>
      <c r="K49" t="s">
        <v>174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218</v>
      </c>
      <c r="C50" t="s">
        <v>143</v>
      </c>
      <c r="D50" t="s">
        <v>24</v>
      </c>
      <c r="E50" t="s">
        <v>25</v>
      </c>
      <c r="F50" t="s">
        <v>137</v>
      </c>
      <c r="G50" t="s">
        <v>71</v>
      </c>
      <c r="H50">
        <v>1</v>
      </c>
      <c r="I50" t="s">
        <v>248</v>
      </c>
      <c r="J50" t="s">
        <v>285</v>
      </c>
      <c r="K50" t="s">
        <v>185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218</v>
      </c>
      <c r="C51" t="s">
        <v>143</v>
      </c>
      <c r="D51" t="s">
        <v>24</v>
      </c>
      <c r="E51" t="s">
        <v>25</v>
      </c>
      <c r="F51" t="s">
        <v>137</v>
      </c>
      <c r="G51" t="s">
        <v>71</v>
      </c>
      <c r="H51">
        <v>1</v>
      </c>
      <c r="I51" t="s">
        <v>248</v>
      </c>
      <c r="J51" t="s">
        <v>195</v>
      </c>
      <c r="K51" t="s">
        <v>238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150</v>
      </c>
      <c r="C52" t="s">
        <v>143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248</v>
      </c>
      <c r="J52" t="s">
        <v>180</v>
      </c>
      <c r="K52" t="s">
        <v>185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150</v>
      </c>
      <c r="C53" t="s">
        <v>143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248</v>
      </c>
      <c r="J53" t="s">
        <v>181</v>
      </c>
      <c r="K53" t="s">
        <v>190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150</v>
      </c>
      <c r="C54" t="s">
        <v>143</v>
      </c>
      <c r="D54" t="s">
        <v>28</v>
      </c>
      <c r="E54" t="s">
        <v>25</v>
      </c>
      <c r="F54" t="s">
        <v>137</v>
      </c>
      <c r="G54" t="s">
        <v>71</v>
      </c>
      <c r="H54">
        <v>1</v>
      </c>
      <c r="I54" t="s">
        <v>248</v>
      </c>
      <c r="J54" t="s">
        <v>285</v>
      </c>
      <c r="K54" t="s">
        <v>185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150</v>
      </c>
      <c r="C55" t="s">
        <v>143</v>
      </c>
      <c r="D55" t="s">
        <v>28</v>
      </c>
      <c r="E55" t="s">
        <v>25</v>
      </c>
      <c r="F55" t="s">
        <v>137</v>
      </c>
      <c r="G55" t="s">
        <v>71</v>
      </c>
      <c r="H55">
        <v>1</v>
      </c>
      <c r="I55" t="s">
        <v>248</v>
      </c>
      <c r="J55" t="s">
        <v>195</v>
      </c>
      <c r="K55" t="s">
        <v>238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218</v>
      </c>
      <c r="C56" t="s">
        <v>144</v>
      </c>
      <c r="D56" t="s">
        <v>28</v>
      </c>
      <c r="E56" t="s">
        <v>25</v>
      </c>
      <c r="F56" t="s">
        <v>137</v>
      </c>
      <c r="G56" t="s">
        <v>71</v>
      </c>
      <c r="H56">
        <v>1</v>
      </c>
      <c r="I56" t="s">
        <v>248</v>
      </c>
      <c r="J56" t="s">
        <v>180</v>
      </c>
      <c r="K56" t="s">
        <v>174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218</v>
      </c>
      <c r="C57" t="s">
        <v>144</v>
      </c>
      <c r="D57" t="s">
        <v>28</v>
      </c>
      <c r="E57" t="s">
        <v>25</v>
      </c>
      <c r="F57" t="s">
        <v>137</v>
      </c>
      <c r="G57" t="s">
        <v>71</v>
      </c>
      <c r="H57">
        <v>1</v>
      </c>
      <c r="I57" t="s">
        <v>248</v>
      </c>
      <c r="J57" t="s">
        <v>181</v>
      </c>
      <c r="K57" t="s">
        <v>174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218</v>
      </c>
      <c r="C58" t="s">
        <v>144</v>
      </c>
      <c r="D58" t="s">
        <v>28</v>
      </c>
      <c r="E58" t="s">
        <v>25</v>
      </c>
      <c r="F58" t="s">
        <v>137</v>
      </c>
      <c r="G58" t="s">
        <v>71</v>
      </c>
      <c r="H58">
        <v>1</v>
      </c>
      <c r="I58" t="s">
        <v>248</v>
      </c>
      <c r="J58" t="s">
        <v>184</v>
      </c>
      <c r="K58" t="s">
        <v>174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118</v>
      </c>
      <c r="C59" t="s">
        <v>144</v>
      </c>
      <c r="D59" t="s">
        <v>23</v>
      </c>
      <c r="E59" t="s">
        <v>25</v>
      </c>
      <c r="F59" t="s">
        <v>137</v>
      </c>
      <c r="G59" t="s">
        <v>71</v>
      </c>
      <c r="H59">
        <v>1</v>
      </c>
      <c r="I59" t="s">
        <v>248</v>
      </c>
      <c r="J59" t="s">
        <v>180</v>
      </c>
      <c r="K59" t="s">
        <v>174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118</v>
      </c>
      <c r="C60" t="s">
        <v>144</v>
      </c>
      <c r="D60" t="s">
        <v>23</v>
      </c>
      <c r="E60" t="s">
        <v>25</v>
      </c>
      <c r="F60" t="s">
        <v>137</v>
      </c>
      <c r="G60" t="s">
        <v>71</v>
      </c>
      <c r="H60">
        <v>1</v>
      </c>
      <c r="I60" t="s">
        <v>248</v>
      </c>
      <c r="J60" t="s">
        <v>181</v>
      </c>
      <c r="K60" t="s">
        <v>174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118</v>
      </c>
      <c r="C61" t="s">
        <v>144</v>
      </c>
      <c r="D61" t="s">
        <v>23</v>
      </c>
      <c r="E61" t="s">
        <v>25</v>
      </c>
      <c r="F61" t="s">
        <v>137</v>
      </c>
      <c r="G61" t="s">
        <v>71</v>
      </c>
      <c r="H61">
        <v>1</v>
      </c>
      <c r="I61" t="s">
        <v>248</v>
      </c>
      <c r="J61" t="s">
        <v>184</v>
      </c>
      <c r="K61" t="s">
        <v>174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218</v>
      </c>
      <c r="C62" t="s">
        <v>145</v>
      </c>
      <c r="D62" t="s">
        <v>24</v>
      </c>
      <c r="E62" t="s">
        <v>31</v>
      </c>
      <c r="F62" t="s">
        <v>137</v>
      </c>
      <c r="G62" t="s">
        <v>71</v>
      </c>
      <c r="H62">
        <v>1</v>
      </c>
      <c r="I62" t="s">
        <v>248</v>
      </c>
      <c r="J62" t="s">
        <v>180</v>
      </c>
      <c r="K62" t="s">
        <v>174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218</v>
      </c>
      <c r="C63" t="s">
        <v>145</v>
      </c>
      <c r="D63" t="s">
        <v>24</v>
      </c>
      <c r="E63" t="s">
        <v>31</v>
      </c>
      <c r="F63" t="s">
        <v>137</v>
      </c>
      <c r="G63" t="s">
        <v>71</v>
      </c>
      <c r="H63">
        <v>1</v>
      </c>
      <c r="I63" t="s">
        <v>248</v>
      </c>
      <c r="J63" t="s">
        <v>181</v>
      </c>
      <c r="K63" t="s">
        <v>174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218</v>
      </c>
      <c r="C64" t="s">
        <v>145</v>
      </c>
      <c r="D64" t="s">
        <v>24</v>
      </c>
      <c r="E64" t="s">
        <v>31</v>
      </c>
      <c r="F64" t="s">
        <v>137</v>
      </c>
      <c r="G64" t="s">
        <v>71</v>
      </c>
      <c r="H64">
        <v>1</v>
      </c>
      <c r="I64" t="s">
        <v>248</v>
      </c>
      <c r="J64" t="s">
        <v>183</v>
      </c>
      <c r="K64" t="s">
        <v>174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218</v>
      </c>
      <c r="C65" t="s">
        <v>145</v>
      </c>
      <c r="D65" t="s">
        <v>24</v>
      </c>
      <c r="E65" t="s">
        <v>31</v>
      </c>
      <c r="F65" t="s">
        <v>137</v>
      </c>
      <c r="G65" t="s">
        <v>71</v>
      </c>
      <c r="H65">
        <v>1</v>
      </c>
      <c r="I65" t="s">
        <v>248</v>
      </c>
      <c r="J65" t="s">
        <v>184</v>
      </c>
      <c r="K65" t="s">
        <v>174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118</v>
      </c>
      <c r="C66" t="s">
        <v>145</v>
      </c>
      <c r="D66" t="s">
        <v>28</v>
      </c>
      <c r="E66" t="s">
        <v>31</v>
      </c>
      <c r="F66" t="s">
        <v>137</v>
      </c>
      <c r="G66" t="s">
        <v>71</v>
      </c>
      <c r="H66">
        <v>1</v>
      </c>
      <c r="I66" t="s">
        <v>248</v>
      </c>
      <c r="J66" t="s">
        <v>180</v>
      </c>
      <c r="K66" t="s">
        <v>174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118</v>
      </c>
      <c r="C67" t="s">
        <v>145</v>
      </c>
      <c r="D67" t="s">
        <v>28</v>
      </c>
      <c r="E67" t="s">
        <v>31</v>
      </c>
      <c r="F67" t="s">
        <v>137</v>
      </c>
      <c r="G67" t="s">
        <v>71</v>
      </c>
      <c r="H67">
        <v>1</v>
      </c>
      <c r="I67" t="s">
        <v>248</v>
      </c>
      <c r="J67" t="s">
        <v>181</v>
      </c>
      <c r="K67" t="s">
        <v>174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118</v>
      </c>
      <c r="C68" t="s">
        <v>145</v>
      </c>
      <c r="D68" t="s">
        <v>28</v>
      </c>
      <c r="E68" t="s">
        <v>31</v>
      </c>
      <c r="F68" t="s">
        <v>137</v>
      </c>
      <c r="G68" t="s">
        <v>71</v>
      </c>
      <c r="H68">
        <v>1</v>
      </c>
      <c r="I68" t="s">
        <v>248</v>
      </c>
      <c r="J68" t="s">
        <v>183</v>
      </c>
      <c r="K68" t="s">
        <v>174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118</v>
      </c>
      <c r="C69" t="s">
        <v>145</v>
      </c>
      <c r="D69" t="s">
        <v>28</v>
      </c>
      <c r="E69" t="s">
        <v>31</v>
      </c>
      <c r="F69" t="s">
        <v>137</v>
      </c>
      <c r="G69" t="s">
        <v>71</v>
      </c>
      <c r="H69">
        <v>1</v>
      </c>
      <c r="I69" t="s">
        <v>248</v>
      </c>
      <c r="J69" t="s">
        <v>184</v>
      </c>
      <c r="K69" t="s">
        <v>174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71</v>
      </c>
      <c r="H70">
        <v>1</v>
      </c>
      <c r="I70" t="s">
        <v>248</v>
      </c>
      <c r="J70" t="s">
        <v>180</v>
      </c>
      <c r="K70" t="s">
        <v>185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71</v>
      </c>
      <c r="H71">
        <v>1</v>
      </c>
      <c r="I71" t="s">
        <v>248</v>
      </c>
      <c r="J71" t="s">
        <v>181</v>
      </c>
      <c r="K71" t="s">
        <v>174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71</v>
      </c>
      <c r="H72">
        <v>1</v>
      </c>
      <c r="I72" t="s">
        <v>248</v>
      </c>
      <c r="J72" t="s">
        <v>182</v>
      </c>
      <c r="K72" t="s">
        <v>185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218</v>
      </c>
      <c r="C73" t="s">
        <v>146</v>
      </c>
      <c r="D73" t="s">
        <v>28</v>
      </c>
      <c r="E73" t="s">
        <v>25</v>
      </c>
      <c r="F73" t="s">
        <v>137</v>
      </c>
      <c r="G73" t="s">
        <v>71</v>
      </c>
      <c r="H73">
        <v>1</v>
      </c>
      <c r="I73" t="s">
        <v>248</v>
      </c>
      <c r="J73" t="s">
        <v>183</v>
      </c>
      <c r="K73" t="s">
        <v>174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218</v>
      </c>
      <c r="C74" t="s">
        <v>146</v>
      </c>
      <c r="D74" t="s">
        <v>28</v>
      </c>
      <c r="E74" t="s">
        <v>25</v>
      </c>
      <c r="F74" t="s">
        <v>137</v>
      </c>
      <c r="G74" t="s">
        <v>71</v>
      </c>
      <c r="H74">
        <v>1</v>
      </c>
      <c r="I74" t="s">
        <v>248</v>
      </c>
      <c r="J74" t="s">
        <v>195</v>
      </c>
      <c r="K74" t="s">
        <v>238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218</v>
      </c>
      <c r="C75" t="s">
        <v>146</v>
      </c>
      <c r="D75" t="s">
        <v>28</v>
      </c>
      <c r="E75" t="s">
        <v>25</v>
      </c>
      <c r="F75" t="s">
        <v>137</v>
      </c>
      <c r="G75" t="s">
        <v>71</v>
      </c>
      <c r="H75">
        <v>1</v>
      </c>
      <c r="I75" t="s">
        <v>248</v>
      </c>
      <c r="J75" t="s">
        <v>195</v>
      </c>
      <c r="K75" t="s">
        <v>238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218</v>
      </c>
      <c r="C76" t="s">
        <v>146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248</v>
      </c>
      <c r="J76" t="s">
        <v>184</v>
      </c>
      <c r="K76" t="s">
        <v>174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118</v>
      </c>
      <c r="C77" t="s">
        <v>146</v>
      </c>
      <c r="D77" t="s">
        <v>23</v>
      </c>
      <c r="E77" t="s">
        <v>25</v>
      </c>
      <c r="F77" t="s">
        <v>137</v>
      </c>
      <c r="G77" t="s">
        <v>71</v>
      </c>
      <c r="H77">
        <v>1</v>
      </c>
      <c r="I77" t="s">
        <v>248</v>
      </c>
      <c r="J77" t="s">
        <v>180</v>
      </c>
      <c r="K77" t="s">
        <v>185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118</v>
      </c>
      <c r="C78" t="s">
        <v>146</v>
      </c>
      <c r="D78" t="s">
        <v>23</v>
      </c>
      <c r="E78" t="s">
        <v>25</v>
      </c>
      <c r="F78" t="s">
        <v>137</v>
      </c>
      <c r="G78" t="s">
        <v>71</v>
      </c>
      <c r="H78">
        <v>1</v>
      </c>
      <c r="I78" t="s">
        <v>248</v>
      </c>
      <c r="J78" t="s">
        <v>181</v>
      </c>
      <c r="K78" t="s">
        <v>174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118</v>
      </c>
      <c r="C79" t="s">
        <v>146</v>
      </c>
      <c r="D79" t="s">
        <v>23</v>
      </c>
      <c r="E79" t="s">
        <v>25</v>
      </c>
      <c r="F79" t="s">
        <v>137</v>
      </c>
      <c r="G79" t="s">
        <v>71</v>
      </c>
      <c r="H79">
        <v>1</v>
      </c>
      <c r="I79" t="s">
        <v>248</v>
      </c>
      <c r="J79" t="s">
        <v>182</v>
      </c>
      <c r="K79" t="s">
        <v>185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118</v>
      </c>
      <c r="C80" t="s">
        <v>146</v>
      </c>
      <c r="D80" t="s">
        <v>23</v>
      </c>
      <c r="E80" t="s">
        <v>25</v>
      </c>
      <c r="F80" t="s">
        <v>137</v>
      </c>
      <c r="G80" t="s">
        <v>71</v>
      </c>
      <c r="H80">
        <v>1</v>
      </c>
      <c r="I80" t="s">
        <v>248</v>
      </c>
      <c r="J80" t="s">
        <v>183</v>
      </c>
      <c r="K80" t="s">
        <v>174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118</v>
      </c>
      <c r="C81" t="s">
        <v>146</v>
      </c>
      <c r="D81" t="s">
        <v>23</v>
      </c>
      <c r="E81" t="s">
        <v>25</v>
      </c>
      <c r="F81" t="s">
        <v>137</v>
      </c>
      <c r="G81" t="s">
        <v>71</v>
      </c>
      <c r="H81">
        <v>1</v>
      </c>
      <c r="I81" t="s">
        <v>248</v>
      </c>
      <c r="J81" t="s">
        <v>184</v>
      </c>
      <c r="K81" t="s">
        <v>174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218</v>
      </c>
      <c r="C82" t="s">
        <v>146</v>
      </c>
      <c r="D82" t="s">
        <v>28</v>
      </c>
      <c r="E82" t="s">
        <v>25</v>
      </c>
      <c r="F82" t="s">
        <v>137</v>
      </c>
      <c r="G82" t="s">
        <v>231</v>
      </c>
      <c r="H82">
        <v>1</v>
      </c>
      <c r="I82" t="s">
        <v>248</v>
      </c>
      <c r="J82" t="s">
        <v>180</v>
      </c>
      <c r="K82" t="s">
        <v>185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218</v>
      </c>
      <c r="C83" t="s">
        <v>146</v>
      </c>
      <c r="D83" t="s">
        <v>28</v>
      </c>
      <c r="E83" t="s">
        <v>25</v>
      </c>
      <c r="F83" t="s">
        <v>137</v>
      </c>
      <c r="G83" t="s">
        <v>231</v>
      </c>
      <c r="H83">
        <v>1</v>
      </c>
      <c r="I83" t="s">
        <v>248</v>
      </c>
      <c r="J83" t="s">
        <v>181</v>
      </c>
      <c r="K83" t="s">
        <v>174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218</v>
      </c>
      <c r="C84" t="s">
        <v>146</v>
      </c>
      <c r="D84" t="s">
        <v>28</v>
      </c>
      <c r="E84" t="s">
        <v>25</v>
      </c>
      <c r="F84" t="s">
        <v>137</v>
      </c>
      <c r="G84" t="s">
        <v>231</v>
      </c>
      <c r="H84">
        <v>1</v>
      </c>
      <c r="I84" t="s">
        <v>248</v>
      </c>
      <c r="J84" t="s">
        <v>182</v>
      </c>
      <c r="K84" t="s">
        <v>185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218</v>
      </c>
      <c r="C85" t="s">
        <v>146</v>
      </c>
      <c r="D85" t="s">
        <v>28</v>
      </c>
      <c r="E85" t="s">
        <v>25</v>
      </c>
      <c r="F85" t="s">
        <v>137</v>
      </c>
      <c r="G85" t="s">
        <v>231</v>
      </c>
      <c r="H85">
        <v>1</v>
      </c>
      <c r="I85" t="s">
        <v>248</v>
      </c>
      <c r="J85" t="s">
        <v>183</v>
      </c>
      <c r="K85" t="s">
        <v>174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218</v>
      </c>
      <c r="C86" t="s">
        <v>146</v>
      </c>
      <c r="D86" t="s">
        <v>28</v>
      </c>
      <c r="E86" t="s">
        <v>25</v>
      </c>
      <c r="F86" t="s">
        <v>137</v>
      </c>
      <c r="G86" t="s">
        <v>231</v>
      </c>
      <c r="H86">
        <v>1</v>
      </c>
      <c r="I86" t="s">
        <v>248</v>
      </c>
      <c r="J86" t="s">
        <v>195</v>
      </c>
      <c r="K86" t="s">
        <v>238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218</v>
      </c>
      <c r="C87" t="s">
        <v>146</v>
      </c>
      <c r="D87" t="s">
        <v>28</v>
      </c>
      <c r="E87" t="s">
        <v>25</v>
      </c>
      <c r="F87" t="s">
        <v>137</v>
      </c>
      <c r="G87" t="s">
        <v>231</v>
      </c>
      <c r="H87">
        <v>1</v>
      </c>
      <c r="I87" t="s">
        <v>248</v>
      </c>
      <c r="J87" t="s">
        <v>195</v>
      </c>
      <c r="K87" t="s">
        <v>238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218</v>
      </c>
      <c r="C88" t="s">
        <v>146</v>
      </c>
      <c r="D88" t="s">
        <v>28</v>
      </c>
      <c r="E88" t="s">
        <v>25</v>
      </c>
      <c r="F88" t="s">
        <v>137</v>
      </c>
      <c r="G88" t="s">
        <v>231</v>
      </c>
      <c r="H88">
        <v>1</v>
      </c>
      <c r="I88" t="s">
        <v>248</v>
      </c>
      <c r="J88" t="s">
        <v>184</v>
      </c>
      <c r="K88" t="s">
        <v>174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218</v>
      </c>
      <c r="C89" t="s">
        <v>147</v>
      </c>
      <c r="D89" t="s">
        <v>24</v>
      </c>
      <c r="E89" t="s">
        <v>25</v>
      </c>
      <c r="F89" t="s">
        <v>137</v>
      </c>
      <c r="G89" t="s">
        <v>71</v>
      </c>
      <c r="H89">
        <v>1</v>
      </c>
      <c r="I89" t="s">
        <v>248</v>
      </c>
      <c r="J89" t="s">
        <v>180</v>
      </c>
      <c r="K89" t="s">
        <v>190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218</v>
      </c>
      <c r="C90" t="s">
        <v>147</v>
      </c>
      <c r="D90" t="s">
        <v>24</v>
      </c>
      <c r="E90" t="s">
        <v>25</v>
      </c>
      <c r="F90" t="s">
        <v>137</v>
      </c>
      <c r="G90" t="s">
        <v>71</v>
      </c>
      <c r="H90">
        <v>1</v>
      </c>
      <c r="I90" t="s">
        <v>248</v>
      </c>
      <c r="J90" t="s">
        <v>181</v>
      </c>
      <c r="K90" t="s">
        <v>174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218</v>
      </c>
      <c r="C91" t="s">
        <v>148</v>
      </c>
      <c r="D91" t="s">
        <v>24</v>
      </c>
      <c r="E91" t="s">
        <v>25</v>
      </c>
      <c r="F91" t="s">
        <v>137</v>
      </c>
      <c r="G91" t="s">
        <v>71</v>
      </c>
      <c r="H91">
        <v>1</v>
      </c>
      <c r="I91" t="s">
        <v>248</v>
      </c>
      <c r="J91" t="s">
        <v>180</v>
      </c>
      <c r="K91" t="s">
        <v>185</v>
      </c>
      <c r="L91">
        <v>28</v>
      </c>
      <c r="T91" t="str">
        <f>Attack[[#This Row],[服装]]&amp;Attack[[#This Row],[名前]]&amp;Attack[[#This Row],[レアリティ]]</f>
        <v>ユニフォーム木下久志ICONIC</v>
      </c>
    </row>
    <row r="92" spans="1:20" x14ac:dyDescent="0.3">
      <c r="A92">
        <f>VLOOKUP(Attack[[#This Row],[No用]],SetNo[[No.用]:[vlookup 用]],2,FALSE)</f>
        <v>23</v>
      </c>
      <c r="B92" t="s">
        <v>218</v>
      </c>
      <c r="C92" t="s">
        <v>148</v>
      </c>
      <c r="D92" t="s">
        <v>24</v>
      </c>
      <c r="E92" t="s">
        <v>25</v>
      </c>
      <c r="F92" t="s">
        <v>137</v>
      </c>
      <c r="G92" t="s">
        <v>71</v>
      </c>
      <c r="H92">
        <v>1</v>
      </c>
      <c r="I92" t="s">
        <v>248</v>
      </c>
      <c r="J92" t="s">
        <v>181</v>
      </c>
      <c r="K92" t="s">
        <v>174</v>
      </c>
      <c r="L92">
        <v>22</v>
      </c>
      <c r="T92" t="str">
        <f>Attack[[#This Row],[服装]]&amp;Attack[[#This Row],[名前]]&amp;Attack[[#This Row],[レアリティ]]</f>
        <v>ユニフォーム木下久志ICONIC</v>
      </c>
    </row>
    <row r="93" spans="1:20" x14ac:dyDescent="0.3">
      <c r="A93">
        <f>VLOOKUP(Attack[[#This Row],[No用]],SetNo[[No.用]:[vlookup 用]],2,FALSE)</f>
        <v>23</v>
      </c>
      <c r="B93" t="s">
        <v>218</v>
      </c>
      <c r="C93" t="s">
        <v>148</v>
      </c>
      <c r="D93" t="s">
        <v>24</v>
      </c>
      <c r="E93" t="s">
        <v>25</v>
      </c>
      <c r="F93" t="s">
        <v>137</v>
      </c>
      <c r="G93" t="s">
        <v>71</v>
      </c>
      <c r="H93">
        <v>1</v>
      </c>
      <c r="I93" t="s">
        <v>248</v>
      </c>
      <c r="J93" t="s">
        <v>183</v>
      </c>
      <c r="K93" t="s">
        <v>185</v>
      </c>
      <c r="L93">
        <v>28</v>
      </c>
      <c r="T93" t="str">
        <f>Attack[[#This Row],[服装]]&amp;Attack[[#This Row],[名前]]&amp;Attack[[#This Row],[レアリティ]]</f>
        <v>ユニフォーム木下久志ICONIC</v>
      </c>
    </row>
    <row r="94" spans="1:20" x14ac:dyDescent="0.3">
      <c r="A94">
        <f>VLOOKUP(Attack[[#This Row],[No用]],SetNo[[No.用]:[vlookup 用]],2,FALSE)</f>
        <v>23</v>
      </c>
      <c r="B94" t="s">
        <v>218</v>
      </c>
      <c r="C94" t="s">
        <v>148</v>
      </c>
      <c r="D94" t="s">
        <v>24</v>
      </c>
      <c r="E94" t="s">
        <v>25</v>
      </c>
      <c r="F94" t="s">
        <v>137</v>
      </c>
      <c r="G94" t="s">
        <v>71</v>
      </c>
      <c r="H94">
        <v>1</v>
      </c>
      <c r="I94" t="s">
        <v>248</v>
      </c>
      <c r="J94" t="s">
        <v>184</v>
      </c>
      <c r="K94" t="s">
        <v>174</v>
      </c>
      <c r="L94">
        <v>24</v>
      </c>
      <c r="T94" t="str">
        <f>Attack[[#This Row],[服装]]&amp;Attack[[#This Row],[名前]]&amp;Attack[[#This Row],[レアリティ]]</f>
        <v>ユニフォーム木下久志ICONIC</v>
      </c>
    </row>
    <row r="95" spans="1:20" x14ac:dyDescent="0.3">
      <c r="A95">
        <f>VLOOKUP(Attack[[#This Row],[No用]],SetNo[[No.用]:[vlookup 用]],2,FALSE)</f>
        <v>24</v>
      </c>
      <c r="B95" t="s">
        <v>218</v>
      </c>
      <c r="C95" t="s">
        <v>149</v>
      </c>
      <c r="D95" t="s">
        <v>24</v>
      </c>
      <c r="E95" t="s">
        <v>26</v>
      </c>
      <c r="F95" t="s">
        <v>137</v>
      </c>
      <c r="G95" t="s">
        <v>71</v>
      </c>
      <c r="H95">
        <v>1</v>
      </c>
      <c r="I95" t="s">
        <v>248</v>
      </c>
      <c r="J95" t="s">
        <v>180</v>
      </c>
      <c r="K95" t="s">
        <v>174</v>
      </c>
      <c r="L95">
        <v>24</v>
      </c>
      <c r="T95" t="str">
        <f>Attack[[#This Row],[服装]]&amp;Attack[[#This Row],[名前]]&amp;Attack[[#This Row],[レアリティ]]</f>
        <v>ユニフォーム成田一仁ICONIC</v>
      </c>
    </row>
    <row r="96" spans="1:20" x14ac:dyDescent="0.3">
      <c r="A96">
        <f>VLOOKUP(Attack[[#This Row],[No用]],SetNo[[No.用]:[vlookup 用]],2,FALSE)</f>
        <v>24</v>
      </c>
      <c r="B96" t="s">
        <v>218</v>
      </c>
      <c r="C96" t="s">
        <v>149</v>
      </c>
      <c r="D96" t="s">
        <v>24</v>
      </c>
      <c r="E96" t="s">
        <v>26</v>
      </c>
      <c r="F96" t="s">
        <v>137</v>
      </c>
      <c r="G96" t="s">
        <v>71</v>
      </c>
      <c r="H96">
        <v>1</v>
      </c>
      <c r="I96" t="s">
        <v>248</v>
      </c>
      <c r="J96" t="s">
        <v>181</v>
      </c>
      <c r="K96" t="s">
        <v>174</v>
      </c>
      <c r="L96">
        <v>21</v>
      </c>
      <c r="T96" t="str">
        <f>Attack[[#This Row],[服装]]&amp;Attack[[#This Row],[名前]]&amp;Attack[[#This Row],[レアリティ]]</f>
        <v>ユニフォーム成田一仁ICONIC</v>
      </c>
    </row>
    <row r="97" spans="1:20" x14ac:dyDescent="0.3">
      <c r="A97">
        <f>VLOOKUP(Attack[[#This Row],[No用]],SetNo[[No.用]:[vlookup 用]],2,FALSE)</f>
        <v>24</v>
      </c>
      <c r="B97" t="s">
        <v>218</v>
      </c>
      <c r="C97" t="s">
        <v>149</v>
      </c>
      <c r="D97" t="s">
        <v>24</v>
      </c>
      <c r="E97" t="s">
        <v>26</v>
      </c>
      <c r="F97" t="s">
        <v>137</v>
      </c>
      <c r="G97" t="s">
        <v>71</v>
      </c>
      <c r="H97">
        <v>1</v>
      </c>
      <c r="I97" t="s">
        <v>248</v>
      </c>
      <c r="J97" t="s">
        <v>184</v>
      </c>
      <c r="K97" t="s">
        <v>174</v>
      </c>
      <c r="L97">
        <v>21</v>
      </c>
      <c r="T97" t="str">
        <f>Attack[[#This Row],[服装]]&amp;Attack[[#This Row],[名前]]&amp;Attack[[#This Row],[レアリティ]]</f>
        <v>ユニフォーム成田一仁ICONIC</v>
      </c>
    </row>
    <row r="98" spans="1:20" x14ac:dyDescent="0.3">
      <c r="A98">
        <f>VLOOKUP(Attack[[#This Row],[No用]],SetNo[[No.用]:[vlookup 用]],2,FALSE)</f>
        <v>24</v>
      </c>
      <c r="B98" t="s">
        <v>218</v>
      </c>
      <c r="C98" t="s">
        <v>149</v>
      </c>
      <c r="D98" t="s">
        <v>24</v>
      </c>
      <c r="E98" t="s">
        <v>26</v>
      </c>
      <c r="F98" t="s">
        <v>137</v>
      </c>
      <c r="G98" t="s">
        <v>71</v>
      </c>
      <c r="H98">
        <v>1</v>
      </c>
      <c r="I98" t="s">
        <v>248</v>
      </c>
      <c r="J98" t="s">
        <v>183</v>
      </c>
      <c r="K98" t="s">
        <v>238</v>
      </c>
      <c r="L98">
        <v>39</v>
      </c>
      <c r="M98">
        <v>5</v>
      </c>
      <c r="N98">
        <v>49</v>
      </c>
      <c r="O98">
        <v>7</v>
      </c>
      <c r="T98" t="str">
        <f>Attack[[#This Row],[服装]]&amp;Attack[[#This Row],[名前]]&amp;Attack[[#This Row],[レアリティ]]</f>
        <v>ユニフォーム成田一仁ICONIC</v>
      </c>
    </row>
    <row r="99" spans="1:20" x14ac:dyDescent="0.3">
      <c r="A99">
        <f>VLOOKUP(Attack[[#This Row],[No用]],SetNo[[No.用]:[vlookup 用]],2,FALSE)</f>
        <v>25</v>
      </c>
      <c r="B99" t="s">
        <v>108</v>
      </c>
      <c r="C99" t="s">
        <v>39</v>
      </c>
      <c r="D99" t="s">
        <v>24</v>
      </c>
      <c r="E99" t="s">
        <v>31</v>
      </c>
      <c r="F99" t="s">
        <v>27</v>
      </c>
      <c r="G99" t="s">
        <v>71</v>
      </c>
      <c r="H99">
        <v>1</v>
      </c>
      <c r="I99" t="s">
        <v>248</v>
      </c>
      <c r="J99" t="s">
        <v>180</v>
      </c>
      <c r="K99" t="s">
        <v>185</v>
      </c>
      <c r="L99">
        <v>31</v>
      </c>
      <c r="T99" t="str">
        <f>Attack[[#This Row],[服装]]&amp;Attack[[#This Row],[名前]]&amp;Attack[[#This Row],[レアリティ]]</f>
        <v>ユニフォーム孤爪研磨ICONIC</v>
      </c>
    </row>
    <row r="100" spans="1:20" x14ac:dyDescent="0.3">
      <c r="A100">
        <f>VLOOKUP(Attack[[#This Row],[No用]],SetNo[[No.用]:[vlookup 用]],2,FALSE)</f>
        <v>25</v>
      </c>
      <c r="B100" t="s">
        <v>108</v>
      </c>
      <c r="C100" t="s">
        <v>39</v>
      </c>
      <c r="D100" t="s">
        <v>24</v>
      </c>
      <c r="E100" t="s">
        <v>31</v>
      </c>
      <c r="F100" t="s">
        <v>27</v>
      </c>
      <c r="G100" t="s">
        <v>71</v>
      </c>
      <c r="H100">
        <v>1</v>
      </c>
      <c r="I100" t="s">
        <v>248</v>
      </c>
      <c r="J100" t="s">
        <v>181</v>
      </c>
      <c r="K100" t="s">
        <v>174</v>
      </c>
      <c r="L100">
        <v>22</v>
      </c>
      <c r="T100" t="str">
        <f>Attack[[#This Row],[服装]]&amp;Attack[[#This Row],[名前]]&amp;Attack[[#This Row],[レアリティ]]</f>
        <v>ユニフォーム孤爪研磨ICONIC</v>
      </c>
    </row>
    <row r="101" spans="1:20" x14ac:dyDescent="0.3">
      <c r="A101">
        <f>VLOOKUP(Attack[[#This Row],[No用]],SetNo[[No.用]:[vlookup 用]],2,FALSE)</f>
        <v>25</v>
      </c>
      <c r="B101" t="s">
        <v>108</v>
      </c>
      <c r="C101" t="s">
        <v>39</v>
      </c>
      <c r="D101" t="s">
        <v>24</v>
      </c>
      <c r="E101" t="s">
        <v>31</v>
      </c>
      <c r="F101" t="s">
        <v>27</v>
      </c>
      <c r="G101" t="s">
        <v>71</v>
      </c>
      <c r="H101">
        <v>1</v>
      </c>
      <c r="I101" t="s">
        <v>248</v>
      </c>
      <c r="J101" t="s">
        <v>183</v>
      </c>
      <c r="K101" t="s">
        <v>174</v>
      </c>
      <c r="L101">
        <v>29</v>
      </c>
      <c r="T101" t="str">
        <f>Attack[[#This Row],[服装]]&amp;Attack[[#This Row],[名前]]&amp;Attack[[#This Row],[レアリティ]]</f>
        <v>ユニフォーム孤爪研磨ICONIC</v>
      </c>
    </row>
    <row r="102" spans="1:20" x14ac:dyDescent="0.3">
      <c r="A102">
        <f>VLOOKUP(Attack[[#This Row],[No用]],SetNo[[No.用]:[vlookup 用]],2,FALSE)</f>
        <v>25</v>
      </c>
      <c r="B102" t="s">
        <v>108</v>
      </c>
      <c r="C102" t="s">
        <v>39</v>
      </c>
      <c r="D102" t="s">
        <v>24</v>
      </c>
      <c r="E102" t="s">
        <v>31</v>
      </c>
      <c r="F102" t="s">
        <v>27</v>
      </c>
      <c r="G102" t="s">
        <v>71</v>
      </c>
      <c r="H102">
        <v>1</v>
      </c>
      <c r="I102" t="s">
        <v>248</v>
      </c>
      <c r="J102" t="s">
        <v>184</v>
      </c>
      <c r="K102" t="s">
        <v>174</v>
      </c>
      <c r="L102">
        <v>24</v>
      </c>
      <c r="T102" t="str">
        <f>Attack[[#This Row],[服装]]&amp;Attack[[#This Row],[名前]]&amp;Attack[[#This Row],[レアリティ]]</f>
        <v>ユニフォーム孤爪研磨ICONIC</v>
      </c>
    </row>
    <row r="103" spans="1:20" x14ac:dyDescent="0.3">
      <c r="A103">
        <f>VLOOKUP(Attack[[#This Row],[No用]],SetNo[[No.用]:[vlookup 用]],2,FALSE)</f>
        <v>26</v>
      </c>
      <c r="B103" t="s">
        <v>150</v>
      </c>
      <c r="C103" t="s">
        <v>39</v>
      </c>
      <c r="D103" t="s">
        <v>90</v>
      </c>
      <c r="E103" t="s">
        <v>31</v>
      </c>
      <c r="F103" t="s">
        <v>27</v>
      </c>
      <c r="G103" t="s">
        <v>71</v>
      </c>
      <c r="H103">
        <v>1</v>
      </c>
      <c r="I103" t="s">
        <v>248</v>
      </c>
      <c r="J103" t="s">
        <v>180</v>
      </c>
      <c r="K103" t="s">
        <v>185</v>
      </c>
      <c r="L103">
        <v>31</v>
      </c>
      <c r="T103" t="str">
        <f>Attack[[#This Row],[服装]]&amp;Attack[[#This Row],[名前]]&amp;Attack[[#This Row],[レアリティ]]</f>
        <v>制服孤爪研磨ICONIC</v>
      </c>
    </row>
    <row r="104" spans="1:20" x14ac:dyDescent="0.3">
      <c r="A104">
        <f>VLOOKUP(Attack[[#This Row],[No用]],SetNo[[No.用]:[vlookup 用]],2,FALSE)</f>
        <v>26</v>
      </c>
      <c r="B104" t="s">
        <v>150</v>
      </c>
      <c r="C104" t="s">
        <v>39</v>
      </c>
      <c r="D104" t="s">
        <v>90</v>
      </c>
      <c r="E104" t="s">
        <v>31</v>
      </c>
      <c r="F104" t="s">
        <v>27</v>
      </c>
      <c r="G104" t="s">
        <v>71</v>
      </c>
      <c r="H104">
        <v>1</v>
      </c>
      <c r="I104" t="s">
        <v>248</v>
      </c>
      <c r="J104" t="s">
        <v>181</v>
      </c>
      <c r="K104" t="s">
        <v>174</v>
      </c>
      <c r="L104">
        <v>22</v>
      </c>
      <c r="T104" t="str">
        <f>Attack[[#This Row],[服装]]&amp;Attack[[#This Row],[名前]]&amp;Attack[[#This Row],[レアリティ]]</f>
        <v>制服孤爪研磨ICONIC</v>
      </c>
    </row>
    <row r="105" spans="1:20" x14ac:dyDescent="0.3">
      <c r="A105">
        <f>VLOOKUP(Attack[[#This Row],[No用]],SetNo[[No.用]:[vlookup 用]],2,FALSE)</f>
        <v>26</v>
      </c>
      <c r="B105" t="s">
        <v>150</v>
      </c>
      <c r="C105" t="s">
        <v>39</v>
      </c>
      <c r="D105" t="s">
        <v>90</v>
      </c>
      <c r="E105" t="s">
        <v>31</v>
      </c>
      <c r="F105" t="s">
        <v>27</v>
      </c>
      <c r="G105" t="s">
        <v>71</v>
      </c>
      <c r="H105">
        <v>1</v>
      </c>
      <c r="I105" t="s">
        <v>248</v>
      </c>
      <c r="J105" t="s">
        <v>183</v>
      </c>
      <c r="K105" t="s">
        <v>190</v>
      </c>
      <c r="L105">
        <v>30</v>
      </c>
      <c r="T105" t="str">
        <f>Attack[[#This Row],[服装]]&amp;Attack[[#This Row],[名前]]&amp;Attack[[#This Row],[レアリティ]]</f>
        <v>制服孤爪研磨ICONIC</v>
      </c>
    </row>
    <row r="106" spans="1:20" x14ac:dyDescent="0.3">
      <c r="A106">
        <f>VLOOKUP(Attack[[#This Row],[No用]],SetNo[[No.用]:[vlookup 用]],2,FALSE)</f>
        <v>26</v>
      </c>
      <c r="B106" t="s">
        <v>150</v>
      </c>
      <c r="C106" t="s">
        <v>39</v>
      </c>
      <c r="D106" t="s">
        <v>90</v>
      </c>
      <c r="E106" t="s">
        <v>31</v>
      </c>
      <c r="F106" t="s">
        <v>27</v>
      </c>
      <c r="G106" t="s">
        <v>71</v>
      </c>
      <c r="H106">
        <v>1</v>
      </c>
      <c r="I106" t="s">
        <v>248</v>
      </c>
      <c r="J106" t="s">
        <v>184</v>
      </c>
      <c r="K106" t="s">
        <v>174</v>
      </c>
      <c r="L106">
        <v>24</v>
      </c>
      <c r="T106" t="str">
        <f>Attack[[#This Row],[服装]]&amp;Attack[[#This Row],[名前]]&amp;Attack[[#This Row],[レアリティ]]</f>
        <v>制服孤爪研磨ICONIC</v>
      </c>
    </row>
    <row r="107" spans="1:20" x14ac:dyDescent="0.3">
      <c r="A107">
        <f>VLOOKUP(Attack[[#This Row],[No用]],SetNo[[No.用]:[vlookup 用]],2,FALSE)</f>
        <v>26</v>
      </c>
      <c r="B107" t="s">
        <v>150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248</v>
      </c>
      <c r="J107" t="s">
        <v>183</v>
      </c>
      <c r="K107" t="s">
        <v>238</v>
      </c>
      <c r="L107">
        <v>42</v>
      </c>
      <c r="N107">
        <v>52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151</v>
      </c>
      <c r="C108" t="s">
        <v>39</v>
      </c>
      <c r="D108" t="s">
        <v>77</v>
      </c>
      <c r="E108" t="s">
        <v>31</v>
      </c>
      <c r="F108" t="s">
        <v>27</v>
      </c>
      <c r="G108" t="s">
        <v>71</v>
      </c>
      <c r="H108">
        <v>1</v>
      </c>
      <c r="I108" t="s">
        <v>248</v>
      </c>
      <c r="J108" t="s">
        <v>180</v>
      </c>
      <c r="K108" t="s">
        <v>174</v>
      </c>
      <c r="L108">
        <v>28</v>
      </c>
      <c r="T108" t="str">
        <f>Attack[[#This Row],[服装]]&amp;Attack[[#This Row],[名前]]&amp;Attack[[#This Row],[レアリティ]]</f>
        <v>夏祭り孤爪研磨ICONIC</v>
      </c>
    </row>
    <row r="109" spans="1:20" x14ac:dyDescent="0.3">
      <c r="A109">
        <f>VLOOKUP(Attack[[#This Row],[No用]],SetNo[[No.用]:[vlookup 用]],2,FALSE)</f>
        <v>27</v>
      </c>
      <c r="B109" t="s">
        <v>151</v>
      </c>
      <c r="C109" t="s">
        <v>39</v>
      </c>
      <c r="D109" t="s">
        <v>77</v>
      </c>
      <c r="E109" t="s">
        <v>31</v>
      </c>
      <c r="F109" t="s">
        <v>27</v>
      </c>
      <c r="G109" t="s">
        <v>71</v>
      </c>
      <c r="H109">
        <v>1</v>
      </c>
      <c r="I109" t="s">
        <v>248</v>
      </c>
      <c r="J109" t="s">
        <v>181</v>
      </c>
      <c r="K109" t="s">
        <v>174</v>
      </c>
      <c r="L109">
        <v>22</v>
      </c>
      <c r="T109" t="str">
        <f>Attack[[#This Row],[服装]]&amp;Attack[[#This Row],[名前]]&amp;Attack[[#This Row],[レアリティ]]</f>
        <v>夏祭り孤爪研磨ICONIC</v>
      </c>
    </row>
    <row r="110" spans="1:20" x14ac:dyDescent="0.3">
      <c r="A110">
        <f>VLOOKUP(Attack[[#This Row],[No用]],SetNo[[No.用]:[vlookup 用]],2,FALSE)</f>
        <v>27</v>
      </c>
      <c r="B110" t="s">
        <v>151</v>
      </c>
      <c r="C110" t="s">
        <v>39</v>
      </c>
      <c r="D110" t="s">
        <v>77</v>
      </c>
      <c r="E110" t="s">
        <v>31</v>
      </c>
      <c r="F110" t="s">
        <v>27</v>
      </c>
      <c r="G110" t="s">
        <v>71</v>
      </c>
      <c r="H110">
        <v>1</v>
      </c>
      <c r="I110" t="s">
        <v>248</v>
      </c>
      <c r="J110" t="s">
        <v>183</v>
      </c>
      <c r="K110" t="s">
        <v>174</v>
      </c>
      <c r="L110">
        <v>29</v>
      </c>
      <c r="T110" t="str">
        <f>Attack[[#This Row],[服装]]&amp;Attack[[#This Row],[名前]]&amp;Attack[[#This Row],[レアリティ]]</f>
        <v>夏祭り孤爪研磨ICONIC</v>
      </c>
    </row>
    <row r="111" spans="1:20" x14ac:dyDescent="0.3">
      <c r="A111">
        <f>VLOOKUP(Attack[[#This Row],[No用]],SetNo[[No.用]:[vlookup 用]],2,FALSE)</f>
        <v>27</v>
      </c>
      <c r="B111" t="s">
        <v>151</v>
      </c>
      <c r="C111" t="s">
        <v>39</v>
      </c>
      <c r="D111" t="s">
        <v>77</v>
      </c>
      <c r="E111" t="s">
        <v>31</v>
      </c>
      <c r="F111" t="s">
        <v>27</v>
      </c>
      <c r="G111" t="s">
        <v>71</v>
      </c>
      <c r="H111">
        <v>1</v>
      </c>
      <c r="I111" t="s">
        <v>248</v>
      </c>
      <c r="J111" t="s">
        <v>184</v>
      </c>
      <c r="K111" t="s">
        <v>174</v>
      </c>
      <c r="L111">
        <v>24</v>
      </c>
      <c r="T111" t="str">
        <f>Attack[[#This Row],[服装]]&amp;Attack[[#This Row],[名前]]&amp;Attack[[#This Row],[レアリティ]]</f>
        <v>夏祭り孤爪研磨ICONIC</v>
      </c>
    </row>
    <row r="112" spans="1:20" x14ac:dyDescent="0.3">
      <c r="A112">
        <f>VLOOKUP(Attack[[#This Row],[No用]],SetNo[[No.用]:[vlookup 用]],2,FALSE)</f>
        <v>28</v>
      </c>
      <c r="B112" t="s">
        <v>108</v>
      </c>
      <c r="C112" t="s">
        <v>40</v>
      </c>
      <c r="D112" t="s">
        <v>23</v>
      </c>
      <c r="E112" t="s">
        <v>26</v>
      </c>
      <c r="F112" t="s">
        <v>27</v>
      </c>
      <c r="G112" t="s">
        <v>71</v>
      </c>
      <c r="H112">
        <v>1</v>
      </c>
      <c r="I112" t="s">
        <v>248</v>
      </c>
      <c r="J112" t="s">
        <v>180</v>
      </c>
      <c r="K112" t="s">
        <v>185</v>
      </c>
      <c r="L112">
        <v>33</v>
      </c>
      <c r="T112" t="str">
        <f>Attack[[#This Row],[服装]]&amp;Attack[[#This Row],[名前]]&amp;Attack[[#This Row],[レアリティ]]</f>
        <v>ユニフォーム黒尾鉄朗ICONIC</v>
      </c>
    </row>
    <row r="113" spans="1:20" x14ac:dyDescent="0.3">
      <c r="A113">
        <f>VLOOKUP(Attack[[#This Row],[No用]],SetNo[[No.用]:[vlookup 用]],2,FALSE)</f>
        <v>28</v>
      </c>
      <c r="B113" t="s">
        <v>108</v>
      </c>
      <c r="C113" t="s">
        <v>40</v>
      </c>
      <c r="D113" t="s">
        <v>23</v>
      </c>
      <c r="E113" t="s">
        <v>26</v>
      </c>
      <c r="F113" t="s">
        <v>27</v>
      </c>
      <c r="G113" t="s">
        <v>71</v>
      </c>
      <c r="H113">
        <v>1</v>
      </c>
      <c r="I113" t="s">
        <v>248</v>
      </c>
      <c r="J113" t="s">
        <v>181</v>
      </c>
      <c r="K113" t="s">
        <v>174</v>
      </c>
      <c r="L113">
        <v>28</v>
      </c>
      <c r="T113" t="str">
        <f>Attack[[#This Row],[服装]]&amp;Attack[[#This Row],[名前]]&amp;Attack[[#This Row],[レアリティ]]</f>
        <v>ユニフォーム黒尾鉄朗ICONIC</v>
      </c>
    </row>
    <row r="114" spans="1:20" x14ac:dyDescent="0.3">
      <c r="A114">
        <f>VLOOKUP(Attack[[#This Row],[No用]],SetNo[[No.用]:[vlookup 用]],2,FALSE)</f>
        <v>28</v>
      </c>
      <c r="B114" t="s">
        <v>108</v>
      </c>
      <c r="C114" t="s">
        <v>40</v>
      </c>
      <c r="D114" t="s">
        <v>23</v>
      </c>
      <c r="E114" t="s">
        <v>26</v>
      </c>
      <c r="F114" t="s">
        <v>27</v>
      </c>
      <c r="G114" t="s">
        <v>71</v>
      </c>
      <c r="H114">
        <v>1</v>
      </c>
      <c r="I114" t="s">
        <v>248</v>
      </c>
      <c r="J114" t="s">
        <v>285</v>
      </c>
      <c r="K114" t="s">
        <v>185</v>
      </c>
      <c r="L114">
        <v>37</v>
      </c>
      <c r="T114" t="str">
        <f>Attack[[#This Row],[服装]]&amp;Attack[[#This Row],[名前]]&amp;Attack[[#This Row],[レアリティ]]</f>
        <v>ユニフォーム黒尾鉄朗ICONIC</v>
      </c>
    </row>
    <row r="115" spans="1:20" x14ac:dyDescent="0.3">
      <c r="A115">
        <f>VLOOKUP(Attack[[#This Row],[No用]],SetNo[[No.用]:[vlookup 用]],2,FALSE)</f>
        <v>28</v>
      </c>
      <c r="B115" t="s">
        <v>108</v>
      </c>
      <c r="C115" t="s">
        <v>40</v>
      </c>
      <c r="D115" t="s">
        <v>23</v>
      </c>
      <c r="E115" t="s">
        <v>26</v>
      </c>
      <c r="F115" t="s">
        <v>27</v>
      </c>
      <c r="G115" t="s">
        <v>71</v>
      </c>
      <c r="H115">
        <v>1</v>
      </c>
      <c r="I115" t="s">
        <v>248</v>
      </c>
      <c r="J115" t="s">
        <v>183</v>
      </c>
      <c r="K115" t="s">
        <v>174</v>
      </c>
      <c r="L115">
        <v>30</v>
      </c>
      <c r="T115" t="str">
        <f>Attack[[#This Row],[服装]]&amp;Attack[[#This Row],[名前]]&amp;Attack[[#This Row],[レアリティ]]</f>
        <v>ユニフォーム黒尾鉄朗ICONIC</v>
      </c>
    </row>
    <row r="116" spans="1:20" x14ac:dyDescent="0.3">
      <c r="A116">
        <f>VLOOKUP(Attack[[#This Row],[No用]],SetNo[[No.用]:[vlookup 用]],2,FALSE)</f>
        <v>28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248</v>
      </c>
      <c r="J116" t="s">
        <v>184</v>
      </c>
      <c r="K116" t="s">
        <v>174</v>
      </c>
      <c r="L116">
        <v>25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150</v>
      </c>
      <c r="C117" t="s">
        <v>40</v>
      </c>
      <c r="D117" t="s">
        <v>73</v>
      </c>
      <c r="E117" t="s">
        <v>26</v>
      </c>
      <c r="F117" t="s">
        <v>27</v>
      </c>
      <c r="G117" t="s">
        <v>71</v>
      </c>
      <c r="H117">
        <v>1</v>
      </c>
      <c r="I117" t="s">
        <v>248</v>
      </c>
      <c r="J117" t="s">
        <v>180</v>
      </c>
      <c r="K117" t="s">
        <v>190</v>
      </c>
      <c r="L117">
        <v>29</v>
      </c>
      <c r="T117" t="str">
        <f>Attack[[#This Row],[服装]]&amp;Attack[[#This Row],[名前]]&amp;Attack[[#This Row],[レアリティ]]</f>
        <v>制服黒尾鉄朗ICONIC</v>
      </c>
    </row>
    <row r="118" spans="1:20" x14ac:dyDescent="0.3">
      <c r="A118">
        <f>VLOOKUP(Attack[[#This Row],[No用]],SetNo[[No.用]:[vlookup 用]],2,FALSE)</f>
        <v>29</v>
      </c>
      <c r="B118" t="s">
        <v>150</v>
      </c>
      <c r="C118" t="s">
        <v>40</v>
      </c>
      <c r="D118" t="s">
        <v>73</v>
      </c>
      <c r="E118" t="s">
        <v>26</v>
      </c>
      <c r="F118" t="s">
        <v>27</v>
      </c>
      <c r="G118" t="s">
        <v>71</v>
      </c>
      <c r="H118">
        <v>1</v>
      </c>
      <c r="I118" t="s">
        <v>248</v>
      </c>
      <c r="J118" t="s">
        <v>181</v>
      </c>
      <c r="K118" t="s">
        <v>174</v>
      </c>
      <c r="L118">
        <v>28</v>
      </c>
      <c r="T118" t="str">
        <f>Attack[[#This Row],[服装]]&amp;Attack[[#This Row],[名前]]&amp;Attack[[#This Row],[レアリティ]]</f>
        <v>制服黒尾鉄朗ICONIC</v>
      </c>
    </row>
    <row r="119" spans="1:20" x14ac:dyDescent="0.3">
      <c r="A119">
        <f>VLOOKUP(Attack[[#This Row],[No用]],SetNo[[No.用]:[vlookup 用]],2,FALSE)</f>
        <v>29</v>
      </c>
      <c r="B119" t="s">
        <v>150</v>
      </c>
      <c r="C119" t="s">
        <v>40</v>
      </c>
      <c r="D119" t="s">
        <v>73</v>
      </c>
      <c r="E119" t="s">
        <v>26</v>
      </c>
      <c r="F119" t="s">
        <v>27</v>
      </c>
      <c r="G119" t="s">
        <v>71</v>
      </c>
      <c r="H119">
        <v>1</v>
      </c>
      <c r="I119" t="s">
        <v>248</v>
      </c>
      <c r="J119" t="s">
        <v>285</v>
      </c>
      <c r="K119" t="s">
        <v>185</v>
      </c>
      <c r="L119">
        <v>37</v>
      </c>
      <c r="T119" t="str">
        <f>Attack[[#This Row],[服装]]&amp;Attack[[#This Row],[名前]]&amp;Attack[[#This Row],[レアリティ]]</f>
        <v>制服黒尾鉄朗ICONIC</v>
      </c>
    </row>
    <row r="120" spans="1:20" x14ac:dyDescent="0.3">
      <c r="A120">
        <f>VLOOKUP(Attack[[#This Row],[No用]],SetNo[[No.用]:[vlookup 用]],2,FALSE)</f>
        <v>29</v>
      </c>
      <c r="B120" t="s">
        <v>150</v>
      </c>
      <c r="C120" t="s">
        <v>40</v>
      </c>
      <c r="D120" t="s">
        <v>73</v>
      </c>
      <c r="E120" t="s">
        <v>26</v>
      </c>
      <c r="F120" t="s">
        <v>27</v>
      </c>
      <c r="G120" t="s">
        <v>71</v>
      </c>
      <c r="H120">
        <v>1</v>
      </c>
      <c r="I120" t="s">
        <v>248</v>
      </c>
      <c r="J120" t="s">
        <v>183</v>
      </c>
      <c r="K120" t="s">
        <v>174</v>
      </c>
      <c r="L120">
        <v>30</v>
      </c>
      <c r="T120" t="str">
        <f>Attack[[#This Row],[服装]]&amp;Attack[[#This Row],[名前]]&amp;Attack[[#This Row],[レアリティ]]</f>
        <v>制服黒尾鉄朗ICONIC</v>
      </c>
    </row>
    <row r="121" spans="1:20" x14ac:dyDescent="0.3">
      <c r="A121">
        <f>VLOOKUP(Attack[[#This Row],[No用]],SetNo[[No.用]:[vlookup 用]],2,FALSE)</f>
        <v>29</v>
      </c>
      <c r="B121" t="s">
        <v>150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248</v>
      </c>
      <c r="J121" t="s">
        <v>184</v>
      </c>
      <c r="K121" t="s">
        <v>174</v>
      </c>
      <c r="L121">
        <v>25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29</v>
      </c>
      <c r="B122" t="s">
        <v>150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248</v>
      </c>
      <c r="J122" t="s">
        <v>183</v>
      </c>
      <c r="K122" t="s">
        <v>238</v>
      </c>
      <c r="L122">
        <v>44</v>
      </c>
      <c r="N122">
        <v>54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151</v>
      </c>
      <c r="C123" t="s">
        <v>40</v>
      </c>
      <c r="D123" t="s">
        <v>90</v>
      </c>
      <c r="E123" t="s">
        <v>26</v>
      </c>
      <c r="F123" t="s">
        <v>27</v>
      </c>
      <c r="G123" t="s">
        <v>71</v>
      </c>
      <c r="H123">
        <v>1</v>
      </c>
      <c r="I123" t="s">
        <v>248</v>
      </c>
      <c r="J123" t="s">
        <v>180</v>
      </c>
      <c r="K123" t="s">
        <v>185</v>
      </c>
      <c r="L123">
        <v>33</v>
      </c>
      <c r="T123" t="str">
        <f>Attack[[#This Row],[服装]]&amp;Attack[[#This Row],[名前]]&amp;Attack[[#This Row],[レアリティ]]</f>
        <v>夏祭り黒尾鉄朗ICONIC</v>
      </c>
    </row>
    <row r="124" spans="1:20" x14ac:dyDescent="0.3">
      <c r="A124">
        <f>VLOOKUP(Attack[[#This Row],[No用]],SetNo[[No.用]:[vlookup 用]],2,FALSE)</f>
        <v>30</v>
      </c>
      <c r="B124" t="s">
        <v>151</v>
      </c>
      <c r="C124" t="s">
        <v>40</v>
      </c>
      <c r="D124" t="s">
        <v>90</v>
      </c>
      <c r="E124" t="s">
        <v>26</v>
      </c>
      <c r="F124" t="s">
        <v>27</v>
      </c>
      <c r="G124" t="s">
        <v>71</v>
      </c>
      <c r="H124">
        <v>1</v>
      </c>
      <c r="I124" t="s">
        <v>248</v>
      </c>
      <c r="J124" t="s">
        <v>181</v>
      </c>
      <c r="K124" t="s">
        <v>190</v>
      </c>
      <c r="L124">
        <v>29</v>
      </c>
      <c r="T124" t="str">
        <f>Attack[[#This Row],[服装]]&amp;Attack[[#This Row],[名前]]&amp;Attack[[#This Row],[レアリティ]]</f>
        <v>夏祭り黒尾鉄朗ICONIC</v>
      </c>
    </row>
    <row r="125" spans="1:20" x14ac:dyDescent="0.3">
      <c r="A125">
        <f>VLOOKUP(Attack[[#This Row],[No用]],SetNo[[No.用]:[vlookup 用]],2,FALSE)</f>
        <v>30</v>
      </c>
      <c r="B125" t="s">
        <v>151</v>
      </c>
      <c r="C125" t="s">
        <v>40</v>
      </c>
      <c r="D125" t="s">
        <v>90</v>
      </c>
      <c r="E125" t="s">
        <v>26</v>
      </c>
      <c r="F125" t="s">
        <v>27</v>
      </c>
      <c r="G125" t="s">
        <v>71</v>
      </c>
      <c r="H125">
        <v>1</v>
      </c>
      <c r="I125" t="s">
        <v>248</v>
      </c>
      <c r="J125" t="s">
        <v>285</v>
      </c>
      <c r="K125" t="s">
        <v>185</v>
      </c>
      <c r="L125">
        <v>37</v>
      </c>
      <c r="T125" t="str">
        <f>Attack[[#This Row],[服装]]&amp;Attack[[#This Row],[名前]]&amp;Attack[[#This Row],[レアリティ]]</f>
        <v>夏祭り黒尾鉄朗ICONIC</v>
      </c>
    </row>
    <row r="126" spans="1:20" x14ac:dyDescent="0.3">
      <c r="A126">
        <f>VLOOKUP(Attack[[#This Row],[No用]],SetNo[[No.用]:[vlookup 用]],2,FALSE)</f>
        <v>30</v>
      </c>
      <c r="B126" t="s">
        <v>151</v>
      </c>
      <c r="C126" t="s">
        <v>40</v>
      </c>
      <c r="D126" t="s">
        <v>90</v>
      </c>
      <c r="E126" t="s">
        <v>26</v>
      </c>
      <c r="F126" t="s">
        <v>27</v>
      </c>
      <c r="G126" t="s">
        <v>71</v>
      </c>
      <c r="H126">
        <v>1</v>
      </c>
      <c r="I126" t="s">
        <v>248</v>
      </c>
      <c r="J126" t="s">
        <v>183</v>
      </c>
      <c r="K126" t="s">
        <v>174</v>
      </c>
      <c r="L126">
        <v>30</v>
      </c>
      <c r="T126" t="str">
        <f>Attack[[#This Row],[服装]]&amp;Attack[[#This Row],[名前]]&amp;Attack[[#This Row],[レアリティ]]</f>
        <v>夏祭り黒尾鉄朗ICONIC</v>
      </c>
    </row>
    <row r="127" spans="1:20" x14ac:dyDescent="0.3">
      <c r="A127">
        <f>VLOOKUP(Attack[[#This Row],[No用]],SetNo[[No.用]:[vlookup 用]],2,FALSE)</f>
        <v>30</v>
      </c>
      <c r="B127" t="s">
        <v>151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248</v>
      </c>
      <c r="J127" t="s">
        <v>184</v>
      </c>
      <c r="K127" t="s">
        <v>174</v>
      </c>
      <c r="L127">
        <v>25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30</v>
      </c>
      <c r="B128" t="s">
        <v>151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248</v>
      </c>
      <c r="J128" t="s">
        <v>195</v>
      </c>
      <c r="K128" t="s">
        <v>238</v>
      </c>
      <c r="L128">
        <v>44</v>
      </c>
      <c r="N128">
        <v>54</v>
      </c>
      <c r="P128" t="s">
        <v>300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108</v>
      </c>
      <c r="C129" t="s">
        <v>41</v>
      </c>
      <c r="D129" t="s">
        <v>23</v>
      </c>
      <c r="E129" t="s">
        <v>26</v>
      </c>
      <c r="F129" t="s">
        <v>27</v>
      </c>
      <c r="G129" t="s">
        <v>71</v>
      </c>
      <c r="H129">
        <v>1</v>
      </c>
      <c r="I129" t="s">
        <v>248</v>
      </c>
      <c r="J129" t="s">
        <v>180</v>
      </c>
      <c r="K129" t="s">
        <v>174</v>
      </c>
      <c r="L129">
        <v>30</v>
      </c>
      <c r="T129" t="str">
        <f>Attack[[#This Row],[服装]]&amp;Attack[[#This Row],[名前]]&amp;Attack[[#This Row],[レアリティ]]</f>
        <v>ユニフォーム灰羽リエーフICONIC</v>
      </c>
    </row>
    <row r="130" spans="1:20" x14ac:dyDescent="0.3">
      <c r="A130">
        <f>VLOOKUP(Attack[[#This Row],[No用]],SetNo[[No.用]:[vlookup 用]],2,FALSE)</f>
        <v>31</v>
      </c>
      <c r="B130" t="s">
        <v>108</v>
      </c>
      <c r="C130" t="s">
        <v>41</v>
      </c>
      <c r="D130" t="s">
        <v>23</v>
      </c>
      <c r="E130" t="s">
        <v>26</v>
      </c>
      <c r="F130" t="s">
        <v>27</v>
      </c>
      <c r="G130" t="s">
        <v>71</v>
      </c>
      <c r="H130">
        <v>1</v>
      </c>
      <c r="I130" t="s">
        <v>248</v>
      </c>
      <c r="J130" t="s">
        <v>181</v>
      </c>
      <c r="K130" t="s">
        <v>174</v>
      </c>
      <c r="L130">
        <v>30</v>
      </c>
      <c r="T130" t="str">
        <f>Attack[[#This Row],[服装]]&amp;Attack[[#This Row],[名前]]&amp;Attack[[#This Row],[レアリティ]]</f>
        <v>ユニフォーム灰羽リエーフICONIC</v>
      </c>
    </row>
    <row r="131" spans="1:20" x14ac:dyDescent="0.3">
      <c r="A131">
        <f>VLOOKUP(Attack[[#This Row],[No用]],SetNo[[No.用]:[vlookup 用]],2,FALSE)</f>
        <v>31</v>
      </c>
      <c r="B131" t="s">
        <v>108</v>
      </c>
      <c r="C131" t="s">
        <v>41</v>
      </c>
      <c r="D131" t="s">
        <v>23</v>
      </c>
      <c r="E131" t="s">
        <v>26</v>
      </c>
      <c r="F131" t="s">
        <v>27</v>
      </c>
      <c r="G131" t="s">
        <v>71</v>
      </c>
      <c r="H131">
        <v>1</v>
      </c>
      <c r="I131" t="s">
        <v>248</v>
      </c>
      <c r="J131" t="s">
        <v>184</v>
      </c>
      <c r="K131" t="s">
        <v>174</v>
      </c>
      <c r="L131">
        <v>29</v>
      </c>
      <c r="T131" t="str">
        <f>Attack[[#This Row],[服装]]&amp;Attack[[#This Row],[名前]]&amp;Attack[[#This Row],[レアリティ]]</f>
        <v>ユニフォーム灰羽リエーフICONIC</v>
      </c>
    </row>
    <row r="132" spans="1:20" x14ac:dyDescent="0.3">
      <c r="A132">
        <f>VLOOKUP(Attack[[#This Row],[No用]],SetNo[[No.用]:[vlookup 用]],2,FALSE)</f>
        <v>32</v>
      </c>
      <c r="B132" t="s">
        <v>108</v>
      </c>
      <c r="C132" t="s">
        <v>42</v>
      </c>
      <c r="D132" t="s">
        <v>24</v>
      </c>
      <c r="E132" t="s">
        <v>21</v>
      </c>
      <c r="F132" t="s">
        <v>27</v>
      </c>
      <c r="G132" t="s">
        <v>71</v>
      </c>
      <c r="H132">
        <v>1</v>
      </c>
      <c r="I132" t="s">
        <v>248</v>
      </c>
      <c r="T132" t="str">
        <f>Attack[[#This Row],[服装]]&amp;Attack[[#This Row],[名前]]&amp;Attack[[#This Row],[レアリティ]]</f>
        <v>ユニフォーム夜久衛輔ICONIC</v>
      </c>
    </row>
    <row r="133" spans="1:20" x14ac:dyDescent="0.3">
      <c r="A133">
        <f>VLOOKUP(Attack[[#This Row],[No用]],SetNo[[No.用]:[vlookup 用]],2,FALSE)</f>
        <v>33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248</v>
      </c>
      <c r="J133" t="s">
        <v>180</v>
      </c>
      <c r="K133" t="s">
        <v>185</v>
      </c>
      <c r="L133">
        <v>32</v>
      </c>
      <c r="T133" t="str">
        <f>Attack[[#This Row],[服装]]&amp;Attack[[#This Row],[名前]]&amp;Attack[[#This Row],[レアリティ]]</f>
        <v>ユニフォーム福永招平ICONIC</v>
      </c>
    </row>
    <row r="134" spans="1:20" x14ac:dyDescent="0.3">
      <c r="A134">
        <f>VLOOKUP(Attack[[#This Row],[No用]],SetNo[[No.用]:[vlookup 用]],2,FALSE)</f>
        <v>33</v>
      </c>
      <c r="B134" t="s">
        <v>108</v>
      </c>
      <c r="C134" t="s">
        <v>43</v>
      </c>
      <c r="D134" t="s">
        <v>24</v>
      </c>
      <c r="E134" t="s">
        <v>25</v>
      </c>
      <c r="F134" t="s">
        <v>27</v>
      </c>
      <c r="G134" t="s">
        <v>71</v>
      </c>
      <c r="H134">
        <v>1</v>
      </c>
      <c r="I134" t="s">
        <v>248</v>
      </c>
      <c r="J134" t="s">
        <v>181</v>
      </c>
      <c r="K134" t="s">
        <v>185</v>
      </c>
      <c r="L134">
        <v>32</v>
      </c>
      <c r="T134" t="str">
        <f>Attack[[#This Row],[服装]]&amp;Attack[[#This Row],[名前]]&amp;Attack[[#This Row],[レアリティ]]</f>
        <v>ユニフォーム福永招平ICONIC</v>
      </c>
    </row>
    <row r="135" spans="1:20" x14ac:dyDescent="0.3">
      <c r="A135">
        <f>VLOOKUP(Attack[[#This Row],[No用]],SetNo[[No.用]:[vlookup 用]],2,FALSE)</f>
        <v>33</v>
      </c>
      <c r="B135" t="s">
        <v>108</v>
      </c>
      <c r="C135" t="s">
        <v>43</v>
      </c>
      <c r="D135" t="s">
        <v>24</v>
      </c>
      <c r="E135" t="s">
        <v>25</v>
      </c>
      <c r="F135" t="s">
        <v>27</v>
      </c>
      <c r="G135" t="s">
        <v>71</v>
      </c>
      <c r="H135">
        <v>1</v>
      </c>
      <c r="I135" t="s">
        <v>248</v>
      </c>
      <c r="J135" t="s">
        <v>183</v>
      </c>
      <c r="K135" t="s">
        <v>174</v>
      </c>
      <c r="L135">
        <v>12</v>
      </c>
      <c r="T135" t="str">
        <f>Attack[[#This Row],[服装]]&amp;Attack[[#This Row],[名前]]&amp;Attack[[#This Row],[レアリティ]]</f>
        <v>ユニフォーム福永招平ICONIC</v>
      </c>
    </row>
    <row r="136" spans="1:20" x14ac:dyDescent="0.3">
      <c r="A136">
        <f>VLOOKUP(Attack[[#This Row],[No用]],SetNo[[No.用]:[vlookup 用]],2,FALSE)</f>
        <v>33</v>
      </c>
      <c r="B136" t="s">
        <v>108</v>
      </c>
      <c r="C136" t="s">
        <v>43</v>
      </c>
      <c r="D136" t="s">
        <v>24</v>
      </c>
      <c r="E136" t="s">
        <v>25</v>
      </c>
      <c r="F136" t="s">
        <v>27</v>
      </c>
      <c r="G136" t="s">
        <v>71</v>
      </c>
      <c r="H136">
        <v>1</v>
      </c>
      <c r="I136" t="s">
        <v>248</v>
      </c>
      <c r="J136" t="s">
        <v>302</v>
      </c>
      <c r="K136" t="s">
        <v>185</v>
      </c>
      <c r="L136">
        <v>36</v>
      </c>
      <c r="T136" t="str">
        <f>Attack[[#This Row],[服装]]&amp;Attack[[#This Row],[名前]]&amp;Attack[[#This Row],[レアリティ]]</f>
        <v>ユニフォーム福永招平ICONIC</v>
      </c>
    </row>
    <row r="137" spans="1:20" x14ac:dyDescent="0.3">
      <c r="A137">
        <f>VLOOKUP(Attack[[#This Row],[No用]],SetNo[[No.用]:[vlookup 用]],2,FALSE)</f>
        <v>33</v>
      </c>
      <c r="B137" t="s">
        <v>108</v>
      </c>
      <c r="C137" t="s">
        <v>43</v>
      </c>
      <c r="D137" t="s">
        <v>24</v>
      </c>
      <c r="E137" t="s">
        <v>25</v>
      </c>
      <c r="F137" t="s">
        <v>27</v>
      </c>
      <c r="G137" t="s">
        <v>71</v>
      </c>
      <c r="H137">
        <v>1</v>
      </c>
      <c r="I137" t="s">
        <v>248</v>
      </c>
      <c r="J137" t="s">
        <v>184</v>
      </c>
      <c r="K137" t="s">
        <v>174</v>
      </c>
      <c r="L137">
        <v>27</v>
      </c>
      <c r="T137" t="str">
        <f>Attack[[#This Row],[服装]]&amp;Attack[[#This Row],[名前]]&amp;Attack[[#This Row],[レアリティ]]</f>
        <v>ユニフォーム福永招平ICONIC</v>
      </c>
    </row>
    <row r="138" spans="1:20" x14ac:dyDescent="0.3">
      <c r="A138">
        <f>VLOOKUP(Attack[[#This Row],[No用]],SetNo[[No.用]:[vlookup 用]],2,FALSE)</f>
        <v>33</v>
      </c>
      <c r="B138" t="s">
        <v>108</v>
      </c>
      <c r="C138" t="s">
        <v>43</v>
      </c>
      <c r="D138" t="s">
        <v>24</v>
      </c>
      <c r="E138" t="s">
        <v>25</v>
      </c>
      <c r="F138" t="s">
        <v>27</v>
      </c>
      <c r="G138" t="s">
        <v>71</v>
      </c>
      <c r="H138">
        <v>1</v>
      </c>
      <c r="I138" t="s">
        <v>248</v>
      </c>
      <c r="J138" t="s">
        <v>195</v>
      </c>
      <c r="K138" t="s">
        <v>238</v>
      </c>
      <c r="L138">
        <v>46</v>
      </c>
      <c r="N138">
        <v>56</v>
      </c>
      <c r="T138" t="str">
        <f>Attack[[#This Row],[服装]]&amp;Attack[[#This Row],[名前]]&amp;Attack[[#This Row],[レアリティ]]</f>
        <v>ユニフォーム福永招平ICONIC</v>
      </c>
    </row>
    <row r="139" spans="1:20" x14ac:dyDescent="0.3">
      <c r="A139">
        <f>VLOOKUP(Attack[[#This Row],[No用]],SetNo[[No.用]:[vlookup 用]],2,FALSE)</f>
        <v>34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248</v>
      </c>
      <c r="J139" t="s">
        <v>180</v>
      </c>
      <c r="K139" t="s">
        <v>174</v>
      </c>
      <c r="L139">
        <v>25</v>
      </c>
      <c r="T139" t="str">
        <f>Attack[[#This Row],[服装]]&amp;Attack[[#This Row],[名前]]&amp;Attack[[#This Row],[レアリティ]]</f>
        <v>ユニフォーム犬岡走ICONIC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44</v>
      </c>
      <c r="D140" t="s">
        <v>24</v>
      </c>
      <c r="E140" t="s">
        <v>26</v>
      </c>
      <c r="F140" t="s">
        <v>27</v>
      </c>
      <c r="G140" t="s">
        <v>71</v>
      </c>
      <c r="H140">
        <v>1</v>
      </c>
      <c r="I140" t="s">
        <v>248</v>
      </c>
      <c r="J140" t="s">
        <v>181</v>
      </c>
      <c r="K140" t="s">
        <v>174</v>
      </c>
      <c r="L140">
        <v>25</v>
      </c>
      <c r="T140" t="str">
        <f>Attack[[#This Row],[服装]]&amp;Attack[[#This Row],[名前]]&amp;Attack[[#This Row],[レアリティ]]</f>
        <v>ユニフォーム犬岡走ICONIC</v>
      </c>
    </row>
    <row r="141" spans="1:20" x14ac:dyDescent="0.3">
      <c r="A141">
        <f>VLOOKUP(Attack[[#This Row],[No用]],SetNo[[No.用]:[vlookup 用]],2,FALSE)</f>
        <v>34</v>
      </c>
      <c r="B141" t="s">
        <v>108</v>
      </c>
      <c r="C141" t="s">
        <v>44</v>
      </c>
      <c r="D141" t="s">
        <v>24</v>
      </c>
      <c r="E141" t="s">
        <v>26</v>
      </c>
      <c r="F141" t="s">
        <v>27</v>
      </c>
      <c r="G141" t="s">
        <v>71</v>
      </c>
      <c r="H141">
        <v>1</v>
      </c>
      <c r="I141" t="s">
        <v>248</v>
      </c>
      <c r="J141" t="s">
        <v>182</v>
      </c>
      <c r="K141" t="s">
        <v>185</v>
      </c>
      <c r="L141">
        <v>38</v>
      </c>
      <c r="T141" t="str">
        <f>Attack[[#This Row],[服装]]&amp;Attack[[#This Row],[名前]]&amp;Attack[[#This Row],[レアリティ]]</f>
        <v>ユニフォーム犬岡走ICONIC</v>
      </c>
    </row>
    <row r="142" spans="1:20" x14ac:dyDescent="0.3">
      <c r="A142">
        <f>VLOOKUP(Attack[[#This Row],[No用]],SetNo[[No.用]:[vlookup 用]],2,FALSE)</f>
        <v>34</v>
      </c>
      <c r="B142" t="s">
        <v>108</v>
      </c>
      <c r="C142" t="s">
        <v>44</v>
      </c>
      <c r="D142" t="s">
        <v>24</v>
      </c>
      <c r="E142" t="s">
        <v>26</v>
      </c>
      <c r="F142" t="s">
        <v>27</v>
      </c>
      <c r="G142" t="s">
        <v>71</v>
      </c>
      <c r="H142">
        <v>1</v>
      </c>
      <c r="I142" t="s">
        <v>248</v>
      </c>
      <c r="J142" t="s">
        <v>184</v>
      </c>
      <c r="K142" t="s">
        <v>174</v>
      </c>
      <c r="L142">
        <v>25</v>
      </c>
      <c r="T142" t="str">
        <f>Attack[[#This Row],[服装]]&amp;Attack[[#This Row],[名前]]&amp;Attack[[#This Row],[レアリティ]]</f>
        <v>ユニフォーム犬岡走ICONIC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248</v>
      </c>
      <c r="J143" t="s">
        <v>180</v>
      </c>
      <c r="K143" t="s">
        <v>185</v>
      </c>
      <c r="L143">
        <v>37</v>
      </c>
      <c r="T143" t="str">
        <f>Attack[[#This Row],[服装]]&amp;Attack[[#This Row],[名前]]&amp;Attack[[#This Row],[レアリティ]]</f>
        <v>ユニフォーム山本猛虎ICONIC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45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248</v>
      </c>
      <c r="J144" t="s">
        <v>181</v>
      </c>
      <c r="K144" t="s">
        <v>185</v>
      </c>
      <c r="L144">
        <v>35</v>
      </c>
      <c r="T144" t="str">
        <f>Attack[[#This Row],[服装]]&amp;Attack[[#This Row],[名前]]&amp;Attack[[#This Row],[レアリティ]]</f>
        <v>ユニフォーム山本猛虎ICONIC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45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248</v>
      </c>
      <c r="J145" t="s">
        <v>285</v>
      </c>
      <c r="K145" t="s">
        <v>185</v>
      </c>
      <c r="L145">
        <v>36</v>
      </c>
      <c r="T145" t="str">
        <f>Attack[[#This Row],[服装]]&amp;Attack[[#This Row],[名前]]&amp;Attack[[#This Row],[レアリティ]]</f>
        <v>ユニフォーム山本猛虎ICONIC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45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248</v>
      </c>
      <c r="J146" t="s">
        <v>184</v>
      </c>
      <c r="K146" t="s">
        <v>174</v>
      </c>
      <c r="L146">
        <v>28</v>
      </c>
      <c r="T146" t="str">
        <f>Attack[[#This Row],[服装]]&amp;Attack[[#This Row],[名前]]&amp;Attack[[#This Row],[レアリティ]]</f>
        <v>ユニフォーム山本猛虎ICONIC</v>
      </c>
    </row>
    <row r="147" spans="1:20" x14ac:dyDescent="0.3">
      <c r="A147">
        <f>VLOOKUP(Attack[[#This Row],[No用]],SetNo[[No.用]:[vlookup 用]],2,FALSE)</f>
        <v>35</v>
      </c>
      <c r="B147" t="s">
        <v>108</v>
      </c>
      <c r="C147" t="s">
        <v>45</v>
      </c>
      <c r="D147" t="s">
        <v>24</v>
      </c>
      <c r="E147" t="s">
        <v>25</v>
      </c>
      <c r="F147" t="s">
        <v>27</v>
      </c>
      <c r="G147" t="s">
        <v>71</v>
      </c>
      <c r="H147">
        <v>1</v>
      </c>
      <c r="I147" t="s">
        <v>248</v>
      </c>
      <c r="J147" t="s">
        <v>195</v>
      </c>
      <c r="K147" t="s">
        <v>238</v>
      </c>
      <c r="L147">
        <v>45</v>
      </c>
      <c r="N147">
        <v>55</v>
      </c>
      <c r="T147" t="str">
        <f>Attack[[#This Row],[服装]]&amp;Attack[[#This Row],[名前]]&amp;Attack[[#This Row],[レアリティ]]</f>
        <v>ユニフォーム山本猛虎ICONIC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46</v>
      </c>
      <c r="D148" t="s">
        <v>24</v>
      </c>
      <c r="E148" t="s">
        <v>21</v>
      </c>
      <c r="F148" t="s">
        <v>27</v>
      </c>
      <c r="G148" t="s">
        <v>71</v>
      </c>
      <c r="H148">
        <v>1</v>
      </c>
      <c r="I148" t="s">
        <v>248</v>
      </c>
      <c r="T148" t="str">
        <f>Attack[[#This Row],[服装]]&amp;Attack[[#This Row],[名前]]&amp;Attack[[#This Row],[レアリティ]]</f>
        <v>ユニフォーム芝山優生ICONIC</v>
      </c>
    </row>
    <row r="149" spans="1:20" x14ac:dyDescent="0.3">
      <c r="A149">
        <f>VLOOKUP(Attack[[#This Row],[No用]],SetNo[[No.用]:[vlookup 用]],2,FALSE)</f>
        <v>37</v>
      </c>
      <c r="B149" t="s">
        <v>108</v>
      </c>
      <c r="C149" t="s">
        <v>47</v>
      </c>
      <c r="D149" t="s">
        <v>24</v>
      </c>
      <c r="E149" t="s">
        <v>25</v>
      </c>
      <c r="F149" t="s">
        <v>27</v>
      </c>
      <c r="G149" t="s">
        <v>71</v>
      </c>
      <c r="H149">
        <v>1</v>
      </c>
      <c r="I149" t="s">
        <v>248</v>
      </c>
      <c r="J149" t="s">
        <v>180</v>
      </c>
      <c r="K149" t="s">
        <v>185</v>
      </c>
      <c r="L149">
        <v>34</v>
      </c>
      <c r="T149" t="str">
        <f>Attack[[#This Row],[服装]]&amp;Attack[[#This Row],[名前]]&amp;Attack[[#This Row],[レアリティ]]</f>
        <v>ユニフォーム海信之ICONIC</v>
      </c>
    </row>
    <row r="150" spans="1:20" x14ac:dyDescent="0.3">
      <c r="A150">
        <f>VLOOKUP(Attack[[#This Row],[No用]],SetNo[[No.用]:[vlookup 用]],2,FALSE)</f>
        <v>37</v>
      </c>
      <c r="B150" t="s">
        <v>108</v>
      </c>
      <c r="C150" t="s">
        <v>47</v>
      </c>
      <c r="D150" t="s">
        <v>24</v>
      </c>
      <c r="E150" t="s">
        <v>25</v>
      </c>
      <c r="F150" t="s">
        <v>27</v>
      </c>
      <c r="G150" t="s">
        <v>71</v>
      </c>
      <c r="H150">
        <v>1</v>
      </c>
      <c r="I150" t="s">
        <v>248</v>
      </c>
      <c r="J150" t="s">
        <v>181</v>
      </c>
      <c r="K150" t="s">
        <v>185</v>
      </c>
      <c r="L150">
        <v>33</v>
      </c>
      <c r="T150" t="str">
        <f>Attack[[#This Row],[服装]]&amp;Attack[[#This Row],[名前]]&amp;Attack[[#This Row],[レアリティ]]</f>
        <v>ユニフォーム海信之ICONIC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47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248</v>
      </c>
      <c r="J151" t="s">
        <v>302</v>
      </c>
      <c r="K151" t="s">
        <v>185</v>
      </c>
      <c r="L151">
        <v>37</v>
      </c>
      <c r="T151" t="str">
        <f>Attack[[#This Row],[服装]]&amp;Attack[[#This Row],[名前]]&amp;Attack[[#This Row],[レアリティ]]</f>
        <v>ユニフォーム海信之ICONIC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47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248</v>
      </c>
      <c r="J152" t="s">
        <v>304</v>
      </c>
      <c r="K152" t="s">
        <v>185</v>
      </c>
      <c r="L152">
        <v>40</v>
      </c>
      <c r="T152" t="str">
        <f>Attack[[#This Row],[服装]]&amp;Attack[[#This Row],[名前]]&amp;Attack[[#This Row],[レアリティ]]</f>
        <v>ユニフォーム海信之ICONIC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47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248</v>
      </c>
      <c r="J153" t="s">
        <v>184</v>
      </c>
      <c r="K153" t="s">
        <v>174</v>
      </c>
      <c r="L153">
        <v>28</v>
      </c>
      <c r="T153" t="str">
        <f>Attack[[#This Row],[服装]]&amp;Attack[[#This Row],[名前]]&amp;Attack[[#This Row],[レアリティ]]</f>
        <v>ユニフォーム海信之ICONIC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47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248</v>
      </c>
      <c r="J154" t="s">
        <v>195</v>
      </c>
      <c r="K154" t="s">
        <v>238</v>
      </c>
      <c r="L154">
        <v>45</v>
      </c>
      <c r="N154">
        <v>55</v>
      </c>
      <c r="T154" t="str">
        <f>Attack[[#This Row],[服装]]&amp;Attack[[#This Row],[名前]]&amp;Attack[[#This Row],[レアリティ]]</f>
        <v>ユニフォーム海信之ICONIC</v>
      </c>
    </row>
    <row r="155" spans="1:20" x14ac:dyDescent="0.3">
      <c r="A155">
        <f>VLOOKUP(Attack[[#This Row],[No用]],SetNo[[No.用]:[vlookup 用]],2,FALSE)</f>
        <v>38</v>
      </c>
      <c r="B155" t="s">
        <v>108</v>
      </c>
      <c r="C155" t="s">
        <v>47</v>
      </c>
      <c r="D155" t="s">
        <v>90</v>
      </c>
      <c r="E155" t="s">
        <v>78</v>
      </c>
      <c r="F155" t="s">
        <v>27</v>
      </c>
      <c r="G155" t="s">
        <v>152</v>
      </c>
      <c r="H155">
        <v>1</v>
      </c>
      <c r="I155" t="s">
        <v>248</v>
      </c>
      <c r="J155" t="s">
        <v>180</v>
      </c>
      <c r="K155" t="s">
        <v>174</v>
      </c>
      <c r="L155">
        <v>28</v>
      </c>
      <c r="T155" t="str">
        <f>Attack[[#This Row],[服装]]&amp;Attack[[#This Row],[名前]]&amp;Attack[[#This Row],[レアリティ]]</f>
        <v>ユニフォーム海信之YELL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47</v>
      </c>
      <c r="D156" t="s">
        <v>90</v>
      </c>
      <c r="E156" t="s">
        <v>78</v>
      </c>
      <c r="F156" t="s">
        <v>27</v>
      </c>
      <c r="G156" t="s">
        <v>152</v>
      </c>
      <c r="H156">
        <v>1</v>
      </c>
      <c r="I156" t="s">
        <v>248</v>
      </c>
      <c r="J156" t="s">
        <v>181</v>
      </c>
      <c r="K156" t="s">
        <v>174</v>
      </c>
      <c r="L156">
        <v>27</v>
      </c>
      <c r="T156" t="str">
        <f>Attack[[#This Row],[服装]]&amp;Attack[[#This Row],[名前]]&amp;Attack[[#This Row],[レアリティ]]</f>
        <v>ユニフォーム海信之YELL</v>
      </c>
    </row>
    <row r="157" spans="1:20" x14ac:dyDescent="0.3">
      <c r="A157">
        <f>VLOOKUP(Attack[[#This Row],[No用]],SetNo[[No.用]:[vlookup 用]],2,FALSE)</f>
        <v>38</v>
      </c>
      <c r="B157" t="s">
        <v>108</v>
      </c>
      <c r="C157" t="s">
        <v>47</v>
      </c>
      <c r="D157" t="s">
        <v>90</v>
      </c>
      <c r="E157" t="s">
        <v>78</v>
      </c>
      <c r="F157" t="s">
        <v>27</v>
      </c>
      <c r="G157" t="s">
        <v>152</v>
      </c>
      <c r="H157">
        <v>1</v>
      </c>
      <c r="I157" t="s">
        <v>248</v>
      </c>
      <c r="J157" t="s">
        <v>302</v>
      </c>
      <c r="K157" t="s">
        <v>174</v>
      </c>
      <c r="L157">
        <v>31</v>
      </c>
      <c r="T157" t="str">
        <f>Attack[[#This Row],[服装]]&amp;Attack[[#This Row],[名前]]&amp;Attack[[#This Row],[レアリティ]]</f>
        <v>ユニフォーム海信之YELL</v>
      </c>
    </row>
    <row r="158" spans="1:20" x14ac:dyDescent="0.3">
      <c r="A158">
        <f>VLOOKUP(Attack[[#This Row],[No用]],SetNo[[No.用]:[vlookup 用]],2,FALSE)</f>
        <v>38</v>
      </c>
      <c r="B158" t="s">
        <v>108</v>
      </c>
      <c r="C158" t="s">
        <v>47</v>
      </c>
      <c r="D158" t="s">
        <v>90</v>
      </c>
      <c r="E158" t="s">
        <v>78</v>
      </c>
      <c r="F158" t="s">
        <v>27</v>
      </c>
      <c r="G158" t="s">
        <v>152</v>
      </c>
      <c r="H158">
        <v>1</v>
      </c>
      <c r="I158" t="s">
        <v>248</v>
      </c>
      <c r="J158" t="s">
        <v>304</v>
      </c>
      <c r="K158" t="s">
        <v>174</v>
      </c>
      <c r="L158">
        <v>34</v>
      </c>
      <c r="T158" t="str">
        <f>Attack[[#This Row],[服装]]&amp;Attack[[#This Row],[名前]]&amp;Attack[[#This Row],[レアリティ]]</f>
        <v>ユニフォーム海信之YELL</v>
      </c>
    </row>
    <row r="159" spans="1:20" x14ac:dyDescent="0.3">
      <c r="A159">
        <f>VLOOKUP(Attack[[#This Row],[No用]],SetNo[[No.用]:[vlookup 用]],2,FALSE)</f>
        <v>38</v>
      </c>
      <c r="B159" t="s">
        <v>108</v>
      </c>
      <c r="C159" t="s">
        <v>47</v>
      </c>
      <c r="D159" t="s">
        <v>90</v>
      </c>
      <c r="E159" t="s">
        <v>78</v>
      </c>
      <c r="F159" t="s">
        <v>27</v>
      </c>
      <c r="G159" t="s">
        <v>152</v>
      </c>
      <c r="H159">
        <v>1</v>
      </c>
      <c r="I159" t="s">
        <v>248</v>
      </c>
      <c r="J159" t="s">
        <v>184</v>
      </c>
      <c r="K159" t="s">
        <v>174</v>
      </c>
      <c r="L159">
        <v>28</v>
      </c>
      <c r="T159" t="str">
        <f>Attack[[#This Row],[服装]]&amp;Attack[[#This Row],[名前]]&amp;Attack[[#This Row],[レアリティ]]</f>
        <v>ユニフォーム海信之YELL</v>
      </c>
    </row>
    <row r="160" spans="1:20" x14ac:dyDescent="0.3">
      <c r="A160">
        <f>VLOOKUP(Attack[[#This Row],[No用]],SetNo[[No.用]:[vlookup 用]],2,FALSE)</f>
        <v>38</v>
      </c>
      <c r="B160" t="s">
        <v>108</v>
      </c>
      <c r="C160" t="s">
        <v>47</v>
      </c>
      <c r="D160" t="s">
        <v>90</v>
      </c>
      <c r="E160" t="s">
        <v>78</v>
      </c>
      <c r="F160" t="s">
        <v>27</v>
      </c>
      <c r="G160" t="s">
        <v>152</v>
      </c>
      <c r="H160">
        <v>1</v>
      </c>
      <c r="I160" t="s">
        <v>248</v>
      </c>
      <c r="J160" t="s">
        <v>195</v>
      </c>
      <c r="K160" t="s">
        <v>238</v>
      </c>
      <c r="L160">
        <v>45</v>
      </c>
      <c r="N160">
        <v>55</v>
      </c>
      <c r="T160" t="str">
        <f>Attack[[#This Row],[服装]]&amp;Attack[[#This Row],[名前]]&amp;Attack[[#This Row],[レアリティ]]</f>
        <v>ユニフォーム海信之YELL</v>
      </c>
    </row>
    <row r="161" spans="1:20" x14ac:dyDescent="0.3">
      <c r="A161">
        <f>VLOOKUP(Attack[[#This Row],[No用]],SetNo[[No.用]:[vlookup 用]],2,FALSE)</f>
        <v>39</v>
      </c>
      <c r="B161" t="s">
        <v>218</v>
      </c>
      <c r="C161" t="s">
        <v>48</v>
      </c>
      <c r="D161" t="s">
        <v>23</v>
      </c>
      <c r="E161" t="s">
        <v>26</v>
      </c>
      <c r="F161" t="s">
        <v>49</v>
      </c>
      <c r="G161" t="s">
        <v>71</v>
      </c>
      <c r="H161">
        <v>1</v>
      </c>
      <c r="I161" t="s">
        <v>248</v>
      </c>
      <c r="J161" t="s">
        <v>180</v>
      </c>
      <c r="K161" t="s">
        <v>174</v>
      </c>
      <c r="L161">
        <v>28</v>
      </c>
      <c r="T161" t="str">
        <f>Attack[[#This Row],[服装]]&amp;Attack[[#This Row],[名前]]&amp;Attack[[#This Row],[レアリティ]]</f>
        <v>ユニフォーム青根高伸ICONIC</v>
      </c>
    </row>
    <row r="162" spans="1:20" x14ac:dyDescent="0.3">
      <c r="A162">
        <f>VLOOKUP(Attack[[#This Row],[No用]],SetNo[[No.用]:[vlookup 用]],2,FALSE)</f>
        <v>39</v>
      </c>
      <c r="B162" t="s">
        <v>218</v>
      </c>
      <c r="C162" t="s">
        <v>48</v>
      </c>
      <c r="D162" t="s">
        <v>23</v>
      </c>
      <c r="E162" t="s">
        <v>26</v>
      </c>
      <c r="F162" t="s">
        <v>49</v>
      </c>
      <c r="G162" t="s">
        <v>71</v>
      </c>
      <c r="H162">
        <v>1</v>
      </c>
      <c r="I162" t="s">
        <v>248</v>
      </c>
      <c r="J162" t="s">
        <v>181</v>
      </c>
      <c r="K162" t="s">
        <v>174</v>
      </c>
      <c r="L162">
        <v>28</v>
      </c>
      <c r="T162" t="str">
        <f>Attack[[#This Row],[服装]]&amp;Attack[[#This Row],[名前]]&amp;Attack[[#This Row],[レアリティ]]</f>
        <v>ユニフォーム青根高伸ICONIC</v>
      </c>
    </row>
    <row r="163" spans="1:20" x14ac:dyDescent="0.3">
      <c r="A163">
        <f>VLOOKUP(Attack[[#This Row],[No用]],SetNo[[No.用]:[vlookup 用]],2,FALSE)</f>
        <v>39</v>
      </c>
      <c r="B163" t="s">
        <v>218</v>
      </c>
      <c r="C163" t="s">
        <v>48</v>
      </c>
      <c r="D163" t="s">
        <v>23</v>
      </c>
      <c r="E163" t="s">
        <v>26</v>
      </c>
      <c r="F163" t="s">
        <v>49</v>
      </c>
      <c r="G163" t="s">
        <v>71</v>
      </c>
      <c r="H163">
        <v>1</v>
      </c>
      <c r="I163" t="s">
        <v>248</v>
      </c>
      <c r="J163" t="s">
        <v>182</v>
      </c>
      <c r="K163" t="s">
        <v>185</v>
      </c>
      <c r="L163">
        <v>41</v>
      </c>
      <c r="T163" t="str">
        <f>Attack[[#This Row],[服装]]&amp;Attack[[#This Row],[名前]]&amp;Attack[[#This Row],[レアリティ]]</f>
        <v>ユニフォーム青根高伸ICONIC</v>
      </c>
    </row>
    <row r="164" spans="1:20" x14ac:dyDescent="0.3">
      <c r="A164">
        <f>VLOOKUP(Attack[[#This Row],[No用]],SetNo[[No.用]:[vlookup 用]],2,FALSE)</f>
        <v>39</v>
      </c>
      <c r="B164" t="s">
        <v>218</v>
      </c>
      <c r="C164" t="s">
        <v>48</v>
      </c>
      <c r="D164" t="s">
        <v>23</v>
      </c>
      <c r="E164" t="s">
        <v>26</v>
      </c>
      <c r="F164" t="s">
        <v>49</v>
      </c>
      <c r="G164" t="s">
        <v>71</v>
      </c>
      <c r="H164">
        <v>1</v>
      </c>
      <c r="I164" t="s">
        <v>248</v>
      </c>
      <c r="J164" t="s">
        <v>184</v>
      </c>
      <c r="K164" t="s">
        <v>174</v>
      </c>
      <c r="L164">
        <v>26</v>
      </c>
      <c r="T164" t="str">
        <f>Attack[[#This Row],[服装]]&amp;Attack[[#This Row],[名前]]&amp;Attack[[#This Row],[レアリティ]]</f>
        <v>ユニフォーム青根高伸ICONIC</v>
      </c>
    </row>
    <row r="165" spans="1:20" x14ac:dyDescent="0.3">
      <c r="A165">
        <f>VLOOKUP(Attack[[#This Row],[No用]],SetNo[[No.用]:[vlookup 用]],2,FALSE)</f>
        <v>40</v>
      </c>
      <c r="B165" t="s">
        <v>150</v>
      </c>
      <c r="C165" t="s">
        <v>48</v>
      </c>
      <c r="D165" t="s">
        <v>23</v>
      </c>
      <c r="E165" t="s">
        <v>26</v>
      </c>
      <c r="F165" t="s">
        <v>49</v>
      </c>
      <c r="G165" t="s">
        <v>71</v>
      </c>
      <c r="H165">
        <v>1</v>
      </c>
      <c r="I165" t="s">
        <v>248</v>
      </c>
      <c r="J165" t="s">
        <v>180</v>
      </c>
      <c r="K165" t="s">
        <v>174</v>
      </c>
      <c r="L165">
        <v>28</v>
      </c>
      <c r="T165" t="str">
        <f>Attack[[#This Row],[服装]]&amp;Attack[[#This Row],[名前]]&amp;Attack[[#This Row],[レアリティ]]</f>
        <v>制服青根高伸ICONIC</v>
      </c>
    </row>
    <row r="166" spans="1:20" x14ac:dyDescent="0.3">
      <c r="A166">
        <f>VLOOKUP(Attack[[#This Row],[No用]],SetNo[[No.用]:[vlookup 用]],2,FALSE)</f>
        <v>40</v>
      </c>
      <c r="B166" t="s">
        <v>150</v>
      </c>
      <c r="C166" t="s">
        <v>48</v>
      </c>
      <c r="D166" t="s">
        <v>23</v>
      </c>
      <c r="E166" t="s">
        <v>26</v>
      </c>
      <c r="F166" t="s">
        <v>49</v>
      </c>
      <c r="G166" t="s">
        <v>71</v>
      </c>
      <c r="H166">
        <v>1</v>
      </c>
      <c r="I166" t="s">
        <v>248</v>
      </c>
      <c r="J166" t="s">
        <v>181</v>
      </c>
      <c r="K166" t="s">
        <v>174</v>
      </c>
      <c r="L166">
        <v>28</v>
      </c>
      <c r="T166" t="str">
        <f>Attack[[#This Row],[服装]]&amp;Attack[[#This Row],[名前]]&amp;Attack[[#This Row],[レアリティ]]</f>
        <v>制服青根高伸ICONIC</v>
      </c>
    </row>
    <row r="167" spans="1:20" x14ac:dyDescent="0.3">
      <c r="A167">
        <f>VLOOKUP(Attack[[#This Row],[No用]],SetNo[[No.用]:[vlookup 用]],2,FALSE)</f>
        <v>40</v>
      </c>
      <c r="B167" t="s">
        <v>150</v>
      </c>
      <c r="C167" t="s">
        <v>48</v>
      </c>
      <c r="D167" t="s">
        <v>23</v>
      </c>
      <c r="E167" t="s">
        <v>26</v>
      </c>
      <c r="F167" t="s">
        <v>49</v>
      </c>
      <c r="G167" t="s">
        <v>71</v>
      </c>
      <c r="H167">
        <v>1</v>
      </c>
      <c r="I167" t="s">
        <v>248</v>
      </c>
      <c r="J167" t="s">
        <v>182</v>
      </c>
      <c r="K167" t="s">
        <v>185</v>
      </c>
      <c r="L167">
        <v>41</v>
      </c>
      <c r="T167" t="str">
        <f>Attack[[#This Row],[服装]]&amp;Attack[[#This Row],[名前]]&amp;Attack[[#This Row],[レアリティ]]</f>
        <v>制服青根高伸ICONIC</v>
      </c>
    </row>
    <row r="168" spans="1:20" x14ac:dyDescent="0.3">
      <c r="A168">
        <f>VLOOKUP(Attack[[#This Row],[No用]],SetNo[[No.用]:[vlookup 用]],2,FALSE)</f>
        <v>40</v>
      </c>
      <c r="B168" t="s">
        <v>150</v>
      </c>
      <c r="C168" t="s">
        <v>48</v>
      </c>
      <c r="D168" t="s">
        <v>23</v>
      </c>
      <c r="E168" t="s">
        <v>26</v>
      </c>
      <c r="F168" t="s">
        <v>49</v>
      </c>
      <c r="G168" t="s">
        <v>71</v>
      </c>
      <c r="H168">
        <v>1</v>
      </c>
      <c r="I168" t="s">
        <v>248</v>
      </c>
      <c r="J168" t="s">
        <v>184</v>
      </c>
      <c r="K168" t="s">
        <v>174</v>
      </c>
      <c r="L168">
        <v>26</v>
      </c>
      <c r="T168" t="str">
        <f>Attack[[#This Row],[服装]]&amp;Attack[[#This Row],[名前]]&amp;Attack[[#This Row],[レアリティ]]</f>
        <v>制服青根高伸ICONIC</v>
      </c>
    </row>
    <row r="169" spans="1:20" x14ac:dyDescent="0.3">
      <c r="A169">
        <f>VLOOKUP(Attack[[#This Row],[No用]],SetNo[[No.用]:[vlookup 用]],2,FALSE)</f>
        <v>40</v>
      </c>
      <c r="B169" t="s">
        <v>150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248</v>
      </c>
      <c r="J169" t="s">
        <v>195</v>
      </c>
      <c r="K169" t="s">
        <v>238</v>
      </c>
      <c r="L169">
        <v>43</v>
      </c>
      <c r="N169">
        <v>53</v>
      </c>
      <c r="T169" t="str">
        <f>Attack[[#This Row],[服装]]&amp;Attack[[#This Row],[名前]]&amp;Attack[[#This Row],[レアリティ]]</f>
        <v>制服青根高伸ICONIC</v>
      </c>
    </row>
    <row r="170" spans="1:20" x14ac:dyDescent="0.3">
      <c r="A170">
        <f>VLOOKUP(Attack[[#This Row],[No用]],SetNo[[No.用]:[vlookup 用]],2,FALSE)</f>
        <v>41</v>
      </c>
      <c r="B170" t="s">
        <v>118</v>
      </c>
      <c r="C170" t="s">
        <v>48</v>
      </c>
      <c r="D170" t="s">
        <v>24</v>
      </c>
      <c r="E170" t="s">
        <v>26</v>
      </c>
      <c r="F170" t="s">
        <v>49</v>
      </c>
      <c r="G170" t="s">
        <v>71</v>
      </c>
      <c r="H170">
        <v>1</v>
      </c>
      <c r="I170" t="s">
        <v>248</v>
      </c>
      <c r="J170" t="s">
        <v>180</v>
      </c>
      <c r="K170" t="s">
        <v>190</v>
      </c>
      <c r="L170">
        <v>31</v>
      </c>
      <c r="T170" t="str">
        <f>Attack[[#This Row],[服装]]&amp;Attack[[#This Row],[名前]]&amp;Attack[[#This Row],[レアリティ]]</f>
        <v>プール掃除青根高伸ICONIC</v>
      </c>
    </row>
    <row r="171" spans="1:20" x14ac:dyDescent="0.3">
      <c r="A171">
        <f>VLOOKUP(Attack[[#This Row],[No用]],SetNo[[No.用]:[vlookup 用]],2,FALSE)</f>
        <v>41</v>
      </c>
      <c r="B171" t="s">
        <v>118</v>
      </c>
      <c r="C171" t="s">
        <v>48</v>
      </c>
      <c r="D171" t="s">
        <v>24</v>
      </c>
      <c r="E171" t="s">
        <v>26</v>
      </c>
      <c r="F171" t="s">
        <v>49</v>
      </c>
      <c r="G171" t="s">
        <v>71</v>
      </c>
      <c r="H171">
        <v>1</v>
      </c>
      <c r="I171" t="s">
        <v>248</v>
      </c>
      <c r="J171" t="s">
        <v>181</v>
      </c>
      <c r="K171" t="s">
        <v>185</v>
      </c>
      <c r="L171">
        <v>35</v>
      </c>
      <c r="T171" t="str">
        <f>Attack[[#This Row],[服装]]&amp;Attack[[#This Row],[名前]]&amp;Attack[[#This Row],[レアリティ]]</f>
        <v>プール掃除青根高伸ICONIC</v>
      </c>
    </row>
    <row r="172" spans="1:20" x14ac:dyDescent="0.3">
      <c r="A172">
        <f>VLOOKUP(Attack[[#This Row],[No用]],SetNo[[No.用]:[vlookup 用]],2,FALSE)</f>
        <v>41</v>
      </c>
      <c r="B172" t="s">
        <v>118</v>
      </c>
      <c r="C172" t="s">
        <v>48</v>
      </c>
      <c r="D172" t="s">
        <v>24</v>
      </c>
      <c r="E172" t="s">
        <v>26</v>
      </c>
      <c r="F172" t="s">
        <v>49</v>
      </c>
      <c r="G172" t="s">
        <v>71</v>
      </c>
      <c r="H172">
        <v>1</v>
      </c>
      <c r="I172" t="s">
        <v>248</v>
      </c>
      <c r="J172" t="s">
        <v>182</v>
      </c>
      <c r="K172" t="s">
        <v>185</v>
      </c>
      <c r="L172">
        <v>41</v>
      </c>
      <c r="T172" t="str">
        <f>Attack[[#This Row],[服装]]&amp;Attack[[#This Row],[名前]]&amp;Attack[[#This Row],[レアリティ]]</f>
        <v>プール掃除青根高伸ICONIC</v>
      </c>
    </row>
    <row r="173" spans="1:20" x14ac:dyDescent="0.3">
      <c r="A173">
        <f>VLOOKUP(Attack[[#This Row],[No用]],SetNo[[No.用]:[vlookup 用]],2,FALSE)</f>
        <v>41</v>
      </c>
      <c r="B173" t="s">
        <v>118</v>
      </c>
      <c r="C173" t="s">
        <v>48</v>
      </c>
      <c r="D173" t="s">
        <v>24</v>
      </c>
      <c r="E173" t="s">
        <v>26</v>
      </c>
      <c r="F173" t="s">
        <v>49</v>
      </c>
      <c r="G173" t="s">
        <v>71</v>
      </c>
      <c r="H173">
        <v>1</v>
      </c>
      <c r="I173" t="s">
        <v>248</v>
      </c>
      <c r="J173" t="s">
        <v>184</v>
      </c>
      <c r="K173" t="s">
        <v>174</v>
      </c>
      <c r="L173">
        <v>26</v>
      </c>
      <c r="T173" t="str">
        <f>Attack[[#This Row],[服装]]&amp;Attack[[#This Row],[名前]]&amp;Attack[[#This Row],[レアリティ]]</f>
        <v>プール掃除青根高伸ICONIC</v>
      </c>
    </row>
    <row r="174" spans="1:20" x14ac:dyDescent="0.3">
      <c r="A174">
        <f>VLOOKUP(Attack[[#This Row],[No用]],SetNo[[No.用]:[vlookup 用]],2,FALSE)</f>
        <v>41</v>
      </c>
      <c r="B174" t="s">
        <v>118</v>
      </c>
      <c r="C174" t="s">
        <v>48</v>
      </c>
      <c r="D174" t="s">
        <v>24</v>
      </c>
      <c r="E174" t="s">
        <v>26</v>
      </c>
      <c r="F174" t="s">
        <v>49</v>
      </c>
      <c r="G174" t="s">
        <v>71</v>
      </c>
      <c r="H174">
        <v>1</v>
      </c>
      <c r="I174" t="s">
        <v>248</v>
      </c>
      <c r="J174" t="s">
        <v>195</v>
      </c>
      <c r="K174" t="s">
        <v>238</v>
      </c>
      <c r="L174">
        <v>51</v>
      </c>
      <c r="M174">
        <v>5</v>
      </c>
      <c r="N174">
        <v>61</v>
      </c>
      <c r="O174">
        <v>7</v>
      </c>
      <c r="T174" t="str">
        <f>Attack[[#This Row],[服装]]&amp;Attack[[#This Row],[名前]]&amp;Attack[[#This Row],[レアリティ]]</f>
        <v>プール掃除青根高伸ICONIC</v>
      </c>
    </row>
    <row r="175" spans="1:20" x14ac:dyDescent="0.3">
      <c r="A175">
        <f>VLOOKUP(Attack[[#This Row],[No用]],SetNo[[No.用]:[vlookup 用]],2,FALSE)</f>
        <v>42</v>
      </c>
      <c r="B175" t="s">
        <v>218</v>
      </c>
      <c r="C175" t="s">
        <v>50</v>
      </c>
      <c r="D175" t="s">
        <v>28</v>
      </c>
      <c r="E175" t="s">
        <v>25</v>
      </c>
      <c r="F175" t="s">
        <v>49</v>
      </c>
      <c r="G175" t="s">
        <v>71</v>
      </c>
      <c r="H175">
        <v>1</v>
      </c>
      <c r="I175" t="s">
        <v>248</v>
      </c>
      <c r="J175" t="s">
        <v>180</v>
      </c>
      <c r="K175" t="s">
        <v>185</v>
      </c>
      <c r="L175">
        <v>36</v>
      </c>
      <c r="T175" t="str">
        <f>Attack[[#This Row],[服装]]&amp;Attack[[#This Row],[名前]]&amp;Attack[[#This Row],[レアリティ]]</f>
        <v>ユニフォーム二口堅治ICONIC</v>
      </c>
    </row>
    <row r="176" spans="1:20" x14ac:dyDescent="0.3">
      <c r="A176">
        <f>VLOOKUP(Attack[[#This Row],[No用]],SetNo[[No.用]:[vlookup 用]],2,FALSE)</f>
        <v>42</v>
      </c>
      <c r="B176" t="s">
        <v>218</v>
      </c>
      <c r="C176" t="s">
        <v>50</v>
      </c>
      <c r="D176" t="s">
        <v>28</v>
      </c>
      <c r="E176" t="s">
        <v>25</v>
      </c>
      <c r="F176" t="s">
        <v>49</v>
      </c>
      <c r="G176" t="s">
        <v>71</v>
      </c>
      <c r="H176">
        <v>1</v>
      </c>
      <c r="I176" t="s">
        <v>248</v>
      </c>
      <c r="J176" t="s">
        <v>181</v>
      </c>
      <c r="K176" t="s">
        <v>185</v>
      </c>
      <c r="L176">
        <v>36</v>
      </c>
      <c r="T176" t="str">
        <f>Attack[[#This Row],[服装]]&amp;Attack[[#This Row],[名前]]&amp;Attack[[#This Row],[レアリティ]]</f>
        <v>ユニフォーム二口堅治ICONIC</v>
      </c>
    </row>
    <row r="177" spans="1:20" x14ac:dyDescent="0.3">
      <c r="A177">
        <f>VLOOKUP(Attack[[#This Row],[No用]],SetNo[[No.用]:[vlookup 用]],2,FALSE)</f>
        <v>42</v>
      </c>
      <c r="B177" t="s">
        <v>218</v>
      </c>
      <c r="C177" t="s">
        <v>50</v>
      </c>
      <c r="D177" t="s">
        <v>28</v>
      </c>
      <c r="E177" t="s">
        <v>25</v>
      </c>
      <c r="F177" t="s">
        <v>49</v>
      </c>
      <c r="G177" t="s">
        <v>71</v>
      </c>
      <c r="H177">
        <v>1</v>
      </c>
      <c r="I177" t="s">
        <v>248</v>
      </c>
      <c r="J177" t="s">
        <v>183</v>
      </c>
      <c r="K177" t="s">
        <v>174</v>
      </c>
      <c r="L177">
        <v>32</v>
      </c>
      <c r="T177" t="str">
        <f>Attack[[#This Row],[服装]]&amp;Attack[[#This Row],[名前]]&amp;Attack[[#This Row],[レアリティ]]</f>
        <v>ユニフォーム二口堅治ICONIC</v>
      </c>
    </row>
    <row r="178" spans="1:20" x14ac:dyDescent="0.3">
      <c r="A178">
        <f>VLOOKUP(Attack[[#This Row],[No用]],SetNo[[No.用]:[vlookup 用]],2,FALSE)</f>
        <v>42</v>
      </c>
      <c r="B178" t="s">
        <v>218</v>
      </c>
      <c r="C178" t="s">
        <v>50</v>
      </c>
      <c r="D178" t="s">
        <v>28</v>
      </c>
      <c r="E178" t="s">
        <v>25</v>
      </c>
      <c r="F178" t="s">
        <v>49</v>
      </c>
      <c r="G178" t="s">
        <v>71</v>
      </c>
      <c r="H178">
        <v>1</v>
      </c>
      <c r="I178" t="s">
        <v>248</v>
      </c>
      <c r="J178" t="s">
        <v>302</v>
      </c>
      <c r="K178" t="s">
        <v>185</v>
      </c>
      <c r="L178">
        <v>41</v>
      </c>
      <c r="T178" t="str">
        <f>Attack[[#This Row],[服装]]&amp;Attack[[#This Row],[名前]]&amp;Attack[[#This Row],[レアリティ]]</f>
        <v>ユニフォーム二口堅治ICONIC</v>
      </c>
    </row>
    <row r="179" spans="1:20" x14ac:dyDescent="0.3">
      <c r="A179">
        <f>VLOOKUP(Attack[[#This Row],[No用]],SetNo[[No.用]:[vlookup 用]],2,FALSE)</f>
        <v>42</v>
      </c>
      <c r="B179" t="s">
        <v>218</v>
      </c>
      <c r="C179" t="s">
        <v>50</v>
      </c>
      <c r="D179" t="s">
        <v>28</v>
      </c>
      <c r="E179" t="s">
        <v>25</v>
      </c>
      <c r="F179" t="s">
        <v>49</v>
      </c>
      <c r="G179" t="s">
        <v>71</v>
      </c>
      <c r="H179">
        <v>1</v>
      </c>
      <c r="I179" t="s">
        <v>248</v>
      </c>
      <c r="J179" t="s">
        <v>195</v>
      </c>
      <c r="K179" t="s">
        <v>238</v>
      </c>
      <c r="L179">
        <v>43</v>
      </c>
      <c r="N179">
        <v>53</v>
      </c>
      <c r="T179" t="str">
        <f>Attack[[#This Row],[服装]]&amp;Attack[[#This Row],[名前]]&amp;Attack[[#This Row],[レアリティ]]</f>
        <v>ユニフォーム二口堅治ICONIC</v>
      </c>
    </row>
    <row r="180" spans="1:20" x14ac:dyDescent="0.3">
      <c r="A180">
        <f>VLOOKUP(Attack[[#This Row],[No用]],SetNo[[No.用]:[vlookup 用]],2,FALSE)</f>
        <v>43</v>
      </c>
      <c r="B180" t="s">
        <v>150</v>
      </c>
      <c r="C180" t="s">
        <v>50</v>
      </c>
      <c r="D180" t="s">
        <v>28</v>
      </c>
      <c r="E180" t="s">
        <v>25</v>
      </c>
      <c r="F180" t="s">
        <v>49</v>
      </c>
      <c r="G180" t="s">
        <v>71</v>
      </c>
      <c r="H180">
        <v>1</v>
      </c>
      <c r="I180" t="s">
        <v>248</v>
      </c>
      <c r="J180" t="s">
        <v>180</v>
      </c>
      <c r="K180" t="s">
        <v>185</v>
      </c>
      <c r="L180">
        <v>36</v>
      </c>
      <c r="T180" t="str">
        <f>Attack[[#This Row],[服装]]&amp;Attack[[#This Row],[名前]]&amp;Attack[[#This Row],[レアリティ]]</f>
        <v>制服二口堅治ICONIC</v>
      </c>
    </row>
    <row r="181" spans="1:20" x14ac:dyDescent="0.3">
      <c r="A181">
        <f>VLOOKUP(Attack[[#This Row],[No用]],SetNo[[No.用]:[vlookup 用]],2,FALSE)</f>
        <v>43</v>
      </c>
      <c r="B181" t="s">
        <v>150</v>
      </c>
      <c r="C181" t="s">
        <v>50</v>
      </c>
      <c r="D181" t="s">
        <v>28</v>
      </c>
      <c r="E181" t="s">
        <v>25</v>
      </c>
      <c r="F181" t="s">
        <v>49</v>
      </c>
      <c r="G181" t="s">
        <v>71</v>
      </c>
      <c r="H181">
        <v>1</v>
      </c>
      <c r="I181" t="s">
        <v>248</v>
      </c>
      <c r="J181" t="s">
        <v>181</v>
      </c>
      <c r="K181" t="s">
        <v>185</v>
      </c>
      <c r="L181">
        <v>36</v>
      </c>
      <c r="T181" t="str">
        <f>Attack[[#This Row],[服装]]&amp;Attack[[#This Row],[名前]]&amp;Attack[[#This Row],[レアリティ]]</f>
        <v>制服二口堅治ICONIC</v>
      </c>
    </row>
    <row r="182" spans="1:20" x14ac:dyDescent="0.3">
      <c r="A182">
        <f>VLOOKUP(Attack[[#This Row],[No用]],SetNo[[No.用]:[vlookup 用]],2,FALSE)</f>
        <v>43</v>
      </c>
      <c r="B182" t="s">
        <v>150</v>
      </c>
      <c r="C182" t="s">
        <v>50</v>
      </c>
      <c r="D182" t="s">
        <v>28</v>
      </c>
      <c r="E182" t="s">
        <v>25</v>
      </c>
      <c r="F182" t="s">
        <v>49</v>
      </c>
      <c r="G182" t="s">
        <v>71</v>
      </c>
      <c r="H182">
        <v>1</v>
      </c>
      <c r="I182" t="s">
        <v>248</v>
      </c>
      <c r="J182" t="s">
        <v>183</v>
      </c>
      <c r="K182" t="s">
        <v>174</v>
      </c>
      <c r="L182">
        <v>32</v>
      </c>
      <c r="T182" t="str">
        <f>Attack[[#This Row],[服装]]&amp;Attack[[#This Row],[名前]]&amp;Attack[[#This Row],[レアリティ]]</f>
        <v>制服二口堅治ICONIC</v>
      </c>
    </row>
    <row r="183" spans="1:20" x14ac:dyDescent="0.3">
      <c r="A183">
        <f>VLOOKUP(Attack[[#This Row],[No用]],SetNo[[No.用]:[vlookup 用]],2,FALSE)</f>
        <v>43</v>
      </c>
      <c r="B183" t="s">
        <v>150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248</v>
      </c>
      <c r="J183" t="s">
        <v>302</v>
      </c>
      <c r="K183" t="s">
        <v>185</v>
      </c>
      <c r="L183">
        <v>41</v>
      </c>
      <c r="T183" t="str">
        <f>Attack[[#This Row],[服装]]&amp;Attack[[#This Row],[名前]]&amp;Attack[[#This Row],[レアリティ]]</f>
        <v>制服二口堅治ICONIC</v>
      </c>
    </row>
    <row r="184" spans="1:20" x14ac:dyDescent="0.3">
      <c r="A184">
        <f>VLOOKUP(Attack[[#This Row],[No用]],SetNo[[No.用]:[vlookup 用]],2,FALSE)</f>
        <v>43</v>
      </c>
      <c r="B184" t="s">
        <v>150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248</v>
      </c>
      <c r="J184" t="s">
        <v>195</v>
      </c>
      <c r="K184" t="s">
        <v>238</v>
      </c>
      <c r="L184">
        <v>43</v>
      </c>
      <c r="N184">
        <v>53</v>
      </c>
      <c r="T184" t="str">
        <f>Attack[[#This Row],[服装]]&amp;Attack[[#This Row],[名前]]&amp;Attack[[#This Row],[レアリティ]]</f>
        <v>制服二口堅治ICONIC</v>
      </c>
    </row>
    <row r="185" spans="1:20" x14ac:dyDescent="0.3">
      <c r="A185">
        <f>VLOOKUP(Attack[[#This Row],[No用]],SetNo[[No.用]:[vlookup 用]],2,FALSE)</f>
        <v>44</v>
      </c>
      <c r="B185" t="s">
        <v>118</v>
      </c>
      <c r="C185" t="s">
        <v>50</v>
      </c>
      <c r="D185" t="s">
        <v>23</v>
      </c>
      <c r="E185" t="s">
        <v>25</v>
      </c>
      <c r="F185" t="s">
        <v>49</v>
      </c>
      <c r="G185" t="s">
        <v>71</v>
      </c>
      <c r="H185">
        <v>1</v>
      </c>
      <c r="I185" t="s">
        <v>248</v>
      </c>
      <c r="J185" t="s">
        <v>180</v>
      </c>
      <c r="K185" t="s">
        <v>185</v>
      </c>
      <c r="L185">
        <v>36</v>
      </c>
      <c r="T185" t="str">
        <f>Attack[[#This Row],[服装]]&amp;Attack[[#This Row],[名前]]&amp;Attack[[#This Row],[レアリティ]]</f>
        <v>プール掃除二口堅治ICONIC</v>
      </c>
    </row>
    <row r="186" spans="1:20" x14ac:dyDescent="0.3">
      <c r="A186">
        <f>VLOOKUP(Attack[[#This Row],[No用]],SetNo[[No.用]:[vlookup 用]],2,FALSE)</f>
        <v>44</v>
      </c>
      <c r="B186" t="s">
        <v>118</v>
      </c>
      <c r="C186" t="s">
        <v>50</v>
      </c>
      <c r="D186" t="s">
        <v>23</v>
      </c>
      <c r="E186" t="s">
        <v>25</v>
      </c>
      <c r="F186" t="s">
        <v>49</v>
      </c>
      <c r="G186" t="s">
        <v>71</v>
      </c>
      <c r="H186">
        <v>1</v>
      </c>
      <c r="I186" t="s">
        <v>248</v>
      </c>
      <c r="J186" t="s">
        <v>181</v>
      </c>
      <c r="K186" t="s">
        <v>185</v>
      </c>
      <c r="L186">
        <v>36</v>
      </c>
      <c r="T186" t="str">
        <f>Attack[[#This Row],[服装]]&amp;Attack[[#This Row],[名前]]&amp;Attack[[#This Row],[レアリティ]]</f>
        <v>プール掃除二口堅治ICONIC</v>
      </c>
    </row>
    <row r="187" spans="1:20" x14ac:dyDescent="0.3">
      <c r="A187">
        <f>VLOOKUP(Attack[[#This Row],[No用]],SetNo[[No.用]:[vlookup 用]],2,FALSE)</f>
        <v>44</v>
      </c>
      <c r="B187" t="s">
        <v>118</v>
      </c>
      <c r="C187" t="s">
        <v>50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248</v>
      </c>
      <c r="J187" t="s">
        <v>183</v>
      </c>
      <c r="K187" t="s">
        <v>174</v>
      </c>
      <c r="L187">
        <v>32</v>
      </c>
      <c r="T187" t="str">
        <f>Attack[[#This Row],[服装]]&amp;Attack[[#This Row],[名前]]&amp;Attack[[#This Row],[レアリティ]]</f>
        <v>プール掃除二口堅治ICONIC</v>
      </c>
    </row>
    <row r="188" spans="1:20" x14ac:dyDescent="0.3">
      <c r="A188">
        <f>VLOOKUP(Attack[[#This Row],[No用]],SetNo[[No.用]:[vlookup 用]],2,FALSE)</f>
        <v>44</v>
      </c>
      <c r="B188" t="s">
        <v>118</v>
      </c>
      <c r="C188" t="s">
        <v>50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248</v>
      </c>
      <c r="J188" t="s">
        <v>302</v>
      </c>
      <c r="K188" t="s">
        <v>174</v>
      </c>
      <c r="L188">
        <v>35</v>
      </c>
      <c r="T188" t="str">
        <f>Attack[[#This Row],[服装]]&amp;Attack[[#This Row],[名前]]&amp;Attack[[#This Row],[レアリティ]]</f>
        <v>プール掃除二口堅治ICONIC</v>
      </c>
    </row>
    <row r="189" spans="1:20" x14ac:dyDescent="0.3">
      <c r="A189">
        <f>VLOOKUP(Attack[[#This Row],[No用]],SetNo[[No.用]:[vlookup 用]],2,FALSE)</f>
        <v>45</v>
      </c>
      <c r="B189" t="s">
        <v>218</v>
      </c>
      <c r="C189" t="s">
        <v>402</v>
      </c>
      <c r="D189" t="s">
        <v>23</v>
      </c>
      <c r="E189" t="s">
        <v>31</v>
      </c>
      <c r="F189" t="s">
        <v>49</v>
      </c>
      <c r="G189" t="s">
        <v>71</v>
      </c>
      <c r="H189">
        <v>1</v>
      </c>
      <c r="I189" t="s">
        <v>248</v>
      </c>
      <c r="J189" s="3" t="s">
        <v>180</v>
      </c>
      <c r="K189" t="s">
        <v>174</v>
      </c>
      <c r="L189">
        <v>27</v>
      </c>
      <c r="T189" t="str">
        <f>Attack[[#This Row],[服装]]&amp;Attack[[#This Row],[名前]]&amp;Attack[[#This Row],[レアリティ]]</f>
        <v>ユニフォーム黄金川貫至ICONIC</v>
      </c>
    </row>
    <row r="190" spans="1:20" x14ac:dyDescent="0.3">
      <c r="A190">
        <f>VLOOKUP(Attack[[#This Row],[No用]],SetNo[[No.用]:[vlookup 用]],2,FALSE)</f>
        <v>45</v>
      </c>
      <c r="B190" t="s">
        <v>218</v>
      </c>
      <c r="C190" t="s">
        <v>402</v>
      </c>
      <c r="D190" t="s">
        <v>23</v>
      </c>
      <c r="E190" t="s">
        <v>31</v>
      </c>
      <c r="F190" t="s">
        <v>49</v>
      </c>
      <c r="G190" t="s">
        <v>71</v>
      </c>
      <c r="H190">
        <v>1</v>
      </c>
      <c r="I190" t="s">
        <v>248</v>
      </c>
      <c r="J190" s="3" t="s">
        <v>181</v>
      </c>
      <c r="K190" t="s">
        <v>174</v>
      </c>
      <c r="L190">
        <v>27</v>
      </c>
      <c r="T190" t="str">
        <f>Attack[[#This Row],[服装]]&amp;Attack[[#This Row],[名前]]&amp;Attack[[#This Row],[レアリティ]]</f>
        <v>ユニフォーム黄金川貫至ICONIC</v>
      </c>
    </row>
    <row r="191" spans="1:20" x14ac:dyDescent="0.3">
      <c r="A191">
        <f>VLOOKUP(Attack[[#This Row],[No用]],SetNo[[No.用]:[vlookup 用]],2,FALSE)</f>
        <v>46</v>
      </c>
      <c r="B191" t="s">
        <v>150</v>
      </c>
      <c r="C191" t="s">
        <v>402</v>
      </c>
      <c r="D191" t="s">
        <v>23</v>
      </c>
      <c r="E191" t="s">
        <v>31</v>
      </c>
      <c r="F191" t="s">
        <v>49</v>
      </c>
      <c r="G191" t="s">
        <v>71</v>
      </c>
      <c r="H191">
        <v>1</v>
      </c>
      <c r="I191" t="s">
        <v>248</v>
      </c>
      <c r="J191" s="3" t="s">
        <v>180</v>
      </c>
      <c r="K191" t="s">
        <v>174</v>
      </c>
      <c r="L191">
        <v>27</v>
      </c>
      <c r="T191" t="str">
        <f>Attack[[#This Row],[服装]]&amp;Attack[[#This Row],[名前]]&amp;Attack[[#This Row],[レアリティ]]</f>
        <v>制服黄金川貫至ICONIC</v>
      </c>
    </row>
    <row r="192" spans="1:20" x14ac:dyDescent="0.3">
      <c r="A192">
        <f>VLOOKUP(Attack[[#This Row],[No用]],SetNo[[No.用]:[vlookup 用]],2,FALSE)</f>
        <v>46</v>
      </c>
      <c r="B192" t="s">
        <v>150</v>
      </c>
      <c r="C192" t="s">
        <v>402</v>
      </c>
      <c r="D192" t="s">
        <v>23</v>
      </c>
      <c r="E192" t="s">
        <v>31</v>
      </c>
      <c r="F192" t="s">
        <v>49</v>
      </c>
      <c r="G192" t="s">
        <v>71</v>
      </c>
      <c r="H192">
        <v>1</v>
      </c>
      <c r="I192" t="s">
        <v>248</v>
      </c>
      <c r="J192" s="3" t="s">
        <v>181</v>
      </c>
      <c r="K192" t="s">
        <v>174</v>
      </c>
      <c r="L192">
        <v>27</v>
      </c>
      <c r="T192" t="str">
        <f>Attack[[#This Row],[服装]]&amp;Attack[[#This Row],[名前]]&amp;Attack[[#This Row],[レアリティ]]</f>
        <v>制服黄金川貫至ICONIC</v>
      </c>
    </row>
    <row r="193" spans="1:20" x14ac:dyDescent="0.3">
      <c r="A193" t="str">
        <f>VLOOKUP(Attack[[#This Row],[No用]],SetNo[[No.用]:[vlookup 用]],2,FALSE)</f>
        <v/>
      </c>
      <c r="H193">
        <v>1</v>
      </c>
      <c r="I193" t="s">
        <v>248</v>
      </c>
      <c r="T193" t="str">
        <f>Attack[[#This Row],[服装]]&amp;Attack[[#This Row],[名前]]&amp;Attack[[#This Row],[レアリティ]]</f>
        <v/>
      </c>
    </row>
    <row r="194" spans="1:20" x14ac:dyDescent="0.3">
      <c r="A194" t="str">
        <f>VLOOKUP(Attack[[#This Row],[No用]],SetNo[[No.用]:[vlookup 用]],2,FALSE)</f>
        <v/>
      </c>
      <c r="H194">
        <v>1</v>
      </c>
      <c r="I194" t="s">
        <v>248</v>
      </c>
      <c r="T194" t="str">
        <f>Attack[[#This Row],[服装]]&amp;Attack[[#This Row],[名前]]&amp;Attack[[#This Row],[レアリティ]]</f>
        <v/>
      </c>
    </row>
    <row r="195" spans="1:20" x14ac:dyDescent="0.3">
      <c r="A195" t="str">
        <f>VLOOKUP(Attack[[#This Row],[No用]],SetNo[[No.用]:[vlookup 用]],2,FALSE)</f>
        <v/>
      </c>
      <c r="H195">
        <v>1</v>
      </c>
      <c r="I195" t="s">
        <v>248</v>
      </c>
      <c r="T195" t="str">
        <f>Attack[[#This Row],[服装]]&amp;Attack[[#This Row],[名前]]&amp;Attack[[#This Row],[レアリティ]]</f>
        <v/>
      </c>
    </row>
    <row r="196" spans="1:20" x14ac:dyDescent="0.3">
      <c r="A196" t="str">
        <f>VLOOKUP(Attack[[#This Row],[No用]],SetNo[[No.用]:[vlookup 用]],2,FALSE)</f>
        <v/>
      </c>
      <c r="H196">
        <v>1</v>
      </c>
      <c r="I196" t="s">
        <v>248</v>
      </c>
      <c r="T196" t="str">
        <f>Attack[[#This Row],[服装]]&amp;Attack[[#This Row],[名前]]&amp;Attack[[#This Row],[レアリティ]]</f>
        <v/>
      </c>
    </row>
    <row r="197" spans="1:20" x14ac:dyDescent="0.3">
      <c r="A197" t="str">
        <f>VLOOKUP(Attack[[#This Row],[No用]],SetNo[[No.用]:[vlookup 用]],2,FALSE)</f>
        <v/>
      </c>
      <c r="H197">
        <v>1</v>
      </c>
      <c r="I197" t="s">
        <v>248</v>
      </c>
      <c r="T197" t="str">
        <f>Attack[[#This Row],[服装]]&amp;Attack[[#This Row],[名前]]&amp;Attack[[#This Row],[レアリティ]]</f>
        <v/>
      </c>
    </row>
    <row r="198" spans="1:20" x14ac:dyDescent="0.3">
      <c r="A198" t="str">
        <f>VLOOKUP(Attack[[#This Row],[No用]],SetNo[[No.用]:[vlookup 用]],2,FALSE)</f>
        <v/>
      </c>
      <c r="H198">
        <v>1</v>
      </c>
      <c r="I198" t="s">
        <v>248</v>
      </c>
      <c r="T198" t="str">
        <f>Attack[[#This Row],[服装]]&amp;Attack[[#This Row],[名前]]&amp;Attack[[#This Row],[レアリティ]]</f>
        <v/>
      </c>
    </row>
    <row r="199" spans="1:20" x14ac:dyDescent="0.3">
      <c r="A199" t="str">
        <f>VLOOKUP(Attack[[#This Row],[No用]],SetNo[[No.用]:[vlookup 用]],2,FALSE)</f>
        <v/>
      </c>
      <c r="H199">
        <v>1</v>
      </c>
      <c r="I199" t="s">
        <v>248</v>
      </c>
      <c r="T199" t="str">
        <f>Attack[[#This Row],[服装]]&amp;Attack[[#This Row],[名前]]&amp;Attack[[#This Row],[レアリティ]]</f>
        <v/>
      </c>
    </row>
    <row r="200" spans="1:20" x14ac:dyDescent="0.3">
      <c r="A200" t="str">
        <f>VLOOKUP(Attack[[#This Row],[No用]],SetNo[[No.用]:[vlookup 用]],2,FALSE)</f>
        <v/>
      </c>
      <c r="H200">
        <v>1</v>
      </c>
      <c r="I200" t="s">
        <v>248</v>
      </c>
      <c r="T200" t="str">
        <f>Attack[[#This Row],[服装]]&amp;Attack[[#This Row],[名前]]&amp;Attack[[#This Row],[レアリティ]]</f>
        <v/>
      </c>
    </row>
    <row r="201" spans="1:20" x14ac:dyDescent="0.3">
      <c r="A201" t="str">
        <f>VLOOKUP(Attack[[#This Row],[No用]],SetNo[[No.用]:[vlookup 用]],2,FALSE)</f>
        <v/>
      </c>
      <c r="H201">
        <v>1</v>
      </c>
      <c r="I201" t="s">
        <v>248</v>
      </c>
      <c r="T201" t="str">
        <f>Attack[[#This Row],[服装]]&amp;Attack[[#This Row],[名前]]&amp;Attack[[#This Row],[レアリティ]]</f>
        <v/>
      </c>
    </row>
    <row r="202" spans="1:20" x14ac:dyDescent="0.3">
      <c r="A202" t="str">
        <f>VLOOKUP(Attack[[#This Row],[No用]],SetNo[[No.用]:[vlookup 用]],2,FALSE)</f>
        <v/>
      </c>
      <c r="H202">
        <v>1</v>
      </c>
      <c r="I202" t="s">
        <v>248</v>
      </c>
      <c r="T202" t="str">
        <f>Attack[[#This Row],[服装]]&amp;Attack[[#This Row],[名前]]&amp;Attack[[#This Row],[レアリティ]]</f>
        <v/>
      </c>
    </row>
    <row r="203" spans="1:20" x14ac:dyDescent="0.3">
      <c r="A203" t="str">
        <f>VLOOKUP(Attack[[#This Row],[No用]],SetNo[[No.用]:[vlookup 用]],2,FALSE)</f>
        <v/>
      </c>
      <c r="H203">
        <v>1</v>
      </c>
      <c r="I203" t="s">
        <v>248</v>
      </c>
      <c r="T203" t="str">
        <f>Attack[[#This Row],[服装]]&amp;Attack[[#This Row],[名前]]&amp;Attack[[#This Row],[レアリティ]]</f>
        <v/>
      </c>
    </row>
    <row r="204" spans="1:20" x14ac:dyDescent="0.3">
      <c r="A204" t="str">
        <f>VLOOKUP(Attack[[#This Row],[No用]],SetNo[[No.用]:[vlookup 用]],2,FALSE)</f>
        <v/>
      </c>
      <c r="H204">
        <v>1</v>
      </c>
      <c r="I204" t="s">
        <v>248</v>
      </c>
      <c r="T204" t="str">
        <f>Attack[[#This Row],[服装]]&amp;Attack[[#This Row],[名前]]&amp;Attack[[#This Row],[レアリティ]]</f>
        <v/>
      </c>
    </row>
    <row r="205" spans="1:20" x14ac:dyDescent="0.3">
      <c r="A205">
        <f>VLOOKUP(Attack[[#This Row],[No用]],SetNo[[No.用]:[vlookup 用]],2,FALSE)</f>
        <v>47</v>
      </c>
      <c r="B205" t="s">
        <v>218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248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48</v>
      </c>
      <c r="B206" t="s">
        <v>218</v>
      </c>
      <c r="C206" t="s">
        <v>52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248</v>
      </c>
      <c r="T206" t="str">
        <f>Attack[[#This Row],[服装]]&amp;Attack[[#This Row],[名前]]&amp;Attack[[#This Row],[レアリティ]]</f>
        <v>ユニフォーム女川太郎ICONIC</v>
      </c>
    </row>
    <row r="207" spans="1:20" x14ac:dyDescent="0.3">
      <c r="A207">
        <f>VLOOKUP(Attack[[#This Row],[No用]],SetNo[[No.用]:[vlookup 用]],2,FALSE)</f>
        <v>49</v>
      </c>
      <c r="B207" t="s">
        <v>218</v>
      </c>
      <c r="C207" t="s">
        <v>53</v>
      </c>
      <c r="D207" t="s">
        <v>23</v>
      </c>
      <c r="E207" t="s">
        <v>21</v>
      </c>
      <c r="F207" t="s">
        <v>49</v>
      </c>
      <c r="G207" t="s">
        <v>71</v>
      </c>
      <c r="H207">
        <v>1</v>
      </c>
      <c r="I207" t="s">
        <v>248</v>
      </c>
      <c r="T207" t="str">
        <f>Attack[[#This Row],[服装]]&amp;Attack[[#This Row],[名前]]&amp;Attack[[#This Row],[レアリティ]]</f>
        <v>ユニフォーム作並浩輔ICONIC</v>
      </c>
    </row>
    <row r="208" spans="1:20" x14ac:dyDescent="0.3">
      <c r="A208">
        <f>VLOOKUP(Attack[[#This Row],[No用]],SetNo[[No.用]:[vlookup 用]],2,FALSE)</f>
        <v>50</v>
      </c>
      <c r="B208" t="s">
        <v>218</v>
      </c>
      <c r="C208" t="s">
        <v>54</v>
      </c>
      <c r="D208" t="s">
        <v>23</v>
      </c>
      <c r="E208" t="s">
        <v>26</v>
      </c>
      <c r="F208" t="s">
        <v>49</v>
      </c>
      <c r="G208" t="s">
        <v>71</v>
      </c>
      <c r="H208">
        <v>1</v>
      </c>
      <c r="I208" t="s">
        <v>248</v>
      </c>
      <c r="T208" t="str">
        <f>Attack[[#This Row],[服装]]&amp;Attack[[#This Row],[名前]]&amp;Attack[[#This Row],[レアリティ]]</f>
        <v>ユニフォーム吹上仁悟ICONIC</v>
      </c>
    </row>
    <row r="209" spans="1:20" x14ac:dyDescent="0.3">
      <c r="A209">
        <f>VLOOKUP(Attack[[#This Row],[No用]],SetNo[[No.用]:[vlookup 用]],2,FALSE)</f>
        <v>51</v>
      </c>
      <c r="B209" t="s">
        <v>218</v>
      </c>
      <c r="C209" t="s">
        <v>30</v>
      </c>
      <c r="D209" t="s">
        <v>23</v>
      </c>
      <c r="E209" t="s">
        <v>31</v>
      </c>
      <c r="F209" t="s">
        <v>20</v>
      </c>
      <c r="G209" t="s">
        <v>71</v>
      </c>
      <c r="H209">
        <v>1</v>
      </c>
      <c r="I209" t="s">
        <v>248</v>
      </c>
      <c r="T209" t="str">
        <f>Attack[[#This Row],[服装]]&amp;Attack[[#This Row],[名前]]&amp;Attack[[#This Row],[レアリティ]]</f>
        <v>ユニフォーム及川徹ICONIC</v>
      </c>
    </row>
    <row r="210" spans="1:20" x14ac:dyDescent="0.3">
      <c r="A210">
        <f>VLOOKUP(Attack[[#This Row],[No用]],SetNo[[No.用]:[vlookup 用]],2,FALSE)</f>
        <v>52</v>
      </c>
      <c r="B210" t="s">
        <v>118</v>
      </c>
      <c r="C210" t="s">
        <v>30</v>
      </c>
      <c r="D210" t="s">
        <v>24</v>
      </c>
      <c r="E210" t="s">
        <v>31</v>
      </c>
      <c r="F210" t="s">
        <v>20</v>
      </c>
      <c r="G210" t="s">
        <v>71</v>
      </c>
      <c r="H210">
        <v>1</v>
      </c>
      <c r="I210" t="s">
        <v>248</v>
      </c>
      <c r="T210" t="str">
        <f>Attack[[#This Row],[服装]]&amp;Attack[[#This Row],[名前]]&amp;Attack[[#This Row],[レアリティ]]</f>
        <v>プール掃除及川徹ICONIC</v>
      </c>
    </row>
    <row r="211" spans="1:20" x14ac:dyDescent="0.3">
      <c r="A211">
        <f>VLOOKUP(Attack[[#This Row],[No用]],SetNo[[No.用]:[vlookup 用]],2,FALSE)</f>
        <v>53</v>
      </c>
      <c r="B211" t="s">
        <v>218</v>
      </c>
      <c r="C211" t="s">
        <v>32</v>
      </c>
      <c r="D211" t="s">
        <v>28</v>
      </c>
      <c r="E211" t="s">
        <v>25</v>
      </c>
      <c r="F211" t="s">
        <v>20</v>
      </c>
      <c r="G211" t="s">
        <v>71</v>
      </c>
      <c r="H211">
        <v>1</v>
      </c>
      <c r="I211" t="s">
        <v>248</v>
      </c>
      <c r="T211" t="str">
        <f>Attack[[#This Row],[服装]]&amp;Attack[[#This Row],[名前]]&amp;Attack[[#This Row],[レアリティ]]</f>
        <v>ユニフォーム岩泉一ICONIC</v>
      </c>
    </row>
    <row r="212" spans="1:20" x14ac:dyDescent="0.3">
      <c r="A212">
        <f>VLOOKUP(Attack[[#This Row],[No用]],SetNo[[No.用]:[vlookup 用]],2,FALSE)</f>
        <v>54</v>
      </c>
      <c r="B212" t="s">
        <v>118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248</v>
      </c>
      <c r="T212" t="str">
        <f>Attack[[#This Row],[服装]]&amp;Attack[[#This Row],[名前]]&amp;Attack[[#This Row],[レアリティ]]</f>
        <v>プール掃除岩泉一ICONIC</v>
      </c>
    </row>
    <row r="213" spans="1:20" x14ac:dyDescent="0.3">
      <c r="A213">
        <f>VLOOKUP(Attack[[#This Row],[No用]],SetNo[[No.用]:[vlookup 用]],2,FALSE)</f>
        <v>55</v>
      </c>
      <c r="B213" t="s">
        <v>218</v>
      </c>
      <c r="C213" t="s">
        <v>33</v>
      </c>
      <c r="D213" t="s">
        <v>24</v>
      </c>
      <c r="E213" t="s">
        <v>26</v>
      </c>
      <c r="F213" t="s">
        <v>20</v>
      </c>
      <c r="G213" t="s">
        <v>71</v>
      </c>
      <c r="H213">
        <v>1</v>
      </c>
      <c r="I213" t="s">
        <v>248</v>
      </c>
      <c r="T213" t="str">
        <f>Attack[[#This Row],[服装]]&amp;Attack[[#This Row],[名前]]&amp;Attack[[#This Row],[レアリティ]]</f>
        <v>ユニフォーム金田一勇太郎ICONIC</v>
      </c>
    </row>
    <row r="214" spans="1:20" x14ac:dyDescent="0.3">
      <c r="A214">
        <f>VLOOKUP(Attack[[#This Row],[No用]],SetNo[[No.用]:[vlookup 用]],2,FALSE)</f>
        <v>56</v>
      </c>
      <c r="B214" t="s">
        <v>218</v>
      </c>
      <c r="C214" t="s">
        <v>34</v>
      </c>
      <c r="D214" t="s">
        <v>28</v>
      </c>
      <c r="E214" t="s">
        <v>25</v>
      </c>
      <c r="F214" t="s">
        <v>20</v>
      </c>
      <c r="G214" t="s">
        <v>71</v>
      </c>
      <c r="H214">
        <v>1</v>
      </c>
      <c r="I214" t="s">
        <v>248</v>
      </c>
      <c r="T214" t="str">
        <f>Attack[[#This Row],[服装]]&amp;Attack[[#This Row],[名前]]&amp;Attack[[#This Row],[レアリティ]]</f>
        <v>ユニフォーム京谷賢太郎ICONIC</v>
      </c>
    </row>
    <row r="215" spans="1:20" x14ac:dyDescent="0.3">
      <c r="A215">
        <f>VLOOKUP(Attack[[#This Row],[No用]],SetNo[[No.用]:[vlookup 用]],2,FALSE)</f>
        <v>57</v>
      </c>
      <c r="B215" t="s">
        <v>218</v>
      </c>
      <c r="C215" t="s">
        <v>35</v>
      </c>
      <c r="D215" t="s">
        <v>23</v>
      </c>
      <c r="E215" t="s">
        <v>25</v>
      </c>
      <c r="F215" t="s">
        <v>20</v>
      </c>
      <c r="G215" t="s">
        <v>71</v>
      </c>
      <c r="H215">
        <v>1</v>
      </c>
      <c r="I215" t="s">
        <v>248</v>
      </c>
      <c r="T215" t="str">
        <f>Attack[[#This Row],[服装]]&amp;Attack[[#This Row],[名前]]&amp;Attack[[#This Row],[レアリティ]]</f>
        <v>ユニフォーム国見英ICONIC</v>
      </c>
    </row>
    <row r="216" spans="1:20" x14ac:dyDescent="0.3">
      <c r="A216">
        <f>VLOOKUP(Attack[[#This Row],[No用]],SetNo[[No.用]:[vlookup 用]],2,FALSE)</f>
        <v>58</v>
      </c>
      <c r="B216" t="s">
        <v>218</v>
      </c>
      <c r="C216" t="s">
        <v>36</v>
      </c>
      <c r="D216" t="s">
        <v>23</v>
      </c>
      <c r="E216" t="s">
        <v>21</v>
      </c>
      <c r="F216" t="s">
        <v>20</v>
      </c>
      <c r="G216" t="s">
        <v>71</v>
      </c>
      <c r="H216">
        <v>1</v>
      </c>
      <c r="I216" t="s">
        <v>248</v>
      </c>
      <c r="T216" t="str">
        <f>Attack[[#This Row],[服装]]&amp;Attack[[#This Row],[名前]]&amp;Attack[[#This Row],[レアリティ]]</f>
        <v>ユニフォーム渡親治ICONIC</v>
      </c>
    </row>
    <row r="217" spans="1:20" x14ac:dyDescent="0.3">
      <c r="A217">
        <f>VLOOKUP(Attack[[#This Row],[No用]],SetNo[[No.用]:[vlookup 用]],2,FALSE)</f>
        <v>59</v>
      </c>
      <c r="B217" t="s">
        <v>218</v>
      </c>
      <c r="C217" t="s">
        <v>37</v>
      </c>
      <c r="D217" t="s">
        <v>23</v>
      </c>
      <c r="E217" t="s">
        <v>26</v>
      </c>
      <c r="F217" t="s">
        <v>20</v>
      </c>
      <c r="G217" t="s">
        <v>71</v>
      </c>
      <c r="H217">
        <v>1</v>
      </c>
      <c r="I217" t="s">
        <v>248</v>
      </c>
      <c r="T217" t="str">
        <f>Attack[[#This Row],[服装]]&amp;Attack[[#This Row],[名前]]&amp;Attack[[#This Row],[レアリティ]]</f>
        <v>ユニフォーム松川一静ICONIC</v>
      </c>
    </row>
    <row r="218" spans="1:20" x14ac:dyDescent="0.3">
      <c r="A218">
        <f>VLOOKUP(Attack[[#This Row],[No用]],SetNo[[No.用]:[vlookup 用]],2,FALSE)</f>
        <v>60</v>
      </c>
      <c r="B218" t="s">
        <v>218</v>
      </c>
      <c r="C218" t="s">
        <v>38</v>
      </c>
      <c r="D218" t="s">
        <v>23</v>
      </c>
      <c r="E218" t="s">
        <v>25</v>
      </c>
      <c r="F218" t="s">
        <v>20</v>
      </c>
      <c r="G218" t="s">
        <v>71</v>
      </c>
      <c r="H218">
        <v>1</v>
      </c>
      <c r="I218" t="s">
        <v>248</v>
      </c>
      <c r="T218" t="str">
        <f>Attack[[#This Row],[服装]]&amp;Attack[[#This Row],[名前]]&amp;Attack[[#This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204"/>
  <sheetViews>
    <sheetView topLeftCell="A137" workbookViewId="0">
      <selection activeCell="B172" sqref="B172:G176"/>
    </sheetView>
  </sheetViews>
  <sheetFormatPr defaultRowHeight="14.4" x14ac:dyDescent="0.3"/>
  <cols>
    <col min="1" max="1" width="6" bestFit="1" customWidth="1"/>
    <col min="2" max="2" width="9.21875" bestFit="1" customWidth="1"/>
    <col min="3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262</v>
      </c>
      <c r="J2" t="s">
        <v>186</v>
      </c>
      <c r="K2" t="s">
        <v>174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262</v>
      </c>
      <c r="J3" t="s">
        <v>187</v>
      </c>
      <c r="K3" t="s">
        <v>174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262</v>
      </c>
      <c r="J4" t="s">
        <v>188</v>
      </c>
      <c r="K4" t="s">
        <v>185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262</v>
      </c>
      <c r="J5" t="s">
        <v>189</v>
      </c>
      <c r="K5" t="s">
        <v>174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262</v>
      </c>
      <c r="J6" t="s">
        <v>263</v>
      </c>
      <c r="K6" t="s">
        <v>174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150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262</v>
      </c>
      <c r="J7" t="s">
        <v>186</v>
      </c>
      <c r="K7" t="s">
        <v>174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262</v>
      </c>
      <c r="J8" t="s">
        <v>187</v>
      </c>
      <c r="K8" t="s">
        <v>174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262</v>
      </c>
      <c r="J9" t="s">
        <v>188</v>
      </c>
      <c r="K9" t="s">
        <v>185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262</v>
      </c>
      <c r="J10" t="s">
        <v>189</v>
      </c>
      <c r="K10" t="s">
        <v>190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262</v>
      </c>
      <c r="J11" t="s">
        <v>263</v>
      </c>
      <c r="K11" t="s">
        <v>174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151</v>
      </c>
      <c r="C12" t="s">
        <v>138</v>
      </c>
      <c r="D12" t="s">
        <v>73</v>
      </c>
      <c r="E12" t="s">
        <v>82</v>
      </c>
      <c r="F12" t="s">
        <v>137</v>
      </c>
      <c r="G12" t="s">
        <v>71</v>
      </c>
      <c r="H12">
        <v>1</v>
      </c>
      <c r="I12" t="s">
        <v>262</v>
      </c>
      <c r="J12" t="s">
        <v>186</v>
      </c>
      <c r="K12" t="s">
        <v>185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151</v>
      </c>
      <c r="C13" t="s">
        <v>138</v>
      </c>
      <c r="D13" t="s">
        <v>73</v>
      </c>
      <c r="E13" t="s">
        <v>82</v>
      </c>
      <c r="F13" t="s">
        <v>137</v>
      </c>
      <c r="G13" t="s">
        <v>71</v>
      </c>
      <c r="H13">
        <v>1</v>
      </c>
      <c r="I13" t="s">
        <v>262</v>
      </c>
      <c r="J13" t="s">
        <v>187</v>
      </c>
      <c r="K13" t="s">
        <v>185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262</v>
      </c>
      <c r="J14" t="s">
        <v>188</v>
      </c>
      <c r="K14" t="s">
        <v>190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262</v>
      </c>
      <c r="J15" t="s">
        <v>191</v>
      </c>
      <c r="K15" t="s">
        <v>190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262</v>
      </c>
      <c r="J16" t="s">
        <v>189</v>
      </c>
      <c r="K16" t="s">
        <v>174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262</v>
      </c>
      <c r="J17" t="s">
        <v>263</v>
      </c>
      <c r="K17" t="s">
        <v>174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262</v>
      </c>
      <c r="J18" t="s">
        <v>188</v>
      </c>
      <c r="K18" t="s">
        <v>238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139</v>
      </c>
      <c r="D19" t="s">
        <v>77</v>
      </c>
      <c r="E19" t="s">
        <v>74</v>
      </c>
      <c r="F19" t="s">
        <v>137</v>
      </c>
      <c r="G19" t="s">
        <v>71</v>
      </c>
      <c r="H19">
        <v>1</v>
      </c>
      <c r="I19" t="s">
        <v>262</v>
      </c>
      <c r="J19" t="s">
        <v>186</v>
      </c>
      <c r="K19" t="s">
        <v>174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262</v>
      </c>
      <c r="J20" t="s">
        <v>187</v>
      </c>
      <c r="K20" t="s">
        <v>174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262</v>
      </c>
      <c r="J21" t="s">
        <v>263</v>
      </c>
      <c r="K21" t="s">
        <v>174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150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262</v>
      </c>
      <c r="J22" t="s">
        <v>186</v>
      </c>
      <c r="K22" t="s">
        <v>174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150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262</v>
      </c>
      <c r="J23" t="s">
        <v>187</v>
      </c>
      <c r="K23" t="s">
        <v>174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262</v>
      </c>
      <c r="J24" t="s">
        <v>263</v>
      </c>
      <c r="K24" t="s">
        <v>174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151</v>
      </c>
      <c r="C25" t="s">
        <v>139</v>
      </c>
      <c r="D25" t="s">
        <v>73</v>
      </c>
      <c r="E25" t="s">
        <v>74</v>
      </c>
      <c r="F25" t="s">
        <v>137</v>
      </c>
      <c r="G25" t="s">
        <v>71</v>
      </c>
      <c r="H25">
        <v>1</v>
      </c>
      <c r="I25" t="s">
        <v>262</v>
      </c>
      <c r="J25" t="s">
        <v>186</v>
      </c>
      <c r="K25" t="s">
        <v>174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151</v>
      </c>
      <c r="C26" t="s">
        <v>139</v>
      </c>
      <c r="D26" t="s">
        <v>73</v>
      </c>
      <c r="E26" t="s">
        <v>74</v>
      </c>
      <c r="F26" t="s">
        <v>137</v>
      </c>
      <c r="G26" t="s">
        <v>71</v>
      </c>
      <c r="H26">
        <v>1</v>
      </c>
      <c r="I26" t="s">
        <v>262</v>
      </c>
      <c r="J26" t="s">
        <v>187</v>
      </c>
      <c r="K26" t="s">
        <v>174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151</v>
      </c>
      <c r="C27" t="s">
        <v>139</v>
      </c>
      <c r="D27" t="s">
        <v>73</v>
      </c>
      <c r="E27" t="s">
        <v>74</v>
      </c>
      <c r="F27" t="s">
        <v>137</v>
      </c>
      <c r="G27" t="s">
        <v>71</v>
      </c>
      <c r="H27">
        <v>1</v>
      </c>
      <c r="I27" t="s">
        <v>262</v>
      </c>
      <c r="J27" t="s">
        <v>263</v>
      </c>
      <c r="K27" t="s">
        <v>174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140</v>
      </c>
      <c r="D28" t="s">
        <v>77</v>
      </c>
      <c r="E28" t="s">
        <v>82</v>
      </c>
      <c r="F28" t="s">
        <v>137</v>
      </c>
      <c r="G28" t="s">
        <v>71</v>
      </c>
      <c r="H28">
        <v>1</v>
      </c>
      <c r="I28" t="s">
        <v>262</v>
      </c>
      <c r="J28" t="s">
        <v>186</v>
      </c>
      <c r="K28" t="s">
        <v>174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140</v>
      </c>
      <c r="D29" t="s">
        <v>77</v>
      </c>
      <c r="E29" t="s">
        <v>82</v>
      </c>
      <c r="F29" t="s">
        <v>137</v>
      </c>
      <c r="G29" t="s">
        <v>71</v>
      </c>
      <c r="H29">
        <v>1</v>
      </c>
      <c r="I29" t="s">
        <v>262</v>
      </c>
      <c r="J29" t="s">
        <v>187</v>
      </c>
      <c r="K29" t="s">
        <v>174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140</v>
      </c>
      <c r="D30" t="s">
        <v>77</v>
      </c>
      <c r="E30" t="s">
        <v>82</v>
      </c>
      <c r="F30" t="s">
        <v>137</v>
      </c>
      <c r="G30" t="s">
        <v>71</v>
      </c>
      <c r="H30">
        <v>1</v>
      </c>
      <c r="I30" t="s">
        <v>262</v>
      </c>
      <c r="J30" t="s">
        <v>204</v>
      </c>
      <c r="K30" t="s">
        <v>185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140</v>
      </c>
      <c r="D31" t="s">
        <v>77</v>
      </c>
      <c r="E31" t="s">
        <v>82</v>
      </c>
      <c r="F31" t="s">
        <v>137</v>
      </c>
      <c r="G31" t="s">
        <v>71</v>
      </c>
      <c r="H31">
        <v>1</v>
      </c>
      <c r="I31" t="s">
        <v>262</v>
      </c>
      <c r="J31" t="s">
        <v>263</v>
      </c>
      <c r="K31" t="s">
        <v>174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262</v>
      </c>
      <c r="J32" t="s">
        <v>195</v>
      </c>
      <c r="K32" t="s">
        <v>238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117</v>
      </c>
      <c r="C33" t="s">
        <v>140</v>
      </c>
      <c r="D33" t="s">
        <v>73</v>
      </c>
      <c r="E33" t="s">
        <v>82</v>
      </c>
      <c r="F33" t="s">
        <v>137</v>
      </c>
      <c r="G33" t="s">
        <v>71</v>
      </c>
      <c r="H33">
        <v>1</v>
      </c>
      <c r="I33" t="s">
        <v>262</v>
      </c>
      <c r="J33" t="s">
        <v>186</v>
      </c>
      <c r="K33" t="s">
        <v>190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117</v>
      </c>
      <c r="C34" t="s">
        <v>140</v>
      </c>
      <c r="D34" t="s">
        <v>73</v>
      </c>
      <c r="E34" t="s">
        <v>82</v>
      </c>
      <c r="F34" t="s">
        <v>137</v>
      </c>
      <c r="G34" t="s">
        <v>71</v>
      </c>
      <c r="H34">
        <v>1</v>
      </c>
      <c r="I34" t="s">
        <v>262</v>
      </c>
      <c r="J34" t="s">
        <v>187</v>
      </c>
      <c r="K34" t="s">
        <v>190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262</v>
      </c>
      <c r="J35" t="s">
        <v>191</v>
      </c>
      <c r="K35" t="s">
        <v>190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262</v>
      </c>
      <c r="J36" t="s">
        <v>204</v>
      </c>
      <c r="K36" t="s">
        <v>185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262</v>
      </c>
      <c r="J37" t="s">
        <v>263</v>
      </c>
      <c r="K37" t="s">
        <v>174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117</v>
      </c>
      <c r="C38" t="s">
        <v>140</v>
      </c>
      <c r="D38" t="s">
        <v>73</v>
      </c>
      <c r="E38" t="s">
        <v>82</v>
      </c>
      <c r="F38" t="s">
        <v>137</v>
      </c>
      <c r="G38" t="s">
        <v>71</v>
      </c>
      <c r="H38">
        <v>1</v>
      </c>
      <c r="I38" t="s">
        <v>262</v>
      </c>
      <c r="J38" t="s">
        <v>195</v>
      </c>
      <c r="K38" t="s">
        <v>238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117</v>
      </c>
      <c r="C39" t="s">
        <v>140</v>
      </c>
      <c r="D39" t="s">
        <v>73</v>
      </c>
      <c r="E39" t="s">
        <v>82</v>
      </c>
      <c r="F39" t="s">
        <v>137</v>
      </c>
      <c r="G39" t="s">
        <v>71</v>
      </c>
      <c r="H39">
        <v>1</v>
      </c>
      <c r="I39" t="s">
        <v>262</v>
      </c>
      <c r="J39" t="s">
        <v>191</v>
      </c>
      <c r="K39" t="s">
        <v>238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262</v>
      </c>
      <c r="J40" t="s">
        <v>186</v>
      </c>
      <c r="K40" t="s">
        <v>174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262</v>
      </c>
      <c r="J41" t="s">
        <v>187</v>
      </c>
      <c r="K41" t="s">
        <v>174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141</v>
      </c>
      <c r="D42" t="s">
        <v>90</v>
      </c>
      <c r="E42" t="s">
        <v>82</v>
      </c>
      <c r="F42" t="s">
        <v>137</v>
      </c>
      <c r="G42" t="s">
        <v>71</v>
      </c>
      <c r="H42">
        <v>1</v>
      </c>
      <c r="I42" t="s">
        <v>262</v>
      </c>
      <c r="J42" t="s">
        <v>263</v>
      </c>
      <c r="K42" t="s">
        <v>174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262</v>
      </c>
      <c r="J43" t="s">
        <v>186</v>
      </c>
      <c r="K43" t="s">
        <v>174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262</v>
      </c>
      <c r="J44" t="s">
        <v>187</v>
      </c>
      <c r="K44" t="s">
        <v>174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262</v>
      </c>
      <c r="J45" t="s">
        <v>263</v>
      </c>
      <c r="K45" t="s">
        <v>174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262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262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262</v>
      </c>
      <c r="J48" t="s">
        <v>186</v>
      </c>
      <c r="K48" t="s">
        <v>174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262</v>
      </c>
      <c r="J49" t="s">
        <v>187</v>
      </c>
      <c r="K49" t="s">
        <v>174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150</v>
      </c>
      <c r="C50" t="s">
        <v>143</v>
      </c>
      <c r="D50" t="s">
        <v>28</v>
      </c>
      <c r="E50" t="s">
        <v>25</v>
      </c>
      <c r="F50" t="s">
        <v>137</v>
      </c>
      <c r="G50" t="s">
        <v>71</v>
      </c>
      <c r="H50">
        <v>1</v>
      </c>
      <c r="I50" t="s">
        <v>262</v>
      </c>
      <c r="J50" t="s">
        <v>186</v>
      </c>
      <c r="K50" t="s">
        <v>174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150</v>
      </c>
      <c r="C51" t="s">
        <v>143</v>
      </c>
      <c r="D51" t="s">
        <v>28</v>
      </c>
      <c r="E51" t="s">
        <v>25</v>
      </c>
      <c r="F51" t="s">
        <v>137</v>
      </c>
      <c r="G51" t="s">
        <v>71</v>
      </c>
      <c r="H51">
        <v>1</v>
      </c>
      <c r="I51" t="s">
        <v>262</v>
      </c>
      <c r="J51" t="s">
        <v>187</v>
      </c>
      <c r="K51" t="s">
        <v>174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218</v>
      </c>
      <c r="C52" t="s">
        <v>144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262</v>
      </c>
      <c r="J52" t="s">
        <v>186</v>
      </c>
      <c r="K52" t="s">
        <v>174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218</v>
      </c>
      <c r="C53" t="s">
        <v>144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262</v>
      </c>
      <c r="J53" t="s">
        <v>187</v>
      </c>
      <c r="K53" t="s">
        <v>174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118</v>
      </c>
      <c r="C54" t="s">
        <v>144</v>
      </c>
      <c r="D54" t="s">
        <v>23</v>
      </c>
      <c r="E54" t="s">
        <v>25</v>
      </c>
      <c r="F54" t="s">
        <v>137</v>
      </c>
      <c r="G54" t="s">
        <v>71</v>
      </c>
      <c r="H54">
        <v>1</v>
      </c>
      <c r="I54" t="s">
        <v>262</v>
      </c>
      <c r="J54" t="s">
        <v>186</v>
      </c>
      <c r="K54" t="s">
        <v>190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118</v>
      </c>
      <c r="C55" t="s">
        <v>144</v>
      </c>
      <c r="D55" t="s">
        <v>23</v>
      </c>
      <c r="E55" t="s">
        <v>25</v>
      </c>
      <c r="F55" t="s">
        <v>137</v>
      </c>
      <c r="G55" t="s">
        <v>71</v>
      </c>
      <c r="H55">
        <v>1</v>
      </c>
      <c r="I55" t="s">
        <v>262</v>
      </c>
      <c r="J55" t="s">
        <v>187</v>
      </c>
      <c r="K55" t="s">
        <v>190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218</v>
      </c>
      <c r="C56" t="s">
        <v>145</v>
      </c>
      <c r="D56" t="s">
        <v>24</v>
      </c>
      <c r="E56" t="s">
        <v>31</v>
      </c>
      <c r="F56" t="s">
        <v>137</v>
      </c>
      <c r="G56" t="s">
        <v>71</v>
      </c>
      <c r="H56">
        <v>1</v>
      </c>
      <c r="I56" t="s">
        <v>262</v>
      </c>
      <c r="J56" t="s">
        <v>186</v>
      </c>
      <c r="K56" t="s">
        <v>174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218</v>
      </c>
      <c r="C57" t="s">
        <v>145</v>
      </c>
      <c r="D57" t="s">
        <v>24</v>
      </c>
      <c r="E57" t="s">
        <v>31</v>
      </c>
      <c r="F57" t="s">
        <v>137</v>
      </c>
      <c r="G57" t="s">
        <v>71</v>
      </c>
      <c r="H57">
        <v>1</v>
      </c>
      <c r="I57" t="s">
        <v>262</v>
      </c>
      <c r="J57" t="s">
        <v>187</v>
      </c>
      <c r="K57" t="s">
        <v>174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218</v>
      </c>
      <c r="C58" t="s">
        <v>145</v>
      </c>
      <c r="D58" t="s">
        <v>24</v>
      </c>
      <c r="E58" t="s">
        <v>31</v>
      </c>
      <c r="F58" t="s">
        <v>137</v>
      </c>
      <c r="G58" t="s">
        <v>71</v>
      </c>
      <c r="H58">
        <v>1</v>
      </c>
      <c r="I58" t="s">
        <v>262</v>
      </c>
      <c r="J58" t="s">
        <v>189</v>
      </c>
      <c r="K58" t="s">
        <v>174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218</v>
      </c>
      <c r="C59" t="s">
        <v>145</v>
      </c>
      <c r="D59" t="s">
        <v>24</v>
      </c>
      <c r="E59" t="s">
        <v>31</v>
      </c>
      <c r="F59" t="s">
        <v>137</v>
      </c>
      <c r="G59" t="s">
        <v>71</v>
      </c>
      <c r="H59">
        <v>1</v>
      </c>
      <c r="I59" t="s">
        <v>262</v>
      </c>
      <c r="J59" t="s">
        <v>263</v>
      </c>
      <c r="K59" t="s">
        <v>174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262</v>
      </c>
      <c r="J60" t="s">
        <v>186</v>
      </c>
      <c r="K60" t="s">
        <v>174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262</v>
      </c>
      <c r="J61" t="s">
        <v>187</v>
      </c>
      <c r="K61" t="s">
        <v>174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118</v>
      </c>
      <c r="C62" t="s">
        <v>145</v>
      </c>
      <c r="D62" t="s">
        <v>28</v>
      </c>
      <c r="E62" t="s">
        <v>31</v>
      </c>
      <c r="F62" t="s">
        <v>137</v>
      </c>
      <c r="G62" t="s">
        <v>71</v>
      </c>
      <c r="H62">
        <v>1</v>
      </c>
      <c r="I62" t="s">
        <v>262</v>
      </c>
      <c r="J62" t="s">
        <v>189</v>
      </c>
      <c r="K62" t="s">
        <v>174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118</v>
      </c>
      <c r="C63" t="s">
        <v>145</v>
      </c>
      <c r="D63" t="s">
        <v>28</v>
      </c>
      <c r="E63" t="s">
        <v>31</v>
      </c>
      <c r="F63" t="s">
        <v>137</v>
      </c>
      <c r="G63" t="s">
        <v>71</v>
      </c>
      <c r="H63">
        <v>1</v>
      </c>
      <c r="I63" t="s">
        <v>262</v>
      </c>
      <c r="J63" t="s">
        <v>263</v>
      </c>
      <c r="K63" t="s">
        <v>174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218</v>
      </c>
      <c r="C64" t="s">
        <v>146</v>
      </c>
      <c r="D64" t="s">
        <v>28</v>
      </c>
      <c r="E64" t="s">
        <v>25</v>
      </c>
      <c r="F64" t="s">
        <v>137</v>
      </c>
      <c r="G64" t="s">
        <v>71</v>
      </c>
      <c r="H64">
        <v>1</v>
      </c>
      <c r="I64" t="s">
        <v>262</v>
      </c>
      <c r="J64" t="s">
        <v>186</v>
      </c>
      <c r="K64" t="s">
        <v>174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218</v>
      </c>
      <c r="C65" t="s">
        <v>146</v>
      </c>
      <c r="D65" t="s">
        <v>28</v>
      </c>
      <c r="E65" t="s">
        <v>25</v>
      </c>
      <c r="F65" t="s">
        <v>137</v>
      </c>
      <c r="G65" t="s">
        <v>71</v>
      </c>
      <c r="H65">
        <v>1</v>
      </c>
      <c r="I65" t="s">
        <v>262</v>
      </c>
      <c r="J65" t="s">
        <v>187</v>
      </c>
      <c r="K65" t="s">
        <v>174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71</v>
      </c>
      <c r="H66">
        <v>1</v>
      </c>
      <c r="I66" t="s">
        <v>262</v>
      </c>
      <c r="J66" t="s">
        <v>263</v>
      </c>
      <c r="K66" t="s">
        <v>174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118</v>
      </c>
      <c r="C67" t="s">
        <v>146</v>
      </c>
      <c r="D67" t="s">
        <v>23</v>
      </c>
      <c r="E67" t="s">
        <v>25</v>
      </c>
      <c r="F67" t="s">
        <v>137</v>
      </c>
      <c r="G67" t="s">
        <v>71</v>
      </c>
      <c r="H67">
        <v>1</v>
      </c>
      <c r="I67" t="s">
        <v>262</v>
      </c>
      <c r="J67" t="s">
        <v>186</v>
      </c>
      <c r="K67" t="s">
        <v>174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118</v>
      </c>
      <c r="C68" t="s">
        <v>146</v>
      </c>
      <c r="D68" t="s">
        <v>23</v>
      </c>
      <c r="E68" t="s">
        <v>25</v>
      </c>
      <c r="F68" t="s">
        <v>137</v>
      </c>
      <c r="G68" t="s">
        <v>71</v>
      </c>
      <c r="H68">
        <v>1</v>
      </c>
      <c r="I68" t="s">
        <v>262</v>
      </c>
      <c r="J68" t="s">
        <v>187</v>
      </c>
      <c r="K68" t="s">
        <v>174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118</v>
      </c>
      <c r="C69" t="s">
        <v>146</v>
      </c>
      <c r="D69" t="s">
        <v>23</v>
      </c>
      <c r="E69" t="s">
        <v>25</v>
      </c>
      <c r="F69" t="s">
        <v>137</v>
      </c>
      <c r="G69" t="s">
        <v>71</v>
      </c>
      <c r="H69">
        <v>1</v>
      </c>
      <c r="I69" t="s">
        <v>262</v>
      </c>
      <c r="J69" t="s">
        <v>263</v>
      </c>
      <c r="K69" t="s">
        <v>174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231</v>
      </c>
      <c r="H70">
        <v>1</v>
      </c>
      <c r="I70" t="s">
        <v>262</v>
      </c>
      <c r="J70" t="s">
        <v>186</v>
      </c>
      <c r="K70" t="s">
        <v>174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231</v>
      </c>
      <c r="H71">
        <v>1</v>
      </c>
      <c r="I71" t="s">
        <v>262</v>
      </c>
      <c r="J71" t="s">
        <v>187</v>
      </c>
      <c r="K71" t="s">
        <v>174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231</v>
      </c>
      <c r="H72">
        <v>1</v>
      </c>
      <c r="I72" t="s">
        <v>262</v>
      </c>
      <c r="J72" t="s">
        <v>263</v>
      </c>
      <c r="K72" t="s">
        <v>174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218</v>
      </c>
      <c r="C73" t="s">
        <v>147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262</v>
      </c>
      <c r="J73" t="s">
        <v>186</v>
      </c>
      <c r="K73" t="s">
        <v>174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218</v>
      </c>
      <c r="C74" t="s">
        <v>147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262</v>
      </c>
      <c r="J74" t="s">
        <v>187</v>
      </c>
      <c r="K74" t="s">
        <v>174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218</v>
      </c>
      <c r="C75" t="s">
        <v>147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262</v>
      </c>
      <c r="J75" t="s">
        <v>189</v>
      </c>
      <c r="K75" t="s">
        <v>174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218</v>
      </c>
      <c r="C76" t="s">
        <v>147</v>
      </c>
      <c r="D76" t="s">
        <v>24</v>
      </c>
      <c r="E76" t="s">
        <v>25</v>
      </c>
      <c r="F76" t="s">
        <v>137</v>
      </c>
      <c r="G76" t="s">
        <v>71</v>
      </c>
      <c r="H76">
        <v>1</v>
      </c>
      <c r="I76" t="s">
        <v>262</v>
      </c>
      <c r="J76" t="s">
        <v>263</v>
      </c>
      <c r="K76" t="s">
        <v>174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218</v>
      </c>
      <c r="C77" t="s">
        <v>148</v>
      </c>
      <c r="D77" t="s">
        <v>24</v>
      </c>
      <c r="E77" t="s">
        <v>25</v>
      </c>
      <c r="F77" t="s">
        <v>137</v>
      </c>
      <c r="G77" t="s">
        <v>71</v>
      </c>
      <c r="H77">
        <v>1</v>
      </c>
      <c r="I77" t="s">
        <v>262</v>
      </c>
      <c r="J77" t="s">
        <v>186</v>
      </c>
      <c r="K77" t="s">
        <v>174</v>
      </c>
      <c r="L77">
        <v>29</v>
      </c>
      <c r="T77" t="str">
        <f>Block[[#This Row],[服装]]&amp;Block[[#This Row],[名前]]&amp;Block[[#This Row],[レアリティ]]</f>
        <v>ユニフォーム木下久志ICONIC</v>
      </c>
    </row>
    <row r="78" spans="1:20" x14ac:dyDescent="0.3">
      <c r="A78">
        <f>VLOOKUP(Block[[#This Row],[No用]],SetNo[[No.用]:[vlookup 用]],2,FALSE)</f>
        <v>23</v>
      </c>
      <c r="B78" t="s">
        <v>218</v>
      </c>
      <c r="C78" t="s">
        <v>148</v>
      </c>
      <c r="D78" t="s">
        <v>24</v>
      </c>
      <c r="E78" t="s">
        <v>25</v>
      </c>
      <c r="F78" t="s">
        <v>137</v>
      </c>
      <c r="G78" t="s">
        <v>71</v>
      </c>
      <c r="H78">
        <v>1</v>
      </c>
      <c r="I78" t="s">
        <v>262</v>
      </c>
      <c r="J78" t="s">
        <v>187</v>
      </c>
      <c r="K78" t="s">
        <v>174</v>
      </c>
      <c r="L78">
        <v>21</v>
      </c>
      <c r="T78" t="str">
        <f>Block[[#This Row],[服装]]&amp;Block[[#This Row],[名前]]&amp;Block[[#This Row],[レアリティ]]</f>
        <v>ユニフォーム木下久志ICONIC</v>
      </c>
    </row>
    <row r="79" spans="1:20" x14ac:dyDescent="0.3">
      <c r="A79">
        <f>VLOOKUP(Block[[#This Row],[No用]],SetNo[[No.用]:[vlookup 用]],2,FALSE)</f>
        <v>23</v>
      </c>
      <c r="B79" t="s">
        <v>218</v>
      </c>
      <c r="C79" t="s">
        <v>148</v>
      </c>
      <c r="D79" t="s">
        <v>24</v>
      </c>
      <c r="E79" t="s">
        <v>25</v>
      </c>
      <c r="F79" t="s">
        <v>137</v>
      </c>
      <c r="G79" t="s">
        <v>71</v>
      </c>
      <c r="H79">
        <v>1</v>
      </c>
      <c r="I79" t="s">
        <v>262</v>
      </c>
      <c r="J79" t="s">
        <v>263</v>
      </c>
      <c r="K79" t="s">
        <v>174</v>
      </c>
      <c r="L79">
        <v>24</v>
      </c>
      <c r="T79" t="str">
        <f>Block[[#This Row],[服装]]&amp;Block[[#This Row],[名前]]&amp;Block[[#This Row],[レアリティ]]</f>
        <v>ユニフォーム木下久志ICONIC</v>
      </c>
    </row>
    <row r="80" spans="1:20" x14ac:dyDescent="0.3">
      <c r="A80">
        <f>VLOOKUP(Block[[#This Row],[No用]],SetNo[[No.用]:[vlookup 用]],2,FALSE)</f>
        <v>24</v>
      </c>
      <c r="B80" t="s">
        <v>218</v>
      </c>
      <c r="C80" t="s">
        <v>149</v>
      </c>
      <c r="D80" t="s">
        <v>24</v>
      </c>
      <c r="E80" t="s">
        <v>26</v>
      </c>
      <c r="F80" t="s">
        <v>137</v>
      </c>
      <c r="G80" t="s">
        <v>71</v>
      </c>
      <c r="H80">
        <v>1</v>
      </c>
      <c r="I80" t="s">
        <v>262</v>
      </c>
      <c r="J80" t="s">
        <v>186</v>
      </c>
      <c r="K80" t="s">
        <v>185</v>
      </c>
      <c r="L80">
        <v>27</v>
      </c>
      <c r="T80" t="str">
        <f>Block[[#This Row],[服装]]&amp;Block[[#This Row],[名前]]&amp;Block[[#This Row],[レアリティ]]</f>
        <v>ユニフォーム成田一仁ICONIC</v>
      </c>
    </row>
    <row r="81" spans="1:20" x14ac:dyDescent="0.3">
      <c r="A81">
        <f>VLOOKUP(Block[[#This Row],[No用]],SetNo[[No.用]:[vlookup 用]],2,FALSE)</f>
        <v>24</v>
      </c>
      <c r="B81" t="s">
        <v>218</v>
      </c>
      <c r="C81" t="s">
        <v>149</v>
      </c>
      <c r="D81" t="s">
        <v>24</v>
      </c>
      <c r="E81" t="s">
        <v>26</v>
      </c>
      <c r="F81" t="s">
        <v>137</v>
      </c>
      <c r="G81" t="s">
        <v>71</v>
      </c>
      <c r="H81">
        <v>1</v>
      </c>
      <c r="I81" t="s">
        <v>262</v>
      </c>
      <c r="J81" t="s">
        <v>187</v>
      </c>
      <c r="K81" t="s">
        <v>185</v>
      </c>
      <c r="L81">
        <v>27</v>
      </c>
      <c r="T81" t="str">
        <f>Block[[#This Row],[服装]]&amp;Block[[#This Row],[名前]]&amp;Block[[#This Row],[レアリティ]]</f>
        <v>ユニフォーム成田一仁ICONIC</v>
      </c>
    </row>
    <row r="82" spans="1:20" x14ac:dyDescent="0.3">
      <c r="A82">
        <f>VLOOKUP(Block[[#This Row],[No用]],SetNo[[No.用]:[vlookup 用]],2,FALSE)</f>
        <v>24</v>
      </c>
      <c r="B82" t="s">
        <v>218</v>
      </c>
      <c r="C82" t="s">
        <v>149</v>
      </c>
      <c r="D82" t="s">
        <v>24</v>
      </c>
      <c r="E82" t="s">
        <v>26</v>
      </c>
      <c r="F82" t="s">
        <v>137</v>
      </c>
      <c r="G82" t="s">
        <v>71</v>
      </c>
      <c r="H82">
        <v>1</v>
      </c>
      <c r="I82" t="s">
        <v>262</v>
      </c>
      <c r="J82" t="s">
        <v>247</v>
      </c>
      <c r="K82" t="s">
        <v>185</v>
      </c>
      <c r="L82">
        <v>31</v>
      </c>
      <c r="T82" t="str">
        <f>Block[[#This Row],[服装]]&amp;Block[[#This Row],[名前]]&amp;Block[[#This Row],[レアリティ]]</f>
        <v>ユニフォーム成田一仁ICONIC</v>
      </c>
    </row>
    <row r="83" spans="1:20" x14ac:dyDescent="0.3">
      <c r="A83">
        <f>VLOOKUP(Block[[#This Row],[No用]],SetNo[[No.用]:[vlookup 用]],2,FALSE)</f>
        <v>24</v>
      </c>
      <c r="B83" t="s">
        <v>218</v>
      </c>
      <c r="C83" t="s">
        <v>149</v>
      </c>
      <c r="D83" t="s">
        <v>24</v>
      </c>
      <c r="E83" t="s">
        <v>26</v>
      </c>
      <c r="F83" t="s">
        <v>137</v>
      </c>
      <c r="G83" t="s">
        <v>71</v>
      </c>
      <c r="H83">
        <v>1</v>
      </c>
      <c r="I83" t="s">
        <v>262</v>
      </c>
      <c r="J83" t="s">
        <v>189</v>
      </c>
      <c r="K83" t="s">
        <v>174</v>
      </c>
      <c r="L83">
        <v>27</v>
      </c>
      <c r="T83" t="str">
        <f>Block[[#This Row],[服装]]&amp;Block[[#This Row],[名前]]&amp;Block[[#This Row],[レアリティ]]</f>
        <v>ユニフォーム成田一仁ICONIC</v>
      </c>
    </row>
    <row r="84" spans="1:20" x14ac:dyDescent="0.3">
      <c r="A84">
        <f>VLOOKUP(Block[[#This Row],[No用]],SetNo[[No.用]:[vlookup 用]],2,FALSE)</f>
        <v>24</v>
      </c>
      <c r="B84" t="s">
        <v>218</v>
      </c>
      <c r="C84" t="s">
        <v>149</v>
      </c>
      <c r="D84" t="s">
        <v>24</v>
      </c>
      <c r="E84" t="s">
        <v>26</v>
      </c>
      <c r="F84" t="s">
        <v>137</v>
      </c>
      <c r="G84" t="s">
        <v>71</v>
      </c>
      <c r="H84">
        <v>1</v>
      </c>
      <c r="I84" t="s">
        <v>262</v>
      </c>
      <c r="J84" t="s">
        <v>263</v>
      </c>
      <c r="K84" t="s">
        <v>174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108</v>
      </c>
      <c r="C85" t="s">
        <v>39</v>
      </c>
      <c r="D85" t="s">
        <v>24</v>
      </c>
      <c r="E85" t="s">
        <v>31</v>
      </c>
      <c r="F85" t="s">
        <v>27</v>
      </c>
      <c r="G85" t="s">
        <v>71</v>
      </c>
      <c r="H85">
        <v>1</v>
      </c>
      <c r="I85" t="s">
        <v>262</v>
      </c>
      <c r="J85" t="s">
        <v>186</v>
      </c>
      <c r="K85" t="s">
        <v>174</v>
      </c>
      <c r="L85">
        <v>24</v>
      </c>
      <c r="T85" t="str">
        <f>Block[[#This Row],[服装]]&amp;Block[[#This Row],[名前]]&amp;Block[[#This Row],[レアリティ]]</f>
        <v>ユニフォーム孤爪研磨ICONIC</v>
      </c>
    </row>
    <row r="86" spans="1:20" x14ac:dyDescent="0.3">
      <c r="A86">
        <f>VLOOKUP(Block[[#This Row],[No用]],SetNo[[No.用]:[vlookup 用]],2,FALSE)</f>
        <v>25</v>
      </c>
      <c r="B86" t="s">
        <v>108</v>
      </c>
      <c r="C86" t="s">
        <v>39</v>
      </c>
      <c r="D86" t="s">
        <v>24</v>
      </c>
      <c r="E86" t="s">
        <v>31</v>
      </c>
      <c r="F86" t="s">
        <v>27</v>
      </c>
      <c r="G86" t="s">
        <v>71</v>
      </c>
      <c r="H86">
        <v>1</v>
      </c>
      <c r="I86" t="s">
        <v>262</v>
      </c>
      <c r="J86" t="s">
        <v>187</v>
      </c>
      <c r="K86" t="s">
        <v>174</v>
      </c>
      <c r="L86">
        <v>24</v>
      </c>
      <c r="T86" t="str">
        <f>Block[[#This Row],[服装]]&amp;Block[[#This Row],[名前]]&amp;Block[[#This Row],[レアリティ]]</f>
        <v>ユニフォーム孤爪研磨ICONIC</v>
      </c>
    </row>
    <row r="87" spans="1:20" x14ac:dyDescent="0.3">
      <c r="A87">
        <f>VLOOKUP(Block[[#This Row],[No用]],SetNo[[No.用]:[vlookup 用]],2,FALSE)</f>
        <v>25</v>
      </c>
      <c r="B87" t="s">
        <v>108</v>
      </c>
      <c r="C87" t="s">
        <v>39</v>
      </c>
      <c r="D87" t="s">
        <v>24</v>
      </c>
      <c r="E87" t="s">
        <v>31</v>
      </c>
      <c r="F87" t="s">
        <v>27</v>
      </c>
      <c r="G87" t="s">
        <v>71</v>
      </c>
      <c r="H87">
        <v>1</v>
      </c>
      <c r="I87" t="s">
        <v>262</v>
      </c>
      <c r="J87" t="s">
        <v>263</v>
      </c>
      <c r="K87" t="s">
        <v>174</v>
      </c>
      <c r="L87">
        <v>24</v>
      </c>
      <c r="T87" t="str">
        <f>Block[[#This Row],[服装]]&amp;Block[[#This Row],[名前]]&amp;Block[[#This Row],[レアリティ]]</f>
        <v>ユニフォーム孤爪研磨ICONIC</v>
      </c>
    </row>
    <row r="88" spans="1:20" x14ac:dyDescent="0.3">
      <c r="A88">
        <f>VLOOKUP(Block[[#This Row],[No用]],SetNo[[No.用]:[vlookup 用]],2,FALSE)</f>
        <v>26</v>
      </c>
      <c r="B88" t="s">
        <v>150</v>
      </c>
      <c r="C88" t="s">
        <v>39</v>
      </c>
      <c r="D88" t="s">
        <v>90</v>
      </c>
      <c r="E88" t="s">
        <v>31</v>
      </c>
      <c r="F88" t="s">
        <v>27</v>
      </c>
      <c r="G88" t="s">
        <v>71</v>
      </c>
      <c r="H88">
        <v>1</v>
      </c>
      <c r="I88" t="s">
        <v>262</v>
      </c>
      <c r="J88" t="s">
        <v>186</v>
      </c>
      <c r="K88" t="s">
        <v>174</v>
      </c>
      <c r="L88">
        <v>24</v>
      </c>
      <c r="T88" t="str">
        <f>Block[[#This Row],[服装]]&amp;Block[[#This Row],[名前]]&amp;Block[[#This Row],[レアリティ]]</f>
        <v>制服孤爪研磨ICONIC</v>
      </c>
    </row>
    <row r="89" spans="1:20" x14ac:dyDescent="0.3">
      <c r="A89">
        <f>VLOOKUP(Block[[#This Row],[No用]],SetNo[[No.用]:[vlookup 用]],2,FALSE)</f>
        <v>26</v>
      </c>
      <c r="B89" t="s">
        <v>150</v>
      </c>
      <c r="C89" t="s">
        <v>39</v>
      </c>
      <c r="D89" t="s">
        <v>90</v>
      </c>
      <c r="E89" t="s">
        <v>31</v>
      </c>
      <c r="F89" t="s">
        <v>27</v>
      </c>
      <c r="G89" t="s">
        <v>71</v>
      </c>
      <c r="H89">
        <v>1</v>
      </c>
      <c r="I89" t="s">
        <v>262</v>
      </c>
      <c r="J89" t="s">
        <v>187</v>
      </c>
      <c r="K89" t="s">
        <v>174</v>
      </c>
      <c r="L89">
        <v>24</v>
      </c>
      <c r="T89" t="str">
        <f>Block[[#This Row],[服装]]&amp;Block[[#This Row],[名前]]&amp;Block[[#This Row],[レアリティ]]</f>
        <v>制服孤爪研磨ICONIC</v>
      </c>
    </row>
    <row r="90" spans="1:20" x14ac:dyDescent="0.3">
      <c r="A90">
        <f>VLOOKUP(Block[[#This Row],[No用]],SetNo[[No.用]:[vlookup 用]],2,FALSE)</f>
        <v>26</v>
      </c>
      <c r="B90" t="s">
        <v>150</v>
      </c>
      <c r="C90" t="s">
        <v>39</v>
      </c>
      <c r="D90" t="s">
        <v>90</v>
      </c>
      <c r="E90" t="s">
        <v>31</v>
      </c>
      <c r="F90" t="s">
        <v>27</v>
      </c>
      <c r="G90" t="s">
        <v>71</v>
      </c>
      <c r="H90">
        <v>1</v>
      </c>
      <c r="I90" t="s">
        <v>262</v>
      </c>
      <c r="J90" t="s">
        <v>263</v>
      </c>
      <c r="K90" t="s">
        <v>174</v>
      </c>
      <c r="L90">
        <v>24</v>
      </c>
      <c r="T90" t="str">
        <f>Block[[#This Row],[服装]]&amp;Block[[#This Row],[名前]]&amp;Block[[#This Row],[レアリティ]]</f>
        <v>制服孤爪研磨ICONIC</v>
      </c>
    </row>
    <row r="91" spans="1:20" x14ac:dyDescent="0.3">
      <c r="A91">
        <f>VLOOKUP(Block[[#This Row],[No用]],SetNo[[No.用]:[vlookup 用]],2,FALSE)</f>
        <v>27</v>
      </c>
      <c r="B91" t="s">
        <v>151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262</v>
      </c>
      <c r="J91" t="s">
        <v>186</v>
      </c>
      <c r="K91" t="s">
        <v>174</v>
      </c>
      <c r="L91">
        <v>24</v>
      </c>
      <c r="T91" t="str">
        <f>Block[[#This Row],[服装]]&amp;Block[[#This Row],[名前]]&amp;Block[[#This Row],[レアリティ]]</f>
        <v>夏祭り孤爪研磨ICONIC</v>
      </c>
    </row>
    <row r="92" spans="1:20" x14ac:dyDescent="0.3">
      <c r="A92">
        <f>VLOOKUP(Block[[#This Row],[No用]],SetNo[[No.用]:[vlookup 用]],2,FALSE)</f>
        <v>27</v>
      </c>
      <c r="B92" t="s">
        <v>151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262</v>
      </c>
      <c r="J92" t="s">
        <v>187</v>
      </c>
      <c r="K92" t="s">
        <v>174</v>
      </c>
      <c r="L92">
        <v>24</v>
      </c>
      <c r="T92" t="str">
        <f>Block[[#This Row],[服装]]&amp;Block[[#This Row],[名前]]&amp;Block[[#This Row],[レアリティ]]</f>
        <v>夏祭り孤爪研磨ICONIC</v>
      </c>
    </row>
    <row r="93" spans="1:20" x14ac:dyDescent="0.3">
      <c r="A93">
        <f>VLOOKUP(Block[[#This Row],[No用]],SetNo[[No.用]:[vlookup 用]],2,FALSE)</f>
        <v>27</v>
      </c>
      <c r="B93" t="s">
        <v>151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262</v>
      </c>
      <c r="J93" t="s">
        <v>263</v>
      </c>
      <c r="K93" t="s">
        <v>174</v>
      </c>
      <c r="L93">
        <v>24</v>
      </c>
      <c r="T93" t="str">
        <f>Block[[#This Row],[服装]]&amp;Block[[#This Row],[名前]]&amp;Block[[#This Row],[レアリティ]]</f>
        <v>夏祭り孤爪研磨ICONIC</v>
      </c>
    </row>
    <row r="94" spans="1:20" x14ac:dyDescent="0.3">
      <c r="A94">
        <f>VLOOKUP(Block[[#This Row],[No用]],SetNo[[No.用]:[vlookup 用]],2,FALSE)</f>
        <v>28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262</v>
      </c>
      <c r="J94" t="s">
        <v>186</v>
      </c>
      <c r="K94" t="s">
        <v>174</v>
      </c>
      <c r="L94">
        <v>31</v>
      </c>
      <c r="T94" t="str">
        <f>Block[[#This Row],[服装]]&amp;Block[[#This Row],[名前]]&amp;Block[[#This Row],[レアリティ]]</f>
        <v>ユニフォーム黒尾鉄朗ICONIC</v>
      </c>
    </row>
    <row r="95" spans="1:20" x14ac:dyDescent="0.3">
      <c r="A95">
        <f>VLOOKUP(Block[[#This Row],[No用]],SetNo[[No.用]:[vlookup 用]],2,FALSE)</f>
        <v>28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262</v>
      </c>
      <c r="J95" t="s">
        <v>187</v>
      </c>
      <c r="K95" t="s">
        <v>174</v>
      </c>
      <c r="L95">
        <v>31</v>
      </c>
      <c r="T95" t="str">
        <f>Block[[#This Row],[服装]]&amp;Block[[#This Row],[名前]]&amp;Block[[#This Row],[レアリティ]]</f>
        <v>ユニフォーム黒尾鉄朗ICONIC</v>
      </c>
    </row>
    <row r="96" spans="1:20" x14ac:dyDescent="0.3">
      <c r="A96">
        <f>VLOOKUP(Block[[#This Row],[No用]],SetNo[[No.用]:[vlookup 用]],2,FALSE)</f>
        <v>28</v>
      </c>
      <c r="B96" t="s">
        <v>108</v>
      </c>
      <c r="C96" t="s">
        <v>40</v>
      </c>
      <c r="D96" t="s">
        <v>23</v>
      </c>
      <c r="E96" t="s">
        <v>26</v>
      </c>
      <c r="F96" t="s">
        <v>27</v>
      </c>
      <c r="G96" t="s">
        <v>71</v>
      </c>
      <c r="H96">
        <v>1</v>
      </c>
      <c r="I96" t="s">
        <v>262</v>
      </c>
      <c r="J96" t="s">
        <v>188</v>
      </c>
      <c r="K96" t="s">
        <v>174</v>
      </c>
      <c r="L96">
        <v>31</v>
      </c>
      <c r="T96" t="str">
        <f>Block[[#This Row],[服装]]&amp;Block[[#This Row],[名前]]&amp;Block[[#This Row],[レアリティ]]</f>
        <v>ユニフォーム黒尾鉄朗ICONIC</v>
      </c>
    </row>
    <row r="97" spans="1:20" x14ac:dyDescent="0.3">
      <c r="A97">
        <f>VLOOKUP(Block[[#This Row],[No用]],SetNo[[No.用]:[vlookup 用]],2,FALSE)</f>
        <v>28</v>
      </c>
      <c r="B97" t="s">
        <v>108</v>
      </c>
      <c r="C97" t="s">
        <v>40</v>
      </c>
      <c r="D97" t="s">
        <v>23</v>
      </c>
      <c r="E97" t="s">
        <v>26</v>
      </c>
      <c r="F97" t="s">
        <v>27</v>
      </c>
      <c r="G97" t="s">
        <v>71</v>
      </c>
      <c r="H97">
        <v>1</v>
      </c>
      <c r="I97" t="s">
        <v>262</v>
      </c>
      <c r="J97" t="s">
        <v>204</v>
      </c>
      <c r="K97" t="s">
        <v>174</v>
      </c>
      <c r="L97">
        <v>31</v>
      </c>
      <c r="T97" t="str">
        <f>Block[[#This Row],[服装]]&amp;Block[[#This Row],[名前]]&amp;Block[[#This Row],[レアリティ]]</f>
        <v>ユニフォーム黒尾鉄朗ICONIC</v>
      </c>
    </row>
    <row r="98" spans="1:20" x14ac:dyDescent="0.3">
      <c r="A98">
        <f>VLOOKUP(Block[[#This Row],[No用]],SetNo[[No.用]:[vlookup 用]],2,FALSE)</f>
        <v>28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262</v>
      </c>
      <c r="J98" t="s">
        <v>189</v>
      </c>
      <c r="K98" t="s">
        <v>174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28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262</v>
      </c>
      <c r="J99" t="s">
        <v>263</v>
      </c>
      <c r="K99" t="s">
        <v>174</v>
      </c>
      <c r="L99">
        <v>34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28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262</v>
      </c>
      <c r="J100" t="s">
        <v>187</v>
      </c>
      <c r="K100" t="s">
        <v>238</v>
      </c>
      <c r="L100">
        <v>44</v>
      </c>
      <c r="N100">
        <v>54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150</v>
      </c>
      <c r="C101" t="s">
        <v>40</v>
      </c>
      <c r="D101" t="s">
        <v>73</v>
      </c>
      <c r="E101" t="s">
        <v>26</v>
      </c>
      <c r="F101" t="s">
        <v>27</v>
      </c>
      <c r="G101" t="s">
        <v>71</v>
      </c>
      <c r="H101">
        <v>1</v>
      </c>
      <c r="I101" t="s">
        <v>262</v>
      </c>
      <c r="J101" t="s">
        <v>186</v>
      </c>
      <c r="K101" t="s">
        <v>190</v>
      </c>
      <c r="L101">
        <v>32</v>
      </c>
      <c r="T101" t="str">
        <f>Block[[#This Row],[服装]]&amp;Block[[#This Row],[名前]]&amp;Block[[#This Row],[レアリティ]]</f>
        <v>制服黒尾鉄朗ICONIC</v>
      </c>
    </row>
    <row r="102" spans="1:20" x14ac:dyDescent="0.3">
      <c r="A102">
        <f>VLOOKUP(Block[[#This Row],[No用]],SetNo[[No.用]:[vlookup 用]],2,FALSE)</f>
        <v>29</v>
      </c>
      <c r="B102" t="s">
        <v>150</v>
      </c>
      <c r="C102" t="s">
        <v>40</v>
      </c>
      <c r="D102" t="s">
        <v>73</v>
      </c>
      <c r="E102" t="s">
        <v>26</v>
      </c>
      <c r="F102" t="s">
        <v>27</v>
      </c>
      <c r="G102" t="s">
        <v>71</v>
      </c>
      <c r="H102">
        <v>1</v>
      </c>
      <c r="I102" t="s">
        <v>262</v>
      </c>
      <c r="J102" t="s">
        <v>187</v>
      </c>
      <c r="K102" t="s">
        <v>190</v>
      </c>
      <c r="L102">
        <v>32</v>
      </c>
      <c r="T102" t="str">
        <f>Block[[#This Row],[服装]]&amp;Block[[#This Row],[名前]]&amp;Block[[#This Row],[レアリティ]]</f>
        <v>制服黒尾鉄朗ICONIC</v>
      </c>
    </row>
    <row r="103" spans="1:20" x14ac:dyDescent="0.3">
      <c r="A103">
        <f>VLOOKUP(Block[[#This Row],[No用]],SetNo[[No.用]:[vlookup 用]],2,FALSE)</f>
        <v>29</v>
      </c>
      <c r="B103" t="s">
        <v>150</v>
      </c>
      <c r="C103" t="s">
        <v>40</v>
      </c>
      <c r="D103" t="s">
        <v>73</v>
      </c>
      <c r="E103" t="s">
        <v>26</v>
      </c>
      <c r="F103" t="s">
        <v>27</v>
      </c>
      <c r="G103" t="s">
        <v>71</v>
      </c>
      <c r="H103">
        <v>1</v>
      </c>
      <c r="I103" t="s">
        <v>262</v>
      </c>
      <c r="J103" t="s">
        <v>188</v>
      </c>
      <c r="K103" t="s">
        <v>174</v>
      </c>
      <c r="L103">
        <v>31</v>
      </c>
      <c r="T103" t="str">
        <f>Block[[#This Row],[服装]]&amp;Block[[#This Row],[名前]]&amp;Block[[#This Row],[レアリティ]]</f>
        <v>制服黒尾鉄朗ICONIC</v>
      </c>
    </row>
    <row r="104" spans="1:20" x14ac:dyDescent="0.3">
      <c r="A104">
        <f>VLOOKUP(Block[[#This Row],[No用]],SetNo[[No.用]:[vlookup 用]],2,FALSE)</f>
        <v>29</v>
      </c>
      <c r="B104" t="s">
        <v>150</v>
      </c>
      <c r="C104" t="s">
        <v>40</v>
      </c>
      <c r="D104" t="s">
        <v>73</v>
      </c>
      <c r="E104" t="s">
        <v>26</v>
      </c>
      <c r="F104" t="s">
        <v>27</v>
      </c>
      <c r="G104" t="s">
        <v>71</v>
      </c>
      <c r="H104">
        <v>1</v>
      </c>
      <c r="I104" t="s">
        <v>262</v>
      </c>
      <c r="J104" t="s">
        <v>204</v>
      </c>
      <c r="K104" t="s">
        <v>174</v>
      </c>
      <c r="L104">
        <v>31</v>
      </c>
      <c r="T104" t="str">
        <f>Block[[#This Row],[服装]]&amp;Block[[#This Row],[名前]]&amp;Block[[#This Row],[レアリティ]]</f>
        <v>制服黒尾鉄朗ICONIC</v>
      </c>
    </row>
    <row r="105" spans="1:20" x14ac:dyDescent="0.3">
      <c r="A105">
        <f>VLOOKUP(Block[[#This Row],[No用]],SetNo[[No.用]:[vlookup 用]],2,FALSE)</f>
        <v>29</v>
      </c>
      <c r="B105" t="s">
        <v>150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262</v>
      </c>
      <c r="J105" t="s">
        <v>189</v>
      </c>
      <c r="K105" t="s">
        <v>174</v>
      </c>
      <c r="L105">
        <v>31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29</v>
      </c>
      <c r="B106" t="s">
        <v>150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262</v>
      </c>
      <c r="J106" t="s">
        <v>263</v>
      </c>
      <c r="K106" t="s">
        <v>174</v>
      </c>
      <c r="L106">
        <v>34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29</v>
      </c>
      <c r="B107" t="s">
        <v>150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262</v>
      </c>
      <c r="J107" t="s">
        <v>187</v>
      </c>
      <c r="K107" t="s">
        <v>238</v>
      </c>
      <c r="L107">
        <v>44</v>
      </c>
      <c r="N107">
        <v>54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151</v>
      </c>
      <c r="C108" t="s">
        <v>40</v>
      </c>
      <c r="D108" t="s">
        <v>90</v>
      </c>
      <c r="E108" t="s">
        <v>26</v>
      </c>
      <c r="F108" t="s">
        <v>27</v>
      </c>
      <c r="G108" t="s">
        <v>71</v>
      </c>
      <c r="H108">
        <v>1</v>
      </c>
      <c r="I108" t="s">
        <v>262</v>
      </c>
      <c r="J108" t="s">
        <v>186</v>
      </c>
      <c r="K108" t="s">
        <v>174</v>
      </c>
      <c r="L108">
        <v>31</v>
      </c>
      <c r="T108" t="str">
        <f>Block[[#This Row],[服装]]&amp;Block[[#This Row],[名前]]&amp;Block[[#This Row],[レアリティ]]</f>
        <v>夏祭り黒尾鉄朗ICONIC</v>
      </c>
    </row>
    <row r="109" spans="1:20" x14ac:dyDescent="0.3">
      <c r="A109">
        <f>VLOOKUP(Block[[#This Row],[No用]],SetNo[[No.用]:[vlookup 用]],2,FALSE)</f>
        <v>30</v>
      </c>
      <c r="B109" t="s">
        <v>151</v>
      </c>
      <c r="C109" t="s">
        <v>40</v>
      </c>
      <c r="D109" t="s">
        <v>90</v>
      </c>
      <c r="E109" t="s">
        <v>26</v>
      </c>
      <c r="F109" t="s">
        <v>27</v>
      </c>
      <c r="G109" t="s">
        <v>71</v>
      </c>
      <c r="H109">
        <v>1</v>
      </c>
      <c r="I109" t="s">
        <v>262</v>
      </c>
      <c r="J109" t="s">
        <v>187</v>
      </c>
      <c r="K109" t="s">
        <v>190</v>
      </c>
      <c r="L109">
        <v>32</v>
      </c>
      <c r="T109" t="str">
        <f>Block[[#This Row],[服装]]&amp;Block[[#This Row],[名前]]&amp;Block[[#This Row],[レアリティ]]</f>
        <v>夏祭り黒尾鉄朗ICONIC</v>
      </c>
    </row>
    <row r="110" spans="1:20" x14ac:dyDescent="0.3">
      <c r="A110">
        <f>VLOOKUP(Block[[#This Row],[No用]],SetNo[[No.用]:[vlookup 用]],2,FALSE)</f>
        <v>30</v>
      </c>
      <c r="B110" t="s">
        <v>151</v>
      </c>
      <c r="C110" t="s">
        <v>40</v>
      </c>
      <c r="D110" t="s">
        <v>90</v>
      </c>
      <c r="E110" t="s">
        <v>26</v>
      </c>
      <c r="F110" t="s">
        <v>27</v>
      </c>
      <c r="G110" t="s">
        <v>71</v>
      </c>
      <c r="H110">
        <v>1</v>
      </c>
      <c r="I110" t="s">
        <v>262</v>
      </c>
      <c r="J110" t="s">
        <v>188</v>
      </c>
      <c r="K110" t="s">
        <v>174</v>
      </c>
      <c r="L110">
        <v>31</v>
      </c>
      <c r="T110" t="str">
        <f>Block[[#This Row],[服装]]&amp;Block[[#This Row],[名前]]&amp;Block[[#This Row],[レアリティ]]</f>
        <v>夏祭り黒尾鉄朗ICONIC</v>
      </c>
    </row>
    <row r="111" spans="1:20" x14ac:dyDescent="0.3">
      <c r="A111">
        <f>VLOOKUP(Block[[#This Row],[No用]],SetNo[[No.用]:[vlookup 用]],2,FALSE)</f>
        <v>30</v>
      </c>
      <c r="B111" t="s">
        <v>151</v>
      </c>
      <c r="C111" t="s">
        <v>40</v>
      </c>
      <c r="D111" t="s">
        <v>90</v>
      </c>
      <c r="E111" t="s">
        <v>26</v>
      </c>
      <c r="F111" t="s">
        <v>27</v>
      </c>
      <c r="G111" t="s">
        <v>71</v>
      </c>
      <c r="H111">
        <v>1</v>
      </c>
      <c r="I111" t="s">
        <v>262</v>
      </c>
      <c r="J111" t="s">
        <v>299</v>
      </c>
      <c r="K111" t="s">
        <v>174</v>
      </c>
      <c r="L111">
        <v>31</v>
      </c>
      <c r="T111" t="str">
        <f>Block[[#This Row],[服装]]&amp;Block[[#This Row],[名前]]&amp;Block[[#This Row],[レアリティ]]</f>
        <v>夏祭り黒尾鉄朗ICONIC</v>
      </c>
    </row>
    <row r="112" spans="1:20" x14ac:dyDescent="0.3">
      <c r="A112">
        <f>VLOOKUP(Block[[#This Row],[No用]],SetNo[[No.用]:[vlookup 用]],2,FALSE)</f>
        <v>30</v>
      </c>
      <c r="B112" t="s">
        <v>151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262</v>
      </c>
      <c r="J112" t="s">
        <v>189</v>
      </c>
      <c r="K112" t="s">
        <v>174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30</v>
      </c>
      <c r="B113" t="s">
        <v>151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262</v>
      </c>
      <c r="J113" t="s">
        <v>263</v>
      </c>
      <c r="K113" t="s">
        <v>174</v>
      </c>
      <c r="L113">
        <v>34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108</v>
      </c>
      <c r="C114" t="s">
        <v>41</v>
      </c>
      <c r="D114" t="s">
        <v>23</v>
      </c>
      <c r="E114" t="s">
        <v>26</v>
      </c>
      <c r="F114" t="s">
        <v>27</v>
      </c>
      <c r="G114" t="s">
        <v>71</v>
      </c>
      <c r="H114">
        <v>1</v>
      </c>
      <c r="I114" t="s">
        <v>262</v>
      </c>
      <c r="J114" t="s">
        <v>186</v>
      </c>
      <c r="K114" t="s">
        <v>185</v>
      </c>
      <c r="L114">
        <v>33</v>
      </c>
      <c r="T114" t="str">
        <f>Block[[#This Row],[服装]]&amp;Block[[#This Row],[名前]]&amp;Block[[#This Row],[レアリティ]]</f>
        <v>ユニフォーム灰羽リエーフICONIC</v>
      </c>
    </row>
    <row r="115" spans="1:20" x14ac:dyDescent="0.3">
      <c r="A115">
        <f>VLOOKUP(Block[[#This Row],[No用]],SetNo[[No.用]:[vlookup 用]],2,FALSE)</f>
        <v>31</v>
      </c>
      <c r="B115" t="s">
        <v>108</v>
      </c>
      <c r="C115" t="s">
        <v>41</v>
      </c>
      <c r="D115" t="s">
        <v>23</v>
      </c>
      <c r="E115" t="s">
        <v>26</v>
      </c>
      <c r="F115" t="s">
        <v>27</v>
      </c>
      <c r="G115" t="s">
        <v>71</v>
      </c>
      <c r="H115">
        <v>1</v>
      </c>
      <c r="I115" t="s">
        <v>262</v>
      </c>
      <c r="J115" t="s">
        <v>187</v>
      </c>
      <c r="K115" t="s">
        <v>185</v>
      </c>
      <c r="L115">
        <v>33</v>
      </c>
      <c r="T115" t="str">
        <f>Block[[#This Row],[服装]]&amp;Block[[#This Row],[名前]]&amp;Block[[#This Row],[レアリティ]]</f>
        <v>ユニフォーム灰羽リエーフICONIC</v>
      </c>
    </row>
    <row r="116" spans="1:20" x14ac:dyDescent="0.3">
      <c r="A116">
        <f>VLOOKUP(Block[[#This Row],[No用]],SetNo[[No.用]:[vlookup 用]],2,FALSE)</f>
        <v>31</v>
      </c>
      <c r="B116" t="s">
        <v>108</v>
      </c>
      <c r="C116" t="s">
        <v>41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262</v>
      </c>
      <c r="J116" t="s">
        <v>247</v>
      </c>
      <c r="K116" t="s">
        <v>185</v>
      </c>
      <c r="L116">
        <v>35</v>
      </c>
      <c r="T116" t="str">
        <f>Block[[#This Row],[服装]]&amp;Block[[#This Row],[名前]]&amp;Block[[#This Row],[レアリティ]]</f>
        <v>ユニフォーム灰羽リエーフICONIC</v>
      </c>
    </row>
    <row r="117" spans="1:20" x14ac:dyDescent="0.3">
      <c r="A117">
        <f>VLOOKUP(Block[[#This Row],[No用]],SetNo[[No.用]:[vlookup 用]],2,FALSE)</f>
        <v>31</v>
      </c>
      <c r="B117" t="s">
        <v>108</v>
      </c>
      <c r="C117" t="s">
        <v>41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262</v>
      </c>
      <c r="J117" t="s">
        <v>189</v>
      </c>
      <c r="K117" t="s">
        <v>174</v>
      </c>
      <c r="L117">
        <v>32</v>
      </c>
      <c r="T117" t="str">
        <f>Block[[#This Row],[服装]]&amp;Block[[#This Row],[名前]]&amp;Block[[#This Row],[レアリティ]]</f>
        <v>ユニフォーム灰羽リエーフICONIC</v>
      </c>
    </row>
    <row r="118" spans="1:20" x14ac:dyDescent="0.3">
      <c r="A118">
        <f>VLOOKUP(Block[[#This Row],[No用]],SetNo[[No.用]:[vlookup 用]],2,FALSE)</f>
        <v>31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262</v>
      </c>
      <c r="J118" t="s">
        <v>263</v>
      </c>
      <c r="K118" t="s">
        <v>174</v>
      </c>
      <c r="L118">
        <v>27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31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262</v>
      </c>
      <c r="J119" t="s">
        <v>195</v>
      </c>
      <c r="K119" t="s">
        <v>238</v>
      </c>
      <c r="L119">
        <v>46</v>
      </c>
      <c r="N119">
        <v>56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42</v>
      </c>
      <c r="D120" t="s">
        <v>24</v>
      </c>
      <c r="E120" t="s">
        <v>21</v>
      </c>
      <c r="F120" t="s">
        <v>27</v>
      </c>
      <c r="G120" t="s">
        <v>71</v>
      </c>
      <c r="H120">
        <v>1</v>
      </c>
      <c r="I120" t="s">
        <v>262</v>
      </c>
      <c r="T120" t="str">
        <f>Block[[#This Row],[服装]]&amp;Block[[#This Row],[名前]]&amp;Block[[#This Row],[レアリティ]]</f>
        <v>ユニフォーム夜久衛輔ICONIC</v>
      </c>
    </row>
    <row r="121" spans="1:20" x14ac:dyDescent="0.3">
      <c r="A121">
        <f>VLOOKUP(Block[[#This Row],[No用]],SetNo[[No.用]:[vlookup 用]],2,FALSE)</f>
        <v>33</v>
      </c>
      <c r="B121" t="s">
        <v>108</v>
      </c>
      <c r="C121" t="s">
        <v>43</v>
      </c>
      <c r="D121" t="s">
        <v>24</v>
      </c>
      <c r="E121" t="s">
        <v>25</v>
      </c>
      <c r="F121" t="s">
        <v>27</v>
      </c>
      <c r="G121" t="s">
        <v>71</v>
      </c>
      <c r="H121">
        <v>1</v>
      </c>
      <c r="I121" t="s">
        <v>262</v>
      </c>
      <c r="J121" t="s">
        <v>186</v>
      </c>
      <c r="K121" t="s">
        <v>174</v>
      </c>
      <c r="L121">
        <v>24</v>
      </c>
      <c r="T121" t="str">
        <f>Block[[#This Row],[服装]]&amp;Block[[#This Row],[名前]]&amp;Block[[#This Row],[レアリティ]]</f>
        <v>ユニフォーム福永招平ICONIC</v>
      </c>
    </row>
    <row r="122" spans="1:20" x14ac:dyDescent="0.3">
      <c r="A122">
        <f>VLOOKUP(Block[[#This Row],[No用]],SetNo[[No.用]:[vlookup 用]],2,FALSE)</f>
        <v>33</v>
      </c>
      <c r="B122" t="s">
        <v>108</v>
      </c>
      <c r="C122" t="s">
        <v>43</v>
      </c>
      <c r="D122" t="s">
        <v>24</v>
      </c>
      <c r="E122" t="s">
        <v>25</v>
      </c>
      <c r="F122" t="s">
        <v>27</v>
      </c>
      <c r="G122" t="s">
        <v>71</v>
      </c>
      <c r="H122">
        <v>1</v>
      </c>
      <c r="I122" t="s">
        <v>262</v>
      </c>
      <c r="J122" t="s">
        <v>187</v>
      </c>
      <c r="K122" t="s">
        <v>174</v>
      </c>
      <c r="L122">
        <v>24</v>
      </c>
      <c r="T122" t="str">
        <f>Block[[#This Row],[服装]]&amp;Block[[#This Row],[名前]]&amp;Block[[#This Row],[レアリティ]]</f>
        <v>ユニフォーム福永招平ICONIC</v>
      </c>
    </row>
    <row r="123" spans="1:20" x14ac:dyDescent="0.3">
      <c r="A123">
        <f>VLOOKUP(Block[[#This Row],[No用]],SetNo[[No.用]:[vlookup 用]],2,FALSE)</f>
        <v>33</v>
      </c>
      <c r="B123" t="s">
        <v>108</v>
      </c>
      <c r="C123" t="s">
        <v>43</v>
      </c>
      <c r="D123" t="s">
        <v>24</v>
      </c>
      <c r="E123" t="s">
        <v>25</v>
      </c>
      <c r="F123" t="s">
        <v>27</v>
      </c>
      <c r="G123" t="s">
        <v>71</v>
      </c>
      <c r="H123">
        <v>1</v>
      </c>
      <c r="I123" t="s">
        <v>262</v>
      </c>
      <c r="J123" t="s">
        <v>263</v>
      </c>
      <c r="K123" t="s">
        <v>174</v>
      </c>
      <c r="L123">
        <v>24</v>
      </c>
      <c r="T123" t="str">
        <f>Block[[#This Row],[服装]]&amp;Block[[#This Row],[名前]]&amp;Block[[#This Row],[レアリティ]]</f>
        <v>ユニフォーム福永招平ICONIC</v>
      </c>
    </row>
    <row r="124" spans="1:20" x14ac:dyDescent="0.3">
      <c r="A124">
        <f>VLOOKUP(Block[[#This Row],[No用]],SetNo[[No.用]:[vlookup 用]],2,FALSE)</f>
        <v>34</v>
      </c>
      <c r="B124" t="s">
        <v>108</v>
      </c>
      <c r="C124" t="s">
        <v>44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262</v>
      </c>
      <c r="J124" t="s">
        <v>186</v>
      </c>
      <c r="K124" t="s">
        <v>185</v>
      </c>
      <c r="L124">
        <v>27</v>
      </c>
      <c r="T124" t="str">
        <f>Block[[#This Row],[服装]]&amp;Block[[#This Row],[名前]]&amp;Block[[#This Row],[レアリティ]]</f>
        <v>ユニフォーム犬岡走ICONIC</v>
      </c>
    </row>
    <row r="125" spans="1:20" x14ac:dyDescent="0.3">
      <c r="A125">
        <f>VLOOKUP(Block[[#This Row],[No用]],SetNo[[No.用]:[vlookup 用]],2,FALSE)</f>
        <v>34</v>
      </c>
      <c r="B125" t="s">
        <v>108</v>
      </c>
      <c r="C125" t="s">
        <v>44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262</v>
      </c>
      <c r="J125" t="s">
        <v>187</v>
      </c>
      <c r="K125" t="s">
        <v>185</v>
      </c>
      <c r="L125">
        <v>27</v>
      </c>
      <c r="T125" t="str">
        <f>Block[[#This Row],[服装]]&amp;Block[[#This Row],[名前]]&amp;Block[[#This Row],[レアリティ]]</f>
        <v>ユニフォーム犬岡走ICONIC</v>
      </c>
    </row>
    <row r="126" spans="1:20" x14ac:dyDescent="0.3">
      <c r="A126">
        <f>VLOOKUP(Block[[#This Row],[No用]],SetNo[[No.用]:[vlookup 用]],2,FALSE)</f>
        <v>34</v>
      </c>
      <c r="B126" t="s">
        <v>108</v>
      </c>
      <c r="C126" t="s">
        <v>44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262</v>
      </c>
      <c r="J126" t="s">
        <v>204</v>
      </c>
      <c r="K126" t="s">
        <v>185</v>
      </c>
      <c r="L126">
        <v>37</v>
      </c>
      <c r="T126" t="str">
        <f>Block[[#This Row],[服装]]&amp;Block[[#This Row],[名前]]&amp;Block[[#This Row],[レアリティ]]</f>
        <v>ユニフォーム犬岡走ICONIC</v>
      </c>
    </row>
    <row r="127" spans="1:20" x14ac:dyDescent="0.3">
      <c r="A127">
        <f>VLOOKUP(Block[[#This Row],[No用]],SetNo[[No.用]:[vlookup 用]],2,FALSE)</f>
        <v>34</v>
      </c>
      <c r="B127" t="s">
        <v>108</v>
      </c>
      <c r="C127" t="s">
        <v>44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262</v>
      </c>
      <c r="J127" t="s">
        <v>189</v>
      </c>
      <c r="K127" t="s">
        <v>185</v>
      </c>
      <c r="L127">
        <v>35</v>
      </c>
      <c r="T127" t="str">
        <f>Block[[#This Row],[服装]]&amp;Block[[#This Row],[名前]]&amp;Block[[#This Row],[レアリティ]]</f>
        <v>ユニフォーム犬岡走ICONIC</v>
      </c>
    </row>
    <row r="128" spans="1:20" x14ac:dyDescent="0.3">
      <c r="A128">
        <f>VLOOKUP(Block[[#This Row],[No用]],SetNo[[No.用]:[vlookup 用]],2,FALSE)</f>
        <v>34</v>
      </c>
      <c r="B128" t="s">
        <v>108</v>
      </c>
      <c r="C128" t="s">
        <v>44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262</v>
      </c>
      <c r="J128" t="s">
        <v>263</v>
      </c>
      <c r="K128" t="s">
        <v>174</v>
      </c>
      <c r="L128">
        <v>32</v>
      </c>
      <c r="T128" t="str">
        <f>Block[[#This Row],[服装]]&amp;Block[[#This Row],[名前]]&amp;Block[[#This Row],[レアリティ]]</f>
        <v>ユニフォーム犬岡走ICONIC</v>
      </c>
    </row>
    <row r="129" spans="1:20" x14ac:dyDescent="0.3">
      <c r="A129">
        <f>VLOOKUP(Block[[#This Row],[No用]],SetNo[[No.用]:[vlookup 用]],2,FALSE)</f>
        <v>34</v>
      </c>
      <c r="B129" t="s">
        <v>108</v>
      </c>
      <c r="C129" t="s">
        <v>44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262</v>
      </c>
      <c r="J129" t="s">
        <v>195</v>
      </c>
      <c r="K129" t="s">
        <v>238</v>
      </c>
      <c r="L129">
        <v>42</v>
      </c>
      <c r="N129">
        <v>52</v>
      </c>
      <c r="T129" t="str">
        <f>Block[[#This Row],[服装]]&amp;Block[[#This Row],[名前]]&amp;Block[[#This Row],[レアリティ]]</f>
        <v>ユニフォーム犬岡走ICONIC</v>
      </c>
    </row>
    <row r="130" spans="1:20" x14ac:dyDescent="0.3">
      <c r="A130">
        <f>VLOOKUP(Block[[#This Row],[No用]],SetNo[[No.用]:[vlookup 用]],2,FALSE)</f>
        <v>35</v>
      </c>
      <c r="B130" t="s">
        <v>108</v>
      </c>
      <c r="C130" t="s">
        <v>45</v>
      </c>
      <c r="D130" t="s">
        <v>24</v>
      </c>
      <c r="E130" t="s">
        <v>25</v>
      </c>
      <c r="F130" t="s">
        <v>27</v>
      </c>
      <c r="G130" t="s">
        <v>71</v>
      </c>
      <c r="H130">
        <v>1</v>
      </c>
      <c r="I130" t="s">
        <v>262</v>
      </c>
      <c r="J130" t="s">
        <v>186</v>
      </c>
      <c r="K130" t="s">
        <v>174</v>
      </c>
      <c r="L130">
        <v>27</v>
      </c>
      <c r="T130" t="str">
        <f>Block[[#This Row],[服装]]&amp;Block[[#This Row],[名前]]&amp;Block[[#This Row],[レアリティ]]</f>
        <v>ユニフォーム山本猛虎ICONIC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45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262</v>
      </c>
      <c r="J131" t="s">
        <v>187</v>
      </c>
      <c r="K131" t="s">
        <v>174</v>
      </c>
      <c r="L131">
        <v>27</v>
      </c>
      <c r="T131" t="str">
        <f>Block[[#This Row],[服装]]&amp;Block[[#This Row],[名前]]&amp;Block[[#This Row],[レアリティ]]</f>
        <v>ユニフォーム山本猛虎ICONIC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45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262</v>
      </c>
      <c r="J132" t="s">
        <v>189</v>
      </c>
      <c r="K132" t="s">
        <v>174</v>
      </c>
      <c r="L132">
        <v>27</v>
      </c>
      <c r="T132" t="str">
        <f>Block[[#This Row],[服装]]&amp;Block[[#This Row],[名前]]&amp;Block[[#This Row],[レアリティ]]</f>
        <v>ユニフォーム山本猛虎ICONIC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45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262</v>
      </c>
      <c r="J133" t="s">
        <v>263</v>
      </c>
      <c r="K133" t="s">
        <v>174</v>
      </c>
      <c r="L133">
        <v>27</v>
      </c>
      <c r="T133" t="str">
        <f>Block[[#This Row],[服装]]&amp;Block[[#This Row],[名前]]&amp;Block[[#This Row],[レアリティ]]</f>
        <v>ユニフォーム山本猛虎ICONIC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46</v>
      </c>
      <c r="D134" t="s">
        <v>24</v>
      </c>
      <c r="E134" t="s">
        <v>21</v>
      </c>
      <c r="F134" t="s">
        <v>27</v>
      </c>
      <c r="G134" t="s">
        <v>71</v>
      </c>
      <c r="H134">
        <v>1</v>
      </c>
      <c r="I134" t="s">
        <v>262</v>
      </c>
      <c r="T134" t="str">
        <f>Block[[#This Row],[服装]]&amp;Block[[#This Row],[名前]]&amp;Block[[#This Row],[レアリティ]]</f>
        <v>ユニフォーム芝山優生ICONIC</v>
      </c>
    </row>
    <row r="135" spans="1:20" x14ac:dyDescent="0.3">
      <c r="A135">
        <f>VLOOKUP(Block[[#This Row],[No用]],SetNo[[No.用]:[vlookup 用]],2,FALSE)</f>
        <v>37</v>
      </c>
      <c r="B135" t="s">
        <v>108</v>
      </c>
      <c r="C135" t="s">
        <v>47</v>
      </c>
      <c r="D135" t="s">
        <v>24</v>
      </c>
      <c r="E135" t="s">
        <v>25</v>
      </c>
      <c r="F135" t="s">
        <v>27</v>
      </c>
      <c r="G135" t="s">
        <v>71</v>
      </c>
      <c r="H135">
        <v>1</v>
      </c>
      <c r="I135" t="s">
        <v>262</v>
      </c>
      <c r="J135" t="s">
        <v>186</v>
      </c>
      <c r="K135" t="s">
        <v>174</v>
      </c>
      <c r="L135">
        <v>27</v>
      </c>
      <c r="T135" t="str">
        <f>Block[[#This Row],[服装]]&amp;Block[[#This Row],[名前]]&amp;Block[[#This Row],[レアリティ]]</f>
        <v>ユニフォーム海信之ICONIC</v>
      </c>
    </row>
    <row r="136" spans="1:20" x14ac:dyDescent="0.3">
      <c r="A136">
        <f>VLOOKUP(Block[[#This Row],[No用]],SetNo[[No.用]:[vlookup 用]],2,FALSE)</f>
        <v>37</v>
      </c>
      <c r="B136" t="s">
        <v>108</v>
      </c>
      <c r="C136" t="s">
        <v>47</v>
      </c>
      <c r="D136" t="s">
        <v>24</v>
      </c>
      <c r="E136" t="s">
        <v>25</v>
      </c>
      <c r="F136" t="s">
        <v>27</v>
      </c>
      <c r="G136" t="s">
        <v>71</v>
      </c>
      <c r="H136">
        <v>1</v>
      </c>
      <c r="I136" t="s">
        <v>262</v>
      </c>
      <c r="J136" t="s">
        <v>187</v>
      </c>
      <c r="K136" t="s">
        <v>174</v>
      </c>
      <c r="L136">
        <v>27</v>
      </c>
      <c r="T136" t="str">
        <f>Block[[#This Row],[服装]]&amp;Block[[#This Row],[名前]]&amp;Block[[#This Row],[レアリティ]]</f>
        <v>ユニフォーム海信之ICONIC</v>
      </c>
    </row>
    <row r="137" spans="1:20" x14ac:dyDescent="0.3">
      <c r="A137">
        <f>VLOOKUP(Block[[#This Row],[No用]],SetNo[[No.用]:[vlookup 用]],2,FALSE)</f>
        <v>38</v>
      </c>
      <c r="B137" t="s">
        <v>108</v>
      </c>
      <c r="C137" t="s">
        <v>47</v>
      </c>
      <c r="D137" t="s">
        <v>90</v>
      </c>
      <c r="E137" t="s">
        <v>78</v>
      </c>
      <c r="F137" t="s">
        <v>27</v>
      </c>
      <c r="G137" t="s">
        <v>152</v>
      </c>
      <c r="H137">
        <v>1</v>
      </c>
      <c r="I137" t="s">
        <v>262</v>
      </c>
      <c r="J137" t="s">
        <v>186</v>
      </c>
      <c r="K137" t="s">
        <v>185</v>
      </c>
      <c r="L137">
        <v>33</v>
      </c>
      <c r="T137" t="str">
        <f>Block[[#This Row],[服装]]&amp;Block[[#This Row],[名前]]&amp;Block[[#This Row],[レアリティ]]</f>
        <v>ユニフォーム海信之YELL</v>
      </c>
    </row>
    <row r="138" spans="1:20" x14ac:dyDescent="0.3">
      <c r="A138">
        <f>VLOOKUP(Block[[#This Row],[No用]],SetNo[[No.用]:[vlookup 用]],2,FALSE)</f>
        <v>38</v>
      </c>
      <c r="B138" t="s">
        <v>108</v>
      </c>
      <c r="C138" t="s">
        <v>47</v>
      </c>
      <c r="D138" t="s">
        <v>90</v>
      </c>
      <c r="E138" t="s">
        <v>78</v>
      </c>
      <c r="F138" t="s">
        <v>27</v>
      </c>
      <c r="G138" t="s">
        <v>152</v>
      </c>
      <c r="H138">
        <v>1</v>
      </c>
      <c r="I138" t="s">
        <v>262</v>
      </c>
      <c r="J138" t="s">
        <v>187</v>
      </c>
      <c r="K138" t="s">
        <v>185</v>
      </c>
      <c r="L138">
        <v>33</v>
      </c>
      <c r="T138" t="str">
        <f>Block[[#This Row],[服装]]&amp;Block[[#This Row],[名前]]&amp;Block[[#This Row],[レアリティ]]</f>
        <v>ユニフォーム海信之YELL</v>
      </c>
    </row>
    <row r="139" spans="1:20" x14ac:dyDescent="0.3">
      <c r="A139">
        <f>VLOOKUP(Block[[#This Row],[No用]],SetNo[[No.用]:[vlookup 用]],2,FALSE)</f>
        <v>39</v>
      </c>
      <c r="B139" t="s">
        <v>218</v>
      </c>
      <c r="C139" t="s">
        <v>48</v>
      </c>
      <c r="D139" t="s">
        <v>23</v>
      </c>
      <c r="E139" t="s">
        <v>26</v>
      </c>
      <c r="F139" t="s">
        <v>49</v>
      </c>
      <c r="G139" t="s">
        <v>71</v>
      </c>
      <c r="H139">
        <v>1</v>
      </c>
      <c r="I139" t="s">
        <v>262</v>
      </c>
      <c r="J139" t="s">
        <v>186</v>
      </c>
      <c r="K139" t="s">
        <v>185</v>
      </c>
      <c r="L139">
        <v>41</v>
      </c>
      <c r="T139" t="str">
        <f>Block[[#This Row],[服装]]&amp;Block[[#This Row],[名前]]&amp;Block[[#This Row],[レアリティ]]</f>
        <v>ユニフォーム青根高伸ICONIC</v>
      </c>
    </row>
    <row r="140" spans="1:20" x14ac:dyDescent="0.3">
      <c r="A140">
        <f>VLOOKUP(Block[[#This Row],[No用]],SetNo[[No.用]:[vlookup 用]],2,FALSE)</f>
        <v>39</v>
      </c>
      <c r="B140" t="s">
        <v>218</v>
      </c>
      <c r="C140" t="s">
        <v>48</v>
      </c>
      <c r="D140" t="s">
        <v>23</v>
      </c>
      <c r="E140" t="s">
        <v>26</v>
      </c>
      <c r="F140" t="s">
        <v>49</v>
      </c>
      <c r="G140" t="s">
        <v>71</v>
      </c>
      <c r="H140">
        <v>1</v>
      </c>
      <c r="I140" t="s">
        <v>262</v>
      </c>
      <c r="J140" t="s">
        <v>187</v>
      </c>
      <c r="K140" t="s">
        <v>185</v>
      </c>
      <c r="L140">
        <v>41</v>
      </c>
      <c r="T140" t="str">
        <f>Block[[#This Row],[服装]]&amp;Block[[#This Row],[名前]]&amp;Block[[#This Row],[レアリティ]]</f>
        <v>ユニフォーム青根高伸ICONIC</v>
      </c>
    </row>
    <row r="141" spans="1:20" x14ac:dyDescent="0.3">
      <c r="A141">
        <f>VLOOKUP(Block[[#This Row],[No用]],SetNo[[No.用]:[vlookup 用]],2,FALSE)</f>
        <v>39</v>
      </c>
      <c r="B141" t="s">
        <v>218</v>
      </c>
      <c r="C141" t="s">
        <v>48</v>
      </c>
      <c r="D141" t="s">
        <v>23</v>
      </c>
      <c r="E141" t="s">
        <v>26</v>
      </c>
      <c r="F141" t="s">
        <v>49</v>
      </c>
      <c r="G141" t="s">
        <v>71</v>
      </c>
      <c r="H141">
        <v>1</v>
      </c>
      <c r="I141" t="s">
        <v>262</v>
      </c>
      <c r="J141" t="s">
        <v>204</v>
      </c>
      <c r="K141" t="s">
        <v>185</v>
      </c>
      <c r="L141">
        <v>47</v>
      </c>
      <c r="T141" t="str">
        <f>Block[[#This Row],[服装]]&amp;Block[[#This Row],[名前]]&amp;Block[[#This Row],[レアリティ]]</f>
        <v>ユニフォーム青根高伸ICONIC</v>
      </c>
    </row>
    <row r="142" spans="1:20" x14ac:dyDescent="0.3">
      <c r="A142">
        <f>VLOOKUP(Block[[#This Row],[No用]],SetNo[[No.用]:[vlookup 用]],2,FALSE)</f>
        <v>39</v>
      </c>
      <c r="B142" t="s">
        <v>218</v>
      </c>
      <c r="C142" t="s">
        <v>48</v>
      </c>
      <c r="D142" t="s">
        <v>23</v>
      </c>
      <c r="E142" t="s">
        <v>26</v>
      </c>
      <c r="F142" t="s">
        <v>49</v>
      </c>
      <c r="G142" t="s">
        <v>71</v>
      </c>
      <c r="H142">
        <v>1</v>
      </c>
      <c r="I142" t="s">
        <v>262</v>
      </c>
      <c r="J142" t="s">
        <v>189</v>
      </c>
      <c r="K142" t="s">
        <v>174</v>
      </c>
      <c r="L142">
        <v>34</v>
      </c>
      <c r="T142" t="str">
        <f>Block[[#This Row],[服装]]&amp;Block[[#This Row],[名前]]&amp;Block[[#This Row],[レアリティ]]</f>
        <v>ユニフォーム青根高伸ICONIC</v>
      </c>
    </row>
    <row r="143" spans="1:20" x14ac:dyDescent="0.3">
      <c r="A143">
        <f>VLOOKUP(Block[[#This Row],[No用]],SetNo[[No.用]:[vlookup 用]],2,FALSE)</f>
        <v>39</v>
      </c>
      <c r="B143" t="s">
        <v>218</v>
      </c>
      <c r="C143" t="s">
        <v>48</v>
      </c>
      <c r="D143" t="s">
        <v>23</v>
      </c>
      <c r="E143" t="s">
        <v>26</v>
      </c>
      <c r="F143" t="s">
        <v>49</v>
      </c>
      <c r="G143" t="s">
        <v>71</v>
      </c>
      <c r="H143">
        <v>1</v>
      </c>
      <c r="I143" t="s">
        <v>262</v>
      </c>
      <c r="J143" t="s">
        <v>263</v>
      </c>
      <c r="K143" t="s">
        <v>174</v>
      </c>
      <c r="L143">
        <v>37</v>
      </c>
      <c r="T143" t="str">
        <f>Block[[#This Row],[服装]]&amp;Block[[#This Row],[名前]]&amp;Block[[#This Row],[レアリティ]]</f>
        <v>ユニフォーム青根高伸ICONIC</v>
      </c>
    </row>
    <row r="144" spans="1:20" x14ac:dyDescent="0.3">
      <c r="A144">
        <f>VLOOKUP(Block[[#This Row],[No用]],SetNo[[No.用]:[vlookup 用]],2,FALSE)</f>
        <v>39</v>
      </c>
      <c r="B144" t="s">
        <v>218</v>
      </c>
      <c r="C144" t="s">
        <v>48</v>
      </c>
      <c r="D144" t="s">
        <v>23</v>
      </c>
      <c r="E144" t="s">
        <v>26</v>
      </c>
      <c r="F144" t="s">
        <v>49</v>
      </c>
      <c r="G144" t="s">
        <v>71</v>
      </c>
      <c r="H144">
        <v>1</v>
      </c>
      <c r="I144" t="s">
        <v>262</v>
      </c>
      <c r="J144" t="s">
        <v>204</v>
      </c>
      <c r="K144" t="s">
        <v>238</v>
      </c>
      <c r="L144">
        <v>51</v>
      </c>
      <c r="M144">
        <v>5</v>
      </c>
      <c r="N144">
        <v>61</v>
      </c>
      <c r="O144">
        <v>7</v>
      </c>
      <c r="T144" t="str">
        <f>Block[[#This Row],[服装]]&amp;Block[[#This Row],[名前]]&amp;Block[[#This Row],[レアリティ]]</f>
        <v>ユニフォーム青根高伸ICONIC</v>
      </c>
    </row>
    <row r="145" spans="1:20" x14ac:dyDescent="0.3">
      <c r="A145">
        <f>VLOOKUP(Block[[#This Row],[No用]],SetNo[[No.用]:[vlookup 用]],2,FALSE)</f>
        <v>40</v>
      </c>
      <c r="B145" t="s">
        <v>150</v>
      </c>
      <c r="C145" t="s">
        <v>48</v>
      </c>
      <c r="D145" t="s">
        <v>23</v>
      </c>
      <c r="E145" t="s">
        <v>26</v>
      </c>
      <c r="F145" t="s">
        <v>49</v>
      </c>
      <c r="G145" t="s">
        <v>71</v>
      </c>
      <c r="H145">
        <v>1</v>
      </c>
      <c r="I145" t="s">
        <v>262</v>
      </c>
      <c r="J145" t="s">
        <v>186</v>
      </c>
      <c r="K145" t="s">
        <v>185</v>
      </c>
      <c r="L145">
        <v>41</v>
      </c>
      <c r="T145" t="str">
        <f>Block[[#This Row],[服装]]&amp;Block[[#This Row],[名前]]&amp;Block[[#This Row],[レアリティ]]</f>
        <v>制服青根高伸ICONIC</v>
      </c>
    </row>
    <row r="146" spans="1:20" x14ac:dyDescent="0.3">
      <c r="A146">
        <f>VLOOKUP(Block[[#This Row],[No用]],SetNo[[No.用]:[vlookup 用]],2,FALSE)</f>
        <v>40</v>
      </c>
      <c r="B146" t="s">
        <v>150</v>
      </c>
      <c r="C146" t="s">
        <v>48</v>
      </c>
      <c r="D146" t="s">
        <v>23</v>
      </c>
      <c r="E146" t="s">
        <v>26</v>
      </c>
      <c r="F146" t="s">
        <v>49</v>
      </c>
      <c r="G146" t="s">
        <v>71</v>
      </c>
      <c r="H146">
        <v>1</v>
      </c>
      <c r="I146" t="s">
        <v>262</v>
      </c>
      <c r="J146" t="s">
        <v>187</v>
      </c>
      <c r="K146" t="s">
        <v>185</v>
      </c>
      <c r="L146">
        <v>41</v>
      </c>
      <c r="T146" t="str">
        <f>Block[[#This Row],[服装]]&amp;Block[[#This Row],[名前]]&amp;Block[[#This Row],[レアリティ]]</f>
        <v>制服青根高伸ICONIC</v>
      </c>
    </row>
    <row r="147" spans="1:20" x14ac:dyDescent="0.3">
      <c r="A147">
        <f>VLOOKUP(Block[[#This Row],[No用]],SetNo[[No.用]:[vlookup 用]],2,FALSE)</f>
        <v>40</v>
      </c>
      <c r="B147" t="s">
        <v>150</v>
      </c>
      <c r="C147" t="s">
        <v>48</v>
      </c>
      <c r="D147" t="s">
        <v>23</v>
      </c>
      <c r="E147" t="s">
        <v>26</v>
      </c>
      <c r="F147" t="s">
        <v>49</v>
      </c>
      <c r="G147" t="s">
        <v>71</v>
      </c>
      <c r="H147">
        <v>1</v>
      </c>
      <c r="I147" t="s">
        <v>262</v>
      </c>
      <c r="J147" t="s">
        <v>204</v>
      </c>
      <c r="K147" t="s">
        <v>185</v>
      </c>
      <c r="L147">
        <v>47</v>
      </c>
      <c r="T147" t="str">
        <f>Block[[#This Row],[服装]]&amp;Block[[#This Row],[名前]]&amp;Block[[#This Row],[レアリティ]]</f>
        <v>制服青根高伸ICONIC</v>
      </c>
    </row>
    <row r="148" spans="1:20" x14ac:dyDescent="0.3">
      <c r="A148">
        <f>VLOOKUP(Block[[#This Row],[No用]],SetNo[[No.用]:[vlookup 用]],2,FALSE)</f>
        <v>40</v>
      </c>
      <c r="B148" t="s">
        <v>150</v>
      </c>
      <c r="C148" t="s">
        <v>48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262</v>
      </c>
      <c r="J148" t="s">
        <v>189</v>
      </c>
      <c r="K148" t="s">
        <v>174</v>
      </c>
      <c r="L148">
        <v>34</v>
      </c>
      <c r="T148" t="str">
        <f>Block[[#This Row],[服装]]&amp;Block[[#This Row],[名前]]&amp;Block[[#This Row],[レアリティ]]</f>
        <v>制服青根高伸ICONIC</v>
      </c>
    </row>
    <row r="149" spans="1:20" x14ac:dyDescent="0.3">
      <c r="A149">
        <f>VLOOKUP(Block[[#This Row],[No用]],SetNo[[No.用]:[vlookup 用]],2,FALSE)</f>
        <v>40</v>
      </c>
      <c r="B149" t="s">
        <v>150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262</v>
      </c>
      <c r="J149" t="s">
        <v>263</v>
      </c>
      <c r="K149" t="s">
        <v>190</v>
      </c>
      <c r="L149">
        <v>39</v>
      </c>
      <c r="T149" t="str">
        <f>Block[[#This Row],[服装]]&amp;Block[[#This Row],[名前]]&amp;Block[[#This Row],[レアリティ]]</f>
        <v>制服青根高伸ICONIC</v>
      </c>
    </row>
    <row r="150" spans="1:20" x14ac:dyDescent="0.3">
      <c r="A150">
        <f>VLOOKUP(Block[[#This Row],[No用]],SetNo[[No.用]:[vlookup 用]],2,FALSE)</f>
        <v>40</v>
      </c>
      <c r="B150" t="s">
        <v>150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262</v>
      </c>
      <c r="J150" t="s">
        <v>204</v>
      </c>
      <c r="K150" t="s">
        <v>238</v>
      </c>
      <c r="L150">
        <v>51</v>
      </c>
      <c r="M150">
        <v>5</v>
      </c>
      <c r="N150">
        <v>61</v>
      </c>
      <c r="O150">
        <v>7</v>
      </c>
      <c r="T150" t="str">
        <f>Block[[#This Row],[服装]]&amp;Block[[#This Row],[名前]]&amp;Block[[#This Row],[レアリティ]]</f>
        <v>制服青根高伸ICONIC</v>
      </c>
    </row>
    <row r="151" spans="1:20" x14ac:dyDescent="0.3">
      <c r="A151">
        <f>VLOOKUP(Block[[#This Row],[No用]],SetNo[[No.用]:[vlookup 用]],2,FALSE)</f>
        <v>41</v>
      </c>
      <c r="B151" t="s">
        <v>118</v>
      </c>
      <c r="C151" t="s">
        <v>48</v>
      </c>
      <c r="D151" t="s">
        <v>24</v>
      </c>
      <c r="E151" t="s">
        <v>26</v>
      </c>
      <c r="F151" t="s">
        <v>49</v>
      </c>
      <c r="G151" t="s">
        <v>71</v>
      </c>
      <c r="H151">
        <v>1</v>
      </c>
      <c r="I151" t="s">
        <v>262</v>
      </c>
      <c r="J151" t="s">
        <v>186</v>
      </c>
      <c r="K151" t="s">
        <v>185</v>
      </c>
      <c r="L151">
        <v>41</v>
      </c>
      <c r="T151" t="str">
        <f>Block[[#This Row],[服装]]&amp;Block[[#This Row],[名前]]&amp;Block[[#This Row],[レアリティ]]</f>
        <v>プール掃除青根高伸ICONIC</v>
      </c>
    </row>
    <row r="152" spans="1:20" x14ac:dyDescent="0.3">
      <c r="A152">
        <f>VLOOKUP(Block[[#This Row],[No用]],SetNo[[No.用]:[vlookup 用]],2,FALSE)</f>
        <v>41</v>
      </c>
      <c r="B152" t="s">
        <v>118</v>
      </c>
      <c r="C152" t="s">
        <v>48</v>
      </c>
      <c r="D152" t="s">
        <v>24</v>
      </c>
      <c r="E152" t="s">
        <v>26</v>
      </c>
      <c r="F152" t="s">
        <v>49</v>
      </c>
      <c r="G152" t="s">
        <v>71</v>
      </c>
      <c r="H152">
        <v>1</v>
      </c>
      <c r="I152" t="s">
        <v>262</v>
      </c>
      <c r="J152" t="s">
        <v>187</v>
      </c>
      <c r="K152" t="s">
        <v>185</v>
      </c>
      <c r="L152">
        <v>41</v>
      </c>
      <c r="T152" t="str">
        <f>Block[[#This Row],[服装]]&amp;Block[[#This Row],[名前]]&amp;Block[[#This Row],[レアリティ]]</f>
        <v>プール掃除青根高伸ICONIC</v>
      </c>
    </row>
    <row r="153" spans="1:20" x14ac:dyDescent="0.3">
      <c r="A153">
        <f>VLOOKUP(Block[[#This Row],[No用]],SetNo[[No.用]:[vlookup 用]],2,FALSE)</f>
        <v>41</v>
      </c>
      <c r="B153" t="s">
        <v>118</v>
      </c>
      <c r="C153" t="s">
        <v>48</v>
      </c>
      <c r="D153" t="s">
        <v>24</v>
      </c>
      <c r="E153" t="s">
        <v>26</v>
      </c>
      <c r="F153" t="s">
        <v>49</v>
      </c>
      <c r="G153" t="s">
        <v>71</v>
      </c>
      <c r="H153">
        <v>1</v>
      </c>
      <c r="I153" t="s">
        <v>262</v>
      </c>
      <c r="J153" t="s">
        <v>204</v>
      </c>
      <c r="K153" t="s">
        <v>190</v>
      </c>
      <c r="L153">
        <v>42</v>
      </c>
      <c r="T153" t="str">
        <f>Block[[#This Row],[服装]]&amp;Block[[#This Row],[名前]]&amp;Block[[#This Row],[レアリティ]]</f>
        <v>プール掃除青根高伸ICONIC</v>
      </c>
    </row>
    <row r="154" spans="1:20" x14ac:dyDescent="0.3">
      <c r="A154">
        <f>VLOOKUP(Block[[#This Row],[No用]],SetNo[[No.用]:[vlookup 用]],2,FALSE)</f>
        <v>41</v>
      </c>
      <c r="B154" t="s">
        <v>118</v>
      </c>
      <c r="C154" t="s">
        <v>48</v>
      </c>
      <c r="D154" t="s">
        <v>24</v>
      </c>
      <c r="E154" t="s">
        <v>26</v>
      </c>
      <c r="F154" t="s">
        <v>49</v>
      </c>
      <c r="G154" t="s">
        <v>71</v>
      </c>
      <c r="H154">
        <v>1</v>
      </c>
      <c r="I154" t="s">
        <v>262</v>
      </c>
      <c r="J154" t="s">
        <v>189</v>
      </c>
      <c r="K154" t="s">
        <v>174</v>
      </c>
      <c r="L154">
        <v>34</v>
      </c>
      <c r="T154" t="str">
        <f>Block[[#This Row],[服装]]&amp;Block[[#This Row],[名前]]&amp;Block[[#This Row],[レアリティ]]</f>
        <v>プール掃除青根高伸ICONIC</v>
      </c>
    </row>
    <row r="155" spans="1:20" x14ac:dyDescent="0.3">
      <c r="A155">
        <f>VLOOKUP(Block[[#This Row],[No用]],SetNo[[No.用]:[vlookup 用]],2,FALSE)</f>
        <v>41</v>
      </c>
      <c r="B155" t="s">
        <v>118</v>
      </c>
      <c r="C155" t="s">
        <v>48</v>
      </c>
      <c r="D155" t="s">
        <v>24</v>
      </c>
      <c r="E155" t="s">
        <v>26</v>
      </c>
      <c r="F155" t="s">
        <v>49</v>
      </c>
      <c r="G155" t="s">
        <v>71</v>
      </c>
      <c r="H155">
        <v>1</v>
      </c>
      <c r="I155" t="s">
        <v>262</v>
      </c>
      <c r="J155" t="s">
        <v>263</v>
      </c>
      <c r="K155" t="s">
        <v>174</v>
      </c>
      <c r="L155">
        <v>36</v>
      </c>
      <c r="T155" t="str">
        <f>Block[[#This Row],[服装]]&amp;Block[[#This Row],[名前]]&amp;Block[[#This Row],[レアリティ]]</f>
        <v>プール掃除青根高伸ICONIC</v>
      </c>
    </row>
    <row r="156" spans="1:20" x14ac:dyDescent="0.3">
      <c r="A156">
        <f>VLOOKUP(Block[[#This Row],[No用]],SetNo[[No.用]:[vlookup 用]],2,FALSE)</f>
        <v>42</v>
      </c>
      <c r="B156" t="s">
        <v>218</v>
      </c>
      <c r="C156" t="s">
        <v>50</v>
      </c>
      <c r="D156" t="s">
        <v>28</v>
      </c>
      <c r="E156" t="s">
        <v>25</v>
      </c>
      <c r="F156" t="s">
        <v>49</v>
      </c>
      <c r="G156" t="s">
        <v>71</v>
      </c>
      <c r="H156">
        <v>1</v>
      </c>
      <c r="I156" t="s">
        <v>262</v>
      </c>
      <c r="J156" t="s">
        <v>186</v>
      </c>
      <c r="K156" t="s">
        <v>174</v>
      </c>
      <c r="L156">
        <v>30</v>
      </c>
      <c r="T156" t="str">
        <f>Block[[#This Row],[服装]]&amp;Block[[#This Row],[名前]]&amp;Block[[#This Row],[レアリティ]]</f>
        <v>ユニフォーム二口堅治ICONIC</v>
      </c>
    </row>
    <row r="157" spans="1:20" x14ac:dyDescent="0.3">
      <c r="A157">
        <f>VLOOKUP(Block[[#This Row],[No用]],SetNo[[No.用]:[vlookup 用]],2,FALSE)</f>
        <v>42</v>
      </c>
      <c r="B157" t="s">
        <v>218</v>
      </c>
      <c r="C157" t="s">
        <v>50</v>
      </c>
      <c r="D157" t="s">
        <v>28</v>
      </c>
      <c r="E157" t="s">
        <v>25</v>
      </c>
      <c r="F157" t="s">
        <v>49</v>
      </c>
      <c r="G157" t="s">
        <v>71</v>
      </c>
      <c r="H157">
        <v>1</v>
      </c>
      <c r="I157" t="s">
        <v>262</v>
      </c>
      <c r="J157" t="s">
        <v>187</v>
      </c>
      <c r="K157" t="s">
        <v>174</v>
      </c>
      <c r="L157">
        <v>30</v>
      </c>
      <c r="T157" t="str">
        <f>Block[[#This Row],[服装]]&amp;Block[[#This Row],[名前]]&amp;Block[[#This Row],[レアリティ]]</f>
        <v>ユニフォーム二口堅治ICONIC</v>
      </c>
    </row>
    <row r="158" spans="1:20" x14ac:dyDescent="0.3">
      <c r="A158">
        <f>VLOOKUP(Block[[#This Row],[No用]],SetNo[[No.用]:[vlookup 用]],2,FALSE)</f>
        <v>42</v>
      </c>
      <c r="B158" t="s">
        <v>218</v>
      </c>
      <c r="C158" t="s">
        <v>50</v>
      </c>
      <c r="D158" t="s">
        <v>28</v>
      </c>
      <c r="E158" t="s">
        <v>25</v>
      </c>
      <c r="F158" t="s">
        <v>49</v>
      </c>
      <c r="G158" t="s">
        <v>71</v>
      </c>
      <c r="H158">
        <v>1</v>
      </c>
      <c r="I158" t="s">
        <v>262</v>
      </c>
      <c r="J158" t="s">
        <v>189</v>
      </c>
      <c r="K158" t="s">
        <v>174</v>
      </c>
      <c r="L158">
        <v>26</v>
      </c>
      <c r="T158" t="str">
        <f>Block[[#This Row],[服装]]&amp;Block[[#This Row],[名前]]&amp;Block[[#This Row],[レアリティ]]</f>
        <v>ユニフォーム二口堅治ICONIC</v>
      </c>
    </row>
    <row r="159" spans="1:20" x14ac:dyDescent="0.3">
      <c r="A159">
        <f>VLOOKUP(Block[[#This Row],[No用]],SetNo[[No.用]:[vlookup 用]],2,FALSE)</f>
        <v>43</v>
      </c>
      <c r="B159" t="s">
        <v>150</v>
      </c>
      <c r="C159" t="s">
        <v>50</v>
      </c>
      <c r="D159" t="s">
        <v>28</v>
      </c>
      <c r="E159" t="s">
        <v>25</v>
      </c>
      <c r="F159" t="s">
        <v>49</v>
      </c>
      <c r="G159" t="s">
        <v>71</v>
      </c>
      <c r="H159">
        <v>1</v>
      </c>
      <c r="I159" t="s">
        <v>262</v>
      </c>
      <c r="J159" t="s">
        <v>186</v>
      </c>
      <c r="K159" t="s">
        <v>174</v>
      </c>
      <c r="L159">
        <v>30</v>
      </c>
      <c r="T159" t="str">
        <f>Block[[#This Row],[服装]]&amp;Block[[#This Row],[名前]]&amp;Block[[#This Row],[レアリティ]]</f>
        <v>制服二口堅治ICONIC</v>
      </c>
    </row>
    <row r="160" spans="1:20" x14ac:dyDescent="0.3">
      <c r="A160">
        <f>VLOOKUP(Block[[#This Row],[No用]],SetNo[[No.用]:[vlookup 用]],2,FALSE)</f>
        <v>43</v>
      </c>
      <c r="B160" t="s">
        <v>150</v>
      </c>
      <c r="C160" t="s">
        <v>50</v>
      </c>
      <c r="D160" t="s">
        <v>28</v>
      </c>
      <c r="E160" t="s">
        <v>25</v>
      </c>
      <c r="F160" t="s">
        <v>49</v>
      </c>
      <c r="G160" t="s">
        <v>71</v>
      </c>
      <c r="H160">
        <v>1</v>
      </c>
      <c r="I160" t="s">
        <v>262</v>
      </c>
      <c r="J160" t="s">
        <v>187</v>
      </c>
      <c r="K160" t="s">
        <v>190</v>
      </c>
      <c r="L160">
        <v>31</v>
      </c>
      <c r="T160" t="str">
        <f>Block[[#This Row],[服装]]&amp;Block[[#This Row],[名前]]&amp;Block[[#This Row],[レアリティ]]</f>
        <v>制服二口堅治ICONIC</v>
      </c>
    </row>
    <row r="161" spans="1:20" x14ac:dyDescent="0.3">
      <c r="A161">
        <f>VLOOKUP(Block[[#This Row],[No用]],SetNo[[No.用]:[vlookup 用]],2,FALSE)</f>
        <v>43</v>
      </c>
      <c r="B161" t="s">
        <v>150</v>
      </c>
      <c r="C161" t="s">
        <v>50</v>
      </c>
      <c r="D161" t="s">
        <v>28</v>
      </c>
      <c r="E161" t="s">
        <v>25</v>
      </c>
      <c r="F161" t="s">
        <v>49</v>
      </c>
      <c r="G161" t="s">
        <v>71</v>
      </c>
      <c r="H161">
        <v>1</v>
      </c>
      <c r="I161" t="s">
        <v>262</v>
      </c>
      <c r="J161" t="s">
        <v>189</v>
      </c>
      <c r="K161" t="s">
        <v>190</v>
      </c>
      <c r="L161">
        <v>29</v>
      </c>
      <c r="T161" t="str">
        <f>Block[[#This Row],[服装]]&amp;Block[[#This Row],[名前]]&amp;Block[[#This Row],[レアリティ]]</f>
        <v>制服二口堅治ICONIC</v>
      </c>
    </row>
    <row r="162" spans="1:20" x14ac:dyDescent="0.3">
      <c r="A162">
        <f>VLOOKUP(Block[[#This Row],[No用]],SetNo[[No.用]:[vlookup 用]],2,FALSE)</f>
        <v>43</v>
      </c>
      <c r="B162" t="s">
        <v>150</v>
      </c>
      <c r="C162" t="s">
        <v>50</v>
      </c>
      <c r="D162" t="s">
        <v>28</v>
      </c>
      <c r="E162" t="s">
        <v>25</v>
      </c>
      <c r="F162" t="s">
        <v>49</v>
      </c>
      <c r="G162" t="s">
        <v>71</v>
      </c>
      <c r="H162">
        <v>1</v>
      </c>
      <c r="I162" t="s">
        <v>262</v>
      </c>
      <c r="J162" t="s">
        <v>195</v>
      </c>
      <c r="K162" t="s">
        <v>238</v>
      </c>
      <c r="L162">
        <v>42</v>
      </c>
      <c r="N162">
        <v>52</v>
      </c>
      <c r="T162" t="str">
        <f>Block[[#This Row],[服装]]&amp;Block[[#This Row],[名前]]&amp;Block[[#This Row],[レアリティ]]</f>
        <v>制服二口堅治ICONIC</v>
      </c>
    </row>
    <row r="163" spans="1:20" x14ac:dyDescent="0.3">
      <c r="A163">
        <f>VLOOKUP(Block[[#This Row],[No用]],SetNo[[No.用]:[vlookup 用]],2,FALSE)</f>
        <v>44</v>
      </c>
      <c r="B163" t="s">
        <v>118</v>
      </c>
      <c r="C163" t="s">
        <v>50</v>
      </c>
      <c r="D163" t="s">
        <v>23</v>
      </c>
      <c r="E163" t="s">
        <v>25</v>
      </c>
      <c r="F163" t="s">
        <v>49</v>
      </c>
      <c r="G163" t="s">
        <v>71</v>
      </c>
      <c r="H163">
        <v>1</v>
      </c>
      <c r="I163" t="s">
        <v>262</v>
      </c>
      <c r="J163" t="s">
        <v>186</v>
      </c>
      <c r="K163" t="s">
        <v>190</v>
      </c>
      <c r="L163">
        <v>33</v>
      </c>
      <c r="T163" t="str">
        <f>Block[[#This Row],[服装]]&amp;Block[[#This Row],[名前]]&amp;Block[[#This Row],[レアリティ]]</f>
        <v>プール掃除二口堅治ICONIC</v>
      </c>
    </row>
    <row r="164" spans="1:20" x14ac:dyDescent="0.3">
      <c r="A164">
        <f>VLOOKUP(Block[[#This Row],[No用]],SetNo[[No.用]:[vlookup 用]],2,FALSE)</f>
        <v>44</v>
      </c>
      <c r="B164" t="s">
        <v>118</v>
      </c>
      <c r="C164" t="s">
        <v>50</v>
      </c>
      <c r="D164" t="s">
        <v>23</v>
      </c>
      <c r="E164" t="s">
        <v>25</v>
      </c>
      <c r="F164" t="s">
        <v>49</v>
      </c>
      <c r="G164" t="s">
        <v>71</v>
      </c>
      <c r="H164">
        <v>1</v>
      </c>
      <c r="I164" t="s">
        <v>262</v>
      </c>
      <c r="J164" t="s">
        <v>187</v>
      </c>
      <c r="K164" t="s">
        <v>190</v>
      </c>
      <c r="L164">
        <v>33</v>
      </c>
      <c r="T164" t="str">
        <f>Block[[#This Row],[服装]]&amp;Block[[#This Row],[名前]]&amp;Block[[#This Row],[レアリティ]]</f>
        <v>プール掃除二口堅治ICONIC</v>
      </c>
    </row>
    <row r="165" spans="1:20" x14ac:dyDescent="0.3">
      <c r="A165">
        <f>VLOOKUP(Block[[#This Row],[No用]],SetNo[[No.用]:[vlookup 用]],2,FALSE)</f>
        <v>44</v>
      </c>
      <c r="B165" t="s">
        <v>118</v>
      </c>
      <c r="C165" t="s">
        <v>50</v>
      </c>
      <c r="D165" t="s">
        <v>23</v>
      </c>
      <c r="E165" t="s">
        <v>25</v>
      </c>
      <c r="F165" t="s">
        <v>49</v>
      </c>
      <c r="G165" t="s">
        <v>71</v>
      </c>
      <c r="H165">
        <v>1</v>
      </c>
      <c r="I165" t="s">
        <v>262</v>
      </c>
      <c r="J165" t="s">
        <v>189</v>
      </c>
      <c r="K165" t="s">
        <v>174</v>
      </c>
      <c r="L165">
        <v>27</v>
      </c>
      <c r="T165" t="str">
        <f>Block[[#This Row],[服装]]&amp;Block[[#This Row],[名前]]&amp;Block[[#This Row],[レアリティ]]</f>
        <v>プール掃除二口堅治ICONIC</v>
      </c>
    </row>
    <row r="166" spans="1:20" x14ac:dyDescent="0.3">
      <c r="A166">
        <f>VLOOKUP(Block[[#This Row],[No用]],SetNo[[No.用]:[vlookup 用]],2,FALSE)</f>
        <v>44</v>
      </c>
      <c r="B166" t="s">
        <v>118</v>
      </c>
      <c r="C166" t="s">
        <v>50</v>
      </c>
      <c r="D166" t="s">
        <v>23</v>
      </c>
      <c r="E166" t="s">
        <v>25</v>
      </c>
      <c r="F166" t="s">
        <v>49</v>
      </c>
      <c r="G166" t="s">
        <v>71</v>
      </c>
      <c r="H166">
        <v>1</v>
      </c>
      <c r="I166" t="s">
        <v>262</v>
      </c>
      <c r="J166" t="s">
        <v>195</v>
      </c>
      <c r="K166" t="s">
        <v>238</v>
      </c>
      <c r="L166">
        <v>42</v>
      </c>
      <c r="N166">
        <v>52</v>
      </c>
      <c r="T166" t="str">
        <f>Block[[#This Row],[服装]]&amp;Block[[#This Row],[名前]]&amp;Block[[#This Row],[レアリティ]]</f>
        <v>プール掃除二口堅治ICONIC</v>
      </c>
    </row>
    <row r="167" spans="1:20" x14ac:dyDescent="0.3">
      <c r="A167">
        <f>VLOOKUP(Block[[#This Row],[No用]],SetNo[[No.用]:[vlookup 用]],2,FALSE)</f>
        <v>45</v>
      </c>
      <c r="B167" t="s">
        <v>218</v>
      </c>
      <c r="C167" t="s">
        <v>402</v>
      </c>
      <c r="D167" t="s">
        <v>23</v>
      </c>
      <c r="E167" t="s">
        <v>31</v>
      </c>
      <c r="F167" t="s">
        <v>49</v>
      </c>
      <c r="G167" t="s">
        <v>71</v>
      </c>
      <c r="H167">
        <v>1</v>
      </c>
      <c r="I167" t="s">
        <v>262</v>
      </c>
      <c r="J167" s="3" t="s">
        <v>186</v>
      </c>
      <c r="K167" s="3" t="s">
        <v>174</v>
      </c>
      <c r="L167">
        <v>28</v>
      </c>
      <c r="T167" t="str">
        <f>Block[[#This Row],[服装]]&amp;Block[[#This Row],[名前]]&amp;Block[[#This Row],[レアリティ]]</f>
        <v>ユニフォーム黄金川貫至ICONIC</v>
      </c>
    </row>
    <row r="168" spans="1:20" x14ac:dyDescent="0.3">
      <c r="A168">
        <f>VLOOKUP(Block[[#This Row],[No用]],SetNo[[No.用]:[vlookup 用]],2,FALSE)</f>
        <v>45</v>
      </c>
      <c r="B168" t="s">
        <v>218</v>
      </c>
      <c r="C168" t="s">
        <v>402</v>
      </c>
      <c r="D168" t="s">
        <v>23</v>
      </c>
      <c r="E168" t="s">
        <v>31</v>
      </c>
      <c r="F168" t="s">
        <v>49</v>
      </c>
      <c r="G168" t="s">
        <v>71</v>
      </c>
      <c r="H168">
        <v>1</v>
      </c>
      <c r="I168" t="s">
        <v>262</v>
      </c>
      <c r="J168" s="3" t="s">
        <v>187</v>
      </c>
      <c r="K168" s="3" t="s">
        <v>174</v>
      </c>
      <c r="L168">
        <v>28</v>
      </c>
      <c r="T168" t="str">
        <f>Block[[#This Row],[服装]]&amp;Block[[#This Row],[名前]]&amp;Block[[#This Row],[レアリティ]]</f>
        <v>ユニフォーム黄金川貫至ICONIC</v>
      </c>
    </row>
    <row r="169" spans="1:20" x14ac:dyDescent="0.3">
      <c r="A169">
        <f>VLOOKUP(Block[[#This Row],[No用]],SetNo[[No.用]:[vlookup 用]],2,FALSE)</f>
        <v>45</v>
      </c>
      <c r="B169" t="s">
        <v>218</v>
      </c>
      <c r="C169" t="s">
        <v>402</v>
      </c>
      <c r="D169" t="s">
        <v>23</v>
      </c>
      <c r="E169" t="s">
        <v>31</v>
      </c>
      <c r="F169" t="s">
        <v>49</v>
      </c>
      <c r="G169" t="s">
        <v>71</v>
      </c>
      <c r="H169">
        <v>1</v>
      </c>
      <c r="I169" t="s">
        <v>262</v>
      </c>
      <c r="J169" s="3" t="s">
        <v>189</v>
      </c>
      <c r="K169" s="3" t="s">
        <v>174</v>
      </c>
      <c r="L169">
        <v>28</v>
      </c>
      <c r="T169" t="str">
        <f>Block[[#This Row],[服装]]&amp;Block[[#This Row],[名前]]&amp;Block[[#This Row],[レアリティ]]</f>
        <v>ユニフォーム黄金川貫至ICONIC</v>
      </c>
    </row>
    <row r="170" spans="1:20" x14ac:dyDescent="0.3">
      <c r="A170">
        <f>VLOOKUP(Block[[#This Row],[No用]],SetNo[[No.用]:[vlookup 用]],2,FALSE)</f>
        <v>45</v>
      </c>
      <c r="B170" t="s">
        <v>218</v>
      </c>
      <c r="C170" t="s">
        <v>402</v>
      </c>
      <c r="D170" t="s">
        <v>23</v>
      </c>
      <c r="E170" t="s">
        <v>31</v>
      </c>
      <c r="F170" t="s">
        <v>49</v>
      </c>
      <c r="G170" t="s">
        <v>71</v>
      </c>
      <c r="H170">
        <v>1</v>
      </c>
      <c r="I170" t="s">
        <v>262</v>
      </c>
      <c r="J170" s="3" t="s">
        <v>263</v>
      </c>
      <c r="K170" s="3" t="s">
        <v>174</v>
      </c>
      <c r="L170">
        <v>28</v>
      </c>
      <c r="T170" t="str">
        <f>Block[[#This Row],[服装]]&amp;Block[[#This Row],[名前]]&amp;Block[[#This Row],[レアリティ]]</f>
        <v>ユニフォーム黄金川貫至ICONIC</v>
      </c>
    </row>
    <row r="171" spans="1:20" x14ac:dyDescent="0.3">
      <c r="A171">
        <f>VLOOKUP(Block[[#This Row],[No用]],SetNo[[No.用]:[vlookup 用]],2,FALSE)</f>
        <v>45</v>
      </c>
      <c r="B171" t="s">
        <v>218</v>
      </c>
      <c r="C171" t="s">
        <v>402</v>
      </c>
      <c r="D171" t="s">
        <v>23</v>
      </c>
      <c r="E171" t="s">
        <v>31</v>
      </c>
      <c r="F171" t="s">
        <v>49</v>
      </c>
      <c r="G171" t="s">
        <v>71</v>
      </c>
      <c r="H171">
        <v>1</v>
      </c>
      <c r="I171" t="s">
        <v>262</v>
      </c>
      <c r="J171" s="3" t="s">
        <v>195</v>
      </c>
      <c r="K171" s="3" t="s">
        <v>238</v>
      </c>
      <c r="L171">
        <v>45</v>
      </c>
      <c r="N171">
        <v>55</v>
      </c>
      <c r="T171" t="str">
        <f>Block[[#This Row],[服装]]&amp;Block[[#This Row],[名前]]&amp;Block[[#This Row],[レアリティ]]</f>
        <v>ユニフォーム黄金川貫至ICONIC</v>
      </c>
    </row>
    <row r="172" spans="1:20" x14ac:dyDescent="0.3">
      <c r="A172">
        <f>VLOOKUP(Block[[#This Row],[No用]],SetNo[[No.用]:[vlookup 用]],2,FALSE)</f>
        <v>46</v>
      </c>
      <c r="B172" t="s">
        <v>150</v>
      </c>
      <c r="C172" t="s">
        <v>402</v>
      </c>
      <c r="D172" t="s">
        <v>23</v>
      </c>
      <c r="E172" t="s">
        <v>31</v>
      </c>
      <c r="F172" t="s">
        <v>49</v>
      </c>
      <c r="G172" t="s">
        <v>71</v>
      </c>
      <c r="H172">
        <v>1</v>
      </c>
      <c r="I172" t="s">
        <v>262</v>
      </c>
      <c r="J172" s="3" t="s">
        <v>186</v>
      </c>
      <c r="K172" s="3" t="s">
        <v>174</v>
      </c>
      <c r="L172">
        <v>28</v>
      </c>
      <c r="T172" t="str">
        <f>Block[[#This Row],[服装]]&amp;Block[[#This Row],[名前]]&amp;Block[[#This Row],[レアリティ]]</f>
        <v>制服黄金川貫至ICONIC</v>
      </c>
    </row>
    <row r="173" spans="1:20" x14ac:dyDescent="0.3">
      <c r="A173">
        <f>VLOOKUP(Block[[#This Row],[No用]],SetNo[[No.用]:[vlookup 用]],2,FALSE)</f>
        <v>46</v>
      </c>
      <c r="B173" t="s">
        <v>150</v>
      </c>
      <c r="C173" t="s">
        <v>402</v>
      </c>
      <c r="D173" t="s">
        <v>23</v>
      </c>
      <c r="E173" t="s">
        <v>31</v>
      </c>
      <c r="F173" t="s">
        <v>49</v>
      </c>
      <c r="G173" t="s">
        <v>71</v>
      </c>
      <c r="H173">
        <v>1</v>
      </c>
      <c r="I173" t="s">
        <v>262</v>
      </c>
      <c r="J173" s="3" t="s">
        <v>187</v>
      </c>
      <c r="K173" s="3" t="s">
        <v>190</v>
      </c>
      <c r="L173">
        <v>30</v>
      </c>
      <c r="T173" t="str">
        <f>Block[[#This Row],[服装]]&amp;Block[[#This Row],[名前]]&amp;Block[[#This Row],[レアリティ]]</f>
        <v>制服黄金川貫至ICONIC</v>
      </c>
    </row>
    <row r="174" spans="1:20" x14ac:dyDescent="0.3">
      <c r="A174">
        <f>VLOOKUP(Block[[#This Row],[No用]],SetNo[[No.用]:[vlookup 用]],2,FALSE)</f>
        <v>46</v>
      </c>
      <c r="B174" t="s">
        <v>150</v>
      </c>
      <c r="C174" t="s">
        <v>402</v>
      </c>
      <c r="D174" t="s">
        <v>23</v>
      </c>
      <c r="E174" t="s">
        <v>31</v>
      </c>
      <c r="F174" t="s">
        <v>49</v>
      </c>
      <c r="G174" t="s">
        <v>71</v>
      </c>
      <c r="H174">
        <v>1</v>
      </c>
      <c r="I174" t="s">
        <v>262</v>
      </c>
      <c r="J174" s="3" t="s">
        <v>189</v>
      </c>
      <c r="K174" s="3" t="s">
        <v>174</v>
      </c>
      <c r="L174">
        <v>28</v>
      </c>
      <c r="T174" t="str">
        <f>Block[[#This Row],[服装]]&amp;Block[[#This Row],[名前]]&amp;Block[[#This Row],[レアリティ]]</f>
        <v>制服黄金川貫至ICONIC</v>
      </c>
    </row>
    <row r="175" spans="1:20" x14ac:dyDescent="0.3">
      <c r="A175">
        <f>VLOOKUP(Block[[#This Row],[No用]],SetNo[[No.用]:[vlookup 用]],2,FALSE)</f>
        <v>46</v>
      </c>
      <c r="B175" t="s">
        <v>150</v>
      </c>
      <c r="C175" t="s">
        <v>402</v>
      </c>
      <c r="D175" t="s">
        <v>23</v>
      </c>
      <c r="E175" t="s">
        <v>31</v>
      </c>
      <c r="F175" t="s">
        <v>49</v>
      </c>
      <c r="G175" t="s">
        <v>71</v>
      </c>
      <c r="H175">
        <v>1</v>
      </c>
      <c r="I175" t="s">
        <v>262</v>
      </c>
      <c r="J175" s="3" t="s">
        <v>263</v>
      </c>
      <c r="K175" s="3" t="s">
        <v>190</v>
      </c>
      <c r="L175">
        <v>30</v>
      </c>
      <c r="T175" t="str">
        <f>Block[[#This Row],[服装]]&amp;Block[[#This Row],[名前]]&amp;Block[[#This Row],[レアリティ]]</f>
        <v>制服黄金川貫至ICONIC</v>
      </c>
    </row>
    <row r="176" spans="1:20" x14ac:dyDescent="0.3">
      <c r="A176">
        <f>VLOOKUP(Block[[#This Row],[No用]],SetNo[[No.用]:[vlookup 用]],2,FALSE)</f>
        <v>46</v>
      </c>
      <c r="B176" t="s">
        <v>150</v>
      </c>
      <c r="C176" t="s">
        <v>402</v>
      </c>
      <c r="D176" t="s">
        <v>23</v>
      </c>
      <c r="E176" t="s">
        <v>31</v>
      </c>
      <c r="F176" t="s">
        <v>49</v>
      </c>
      <c r="G176" t="s">
        <v>71</v>
      </c>
      <c r="H176">
        <v>1</v>
      </c>
      <c r="I176" t="s">
        <v>262</v>
      </c>
      <c r="J176" s="3" t="s">
        <v>195</v>
      </c>
      <c r="K176" s="3" t="s">
        <v>238</v>
      </c>
      <c r="L176">
        <v>45</v>
      </c>
      <c r="N176">
        <v>55</v>
      </c>
      <c r="T176" t="str">
        <f>Block[[#This Row],[服装]]&amp;Block[[#This Row],[名前]]&amp;Block[[#This Row],[レアリティ]]</f>
        <v>制服黄金川貫至ICONIC</v>
      </c>
    </row>
    <row r="177" spans="1:20" x14ac:dyDescent="0.3">
      <c r="A177" t="str">
        <f>VLOOKUP(Block[[#This Row],[No用]],SetNo[[No.用]:[vlookup 用]],2,FALSE)</f>
        <v/>
      </c>
      <c r="H177">
        <v>1</v>
      </c>
      <c r="I177" t="s">
        <v>262</v>
      </c>
      <c r="J177" s="3"/>
      <c r="K177" s="3"/>
      <c r="T177" t="str">
        <f>Block[[#This Row],[服装]]&amp;Block[[#This Row],[名前]]&amp;Block[[#This Row],[レアリティ]]</f>
        <v/>
      </c>
    </row>
    <row r="178" spans="1:20" x14ac:dyDescent="0.3">
      <c r="A178" t="str">
        <f>VLOOKUP(Block[[#This Row],[No用]],SetNo[[No.用]:[vlookup 用]],2,FALSE)</f>
        <v/>
      </c>
      <c r="H178">
        <v>1</v>
      </c>
      <c r="I178" t="s">
        <v>262</v>
      </c>
      <c r="T178" t="str">
        <f>Block[[#This Row],[服装]]&amp;Block[[#This Row],[名前]]&amp;Block[[#This Row],[レアリティ]]</f>
        <v/>
      </c>
    </row>
    <row r="179" spans="1:20" x14ac:dyDescent="0.3">
      <c r="A179" t="str">
        <f>VLOOKUP(Block[[#This Row],[No用]],SetNo[[No.用]:[vlookup 用]],2,FALSE)</f>
        <v/>
      </c>
      <c r="H179">
        <v>1</v>
      </c>
      <c r="I179" t="s">
        <v>262</v>
      </c>
      <c r="T179" t="str">
        <f>Block[[#This Row],[服装]]&amp;Block[[#This Row],[名前]]&amp;Block[[#This Row],[レアリティ]]</f>
        <v/>
      </c>
    </row>
    <row r="180" spans="1:20" x14ac:dyDescent="0.3">
      <c r="A180" t="str">
        <f>VLOOKUP(Block[[#This Row],[No用]],SetNo[[No.用]:[vlookup 用]],2,FALSE)</f>
        <v/>
      </c>
      <c r="H180">
        <v>1</v>
      </c>
      <c r="I180" t="s">
        <v>262</v>
      </c>
      <c r="T180" t="str">
        <f>Block[[#This Row],[服装]]&amp;Block[[#This Row],[名前]]&amp;Block[[#This Row],[レアリティ]]</f>
        <v/>
      </c>
    </row>
    <row r="181" spans="1:20" x14ac:dyDescent="0.3">
      <c r="A181" t="str">
        <f>VLOOKUP(Block[[#This Row],[No用]],SetNo[[No.用]:[vlookup 用]],2,FALSE)</f>
        <v/>
      </c>
      <c r="H181">
        <v>1</v>
      </c>
      <c r="I181" t="s">
        <v>262</v>
      </c>
      <c r="T181" t="str">
        <f>Block[[#This Row],[服装]]&amp;Block[[#This Row],[名前]]&amp;Block[[#This Row],[レアリティ]]</f>
        <v/>
      </c>
    </row>
    <row r="182" spans="1:20" x14ac:dyDescent="0.3">
      <c r="A182" t="str">
        <f>VLOOKUP(Block[[#This Row],[No用]],SetNo[[No.用]:[vlookup 用]],2,FALSE)</f>
        <v/>
      </c>
      <c r="H182">
        <v>1</v>
      </c>
      <c r="I182" t="s">
        <v>262</v>
      </c>
      <c r="T182" t="str">
        <f>Block[[#This Row],[服装]]&amp;Block[[#This Row],[名前]]&amp;Block[[#This Row],[レアリティ]]</f>
        <v/>
      </c>
    </row>
    <row r="183" spans="1:20" x14ac:dyDescent="0.3">
      <c r="A183" t="str">
        <f>VLOOKUP(Block[[#This Row],[No用]],SetNo[[No.用]:[vlookup 用]],2,FALSE)</f>
        <v/>
      </c>
      <c r="H183">
        <v>1</v>
      </c>
      <c r="I183" t="s">
        <v>262</v>
      </c>
      <c r="T183" t="str">
        <f>Block[[#This Row],[服装]]&amp;Block[[#This Row],[名前]]&amp;Block[[#This Row],[レアリティ]]</f>
        <v/>
      </c>
    </row>
    <row r="184" spans="1:20" x14ac:dyDescent="0.3">
      <c r="A184" t="str">
        <f>VLOOKUP(Block[[#This Row],[No用]],SetNo[[No.用]:[vlookup 用]],2,FALSE)</f>
        <v/>
      </c>
      <c r="H184">
        <v>1</v>
      </c>
      <c r="I184" t="s">
        <v>262</v>
      </c>
      <c r="T184" t="str">
        <f>Block[[#This Row],[服装]]&amp;Block[[#This Row],[名前]]&amp;Block[[#This Row],[レアリティ]]</f>
        <v/>
      </c>
    </row>
    <row r="185" spans="1:20" x14ac:dyDescent="0.3">
      <c r="A185" t="str">
        <f>VLOOKUP(Block[[#This Row],[No用]],SetNo[[No.用]:[vlookup 用]],2,FALSE)</f>
        <v/>
      </c>
      <c r="H185">
        <v>1</v>
      </c>
      <c r="I185" t="s">
        <v>262</v>
      </c>
      <c r="T185" t="str">
        <f>Block[[#This Row],[服装]]&amp;Block[[#This Row],[名前]]&amp;Block[[#This Row],[レアリティ]]</f>
        <v/>
      </c>
    </row>
    <row r="186" spans="1:20" x14ac:dyDescent="0.3">
      <c r="A186" t="str">
        <f>VLOOKUP(Block[[#This Row],[No用]],SetNo[[No.用]:[vlookup 用]],2,FALSE)</f>
        <v/>
      </c>
      <c r="H186">
        <v>1</v>
      </c>
      <c r="I186" t="s">
        <v>262</v>
      </c>
      <c r="T186" t="str">
        <f>Block[[#This Row],[服装]]&amp;Block[[#This Row],[名前]]&amp;Block[[#This Row],[レアリティ]]</f>
        <v/>
      </c>
    </row>
    <row r="187" spans="1:20" x14ac:dyDescent="0.3">
      <c r="A187" t="str">
        <f>VLOOKUP(Block[[#This Row],[No用]],SetNo[[No.用]:[vlookup 用]],2,FALSE)</f>
        <v/>
      </c>
      <c r="H187">
        <v>1</v>
      </c>
      <c r="I187" t="s">
        <v>262</v>
      </c>
      <c r="T187" t="str">
        <f>Block[[#This Row],[服装]]&amp;Block[[#This Row],[名前]]&amp;Block[[#This Row],[レアリティ]]</f>
        <v/>
      </c>
    </row>
    <row r="188" spans="1:20" x14ac:dyDescent="0.3">
      <c r="A188" t="str">
        <f>VLOOKUP(Block[[#This Row],[No用]],SetNo[[No.用]:[vlookup 用]],2,FALSE)</f>
        <v/>
      </c>
      <c r="H188">
        <v>1</v>
      </c>
      <c r="I188" t="s">
        <v>262</v>
      </c>
      <c r="T188" t="str">
        <f>Block[[#This Row],[服装]]&amp;Block[[#This Row],[名前]]&amp;Block[[#This Row],[レアリティ]]</f>
        <v/>
      </c>
    </row>
    <row r="189" spans="1:20" x14ac:dyDescent="0.3">
      <c r="A189" t="str">
        <f>VLOOKUP(Block[[#This Row],[No用]],SetNo[[No.用]:[vlookup 用]],2,FALSE)</f>
        <v/>
      </c>
      <c r="H189">
        <v>1</v>
      </c>
      <c r="I189" t="s">
        <v>262</v>
      </c>
      <c r="T189" t="str">
        <f>Block[[#This Row],[服装]]&amp;Block[[#This Row],[名前]]&amp;Block[[#This Row],[レアリティ]]</f>
        <v/>
      </c>
    </row>
    <row r="190" spans="1:20" x14ac:dyDescent="0.3">
      <c r="A190" t="str">
        <f>VLOOKUP(Block[[#This Row],[No用]],SetNo[[No.用]:[vlookup 用]],2,FALSE)</f>
        <v/>
      </c>
      <c r="H190">
        <v>1</v>
      </c>
      <c r="I190" t="s">
        <v>262</v>
      </c>
      <c r="T190" t="str">
        <f>Block[[#This Row],[服装]]&amp;Block[[#This Row],[名前]]&amp;Block[[#This Row],[レアリティ]]</f>
        <v/>
      </c>
    </row>
    <row r="191" spans="1:20" x14ac:dyDescent="0.3">
      <c r="A191">
        <f>VLOOKUP(Block[[#This Row],[No用]],SetNo[[No.用]:[vlookup 用]],2,FALSE)</f>
        <v>47</v>
      </c>
      <c r="B191" t="s">
        <v>218</v>
      </c>
      <c r="C191" t="s">
        <v>51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262</v>
      </c>
      <c r="T191" t="str">
        <f>Block[[#This Row],[服装]]&amp;Block[[#This Row],[名前]]&amp;Block[[#This Row],[レアリティ]]</f>
        <v>ユニフォーム小原豊ICONIC</v>
      </c>
    </row>
    <row r="192" spans="1:20" x14ac:dyDescent="0.3">
      <c r="A192">
        <f>VLOOKUP(Block[[#This Row],[No用]],SetNo[[No.用]:[vlookup 用]],2,FALSE)</f>
        <v>48</v>
      </c>
      <c r="B192" t="s">
        <v>218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262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49</v>
      </c>
      <c r="B193" t="s">
        <v>218</v>
      </c>
      <c r="C193" t="s">
        <v>53</v>
      </c>
      <c r="D193" t="s">
        <v>23</v>
      </c>
      <c r="E193" t="s">
        <v>21</v>
      </c>
      <c r="F193" t="s">
        <v>49</v>
      </c>
      <c r="G193" t="s">
        <v>71</v>
      </c>
      <c r="H193">
        <v>1</v>
      </c>
      <c r="I193" t="s">
        <v>262</v>
      </c>
      <c r="T193" t="str">
        <f>Block[[#This Row],[服装]]&amp;Block[[#This Row],[名前]]&amp;Block[[#This Row],[レアリティ]]</f>
        <v>ユニフォーム作並浩輔ICONIC</v>
      </c>
    </row>
    <row r="194" spans="1:20" x14ac:dyDescent="0.3">
      <c r="A194">
        <f>VLOOKUP(Block[[#This Row],[No用]],SetNo[[No.用]:[vlookup 用]],2,FALSE)</f>
        <v>50</v>
      </c>
      <c r="B194" t="s">
        <v>218</v>
      </c>
      <c r="C194" t="s">
        <v>54</v>
      </c>
      <c r="D194" t="s">
        <v>23</v>
      </c>
      <c r="E194" t="s">
        <v>26</v>
      </c>
      <c r="F194" t="s">
        <v>49</v>
      </c>
      <c r="G194" t="s">
        <v>71</v>
      </c>
      <c r="H194">
        <v>1</v>
      </c>
      <c r="I194" t="s">
        <v>262</v>
      </c>
      <c r="T194" t="str">
        <f>Block[[#This Row],[服装]]&amp;Block[[#This Row],[名前]]&amp;Block[[#This Row],[レアリティ]]</f>
        <v>ユニフォーム吹上仁悟ICONIC</v>
      </c>
    </row>
    <row r="195" spans="1:20" x14ac:dyDescent="0.3">
      <c r="A195">
        <f>VLOOKUP(Block[[#This Row],[No用]],SetNo[[No.用]:[vlookup 用]],2,FALSE)</f>
        <v>51</v>
      </c>
      <c r="B195" t="s">
        <v>218</v>
      </c>
      <c r="C195" t="s">
        <v>30</v>
      </c>
      <c r="D195" t="s">
        <v>23</v>
      </c>
      <c r="E195" t="s">
        <v>31</v>
      </c>
      <c r="F195" t="s">
        <v>20</v>
      </c>
      <c r="G195" t="s">
        <v>71</v>
      </c>
      <c r="H195">
        <v>1</v>
      </c>
      <c r="I195" t="s">
        <v>262</v>
      </c>
      <c r="T195" t="str">
        <f>Block[[#This Row],[服装]]&amp;Block[[#This Row],[名前]]&amp;Block[[#This Row],[レアリティ]]</f>
        <v>ユニフォーム及川徹ICONIC</v>
      </c>
    </row>
    <row r="196" spans="1:20" x14ac:dyDescent="0.3">
      <c r="A196">
        <f>VLOOKUP(Block[[#This Row],[No用]],SetNo[[No.用]:[vlookup 用]],2,FALSE)</f>
        <v>52</v>
      </c>
      <c r="B196" t="s">
        <v>118</v>
      </c>
      <c r="C196" t="s">
        <v>30</v>
      </c>
      <c r="D196" t="s">
        <v>24</v>
      </c>
      <c r="E196" t="s">
        <v>31</v>
      </c>
      <c r="F196" t="s">
        <v>20</v>
      </c>
      <c r="G196" t="s">
        <v>71</v>
      </c>
      <c r="H196">
        <v>1</v>
      </c>
      <c r="I196" t="s">
        <v>262</v>
      </c>
      <c r="T196" t="str">
        <f>Block[[#This Row],[服装]]&amp;Block[[#This Row],[名前]]&amp;Block[[#This Row],[レアリティ]]</f>
        <v>プール掃除及川徹ICONIC</v>
      </c>
    </row>
    <row r="197" spans="1:20" x14ac:dyDescent="0.3">
      <c r="A197">
        <f>VLOOKUP(Block[[#This Row],[No用]],SetNo[[No.用]:[vlookup 用]],2,FALSE)</f>
        <v>53</v>
      </c>
      <c r="B197" t="s">
        <v>218</v>
      </c>
      <c r="C197" t="s">
        <v>32</v>
      </c>
      <c r="D197" t="s">
        <v>28</v>
      </c>
      <c r="E197" t="s">
        <v>25</v>
      </c>
      <c r="F197" t="s">
        <v>20</v>
      </c>
      <c r="G197" t="s">
        <v>71</v>
      </c>
      <c r="H197">
        <v>1</v>
      </c>
      <c r="I197" t="s">
        <v>262</v>
      </c>
      <c r="T197" t="str">
        <f>Block[[#This Row],[服装]]&amp;Block[[#This Row],[名前]]&amp;Block[[#This Row],[レアリティ]]</f>
        <v>ユニフォーム岩泉一ICONIC</v>
      </c>
    </row>
    <row r="198" spans="1:20" x14ac:dyDescent="0.3">
      <c r="A198">
        <f>VLOOKUP(Block[[#This Row],[No用]],SetNo[[No.用]:[vlookup 用]],2,FALSE)</f>
        <v>54</v>
      </c>
      <c r="B198" t="s">
        <v>118</v>
      </c>
      <c r="C198" t="s">
        <v>32</v>
      </c>
      <c r="D198" t="s">
        <v>23</v>
      </c>
      <c r="E198" t="s">
        <v>25</v>
      </c>
      <c r="F198" t="s">
        <v>20</v>
      </c>
      <c r="G198" t="s">
        <v>71</v>
      </c>
      <c r="H198">
        <v>1</v>
      </c>
      <c r="I198" t="s">
        <v>262</v>
      </c>
      <c r="T198" t="str">
        <f>Block[[#This Row],[服装]]&amp;Block[[#This Row],[名前]]&amp;Block[[#This Row],[レアリティ]]</f>
        <v>プール掃除岩泉一ICONIC</v>
      </c>
    </row>
    <row r="199" spans="1:20" x14ac:dyDescent="0.3">
      <c r="A199">
        <f>VLOOKUP(Block[[#This Row],[No用]],SetNo[[No.用]:[vlookup 用]],2,FALSE)</f>
        <v>55</v>
      </c>
      <c r="B199" t="s">
        <v>218</v>
      </c>
      <c r="C199" t="s">
        <v>33</v>
      </c>
      <c r="D199" t="s">
        <v>24</v>
      </c>
      <c r="E199" t="s">
        <v>26</v>
      </c>
      <c r="F199" t="s">
        <v>20</v>
      </c>
      <c r="G199" t="s">
        <v>71</v>
      </c>
      <c r="H199">
        <v>1</v>
      </c>
      <c r="I199" t="s">
        <v>262</v>
      </c>
      <c r="T199" t="str">
        <f>Block[[#This Row],[服装]]&amp;Block[[#This Row],[名前]]&amp;Block[[#This Row],[レアリティ]]</f>
        <v>ユニフォーム金田一勇太郎ICONIC</v>
      </c>
    </row>
    <row r="200" spans="1:20" x14ac:dyDescent="0.3">
      <c r="A200">
        <f>VLOOKUP(Block[[#This Row],[No用]],SetNo[[No.用]:[vlookup 用]],2,FALSE)</f>
        <v>56</v>
      </c>
      <c r="B200" t="s">
        <v>218</v>
      </c>
      <c r="C200" t="s">
        <v>34</v>
      </c>
      <c r="D200" t="s">
        <v>28</v>
      </c>
      <c r="E200" t="s">
        <v>25</v>
      </c>
      <c r="F200" t="s">
        <v>20</v>
      </c>
      <c r="G200" t="s">
        <v>71</v>
      </c>
      <c r="H200">
        <v>1</v>
      </c>
      <c r="I200" t="s">
        <v>262</v>
      </c>
      <c r="T200" t="str">
        <f>Block[[#This Row],[服装]]&amp;Block[[#This Row],[名前]]&amp;Block[[#This Row],[レアリティ]]</f>
        <v>ユニフォーム京谷賢太郎ICONIC</v>
      </c>
    </row>
    <row r="201" spans="1:20" x14ac:dyDescent="0.3">
      <c r="A201">
        <f>VLOOKUP(Block[[#This Row],[No用]],SetNo[[No.用]:[vlookup 用]],2,FALSE)</f>
        <v>57</v>
      </c>
      <c r="B201" t="s">
        <v>218</v>
      </c>
      <c r="C201" t="s">
        <v>35</v>
      </c>
      <c r="D201" t="s">
        <v>23</v>
      </c>
      <c r="E201" t="s">
        <v>25</v>
      </c>
      <c r="F201" t="s">
        <v>20</v>
      </c>
      <c r="G201" t="s">
        <v>71</v>
      </c>
      <c r="H201">
        <v>1</v>
      </c>
      <c r="I201" t="s">
        <v>262</v>
      </c>
      <c r="T201" t="str">
        <f>Block[[#This Row],[服装]]&amp;Block[[#This Row],[名前]]&amp;Block[[#This Row],[レアリティ]]</f>
        <v>ユニフォーム国見英ICONIC</v>
      </c>
    </row>
    <row r="202" spans="1:20" x14ac:dyDescent="0.3">
      <c r="A202">
        <f>VLOOKUP(Block[[#This Row],[No用]],SetNo[[No.用]:[vlookup 用]],2,FALSE)</f>
        <v>58</v>
      </c>
      <c r="B202" t="s">
        <v>218</v>
      </c>
      <c r="C202" t="s">
        <v>36</v>
      </c>
      <c r="D202" t="s">
        <v>23</v>
      </c>
      <c r="E202" t="s">
        <v>21</v>
      </c>
      <c r="F202" t="s">
        <v>20</v>
      </c>
      <c r="G202" t="s">
        <v>71</v>
      </c>
      <c r="H202">
        <v>1</v>
      </c>
      <c r="I202" t="s">
        <v>262</v>
      </c>
      <c r="T202" t="str">
        <f>Block[[#This Row],[服装]]&amp;Block[[#This Row],[名前]]&amp;Block[[#This Row],[レアリティ]]</f>
        <v>ユニフォーム渡親治ICONIC</v>
      </c>
    </row>
    <row r="203" spans="1:20" x14ac:dyDescent="0.3">
      <c r="A203">
        <f>VLOOKUP(Block[[#This Row],[No用]],SetNo[[No.用]:[vlookup 用]],2,FALSE)</f>
        <v>59</v>
      </c>
      <c r="B203" t="s">
        <v>218</v>
      </c>
      <c r="C203" t="s">
        <v>37</v>
      </c>
      <c r="D203" t="s">
        <v>23</v>
      </c>
      <c r="E203" t="s">
        <v>26</v>
      </c>
      <c r="F203" t="s">
        <v>20</v>
      </c>
      <c r="G203" t="s">
        <v>71</v>
      </c>
      <c r="H203">
        <v>1</v>
      </c>
      <c r="I203" t="s">
        <v>262</v>
      </c>
      <c r="T203" t="str">
        <f>Block[[#This Row],[服装]]&amp;Block[[#This Row],[名前]]&amp;Block[[#This Row],[レアリティ]]</f>
        <v>ユニフォーム松川一静ICONIC</v>
      </c>
    </row>
    <row r="204" spans="1:20" x14ac:dyDescent="0.3">
      <c r="A204">
        <f>VLOOKUP(Block[[#This Row],[No用]],SetNo[[No.用]:[vlookup 用]],2,FALSE)</f>
        <v>60</v>
      </c>
      <c r="B204" t="s">
        <v>218</v>
      </c>
      <c r="C204" t="s">
        <v>38</v>
      </c>
      <c r="D204" t="s">
        <v>23</v>
      </c>
      <c r="E204" t="s">
        <v>25</v>
      </c>
      <c r="F204" t="s">
        <v>20</v>
      </c>
      <c r="G204" t="s">
        <v>71</v>
      </c>
      <c r="H204">
        <v>1</v>
      </c>
      <c r="I204" t="s">
        <v>262</v>
      </c>
      <c r="T204" t="str">
        <f>Block[[#This Row],[服装]]&amp;Block[[#This Row],[名前]]&amp;Block[[#This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95"/>
  <sheetViews>
    <sheetView topLeftCell="A33" workbookViewId="0">
      <selection activeCell="B81" sqref="B81:G95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0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VLOOKUP(Special[[#This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276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220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276</v>
      </c>
      <c r="J3" t="s">
        <v>184</v>
      </c>
      <c r="K3" t="s">
        <v>238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221</v>
      </c>
      <c r="C4" t="s">
        <v>243</v>
      </c>
      <c r="D4" t="s">
        <v>23</v>
      </c>
      <c r="E4" t="s">
        <v>26</v>
      </c>
      <c r="F4" t="s">
        <v>156</v>
      </c>
      <c r="G4" t="s">
        <v>71</v>
      </c>
      <c r="H4">
        <v>1</v>
      </c>
      <c r="I4" t="s">
        <v>276</v>
      </c>
      <c r="J4" t="s">
        <v>192</v>
      </c>
      <c r="K4" t="s">
        <v>238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218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276</v>
      </c>
      <c r="J5" t="s">
        <v>203</v>
      </c>
      <c r="K5" t="s">
        <v>174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220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276</v>
      </c>
      <c r="J6" t="s">
        <v>203</v>
      </c>
      <c r="K6" t="s">
        <v>174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221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276</v>
      </c>
      <c r="J7" t="s">
        <v>203</v>
      </c>
      <c r="K7" t="s">
        <v>174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218</v>
      </c>
      <c r="C8" t="s">
        <v>222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276</v>
      </c>
      <c r="J8" t="s">
        <v>203</v>
      </c>
      <c r="K8" t="s">
        <v>174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276</v>
      </c>
      <c r="J9" t="s">
        <v>205</v>
      </c>
      <c r="K9" t="s">
        <v>238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276</v>
      </c>
      <c r="J10" t="s">
        <v>203</v>
      </c>
      <c r="K10" t="s">
        <v>174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276</v>
      </c>
      <c r="J11" t="s">
        <v>203</v>
      </c>
      <c r="K11" t="s">
        <v>174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276</v>
      </c>
      <c r="J12" t="s">
        <v>192</v>
      </c>
      <c r="K12" t="s">
        <v>174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276</v>
      </c>
      <c r="J13" t="s">
        <v>203</v>
      </c>
      <c r="K13" t="s">
        <v>174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276</v>
      </c>
      <c r="J14" t="s">
        <v>192</v>
      </c>
      <c r="K14" t="s">
        <v>174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276</v>
      </c>
      <c r="J15" t="s">
        <v>208</v>
      </c>
      <c r="K15" t="s">
        <v>174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276</v>
      </c>
      <c r="J16" t="s">
        <v>208</v>
      </c>
      <c r="K16" t="s">
        <v>238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218</v>
      </c>
      <c r="C17" t="s">
        <v>143</v>
      </c>
      <c r="D17" t="s">
        <v>24</v>
      </c>
      <c r="E17" t="s">
        <v>25</v>
      </c>
      <c r="F17" t="s">
        <v>137</v>
      </c>
      <c r="G17" t="s">
        <v>71</v>
      </c>
      <c r="H17">
        <v>1</v>
      </c>
      <c r="I17" t="s">
        <v>276</v>
      </c>
      <c r="J17" t="s">
        <v>203</v>
      </c>
      <c r="K17" t="s">
        <v>174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150</v>
      </c>
      <c r="C18" t="s">
        <v>143</v>
      </c>
      <c r="D18" t="s">
        <v>28</v>
      </c>
      <c r="E18" t="s">
        <v>25</v>
      </c>
      <c r="F18" t="s">
        <v>137</v>
      </c>
      <c r="G18" t="s">
        <v>71</v>
      </c>
      <c r="H18">
        <v>1</v>
      </c>
      <c r="I18" t="s">
        <v>276</v>
      </c>
      <c r="J18" t="s">
        <v>203</v>
      </c>
      <c r="K18" t="s">
        <v>174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150</v>
      </c>
      <c r="C19" t="s">
        <v>143</v>
      </c>
      <c r="D19" t="s">
        <v>28</v>
      </c>
      <c r="E19" t="s">
        <v>25</v>
      </c>
      <c r="F19" t="s">
        <v>137</v>
      </c>
      <c r="G19" t="s">
        <v>71</v>
      </c>
      <c r="H19">
        <v>1</v>
      </c>
      <c r="I19" t="s">
        <v>276</v>
      </c>
      <c r="J19" t="s">
        <v>205</v>
      </c>
      <c r="K19" t="s">
        <v>238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218</v>
      </c>
      <c r="C20" t="s">
        <v>144</v>
      </c>
      <c r="D20" t="s">
        <v>28</v>
      </c>
      <c r="E20" t="s">
        <v>25</v>
      </c>
      <c r="F20" t="s">
        <v>137</v>
      </c>
      <c r="G20" t="s">
        <v>71</v>
      </c>
      <c r="H20">
        <v>1</v>
      </c>
      <c r="I20" t="s">
        <v>276</v>
      </c>
      <c r="J20" t="s">
        <v>203</v>
      </c>
      <c r="K20" t="s">
        <v>174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218</v>
      </c>
      <c r="C21" t="s">
        <v>144</v>
      </c>
      <c r="D21" t="s">
        <v>28</v>
      </c>
      <c r="E21" t="s">
        <v>25</v>
      </c>
      <c r="F21" t="s">
        <v>137</v>
      </c>
      <c r="G21" t="s">
        <v>71</v>
      </c>
      <c r="H21">
        <v>1</v>
      </c>
      <c r="I21" t="s">
        <v>276</v>
      </c>
      <c r="J21" t="s">
        <v>208</v>
      </c>
      <c r="K21" t="s">
        <v>174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218</v>
      </c>
      <c r="C22" t="s">
        <v>144</v>
      </c>
      <c r="D22" t="s">
        <v>28</v>
      </c>
      <c r="E22" t="s">
        <v>25</v>
      </c>
      <c r="F22" t="s">
        <v>137</v>
      </c>
      <c r="G22" t="s">
        <v>71</v>
      </c>
      <c r="H22">
        <v>1</v>
      </c>
      <c r="I22" t="s">
        <v>276</v>
      </c>
      <c r="J22" t="s">
        <v>192</v>
      </c>
      <c r="K22" t="s">
        <v>185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218</v>
      </c>
      <c r="C23" t="s">
        <v>144</v>
      </c>
      <c r="D23" t="s">
        <v>28</v>
      </c>
      <c r="E23" t="s">
        <v>25</v>
      </c>
      <c r="F23" t="s">
        <v>137</v>
      </c>
      <c r="G23" t="s">
        <v>71</v>
      </c>
      <c r="H23">
        <v>1</v>
      </c>
      <c r="I23" t="s">
        <v>276</v>
      </c>
      <c r="J23" t="s">
        <v>286</v>
      </c>
      <c r="K23" t="s">
        <v>174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218</v>
      </c>
      <c r="C24" t="s">
        <v>144</v>
      </c>
      <c r="D24" t="s">
        <v>28</v>
      </c>
      <c r="E24" t="s">
        <v>25</v>
      </c>
      <c r="F24" t="s">
        <v>137</v>
      </c>
      <c r="G24" t="s">
        <v>71</v>
      </c>
      <c r="H24">
        <v>1</v>
      </c>
      <c r="I24" t="s">
        <v>276</v>
      </c>
      <c r="J24" t="s">
        <v>286</v>
      </c>
      <c r="K24" t="s">
        <v>238</v>
      </c>
      <c r="L24" t="s">
        <v>287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118</v>
      </c>
      <c r="C25" t="s">
        <v>144</v>
      </c>
      <c r="D25" t="s">
        <v>23</v>
      </c>
      <c r="E25" t="s">
        <v>25</v>
      </c>
      <c r="F25" t="s">
        <v>137</v>
      </c>
      <c r="G25" t="s">
        <v>71</v>
      </c>
      <c r="H25">
        <v>1</v>
      </c>
      <c r="I25" t="s">
        <v>276</v>
      </c>
      <c r="J25" t="s">
        <v>203</v>
      </c>
      <c r="K25" t="s">
        <v>174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118</v>
      </c>
      <c r="C26" t="s">
        <v>144</v>
      </c>
      <c r="D26" t="s">
        <v>23</v>
      </c>
      <c r="E26" t="s">
        <v>25</v>
      </c>
      <c r="F26" t="s">
        <v>137</v>
      </c>
      <c r="G26" t="s">
        <v>71</v>
      </c>
      <c r="H26">
        <v>1</v>
      </c>
      <c r="I26" t="s">
        <v>276</v>
      </c>
      <c r="J26" t="s">
        <v>208</v>
      </c>
      <c r="K26" t="s">
        <v>174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118</v>
      </c>
      <c r="C27" t="s">
        <v>144</v>
      </c>
      <c r="D27" t="s">
        <v>23</v>
      </c>
      <c r="E27" t="s">
        <v>25</v>
      </c>
      <c r="F27" t="s">
        <v>137</v>
      </c>
      <c r="G27" t="s">
        <v>71</v>
      </c>
      <c r="H27">
        <v>1</v>
      </c>
      <c r="I27" t="s">
        <v>276</v>
      </c>
      <c r="J27" t="s">
        <v>288</v>
      </c>
      <c r="K27" t="s">
        <v>238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118</v>
      </c>
      <c r="C28" t="s">
        <v>144</v>
      </c>
      <c r="D28" t="s">
        <v>23</v>
      </c>
      <c r="E28" t="s">
        <v>25</v>
      </c>
      <c r="F28" t="s">
        <v>137</v>
      </c>
      <c r="G28" t="s">
        <v>71</v>
      </c>
      <c r="H28">
        <v>1</v>
      </c>
      <c r="I28" t="s">
        <v>276</v>
      </c>
      <c r="J28" t="s">
        <v>289</v>
      </c>
      <c r="K28" t="s">
        <v>238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218</v>
      </c>
      <c r="C29" t="s">
        <v>145</v>
      </c>
      <c r="D29" t="s">
        <v>24</v>
      </c>
      <c r="E29" t="s">
        <v>31</v>
      </c>
      <c r="F29" t="s">
        <v>137</v>
      </c>
      <c r="G29" t="s">
        <v>71</v>
      </c>
      <c r="H29">
        <v>1</v>
      </c>
      <c r="I29" t="s">
        <v>276</v>
      </c>
      <c r="J29" t="s">
        <v>203</v>
      </c>
      <c r="K29" t="s">
        <v>174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118</v>
      </c>
      <c r="C30" t="s">
        <v>145</v>
      </c>
      <c r="D30" t="s">
        <v>28</v>
      </c>
      <c r="E30" t="s">
        <v>31</v>
      </c>
      <c r="F30" t="s">
        <v>137</v>
      </c>
      <c r="G30" t="s">
        <v>71</v>
      </c>
      <c r="H30">
        <v>1</v>
      </c>
      <c r="I30" t="s">
        <v>276</v>
      </c>
      <c r="J30" t="s">
        <v>203</v>
      </c>
      <c r="K30" t="s">
        <v>174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118</v>
      </c>
      <c r="C31" t="s">
        <v>145</v>
      </c>
      <c r="D31" t="s">
        <v>28</v>
      </c>
      <c r="E31" t="s">
        <v>31</v>
      </c>
      <c r="F31" t="s">
        <v>137</v>
      </c>
      <c r="G31" t="s">
        <v>71</v>
      </c>
      <c r="H31">
        <v>1</v>
      </c>
      <c r="I31" t="s">
        <v>276</v>
      </c>
      <c r="J31" t="s">
        <v>293</v>
      </c>
      <c r="K31" t="s">
        <v>238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218</v>
      </c>
      <c r="C32" t="s">
        <v>146</v>
      </c>
      <c r="D32" t="s">
        <v>28</v>
      </c>
      <c r="E32" t="s">
        <v>25</v>
      </c>
      <c r="F32" t="s">
        <v>137</v>
      </c>
      <c r="G32" t="s">
        <v>71</v>
      </c>
      <c r="H32">
        <v>1</v>
      </c>
      <c r="I32" t="s">
        <v>276</v>
      </c>
      <c r="J32" t="s">
        <v>203</v>
      </c>
      <c r="K32" t="s">
        <v>174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218</v>
      </c>
      <c r="C33" t="s">
        <v>146</v>
      </c>
      <c r="D33" t="s">
        <v>28</v>
      </c>
      <c r="E33" t="s">
        <v>25</v>
      </c>
      <c r="F33" t="s">
        <v>137</v>
      </c>
      <c r="G33" t="s">
        <v>71</v>
      </c>
      <c r="H33">
        <v>1</v>
      </c>
      <c r="I33" t="s">
        <v>276</v>
      </c>
      <c r="J33" t="s">
        <v>192</v>
      </c>
      <c r="K33" t="s">
        <v>174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118</v>
      </c>
      <c r="C34" t="s">
        <v>146</v>
      </c>
      <c r="D34" t="s">
        <v>23</v>
      </c>
      <c r="E34" t="s">
        <v>25</v>
      </c>
      <c r="F34" t="s">
        <v>137</v>
      </c>
      <c r="G34" t="s">
        <v>71</v>
      </c>
      <c r="H34">
        <v>1</v>
      </c>
      <c r="I34" t="s">
        <v>276</v>
      </c>
      <c r="J34" t="s">
        <v>203</v>
      </c>
      <c r="K34" t="s">
        <v>174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118</v>
      </c>
      <c r="C35" t="s">
        <v>146</v>
      </c>
      <c r="D35" t="s">
        <v>23</v>
      </c>
      <c r="E35" t="s">
        <v>25</v>
      </c>
      <c r="F35" t="s">
        <v>137</v>
      </c>
      <c r="G35" t="s">
        <v>71</v>
      </c>
      <c r="H35">
        <v>1</v>
      </c>
      <c r="I35" t="s">
        <v>276</v>
      </c>
      <c r="J35" t="s">
        <v>290</v>
      </c>
      <c r="K35" t="s">
        <v>174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218</v>
      </c>
      <c r="C36" t="s">
        <v>146</v>
      </c>
      <c r="D36" t="s">
        <v>28</v>
      </c>
      <c r="E36" t="s">
        <v>25</v>
      </c>
      <c r="F36" t="s">
        <v>137</v>
      </c>
      <c r="G36" t="s">
        <v>231</v>
      </c>
      <c r="H36">
        <v>1</v>
      </c>
      <c r="I36" t="s">
        <v>276</v>
      </c>
      <c r="J36" t="s">
        <v>203</v>
      </c>
      <c r="K36" t="s">
        <v>174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218</v>
      </c>
      <c r="C37" t="s">
        <v>146</v>
      </c>
      <c r="D37" t="s">
        <v>28</v>
      </c>
      <c r="E37" t="s">
        <v>25</v>
      </c>
      <c r="F37" t="s">
        <v>137</v>
      </c>
      <c r="G37" t="s">
        <v>231</v>
      </c>
      <c r="H37">
        <v>1</v>
      </c>
      <c r="I37" t="s">
        <v>276</v>
      </c>
      <c r="J37" t="s">
        <v>192</v>
      </c>
      <c r="K37" t="s">
        <v>174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218</v>
      </c>
      <c r="C38" t="s">
        <v>147</v>
      </c>
      <c r="D38" t="s">
        <v>24</v>
      </c>
      <c r="E38" t="s">
        <v>25</v>
      </c>
      <c r="F38" t="s">
        <v>137</v>
      </c>
      <c r="G38" t="s">
        <v>71</v>
      </c>
      <c r="H38">
        <v>1</v>
      </c>
      <c r="I38" t="s">
        <v>276</v>
      </c>
      <c r="J38" t="s">
        <v>203</v>
      </c>
      <c r="K38" t="s">
        <v>174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218</v>
      </c>
      <c r="C39" t="s">
        <v>147</v>
      </c>
      <c r="D39" t="s">
        <v>24</v>
      </c>
      <c r="E39" t="s">
        <v>25</v>
      </c>
      <c r="F39" t="s">
        <v>137</v>
      </c>
      <c r="G39" t="s">
        <v>71</v>
      </c>
      <c r="H39">
        <v>1</v>
      </c>
      <c r="I39" t="s">
        <v>276</v>
      </c>
      <c r="J39" t="s">
        <v>292</v>
      </c>
      <c r="K39" t="s">
        <v>238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218</v>
      </c>
      <c r="C40" t="s">
        <v>148</v>
      </c>
      <c r="D40" t="s">
        <v>24</v>
      </c>
      <c r="E40" t="s">
        <v>25</v>
      </c>
      <c r="F40" t="s">
        <v>137</v>
      </c>
      <c r="G40" t="s">
        <v>71</v>
      </c>
      <c r="H40">
        <v>1</v>
      </c>
      <c r="I40" t="s">
        <v>276</v>
      </c>
      <c r="J40" t="s">
        <v>203</v>
      </c>
      <c r="K40" t="s">
        <v>174</v>
      </c>
      <c r="L40">
        <v>21</v>
      </c>
      <c r="T40" t="str">
        <f>Special[[#This Row],[服装]]&amp;Special[[#This Row],[名前]]&amp;Special[[#This Row],[レアリティ]]</f>
        <v>ユニフォーム木下久志ICONIC</v>
      </c>
    </row>
    <row r="41" spans="1:20" x14ac:dyDescent="0.3">
      <c r="A41">
        <f>VLOOKUP(Special[[#This Row],[No用]],SetNo[[No.用]:[vlookup 用]],2,FALSE)</f>
        <v>24</v>
      </c>
      <c r="B41" t="s">
        <v>218</v>
      </c>
      <c r="C41" t="s">
        <v>149</v>
      </c>
      <c r="D41" t="s">
        <v>24</v>
      </c>
      <c r="E41" t="s">
        <v>26</v>
      </c>
      <c r="F41" t="s">
        <v>137</v>
      </c>
      <c r="G41" t="s">
        <v>71</v>
      </c>
      <c r="H41">
        <v>1</v>
      </c>
      <c r="I41" t="s">
        <v>276</v>
      </c>
      <c r="J41" t="s">
        <v>203</v>
      </c>
      <c r="K41" t="s">
        <v>174</v>
      </c>
      <c r="L41">
        <v>29</v>
      </c>
      <c r="T41" t="str">
        <f>Special[[#This Row],[服装]]&amp;Special[[#This Row],[名前]]&amp;Special[[#This Row],[レアリティ]]</f>
        <v>ユニフォーム成田一仁ICONIC</v>
      </c>
    </row>
    <row r="42" spans="1:20" x14ac:dyDescent="0.3">
      <c r="A42">
        <f>VLOOKUP(Special[[#This Row],[No用]],SetNo[[No.用]:[vlookup 用]],2,FALSE)</f>
        <v>25</v>
      </c>
      <c r="B42" t="s">
        <v>108</v>
      </c>
      <c r="C42" t="s">
        <v>39</v>
      </c>
      <c r="D42" t="s">
        <v>24</v>
      </c>
      <c r="E42" t="s">
        <v>31</v>
      </c>
      <c r="F42" t="s">
        <v>27</v>
      </c>
      <c r="G42" t="s">
        <v>71</v>
      </c>
      <c r="H42">
        <v>1</v>
      </c>
      <c r="I42" t="s">
        <v>276</v>
      </c>
      <c r="J42" t="s">
        <v>203</v>
      </c>
      <c r="K42" t="s">
        <v>174</v>
      </c>
      <c r="L42">
        <v>29</v>
      </c>
      <c r="T42" t="str">
        <f>Special[[#This Row],[服装]]&amp;Special[[#This Row],[名前]]&amp;Special[[#This Row],[レアリティ]]</f>
        <v>ユニフォーム孤爪研磨ICONIC</v>
      </c>
    </row>
    <row r="43" spans="1:20" x14ac:dyDescent="0.3">
      <c r="A43">
        <f>VLOOKUP(Special[[#This Row],[No用]],SetNo[[No.用]:[vlookup 用]],2,FALSE)</f>
        <v>26</v>
      </c>
      <c r="B43" t="s">
        <v>150</v>
      </c>
      <c r="C43" t="s">
        <v>39</v>
      </c>
      <c r="D43" t="s">
        <v>90</v>
      </c>
      <c r="E43" t="s">
        <v>31</v>
      </c>
      <c r="F43" t="s">
        <v>27</v>
      </c>
      <c r="G43" t="s">
        <v>71</v>
      </c>
      <c r="H43">
        <v>1</v>
      </c>
      <c r="I43" t="s">
        <v>276</v>
      </c>
      <c r="J43" t="s">
        <v>203</v>
      </c>
      <c r="K43" t="s">
        <v>174</v>
      </c>
      <c r="L43">
        <v>29</v>
      </c>
      <c r="T43" t="str">
        <f>Special[[#This Row],[服装]]&amp;Special[[#This Row],[名前]]&amp;Special[[#This Row],[レアリティ]]</f>
        <v>制服孤爪研磨ICONIC</v>
      </c>
    </row>
    <row r="44" spans="1:20" x14ac:dyDescent="0.3">
      <c r="A44">
        <f>VLOOKUP(Special[[#This Row],[No用]],SetNo[[No.用]:[vlookup 用]],2,FALSE)</f>
        <v>27</v>
      </c>
      <c r="B44" t="s">
        <v>151</v>
      </c>
      <c r="C44" t="s">
        <v>39</v>
      </c>
      <c r="D44" t="s">
        <v>77</v>
      </c>
      <c r="E44" t="s">
        <v>31</v>
      </c>
      <c r="F44" t="s">
        <v>27</v>
      </c>
      <c r="G44" t="s">
        <v>71</v>
      </c>
      <c r="H44">
        <v>1</v>
      </c>
      <c r="I44" t="s">
        <v>276</v>
      </c>
      <c r="J44" t="s">
        <v>297</v>
      </c>
      <c r="K44" t="s">
        <v>185</v>
      </c>
      <c r="L44">
        <v>29</v>
      </c>
      <c r="T44" t="str">
        <f>Special[[#This Row],[服装]]&amp;Special[[#This Row],[名前]]&amp;Special[[#This Row],[レアリティ]]</f>
        <v>夏祭り孤爪研磨ICONIC</v>
      </c>
    </row>
    <row r="45" spans="1:20" x14ac:dyDescent="0.3">
      <c r="A45">
        <f>VLOOKUP(Special[[#This Row],[No用]],SetNo[[No.用]:[vlookup 用]],2,FALSE)</f>
        <v>28</v>
      </c>
      <c r="B45" t="s">
        <v>108</v>
      </c>
      <c r="C45" t="s">
        <v>40</v>
      </c>
      <c r="D45" t="s">
        <v>23</v>
      </c>
      <c r="E45" t="s">
        <v>26</v>
      </c>
      <c r="F45" t="s">
        <v>27</v>
      </c>
      <c r="G45" t="s">
        <v>71</v>
      </c>
      <c r="H45">
        <v>1</v>
      </c>
      <c r="I45" t="s">
        <v>276</v>
      </c>
      <c r="J45" t="s">
        <v>203</v>
      </c>
      <c r="K45" t="s">
        <v>174</v>
      </c>
      <c r="L45">
        <v>9</v>
      </c>
      <c r="T45" t="str">
        <f>Special[[#This Row],[服装]]&amp;Special[[#This Row],[名前]]&amp;Special[[#This Row],[レアリティ]]</f>
        <v>ユニフォーム黒尾鉄朗ICONIC</v>
      </c>
    </row>
    <row r="46" spans="1:20" x14ac:dyDescent="0.3">
      <c r="A46">
        <f>VLOOKUP(Special[[#This Row],[No用]],SetNo[[No.用]:[vlookup 用]],2,FALSE)</f>
        <v>28</v>
      </c>
      <c r="B46" t="s">
        <v>108</v>
      </c>
      <c r="C46" t="s">
        <v>40</v>
      </c>
      <c r="D46" t="s">
        <v>23</v>
      </c>
      <c r="E46" t="s">
        <v>26</v>
      </c>
      <c r="F46" t="s">
        <v>27</v>
      </c>
      <c r="G46" t="s">
        <v>71</v>
      </c>
      <c r="H46">
        <v>1</v>
      </c>
      <c r="I46" t="s">
        <v>276</v>
      </c>
      <c r="J46" t="s">
        <v>298</v>
      </c>
      <c r="K46" t="s">
        <v>174</v>
      </c>
      <c r="L46">
        <v>9</v>
      </c>
      <c r="T46" t="str">
        <f>Special[[#This Row],[服装]]&amp;Special[[#This Row],[名前]]&amp;Special[[#This Row],[レアリティ]]</f>
        <v>ユニフォーム黒尾鉄朗ICONIC</v>
      </c>
    </row>
    <row r="47" spans="1:20" x14ac:dyDescent="0.3">
      <c r="A47">
        <f>VLOOKUP(Special[[#This Row],[No用]],SetNo[[No.用]:[vlookup 用]],2,FALSE)</f>
        <v>28</v>
      </c>
      <c r="B47" t="s">
        <v>108</v>
      </c>
      <c r="C47" t="s">
        <v>40</v>
      </c>
      <c r="D47" t="s">
        <v>23</v>
      </c>
      <c r="E47" t="s">
        <v>26</v>
      </c>
      <c r="F47" t="s">
        <v>27</v>
      </c>
      <c r="G47" t="s">
        <v>71</v>
      </c>
      <c r="H47">
        <v>1</v>
      </c>
      <c r="I47" t="s">
        <v>276</v>
      </c>
      <c r="J47" t="s">
        <v>205</v>
      </c>
      <c r="K47" t="s">
        <v>238</v>
      </c>
      <c r="L47">
        <v>44</v>
      </c>
      <c r="N47">
        <v>54</v>
      </c>
      <c r="T47" t="str">
        <f>Special[[#This Row],[服装]]&amp;Special[[#This Row],[名前]]&amp;Special[[#This Row],[レアリティ]]</f>
        <v>ユニフォーム黒尾鉄朗ICONIC</v>
      </c>
    </row>
    <row r="48" spans="1:20" x14ac:dyDescent="0.3">
      <c r="A48">
        <f>VLOOKUP(Special[[#This Row],[No用]],SetNo[[No.用]:[vlookup 用]],2,FALSE)</f>
        <v>29</v>
      </c>
      <c r="B48" t="s">
        <v>150</v>
      </c>
      <c r="C48" t="s">
        <v>40</v>
      </c>
      <c r="D48" t="s">
        <v>73</v>
      </c>
      <c r="E48" t="s">
        <v>26</v>
      </c>
      <c r="F48" t="s">
        <v>27</v>
      </c>
      <c r="G48" t="s">
        <v>71</v>
      </c>
      <c r="H48">
        <v>1</v>
      </c>
      <c r="I48" t="s">
        <v>276</v>
      </c>
      <c r="J48" t="s">
        <v>203</v>
      </c>
      <c r="K48" t="s">
        <v>174</v>
      </c>
      <c r="L48">
        <v>9</v>
      </c>
      <c r="T48" t="str">
        <f>Special[[#This Row],[服装]]&amp;Special[[#This Row],[名前]]&amp;Special[[#This Row],[レアリティ]]</f>
        <v>制服黒尾鉄朗ICONIC</v>
      </c>
    </row>
    <row r="49" spans="1:20" x14ac:dyDescent="0.3">
      <c r="A49">
        <f>VLOOKUP(Special[[#This Row],[No用]],SetNo[[No.用]:[vlookup 用]],2,FALSE)</f>
        <v>29</v>
      </c>
      <c r="B49" t="s">
        <v>150</v>
      </c>
      <c r="C49" t="s">
        <v>40</v>
      </c>
      <c r="D49" t="s">
        <v>73</v>
      </c>
      <c r="E49" t="s">
        <v>26</v>
      </c>
      <c r="F49" t="s">
        <v>27</v>
      </c>
      <c r="G49" t="s">
        <v>71</v>
      </c>
      <c r="H49">
        <v>1</v>
      </c>
      <c r="I49" t="s">
        <v>276</v>
      </c>
      <c r="J49" t="s">
        <v>298</v>
      </c>
      <c r="K49" t="s">
        <v>174</v>
      </c>
      <c r="L49">
        <v>9</v>
      </c>
      <c r="T49" t="str">
        <f>Special[[#This Row],[服装]]&amp;Special[[#This Row],[名前]]&amp;Special[[#This Row],[レアリティ]]</f>
        <v>制服黒尾鉄朗ICONIC</v>
      </c>
    </row>
    <row r="50" spans="1:20" x14ac:dyDescent="0.3">
      <c r="A50">
        <f>VLOOKUP(Special[[#This Row],[No用]],SetNo[[No.用]:[vlookup 用]],2,FALSE)</f>
        <v>30</v>
      </c>
      <c r="B50" t="s">
        <v>151</v>
      </c>
      <c r="C50" t="s">
        <v>40</v>
      </c>
      <c r="D50" t="s">
        <v>90</v>
      </c>
      <c r="E50" t="s">
        <v>26</v>
      </c>
      <c r="F50" t="s">
        <v>27</v>
      </c>
      <c r="G50" t="s">
        <v>71</v>
      </c>
      <c r="H50">
        <v>1</v>
      </c>
      <c r="I50" t="s">
        <v>276</v>
      </c>
      <c r="J50" t="s">
        <v>203</v>
      </c>
      <c r="K50" t="s">
        <v>174</v>
      </c>
      <c r="L50">
        <v>9</v>
      </c>
      <c r="T50" t="str">
        <f>Special[[#This Row],[服装]]&amp;Special[[#This Row],[名前]]&amp;Special[[#This Row],[レアリティ]]</f>
        <v>夏祭り黒尾鉄朗ICONIC</v>
      </c>
    </row>
    <row r="51" spans="1:20" x14ac:dyDescent="0.3">
      <c r="A51">
        <f>VLOOKUP(Special[[#This Row],[No用]],SetNo[[No.用]:[vlookup 用]],2,FALSE)</f>
        <v>30</v>
      </c>
      <c r="B51" t="s">
        <v>151</v>
      </c>
      <c r="C51" t="s">
        <v>40</v>
      </c>
      <c r="D51" t="s">
        <v>90</v>
      </c>
      <c r="E51" t="s">
        <v>26</v>
      </c>
      <c r="F51" t="s">
        <v>27</v>
      </c>
      <c r="G51" t="s">
        <v>71</v>
      </c>
      <c r="H51">
        <v>1</v>
      </c>
      <c r="I51" t="s">
        <v>276</v>
      </c>
      <c r="J51" t="s">
        <v>298</v>
      </c>
      <c r="K51" t="s">
        <v>174</v>
      </c>
      <c r="L51">
        <v>9</v>
      </c>
      <c r="T51" t="str">
        <f>Special[[#This Row],[服装]]&amp;Special[[#This Row],[名前]]&amp;Special[[#This Row],[レアリティ]]</f>
        <v>夏祭り黒尾鉄朗ICONIC</v>
      </c>
    </row>
    <row r="52" spans="1:20" x14ac:dyDescent="0.3">
      <c r="A52">
        <f>VLOOKUP(Special[[#This Row],[No用]],SetNo[[No.用]:[vlookup 用]],2,FALSE)</f>
        <v>31</v>
      </c>
      <c r="B52" t="s">
        <v>108</v>
      </c>
      <c r="C52" t="s">
        <v>41</v>
      </c>
      <c r="D52" t="s">
        <v>23</v>
      </c>
      <c r="E52" t="s">
        <v>26</v>
      </c>
      <c r="F52" t="s">
        <v>27</v>
      </c>
      <c r="G52" t="s">
        <v>71</v>
      </c>
      <c r="H52">
        <v>1</v>
      </c>
      <c r="I52" t="s">
        <v>276</v>
      </c>
      <c r="J52" t="s">
        <v>203</v>
      </c>
      <c r="K52" t="s">
        <v>174</v>
      </c>
      <c r="L52">
        <v>12</v>
      </c>
      <c r="T52" t="str">
        <f>Special[[#This Row],[服装]]&amp;Special[[#This Row],[名前]]&amp;Special[[#This Row],[レアリティ]]</f>
        <v>ユニフォーム灰羽リエーフICONIC</v>
      </c>
    </row>
    <row r="53" spans="1:20" x14ac:dyDescent="0.3">
      <c r="A53">
        <f>VLOOKUP(Special[[#This Row],[No用]],SetNo[[No.用]:[vlookup 用]],2,FALSE)</f>
        <v>32</v>
      </c>
      <c r="B53" t="s">
        <v>108</v>
      </c>
      <c r="C53" t="s">
        <v>42</v>
      </c>
      <c r="D53" t="s">
        <v>24</v>
      </c>
      <c r="E53" t="s">
        <v>21</v>
      </c>
      <c r="F53" t="s">
        <v>27</v>
      </c>
      <c r="G53" t="s">
        <v>71</v>
      </c>
      <c r="H53">
        <v>1</v>
      </c>
      <c r="I53" t="s">
        <v>276</v>
      </c>
      <c r="J53" t="s">
        <v>208</v>
      </c>
      <c r="K53" t="s">
        <v>185</v>
      </c>
      <c r="L53">
        <v>32</v>
      </c>
      <c r="T53" t="str">
        <f>Special[[#This Row],[服装]]&amp;Special[[#This Row],[名前]]&amp;Special[[#This Row],[レアリティ]]</f>
        <v>ユニフォーム夜久衛輔ICONIC</v>
      </c>
    </row>
    <row r="54" spans="1:20" x14ac:dyDescent="0.3">
      <c r="A54">
        <f>VLOOKUP(Special[[#This Row],[No用]],SetNo[[No.用]:[vlookup 用]],2,FALSE)</f>
        <v>33</v>
      </c>
      <c r="B54" t="s">
        <v>108</v>
      </c>
      <c r="C54" t="s">
        <v>43</v>
      </c>
      <c r="D54" t="s">
        <v>24</v>
      </c>
      <c r="E54" t="s">
        <v>25</v>
      </c>
      <c r="F54" t="s">
        <v>27</v>
      </c>
      <c r="G54" t="s">
        <v>71</v>
      </c>
      <c r="H54">
        <v>1</v>
      </c>
      <c r="I54" t="s">
        <v>276</v>
      </c>
      <c r="J54" t="s">
        <v>203</v>
      </c>
      <c r="K54" t="s">
        <v>174</v>
      </c>
      <c r="L54">
        <v>32</v>
      </c>
      <c r="T54" t="str">
        <f>Special[[#This Row],[服装]]&amp;Special[[#This Row],[名前]]&amp;Special[[#This Row],[レアリティ]]</f>
        <v>ユニフォーム福永招平ICONIC</v>
      </c>
    </row>
    <row r="55" spans="1:20" x14ac:dyDescent="0.3">
      <c r="A55">
        <f>VLOOKUP(Special[[#This Row],[No用]],SetNo[[No.用]:[vlookup 用]],2,FALSE)</f>
        <v>34</v>
      </c>
      <c r="B55" t="s">
        <v>108</v>
      </c>
      <c r="C55" t="s">
        <v>44</v>
      </c>
      <c r="D55" t="s">
        <v>24</v>
      </c>
      <c r="E55" t="s">
        <v>26</v>
      </c>
      <c r="F55" t="s">
        <v>27</v>
      </c>
      <c r="G55" t="s">
        <v>71</v>
      </c>
      <c r="H55">
        <v>1</v>
      </c>
      <c r="I55" t="s">
        <v>276</v>
      </c>
      <c r="J55" t="s">
        <v>203</v>
      </c>
      <c r="K55" t="s">
        <v>174</v>
      </c>
      <c r="L55">
        <v>32</v>
      </c>
      <c r="T55" t="str">
        <f>Special[[#This Row],[服装]]&amp;Special[[#This Row],[名前]]&amp;Special[[#This Row],[レアリティ]]</f>
        <v>ユニフォーム犬岡走ICONIC</v>
      </c>
    </row>
    <row r="56" spans="1:20" x14ac:dyDescent="0.3">
      <c r="A56">
        <f>VLOOKUP(Special[[#This Row],[No用]],SetNo[[No.用]:[vlookup 用]],2,FALSE)</f>
        <v>35</v>
      </c>
      <c r="B56" t="s">
        <v>108</v>
      </c>
      <c r="C56" t="s">
        <v>45</v>
      </c>
      <c r="D56" t="s">
        <v>24</v>
      </c>
      <c r="E56" t="s">
        <v>25</v>
      </c>
      <c r="F56" t="s">
        <v>27</v>
      </c>
      <c r="G56" t="s">
        <v>71</v>
      </c>
      <c r="H56">
        <v>1</v>
      </c>
      <c r="I56" t="s">
        <v>276</v>
      </c>
      <c r="J56" t="s">
        <v>203</v>
      </c>
      <c r="K56" t="s">
        <v>174</v>
      </c>
      <c r="L56">
        <v>32</v>
      </c>
      <c r="T56" t="str">
        <f>Special[[#This Row],[服装]]&amp;Special[[#This Row],[名前]]&amp;Special[[#This Row],[レアリティ]]</f>
        <v>ユニフォーム山本猛虎ICONIC</v>
      </c>
    </row>
    <row r="57" spans="1:20" x14ac:dyDescent="0.3">
      <c r="A57">
        <f>VLOOKUP(Special[[#This Row],[No用]],SetNo[[No.用]:[vlookup 用]],2,FALSE)</f>
        <v>35</v>
      </c>
      <c r="B57" t="s">
        <v>108</v>
      </c>
      <c r="C57" t="s">
        <v>45</v>
      </c>
      <c r="D57" t="s">
        <v>24</v>
      </c>
      <c r="E57" t="s">
        <v>25</v>
      </c>
      <c r="F57" t="s">
        <v>27</v>
      </c>
      <c r="G57" t="s">
        <v>71</v>
      </c>
      <c r="H57">
        <v>1</v>
      </c>
      <c r="I57" t="s">
        <v>276</v>
      </c>
      <c r="J57" t="s">
        <v>303</v>
      </c>
      <c r="K57" t="s">
        <v>174</v>
      </c>
      <c r="L57">
        <v>32</v>
      </c>
      <c r="T57" t="str">
        <f>Special[[#This Row],[服装]]&amp;Special[[#This Row],[名前]]&amp;Special[[#This Row],[レアリティ]]</f>
        <v>ユニフォーム山本猛虎ICONIC</v>
      </c>
    </row>
    <row r="58" spans="1:20" x14ac:dyDescent="0.3">
      <c r="A58">
        <f>VLOOKUP(Special[[#This Row],[No用]],SetNo[[No.用]:[vlookup 用]],2,FALSE)</f>
        <v>36</v>
      </c>
      <c r="B58" t="s">
        <v>108</v>
      </c>
      <c r="C58" t="s">
        <v>46</v>
      </c>
      <c r="D58" t="s">
        <v>24</v>
      </c>
      <c r="E58" t="s">
        <v>21</v>
      </c>
      <c r="F58" t="s">
        <v>27</v>
      </c>
      <c r="G58" t="s">
        <v>71</v>
      </c>
      <c r="H58">
        <v>1</v>
      </c>
      <c r="I58" t="s">
        <v>276</v>
      </c>
      <c r="J58" t="s">
        <v>208</v>
      </c>
      <c r="K58" t="s">
        <v>174</v>
      </c>
      <c r="L58">
        <v>32</v>
      </c>
      <c r="T58" t="str">
        <f>Special[[#This Row],[服装]]&amp;Special[[#This Row],[名前]]&amp;Special[[#This Row],[レアリティ]]</f>
        <v>ユニフォーム芝山優生ICONIC</v>
      </c>
    </row>
    <row r="59" spans="1:20" x14ac:dyDescent="0.3">
      <c r="A59">
        <f>VLOOKUP(Special[[#This Row],[No用]],SetNo[[No.用]:[vlookup 用]],2,FALSE)</f>
        <v>37</v>
      </c>
      <c r="B59" t="s">
        <v>108</v>
      </c>
      <c r="C59" t="s">
        <v>47</v>
      </c>
      <c r="D59" t="s">
        <v>24</v>
      </c>
      <c r="E59" t="s">
        <v>25</v>
      </c>
      <c r="F59" t="s">
        <v>27</v>
      </c>
      <c r="G59" t="s">
        <v>71</v>
      </c>
      <c r="H59">
        <v>1</v>
      </c>
      <c r="I59" t="s">
        <v>276</v>
      </c>
      <c r="J59" t="s">
        <v>203</v>
      </c>
      <c r="K59" t="s">
        <v>174</v>
      </c>
      <c r="L59">
        <v>12</v>
      </c>
      <c r="T59" t="str">
        <f>Special[[#This Row],[服装]]&amp;Special[[#This Row],[名前]]&amp;Special[[#This Row],[レアリティ]]</f>
        <v>ユニフォーム海信之ICONIC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47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276</v>
      </c>
      <c r="J60" t="s">
        <v>286</v>
      </c>
      <c r="K60" t="s">
        <v>185</v>
      </c>
      <c r="L60">
        <v>32</v>
      </c>
      <c r="T60" t="str">
        <f>Special[[#This Row],[服装]]&amp;Special[[#This Row],[名前]]&amp;Special[[#This Row],[レアリティ]]</f>
        <v>ユニフォーム海信之ICONIC</v>
      </c>
    </row>
    <row r="61" spans="1:20" x14ac:dyDescent="0.3">
      <c r="A61">
        <f>VLOOKUP(Special[[#This Row],[No用]],SetNo[[No.用]:[vlookup 用]],2,FALSE)</f>
        <v>38</v>
      </c>
      <c r="B61" t="s">
        <v>108</v>
      </c>
      <c r="C61" t="s">
        <v>47</v>
      </c>
      <c r="D61" t="s">
        <v>90</v>
      </c>
      <c r="E61" t="s">
        <v>78</v>
      </c>
      <c r="F61" t="s">
        <v>27</v>
      </c>
      <c r="G61" t="s">
        <v>152</v>
      </c>
      <c r="H61">
        <v>1</v>
      </c>
      <c r="I61" t="s">
        <v>276</v>
      </c>
      <c r="J61" t="s">
        <v>203</v>
      </c>
      <c r="K61" t="s">
        <v>174</v>
      </c>
      <c r="L61">
        <v>12</v>
      </c>
      <c r="T61" t="str">
        <f>Special[[#This Row],[服装]]&amp;Special[[#This Row],[名前]]&amp;Special[[#This Row],[レアリティ]]</f>
        <v>ユニフォーム海信之YELL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47</v>
      </c>
      <c r="D62" t="s">
        <v>90</v>
      </c>
      <c r="E62" t="s">
        <v>78</v>
      </c>
      <c r="F62" t="s">
        <v>27</v>
      </c>
      <c r="G62" t="s">
        <v>152</v>
      </c>
      <c r="H62">
        <v>1</v>
      </c>
      <c r="I62" t="s">
        <v>276</v>
      </c>
      <c r="J62" t="s">
        <v>286</v>
      </c>
      <c r="K62" t="s">
        <v>185</v>
      </c>
      <c r="L62">
        <v>32</v>
      </c>
      <c r="T62" t="str">
        <f>Special[[#This Row],[服装]]&amp;Special[[#This Row],[名前]]&amp;Special[[#This Row],[レアリティ]]</f>
        <v>ユニフォーム海信之YELL</v>
      </c>
    </row>
    <row r="63" spans="1:20" x14ac:dyDescent="0.3">
      <c r="A63">
        <f>VLOOKUP(Special[[#This Row],[No用]],SetNo[[No.用]:[vlookup 用]],2,FALSE)</f>
        <v>39</v>
      </c>
      <c r="B63" t="s">
        <v>218</v>
      </c>
      <c r="C63" t="s">
        <v>48</v>
      </c>
      <c r="D63" t="s">
        <v>23</v>
      </c>
      <c r="E63" t="s">
        <v>26</v>
      </c>
      <c r="F63" t="s">
        <v>49</v>
      </c>
      <c r="G63" t="s">
        <v>71</v>
      </c>
      <c r="H63">
        <v>1</v>
      </c>
      <c r="I63" t="s">
        <v>276</v>
      </c>
      <c r="J63" t="s">
        <v>203</v>
      </c>
      <c r="K63" t="s">
        <v>174</v>
      </c>
      <c r="L63">
        <v>32</v>
      </c>
      <c r="T63" t="str">
        <f>Special[[#This Row],[服装]]&amp;Special[[#This Row],[名前]]&amp;Special[[#This Row],[レアリティ]]</f>
        <v>ユニフォーム青根高伸ICONIC</v>
      </c>
    </row>
    <row r="64" spans="1:20" x14ac:dyDescent="0.3">
      <c r="A64">
        <f>VLOOKUP(Special[[#This Row],[No用]],SetNo[[No.用]:[vlookup 用]],2,FALSE)</f>
        <v>40</v>
      </c>
      <c r="B64" t="s">
        <v>150</v>
      </c>
      <c r="C64" t="s">
        <v>48</v>
      </c>
      <c r="D64" t="s">
        <v>23</v>
      </c>
      <c r="E64" t="s">
        <v>26</v>
      </c>
      <c r="F64" t="s">
        <v>49</v>
      </c>
      <c r="G64" t="s">
        <v>71</v>
      </c>
      <c r="H64">
        <v>1</v>
      </c>
      <c r="I64" t="s">
        <v>276</v>
      </c>
      <c r="J64" t="s">
        <v>203</v>
      </c>
      <c r="K64" t="s">
        <v>174</v>
      </c>
      <c r="L64">
        <v>32</v>
      </c>
      <c r="T64" t="str">
        <f>Special[[#This Row],[服装]]&amp;Special[[#This Row],[名前]]&amp;Special[[#This Row],[レアリティ]]</f>
        <v>制服青根高伸ICONIC</v>
      </c>
    </row>
    <row r="65" spans="1:20" x14ac:dyDescent="0.3">
      <c r="A65">
        <f>VLOOKUP(Special[[#This Row],[No用]],SetNo[[No.用]:[vlookup 用]],2,FALSE)</f>
        <v>41</v>
      </c>
      <c r="B65" t="s">
        <v>118</v>
      </c>
      <c r="C65" t="s">
        <v>48</v>
      </c>
      <c r="D65" t="s">
        <v>24</v>
      </c>
      <c r="E65" t="s">
        <v>26</v>
      </c>
      <c r="F65" t="s">
        <v>49</v>
      </c>
      <c r="G65" t="s">
        <v>71</v>
      </c>
      <c r="H65">
        <v>1</v>
      </c>
      <c r="I65" t="s">
        <v>276</v>
      </c>
      <c r="J65" t="s">
        <v>203</v>
      </c>
      <c r="K65" t="s">
        <v>174</v>
      </c>
      <c r="L65">
        <v>32</v>
      </c>
      <c r="T65" t="str">
        <f>Special[[#This Row],[服装]]&amp;Special[[#This Row],[名前]]&amp;Special[[#This Row],[レアリティ]]</f>
        <v>プール掃除青根高伸ICONIC</v>
      </c>
    </row>
    <row r="66" spans="1:20" x14ac:dyDescent="0.3">
      <c r="A66">
        <f>VLOOKUP(Special[[#This Row],[No用]],SetNo[[No.用]:[vlookup 用]],2,FALSE)</f>
        <v>41</v>
      </c>
      <c r="B66" t="s">
        <v>118</v>
      </c>
      <c r="C66" t="s">
        <v>48</v>
      </c>
      <c r="D66" t="s">
        <v>24</v>
      </c>
      <c r="E66" t="s">
        <v>26</v>
      </c>
      <c r="F66" t="s">
        <v>49</v>
      </c>
      <c r="G66" t="s">
        <v>71</v>
      </c>
      <c r="H66">
        <v>1</v>
      </c>
      <c r="I66" t="s">
        <v>276</v>
      </c>
      <c r="J66" t="s">
        <v>306</v>
      </c>
      <c r="K66" t="s">
        <v>238</v>
      </c>
      <c r="L66">
        <v>43</v>
      </c>
      <c r="N66">
        <v>53</v>
      </c>
      <c r="R66" t="s">
        <v>305</v>
      </c>
      <c r="S66">
        <v>2</v>
      </c>
      <c r="T66" t="str">
        <f>Special[[#This Row],[服装]]&amp;Special[[#This Row],[名前]]&amp;Special[[#This Row],[レアリティ]]</f>
        <v>プール掃除青根高伸ICONIC</v>
      </c>
    </row>
    <row r="67" spans="1:20" x14ac:dyDescent="0.3">
      <c r="A67">
        <f>VLOOKUP(Special[[#This Row],[No用]],SetNo[[No.用]:[vlookup 用]],2,FALSE)</f>
        <v>42</v>
      </c>
      <c r="B67" t="s">
        <v>218</v>
      </c>
      <c r="C67" t="s">
        <v>50</v>
      </c>
      <c r="D67" t="s">
        <v>28</v>
      </c>
      <c r="E67" t="s">
        <v>25</v>
      </c>
      <c r="F67" t="s">
        <v>49</v>
      </c>
      <c r="G67" t="s">
        <v>71</v>
      </c>
      <c r="H67">
        <v>1</v>
      </c>
      <c r="I67" t="s">
        <v>276</v>
      </c>
      <c r="J67" t="s">
        <v>203</v>
      </c>
      <c r="K67" t="s">
        <v>174</v>
      </c>
      <c r="L67">
        <v>32</v>
      </c>
      <c r="T67" t="str">
        <f>Special[[#This Row],[服装]]&amp;Special[[#This Row],[名前]]&amp;Special[[#This Row],[レアリティ]]</f>
        <v>ユニフォーム二口堅治ICONIC</v>
      </c>
    </row>
    <row r="68" spans="1:20" x14ac:dyDescent="0.3">
      <c r="A68">
        <f>VLOOKUP(Special[[#This Row],[No用]],SetNo[[No.用]:[vlookup 用]],2,FALSE)</f>
        <v>42</v>
      </c>
      <c r="B68" t="s">
        <v>218</v>
      </c>
      <c r="C68" t="s">
        <v>50</v>
      </c>
      <c r="D68" t="s">
        <v>28</v>
      </c>
      <c r="E68" t="s">
        <v>25</v>
      </c>
      <c r="F68" t="s">
        <v>49</v>
      </c>
      <c r="G68" t="s">
        <v>71</v>
      </c>
      <c r="H68">
        <v>1</v>
      </c>
      <c r="I68" t="s">
        <v>276</v>
      </c>
      <c r="J68" t="s">
        <v>286</v>
      </c>
      <c r="K68" t="s">
        <v>185</v>
      </c>
      <c r="L68">
        <v>12</v>
      </c>
      <c r="T68" t="str">
        <f>Special[[#This Row],[服装]]&amp;Special[[#This Row],[名前]]&amp;Special[[#This Row],[レアリティ]]</f>
        <v>ユニフォーム二口堅治ICONIC</v>
      </c>
    </row>
    <row r="69" spans="1:20" x14ac:dyDescent="0.3">
      <c r="A69">
        <f>VLOOKUP(Special[[#This Row],[No用]],SetNo[[No.用]:[vlookup 用]],2,FALSE)</f>
        <v>43</v>
      </c>
      <c r="B69" t="s">
        <v>150</v>
      </c>
      <c r="C69" t="s">
        <v>50</v>
      </c>
      <c r="D69" t="s">
        <v>28</v>
      </c>
      <c r="E69" t="s">
        <v>25</v>
      </c>
      <c r="F69" t="s">
        <v>49</v>
      </c>
      <c r="G69" t="s">
        <v>71</v>
      </c>
      <c r="H69">
        <v>1</v>
      </c>
      <c r="I69" t="s">
        <v>276</v>
      </c>
      <c r="J69" t="s">
        <v>203</v>
      </c>
      <c r="K69" t="s">
        <v>174</v>
      </c>
      <c r="L69">
        <v>32</v>
      </c>
      <c r="T69" t="str">
        <f>Special[[#This Row],[服装]]&amp;Special[[#This Row],[名前]]&amp;Special[[#This Row],[レアリティ]]</f>
        <v>制服二口堅治ICONIC</v>
      </c>
    </row>
    <row r="70" spans="1:20" x14ac:dyDescent="0.3">
      <c r="A70">
        <f>VLOOKUP(Special[[#This Row],[No用]],SetNo[[No.用]:[vlookup 用]],2,FALSE)</f>
        <v>43</v>
      </c>
      <c r="B70" t="s">
        <v>150</v>
      </c>
      <c r="C70" t="s">
        <v>50</v>
      </c>
      <c r="D70" t="s">
        <v>28</v>
      </c>
      <c r="E70" t="s">
        <v>25</v>
      </c>
      <c r="F70" t="s">
        <v>49</v>
      </c>
      <c r="G70" t="s">
        <v>71</v>
      </c>
      <c r="H70">
        <v>1</v>
      </c>
      <c r="I70" t="s">
        <v>276</v>
      </c>
      <c r="J70" t="s">
        <v>286</v>
      </c>
      <c r="K70" t="s">
        <v>185</v>
      </c>
      <c r="L70">
        <v>12</v>
      </c>
      <c r="T70" t="str">
        <f>Special[[#This Row],[服装]]&amp;Special[[#This Row],[名前]]&amp;Special[[#This Row],[レアリティ]]</f>
        <v>制服二口堅治ICONIC</v>
      </c>
    </row>
    <row r="71" spans="1:20" x14ac:dyDescent="0.3">
      <c r="A71">
        <f>VLOOKUP(Special[[#This Row],[No用]],SetNo[[No.用]:[vlookup 用]],2,FALSE)</f>
        <v>44</v>
      </c>
      <c r="B71" t="s">
        <v>118</v>
      </c>
      <c r="C71" t="s">
        <v>50</v>
      </c>
      <c r="D71" t="s">
        <v>23</v>
      </c>
      <c r="E71" t="s">
        <v>25</v>
      </c>
      <c r="F71" t="s">
        <v>49</v>
      </c>
      <c r="G71" t="s">
        <v>71</v>
      </c>
      <c r="H71">
        <v>1</v>
      </c>
      <c r="I71" t="s">
        <v>276</v>
      </c>
      <c r="J71" t="s">
        <v>203</v>
      </c>
      <c r="K71" t="s">
        <v>174</v>
      </c>
      <c r="L71">
        <v>32</v>
      </c>
      <c r="T71" t="str">
        <f>Special[[#This Row],[服装]]&amp;Special[[#This Row],[名前]]&amp;Special[[#This Row],[レアリティ]]</f>
        <v>プール掃除二口堅治ICONIC</v>
      </c>
    </row>
    <row r="72" spans="1:20" x14ac:dyDescent="0.3">
      <c r="A72">
        <f>VLOOKUP(Special[[#This Row],[No用]],SetNo[[No.用]:[vlookup 用]],2,FALSE)</f>
        <v>44</v>
      </c>
      <c r="B72" t="s">
        <v>118</v>
      </c>
      <c r="C72" t="s">
        <v>50</v>
      </c>
      <c r="D72" t="s">
        <v>23</v>
      </c>
      <c r="E72" t="s">
        <v>25</v>
      </c>
      <c r="F72" t="s">
        <v>49</v>
      </c>
      <c r="G72" t="s">
        <v>71</v>
      </c>
      <c r="H72">
        <v>1</v>
      </c>
      <c r="I72" t="s">
        <v>276</v>
      </c>
      <c r="J72" t="s">
        <v>286</v>
      </c>
      <c r="K72" t="s">
        <v>185</v>
      </c>
      <c r="L72">
        <v>12</v>
      </c>
      <c r="T72" t="str">
        <f>Special[[#This Row],[服装]]&amp;Special[[#This Row],[名前]]&amp;Special[[#This Row],[レアリティ]]</f>
        <v>プール掃除二口堅治ICONIC</v>
      </c>
    </row>
    <row r="73" spans="1:20" x14ac:dyDescent="0.3">
      <c r="A73">
        <f>VLOOKUP(Special[[#This Row],[No用]],SetNo[[No.用]:[vlookup 用]],2,FALSE)</f>
        <v>45</v>
      </c>
      <c r="B73" t="s">
        <v>218</v>
      </c>
      <c r="C73" t="s">
        <v>402</v>
      </c>
      <c r="D73" t="s">
        <v>23</v>
      </c>
      <c r="E73" t="s">
        <v>31</v>
      </c>
      <c r="F73" t="s">
        <v>49</v>
      </c>
      <c r="G73" t="s">
        <v>71</v>
      </c>
      <c r="H73">
        <v>1</v>
      </c>
      <c r="I73" t="s">
        <v>276</v>
      </c>
      <c r="J73" s="3" t="s">
        <v>203</v>
      </c>
      <c r="K73" s="3" t="s">
        <v>174</v>
      </c>
      <c r="L73">
        <v>12</v>
      </c>
      <c r="T73" t="str">
        <f>Special[[#This Row],[服装]]&amp;Special[[#This Row],[名前]]&amp;Special[[#This Row],[レアリティ]]</f>
        <v>ユニフォーム黄金川貫至ICONIC</v>
      </c>
    </row>
    <row r="74" spans="1:20" x14ac:dyDescent="0.3">
      <c r="A74">
        <f>VLOOKUP(Special[[#This Row],[No用]],SetNo[[No.用]:[vlookup 用]],2,FALSE)</f>
        <v>45</v>
      </c>
      <c r="B74" t="s">
        <v>218</v>
      </c>
      <c r="C74" t="s">
        <v>402</v>
      </c>
      <c r="D74" t="s">
        <v>23</v>
      </c>
      <c r="E74" t="s">
        <v>31</v>
      </c>
      <c r="F74" t="s">
        <v>49</v>
      </c>
      <c r="G74" t="s">
        <v>71</v>
      </c>
      <c r="H74">
        <v>1</v>
      </c>
      <c r="I74" t="s">
        <v>276</v>
      </c>
      <c r="J74" s="3" t="s">
        <v>298</v>
      </c>
      <c r="K74" s="3" t="s">
        <v>185</v>
      </c>
      <c r="L74">
        <v>12</v>
      </c>
      <c r="T74" t="str">
        <f>Special[[#This Row],[服装]]&amp;Special[[#This Row],[名前]]&amp;Special[[#This Row],[レアリティ]]</f>
        <v>ユニフォーム黄金川貫至ICONIC</v>
      </c>
    </row>
    <row r="75" spans="1:20" x14ac:dyDescent="0.3">
      <c r="A75">
        <f>VLOOKUP(Special[[#This Row],[No用]],SetNo[[No.用]:[vlookup 用]],2,FALSE)</f>
        <v>46</v>
      </c>
      <c r="B75" t="s">
        <v>150</v>
      </c>
      <c r="C75" t="s">
        <v>402</v>
      </c>
      <c r="D75" t="s">
        <v>23</v>
      </c>
      <c r="E75" t="s">
        <v>31</v>
      </c>
      <c r="F75" t="s">
        <v>49</v>
      </c>
      <c r="G75" t="s">
        <v>71</v>
      </c>
      <c r="H75">
        <v>1</v>
      </c>
      <c r="I75" t="s">
        <v>276</v>
      </c>
      <c r="J75" s="3" t="s">
        <v>203</v>
      </c>
      <c r="K75" s="3" t="s">
        <v>174</v>
      </c>
      <c r="L75">
        <v>12</v>
      </c>
      <c r="T75" t="str">
        <f>Special[[#This Row],[服装]]&amp;Special[[#This Row],[名前]]&amp;Special[[#This Row],[レアリティ]]</f>
        <v>制服黄金川貫至ICONIC</v>
      </c>
    </row>
    <row r="76" spans="1:20" x14ac:dyDescent="0.3">
      <c r="A76">
        <f>VLOOKUP(Special[[#This Row],[No用]],SetNo[[No.用]:[vlookup 用]],2,FALSE)</f>
        <v>46</v>
      </c>
      <c r="B76" t="s">
        <v>150</v>
      </c>
      <c r="C76" t="s">
        <v>402</v>
      </c>
      <c r="D76" t="s">
        <v>23</v>
      </c>
      <c r="E76" t="s">
        <v>31</v>
      </c>
      <c r="F76" t="s">
        <v>49</v>
      </c>
      <c r="G76" t="s">
        <v>71</v>
      </c>
      <c r="H76">
        <v>1</v>
      </c>
      <c r="I76" t="s">
        <v>276</v>
      </c>
      <c r="J76" s="3" t="s">
        <v>298</v>
      </c>
      <c r="K76" s="3" t="s">
        <v>185</v>
      </c>
      <c r="L76">
        <v>12</v>
      </c>
      <c r="T76" t="str">
        <f>Special[[#This Row],[服装]]&amp;Special[[#This Row],[名前]]&amp;Special[[#This Row],[レアリティ]]</f>
        <v>制服黄金川貫至ICONIC</v>
      </c>
    </row>
    <row r="77" spans="1:20" x14ac:dyDescent="0.3">
      <c r="A77" t="str">
        <f>VLOOKUP(Special[[#This Row],[No用]],SetNo[[No.用]:[vlookup 用]],2,FALSE)</f>
        <v/>
      </c>
      <c r="H77">
        <v>1</v>
      </c>
      <c r="I77" t="s">
        <v>276</v>
      </c>
      <c r="T77" t="str">
        <f>Special[[#This Row],[服装]]&amp;Special[[#This Row],[名前]]&amp;Special[[#This Row],[レアリティ]]</f>
        <v/>
      </c>
    </row>
    <row r="78" spans="1:20" x14ac:dyDescent="0.3">
      <c r="A78" t="str">
        <f>VLOOKUP(Special[[#This Row],[No用]],SetNo[[No.用]:[vlookup 用]],2,FALSE)</f>
        <v/>
      </c>
      <c r="H78">
        <v>1</v>
      </c>
      <c r="I78" t="s">
        <v>276</v>
      </c>
      <c r="T78" t="str">
        <f>Special[[#This Row],[服装]]&amp;Special[[#This Row],[名前]]&amp;Special[[#This Row],[レアリティ]]</f>
        <v/>
      </c>
    </row>
    <row r="79" spans="1:20" x14ac:dyDescent="0.3">
      <c r="A79" t="str">
        <f>VLOOKUP(Special[[#This Row],[No用]],SetNo[[No.用]:[vlookup 用]],2,FALSE)</f>
        <v/>
      </c>
      <c r="H79">
        <v>1</v>
      </c>
      <c r="I79" t="s">
        <v>276</v>
      </c>
      <c r="T79" t="str">
        <f>Special[[#This Row],[服装]]&amp;Special[[#This Row],[名前]]&amp;Special[[#This Row],[レアリティ]]</f>
        <v/>
      </c>
    </row>
    <row r="80" spans="1:20" x14ac:dyDescent="0.3">
      <c r="A80" t="str">
        <f>VLOOKUP(Special[[#This Row],[No用]],SetNo[[No.用]:[vlookup 用]],2,FALSE)</f>
        <v/>
      </c>
      <c r="H80">
        <v>1</v>
      </c>
      <c r="I80" t="s">
        <v>276</v>
      </c>
      <c r="T80" t="str">
        <f>Special[[#This Row],[服装]]&amp;Special[[#This Row],[名前]]&amp;Special[[#This Row],[レアリティ]]</f>
        <v/>
      </c>
    </row>
    <row r="81" spans="1:20" x14ac:dyDescent="0.3">
      <c r="A81" t="str">
        <f>VLOOKUP(Special[[#This Row],[No用]],SetNo[[No.用]:[vlookup 用]],2,FALSE)</f>
        <v/>
      </c>
      <c r="H81">
        <v>1</v>
      </c>
      <c r="I81" t="s">
        <v>276</v>
      </c>
      <c r="T81" t="str">
        <f>Special[[#This Row],[服装]]&amp;Special[[#This Row],[名前]]&amp;Special[[#This Row],[レアリティ]]</f>
        <v/>
      </c>
    </row>
    <row r="82" spans="1:20" x14ac:dyDescent="0.3">
      <c r="A82">
        <f>VLOOKUP(Special[[#This Row],[No用]],SetNo[[No.用]:[vlookup 用]],2,FALSE)</f>
        <v>47</v>
      </c>
      <c r="B82" t="s">
        <v>218</v>
      </c>
      <c r="C82" t="s">
        <v>51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276</v>
      </c>
      <c r="T82" t="str">
        <f>Special[[#This Row],[服装]]&amp;Special[[#This Row],[名前]]&amp;Special[[#This Row],[レアリティ]]</f>
        <v>ユニフォーム小原豊ICONIC</v>
      </c>
    </row>
    <row r="83" spans="1:20" x14ac:dyDescent="0.3">
      <c r="A83">
        <f>VLOOKUP(Special[[#This Row],[No用]],SetNo[[No.用]:[vlookup 用]],2,FALSE)</f>
        <v>48</v>
      </c>
      <c r="B83" t="s">
        <v>218</v>
      </c>
      <c r="C83" t="s">
        <v>52</v>
      </c>
      <c r="D83" t="s">
        <v>23</v>
      </c>
      <c r="E83" t="s">
        <v>25</v>
      </c>
      <c r="F83" t="s">
        <v>49</v>
      </c>
      <c r="G83" t="s">
        <v>71</v>
      </c>
      <c r="H83">
        <v>1</v>
      </c>
      <c r="I83" t="s">
        <v>276</v>
      </c>
      <c r="T83" t="str">
        <f>Special[[#This Row],[服装]]&amp;Special[[#This Row],[名前]]&amp;Special[[#This Row],[レアリティ]]</f>
        <v>ユニフォーム女川太郎ICONIC</v>
      </c>
    </row>
    <row r="84" spans="1:20" x14ac:dyDescent="0.3">
      <c r="A84">
        <f>VLOOKUP(Special[[#This Row],[No用]],SetNo[[No.用]:[vlookup 用]],2,FALSE)</f>
        <v>49</v>
      </c>
      <c r="B84" t="s">
        <v>218</v>
      </c>
      <c r="C84" t="s">
        <v>53</v>
      </c>
      <c r="D84" t="s">
        <v>23</v>
      </c>
      <c r="E84" t="s">
        <v>21</v>
      </c>
      <c r="F84" t="s">
        <v>49</v>
      </c>
      <c r="G84" t="s">
        <v>71</v>
      </c>
      <c r="H84">
        <v>1</v>
      </c>
      <c r="I84" t="s">
        <v>276</v>
      </c>
      <c r="T84" t="str">
        <f>Special[[#This Row],[服装]]&amp;Special[[#This Row],[名前]]&amp;Special[[#This Row],[レアリティ]]</f>
        <v>ユニフォーム作並浩輔ICONIC</v>
      </c>
    </row>
    <row r="85" spans="1:20" x14ac:dyDescent="0.3">
      <c r="A85">
        <f>VLOOKUP(Special[[#This Row],[No用]],SetNo[[No.用]:[vlookup 用]],2,FALSE)</f>
        <v>50</v>
      </c>
      <c r="B85" t="s">
        <v>218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276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51</v>
      </c>
      <c r="B86" t="s">
        <v>218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276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52</v>
      </c>
      <c r="B87" t="s">
        <v>118</v>
      </c>
      <c r="C87" t="s">
        <v>30</v>
      </c>
      <c r="D87" t="s">
        <v>24</v>
      </c>
      <c r="E87" t="s">
        <v>31</v>
      </c>
      <c r="F87" t="s">
        <v>20</v>
      </c>
      <c r="G87" t="s">
        <v>71</v>
      </c>
      <c r="H87">
        <v>1</v>
      </c>
      <c r="I87" t="s">
        <v>276</v>
      </c>
      <c r="T87" t="str">
        <f>Special[[#This Row],[服装]]&amp;Special[[#This Row],[名前]]&amp;Special[[#This Row],[レアリティ]]</f>
        <v>プール掃除及川徹ICONIC</v>
      </c>
    </row>
    <row r="88" spans="1:20" x14ac:dyDescent="0.3">
      <c r="A88">
        <f>VLOOKUP(Special[[#This Row],[No用]],SetNo[[No.用]:[vlookup 用]],2,FALSE)</f>
        <v>53</v>
      </c>
      <c r="B88" t="s">
        <v>218</v>
      </c>
      <c r="C88" t="s">
        <v>32</v>
      </c>
      <c r="D88" t="s">
        <v>28</v>
      </c>
      <c r="E88" t="s">
        <v>25</v>
      </c>
      <c r="F88" t="s">
        <v>20</v>
      </c>
      <c r="G88" t="s">
        <v>71</v>
      </c>
      <c r="H88">
        <v>1</v>
      </c>
      <c r="I88" t="s">
        <v>276</v>
      </c>
      <c r="T88" t="str">
        <f>Special[[#This Row],[服装]]&amp;Special[[#This Row],[名前]]&amp;Special[[#This Row],[レアリティ]]</f>
        <v>ユニフォーム岩泉一ICONIC</v>
      </c>
    </row>
    <row r="89" spans="1:20" x14ac:dyDescent="0.3">
      <c r="A89">
        <f>VLOOKUP(Special[[#This Row],[No用]],SetNo[[No.用]:[vlookup 用]],2,FALSE)</f>
        <v>54</v>
      </c>
      <c r="B89" t="s">
        <v>118</v>
      </c>
      <c r="C89" t="s">
        <v>32</v>
      </c>
      <c r="D89" t="s">
        <v>23</v>
      </c>
      <c r="E89" t="s">
        <v>25</v>
      </c>
      <c r="F89" t="s">
        <v>20</v>
      </c>
      <c r="G89" t="s">
        <v>71</v>
      </c>
      <c r="H89">
        <v>1</v>
      </c>
      <c r="I89" t="s">
        <v>276</v>
      </c>
      <c r="T89" t="str">
        <f>Special[[#This Row],[服装]]&amp;Special[[#This Row],[名前]]&amp;Special[[#This Row],[レアリティ]]</f>
        <v>プール掃除岩泉一ICONIC</v>
      </c>
    </row>
    <row r="90" spans="1:20" x14ac:dyDescent="0.3">
      <c r="A90">
        <f>VLOOKUP(Special[[#This Row],[No用]],SetNo[[No.用]:[vlookup 用]],2,FALSE)</f>
        <v>55</v>
      </c>
      <c r="B90" t="s">
        <v>218</v>
      </c>
      <c r="C90" t="s">
        <v>33</v>
      </c>
      <c r="D90" t="s">
        <v>24</v>
      </c>
      <c r="E90" t="s">
        <v>26</v>
      </c>
      <c r="F90" t="s">
        <v>20</v>
      </c>
      <c r="G90" t="s">
        <v>71</v>
      </c>
      <c r="H90">
        <v>1</v>
      </c>
      <c r="I90" t="s">
        <v>276</v>
      </c>
      <c r="T90" t="str">
        <f>Special[[#This Row],[服装]]&amp;Special[[#This Row],[名前]]&amp;Special[[#This Row],[レアリティ]]</f>
        <v>ユニフォーム金田一勇太郎ICONIC</v>
      </c>
    </row>
    <row r="91" spans="1:20" x14ac:dyDescent="0.3">
      <c r="A91">
        <f>VLOOKUP(Special[[#This Row],[No用]],SetNo[[No.用]:[vlookup 用]],2,FALSE)</f>
        <v>56</v>
      </c>
      <c r="B91" t="s">
        <v>218</v>
      </c>
      <c r="C91" t="s">
        <v>34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276</v>
      </c>
      <c r="T91" t="str">
        <f>Special[[#This Row],[服装]]&amp;Special[[#This Row],[名前]]&amp;Special[[#This Row],[レアリティ]]</f>
        <v>ユニフォーム京谷賢太郎ICONIC</v>
      </c>
    </row>
    <row r="92" spans="1:20" x14ac:dyDescent="0.3">
      <c r="A92">
        <f>VLOOKUP(Special[[#This Row],[No用]],SetNo[[No.用]:[vlookup 用]],2,FALSE)</f>
        <v>57</v>
      </c>
      <c r="B92" t="s">
        <v>218</v>
      </c>
      <c r="C92" t="s">
        <v>35</v>
      </c>
      <c r="D92" t="s">
        <v>23</v>
      </c>
      <c r="E92" t="s">
        <v>25</v>
      </c>
      <c r="F92" t="s">
        <v>20</v>
      </c>
      <c r="G92" t="s">
        <v>71</v>
      </c>
      <c r="H92">
        <v>1</v>
      </c>
      <c r="I92" t="s">
        <v>276</v>
      </c>
      <c r="T92" t="str">
        <f>Special[[#This Row],[服装]]&amp;Special[[#This Row],[名前]]&amp;Special[[#This Row],[レアリティ]]</f>
        <v>ユニフォーム国見英ICONIC</v>
      </c>
    </row>
    <row r="93" spans="1:20" x14ac:dyDescent="0.3">
      <c r="A93">
        <f>VLOOKUP(Special[[#This Row],[No用]],SetNo[[No.用]:[vlookup 用]],2,FALSE)</f>
        <v>58</v>
      </c>
      <c r="B93" t="s">
        <v>218</v>
      </c>
      <c r="C93" t="s">
        <v>36</v>
      </c>
      <c r="D93" t="s">
        <v>23</v>
      </c>
      <c r="E93" t="s">
        <v>21</v>
      </c>
      <c r="F93" t="s">
        <v>20</v>
      </c>
      <c r="G93" t="s">
        <v>71</v>
      </c>
      <c r="H93">
        <v>1</v>
      </c>
      <c r="I93" t="s">
        <v>276</v>
      </c>
      <c r="T93" t="str">
        <f>Special[[#This Row],[服装]]&amp;Special[[#This Row],[名前]]&amp;Special[[#This Row],[レアリティ]]</f>
        <v>ユニフォーム渡親治ICONIC</v>
      </c>
    </row>
    <row r="94" spans="1:20" x14ac:dyDescent="0.3">
      <c r="A94">
        <f>VLOOKUP(Special[[#This Row],[No用]],SetNo[[No.用]:[vlookup 用]],2,FALSE)</f>
        <v>59</v>
      </c>
      <c r="B94" t="s">
        <v>218</v>
      </c>
      <c r="C94" t="s">
        <v>37</v>
      </c>
      <c r="D94" t="s">
        <v>23</v>
      </c>
      <c r="E94" t="s">
        <v>26</v>
      </c>
      <c r="F94" t="s">
        <v>20</v>
      </c>
      <c r="G94" t="s">
        <v>71</v>
      </c>
      <c r="H94">
        <v>1</v>
      </c>
      <c r="I94" t="s">
        <v>276</v>
      </c>
      <c r="T94" t="str">
        <f>Special[[#This Row],[服装]]&amp;Special[[#This Row],[名前]]&amp;Special[[#This Row],[レアリティ]]</f>
        <v>ユニフォーム松川一静ICONIC</v>
      </c>
    </row>
    <row r="95" spans="1:20" x14ac:dyDescent="0.3">
      <c r="A95">
        <f>VLOOKUP(Special[[#This Row],[No用]],SetNo[[No.用]:[vlookup 用]],2,FALSE)</f>
        <v>60</v>
      </c>
      <c r="B95" t="s">
        <v>218</v>
      </c>
      <c r="C95" t="s">
        <v>38</v>
      </c>
      <c r="D95" t="s">
        <v>23</v>
      </c>
      <c r="E95" t="s">
        <v>25</v>
      </c>
      <c r="F95" t="s">
        <v>20</v>
      </c>
      <c r="G95" t="s">
        <v>71</v>
      </c>
      <c r="H95">
        <v>1</v>
      </c>
      <c r="I95" t="s">
        <v>276</v>
      </c>
      <c r="T95" t="str">
        <f>Special[[#This Row],[服装]]&amp;Special[[#This Row],[名前]]&amp;Special[[#This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2" max="2" width="27.21875" bestFit="1" customWidth="1"/>
  </cols>
  <sheetData>
    <row r="1" spans="1:3" x14ac:dyDescent="0.3">
      <c r="A1" s="3" t="s">
        <v>173</v>
      </c>
      <c r="B1" s="3" t="s">
        <v>283</v>
      </c>
      <c r="C1" s="3" t="s">
        <v>284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ユニフォーム木下久志ICONIC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ユニフォーム成田一仁ICONIC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ユニフォーム孤爪研磨ICONIC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制服孤爪研磨ICONIC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夏祭り孤爪研磨ICONIC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ユニフォーム黒尾鉄朗ICONIC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制服黒尾鉄朗ICONIC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夏祭り黒尾鉄朗ICONIC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ユニフォーム灰羽リエーフICONIC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ユニフォーム夜久衛輔ICONIC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ユニフォーム福永招平ICONIC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ユニフォーム犬岡走ICONIC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ユニフォーム山本猛虎ICONIC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ユニフォーム芝山優生ICONIC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ユニフォーム海信之ICONIC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ユニフォーム海信之YELL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ユニフォーム青根高伸ICONIC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制服青根高伸ICONIC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プール掃除青根高伸ICONIC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ユニフォーム二口堅治ICONIC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制服二口堅治ICONIC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ユニフォーム黄金川貫至ICONIC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制服黄金川貫至ICONIC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ユニフォーム小原豊ICONIC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ユニフォーム女川太郎ICONIC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ユニフォーム作並浩輔ICONIC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ユニフォーム吹上仁悟ICONIC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ユニフォーム及川徹ICONIC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プール掃除及川徹ICONIC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ユニフォーム岩泉一ICONIC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プール掃除岩泉一ICONIC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ユニフォーム金田一勇太郎ICONIC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ユニフォーム京谷賢太郎ICONIC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ユニフォーム国見英ICONIC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ユニフォーム渡親治ICONIC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ユニフォーム松川一静ICONIC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ユニフォーム花巻貴大ICONIC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ユニフォーム駒木輝ICONIC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ユニフォーム茶屋和馬ICONIC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ユニフォーム玉川弘樹ICONIC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ユニフォーム桜井大河ICONIC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ユニフォーム芳賀良治ICONIC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ユニフォーム渋谷陸斗ICONIC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ユニフォーム池尻隼人ICONIC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ユニフォーム十和田良樹ICONIC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ユニフォーム森岳歩ICONIC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ユニフォーム唐松拓巳ICONIC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ユニフォーム田沢裕樹ICONIC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ユニフォーム子安颯真ICONIC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ユニフォーム横手駿ICONIC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ユニフォーム夏瀬伊吹ICONIC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ユニフォーム古牧譲ICONIC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ユニフォーム浅虫快人ICONIC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ユニフォーム南田大志ICONIC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ユニフォーム湯川良明ICONIC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ユニフォーム稲垣功ICONIC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ユニフォーム馬門英治ICONIC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ユニフォーム百沢雄大ICONIC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ユニフォーム照島游児ICONIC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制服照島游児ICONIC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ユニフォーム母畑和馬ICONIC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ユニフォーム二岐丈晴ICONIC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制服二岐丈晴ICONIC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ユニフォーム沼尻凛太郎ICONIC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ユニフォーム飯坂信義ICONIC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ユニフォーム東山勝道ICONIC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ユニフォーム土湯新ICONIC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ユニフォーム中島猛ICONIC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ユニフォーム白石優希ICONIC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ユニフォーム花山一雅ICONIC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ユニフォーム鳴子哲平ICONIC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ユニフォーム秋保和光ICONIC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ユニフォーム松島剛ICONIC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ユニフォーム川渡瞬己ICONIC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ユニフォーム牛島若利ICONIC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水着牛島若利ICONIC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ユニフォーム天童覚ICONIC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水着天童覚ICONIC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ユニフォーム五色工ICONIC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ユニフォーム白布賢二郎ICONIC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ユニフォーム大平獅音ICONIC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ユニフォーム川西太一ICONIC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ユニフォーム瀬見栄太ICONIC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ユニフォーム山形隼人ICONIC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ユニフォーム宮侑ICONIC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ユニフォーム宮治ICONIC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ユニフォーム角名倫太郎ICONIC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ユニフォーム北信介ICONIC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ユニフォーム木兎光太郎ICONIC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夏祭り木兎光太郎ICONIC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ユニフォーム木葉秋紀ICONIC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ユニフォーム猿杙大和ICONIC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ユニフォーム小見春樹ICONIC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ユニフォーム尾長渉ICONIC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ユニフォーム鷲尾辰生ICONIC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ユニフォーム赤葦京治ICONIC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夏祭り赤葦京治ICONIC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ユニフォーム星海光来ICONIC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ユニフォーム佐久早聖臣ICONIC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ユニフォーム小森元也ICONIC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ユニフォーム昼神幸郎ICONIC</v>
      </c>
      <c r="C125">
        <f>SetNo[[#This Row],[No.]]</f>
        <v>124</v>
      </c>
    </row>
    <row r="126" spans="1:3" x14ac:dyDescent="0.3">
      <c r="A126" t="str">
        <f>IFERROR(Stat[[#This Row],[No.]],"")</f>
        <v/>
      </c>
      <c r="B126" t="str">
        <f>IFERROR(Stat[[#This Row],[No用]],"")</f>
        <v/>
      </c>
      <c r="C126" t="str">
        <f>SetNo[[#This Row],[No.]]</f>
        <v/>
      </c>
    </row>
    <row r="127" spans="1:3" x14ac:dyDescent="0.3">
      <c r="A127" t="str">
        <f>IFERROR(Stat[[#This Row],[No.]],"")</f>
        <v/>
      </c>
      <c r="B127" t="str">
        <f>IFERROR(Stat[[#This Row],[No用]],"")</f>
        <v/>
      </c>
      <c r="C127" t="str">
        <f>SetNo[[#This Row],[No.]]</f>
        <v/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MASAKO KAZATO</cp:lastModifiedBy>
  <dcterms:created xsi:type="dcterms:W3CDTF">2023-09-05T13:27:38Z</dcterms:created>
  <dcterms:modified xsi:type="dcterms:W3CDTF">2023-09-22T13:00:59Z</dcterms:modified>
</cp:coreProperties>
</file>